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embeddings/oleObject3.bin" ContentType="application/vnd.openxmlformats-officedocument.oleObject"/>
  <Override PartName="/xl/drawings/drawing8.xml" ContentType="application/vnd.openxmlformats-officedocument.drawing+xml"/>
  <Override PartName="/xl/embeddings/oleObject4.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02. Lap Trinh Net\02. TaoFile\Dce Pro\Excel\File V.2020\"/>
    </mc:Choice>
  </mc:AlternateContent>
  <bookViews>
    <workbookView xWindow="0" yWindow="0" windowWidth="16200" windowHeight="24900" tabRatio="866" activeTab="5"/>
  </bookViews>
  <sheets>
    <sheet name="HeKetCau" sheetId="37" r:id="rId1"/>
    <sheet name="TuongKep" sheetId="44" state="hidden" r:id="rId2"/>
    <sheet name="HeSoKw" sheetId="38" r:id="rId3"/>
    <sheet name="HeSoUngXuQ" sheetId="42" r:id="rId4"/>
    <sheet name="SEISMICLOAD" sheetId="47" r:id="rId5"/>
    <sheet name="SEISMICLOAD 2025" sheetId="45" r:id="rId6"/>
    <sheet name="Story Data" sheetId="39" state="hidden" r:id="rId7"/>
    <sheet name="PIERSECTION" sheetId="40" state="hidden" r:id="rId8"/>
    <sheet name="PIERFORCES" sheetId="41" state="hidden" r:id="rId9"/>
    <sheet name="PIERFORCES2" sheetId="46" state="hidden" r:id="rId10"/>
    <sheet name="DNHeKetCau" sheetId="36" state="hidden" r:id="rId11"/>
    <sheet name="Clause 5.2.2.2" sheetId="35" state="hidden" r:id="rId12"/>
    <sheet name="Appendix E" sheetId="33" state="hidden" r:id="rId13"/>
    <sheet name="Appendix F" sheetId="34" state="hidden" r:id="rId14"/>
    <sheet name="Table 3.1" sheetId="30" state="hidden" r:id="rId15"/>
    <sheet name="Appendix G" sheetId="31" state="hidden" r:id="rId16"/>
  </sheets>
  <definedNames>
    <definedName name="_xlnm._FilterDatabase" localSheetId="2" hidden="1">HeSoKw!$B$12:$G$12</definedName>
    <definedName name="_xlnm._FilterDatabase" localSheetId="8" hidden="1">PIERFORCES!$A$1:$J$9594</definedName>
    <definedName name="_xlnm._FilterDatabase" localSheetId="9" hidden="1">PIERFORCES2!$A$1:$J$3957</definedName>
    <definedName name="_xlnm._FilterDatabase" localSheetId="7" hidden="1">PIERSECTION!$A$1:$P$775</definedName>
    <definedName name="_xlnm.Print_Area" localSheetId="0">HeKetCau!$A$1:$M$94</definedName>
    <definedName name="_xlnm.Print_Area" localSheetId="2">HeSoKw!$A$1:$H$21</definedName>
    <definedName name="_xlnm.Print_Area" localSheetId="3">HeSoUngXuQ!$A$1:$H$36</definedName>
    <definedName name="_xlnm.Print_Area" localSheetId="4">SEISMICLOAD!$A$1:$L$42</definedName>
    <definedName name="_xlnm.Print_Area" localSheetId="5">'SEISMICLOAD 2025'!$A$1:$L$42</definedName>
    <definedName name="_xlnm.Print_Area" localSheetId="1">TuongKep!$A$1:$H$38</definedName>
    <definedName name="_xlnm.Print_Titles" localSheetId="0">HeKetCau!$12:$13</definedName>
    <definedName name="_xlnm.Print_Titles" localSheetId="2">HeSoKw!$11:$12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764" i="40" l="1"/>
  <c r="S764" i="40"/>
  <c r="R764" i="40"/>
  <c r="Q764" i="40"/>
  <c r="U763" i="40"/>
  <c r="S763" i="40"/>
  <c r="R763" i="40"/>
  <c r="Q763" i="40"/>
  <c r="U762" i="40"/>
  <c r="S762" i="40"/>
  <c r="R762" i="40"/>
  <c r="Q762" i="40"/>
  <c r="U761" i="40"/>
  <c r="S761" i="40"/>
  <c r="R761" i="40"/>
  <c r="Q761" i="40"/>
  <c r="U760" i="40"/>
  <c r="S760" i="40"/>
  <c r="R760" i="40"/>
  <c r="Q760" i="40"/>
  <c r="U759" i="40"/>
  <c r="S759" i="40"/>
  <c r="R759" i="40"/>
  <c r="Q759" i="40"/>
  <c r="U758" i="40"/>
  <c r="S758" i="40"/>
  <c r="R758" i="40"/>
  <c r="Q758" i="40"/>
  <c r="U757" i="40"/>
  <c r="S757" i="40"/>
  <c r="R757" i="40"/>
  <c r="Q757" i="40"/>
  <c r="U756" i="40"/>
  <c r="S756" i="40"/>
  <c r="R756" i="40"/>
  <c r="Q756" i="40"/>
  <c r="U755" i="40"/>
  <c r="S755" i="40"/>
  <c r="R755" i="40"/>
  <c r="Q755" i="40"/>
  <c r="U754" i="40"/>
  <c r="S754" i="40"/>
  <c r="R754" i="40"/>
  <c r="Q754" i="40"/>
  <c r="U753" i="40"/>
  <c r="S753" i="40"/>
  <c r="R753" i="40"/>
  <c r="Q753" i="40"/>
  <c r="U752" i="40"/>
  <c r="S752" i="40"/>
  <c r="R752" i="40"/>
  <c r="Q752" i="40"/>
  <c r="U751" i="40"/>
  <c r="S751" i="40"/>
  <c r="R751" i="40"/>
  <c r="Q751" i="40"/>
  <c r="U750" i="40"/>
  <c r="S750" i="40"/>
  <c r="R750" i="40"/>
  <c r="Q750" i="40"/>
  <c r="U749" i="40"/>
  <c r="S749" i="40"/>
  <c r="R749" i="40"/>
  <c r="Q749" i="40"/>
  <c r="U748" i="40"/>
  <c r="S748" i="40"/>
  <c r="R748" i="40"/>
  <c r="Q748" i="40"/>
  <c r="U747" i="40"/>
  <c r="S747" i="40"/>
  <c r="R747" i="40"/>
  <c r="Q747" i="40"/>
  <c r="U746" i="40"/>
  <c r="S746" i="40"/>
  <c r="R746" i="40"/>
  <c r="Q746" i="40"/>
  <c r="U745" i="40"/>
  <c r="S745" i="40"/>
  <c r="R745" i="40"/>
  <c r="Q745" i="40"/>
  <c r="U744" i="40"/>
  <c r="S744" i="40"/>
  <c r="R744" i="40"/>
  <c r="Q744" i="40"/>
  <c r="U743" i="40"/>
  <c r="S743" i="40"/>
  <c r="R743" i="40"/>
  <c r="Q743" i="40"/>
  <c r="U742" i="40"/>
  <c r="S742" i="40"/>
  <c r="R742" i="40"/>
  <c r="Q742" i="40"/>
  <c r="U741" i="40"/>
  <c r="S741" i="40"/>
  <c r="R741" i="40"/>
  <c r="Q741" i="40"/>
  <c r="U740" i="40"/>
  <c r="S740" i="40"/>
  <c r="R740" i="40"/>
  <c r="Q740" i="40"/>
  <c r="U739" i="40"/>
  <c r="S739" i="40"/>
  <c r="R739" i="40"/>
  <c r="Q739" i="40"/>
  <c r="U738" i="40"/>
  <c r="S738" i="40"/>
  <c r="R738" i="40"/>
  <c r="Q738" i="40"/>
  <c r="U737" i="40"/>
  <c r="S737" i="40"/>
  <c r="R737" i="40"/>
  <c r="Q737" i="40"/>
  <c r="U736" i="40"/>
  <c r="S736" i="40"/>
  <c r="R736" i="40"/>
  <c r="Q736" i="40"/>
  <c r="U735" i="40"/>
  <c r="S735" i="40"/>
  <c r="R735" i="40"/>
  <c r="Q735" i="40"/>
  <c r="U734" i="40"/>
  <c r="S734" i="40"/>
  <c r="R734" i="40"/>
  <c r="Q734" i="40"/>
  <c r="U733" i="40"/>
  <c r="S733" i="40"/>
  <c r="R733" i="40"/>
  <c r="Q733" i="40"/>
  <c r="U732" i="40"/>
  <c r="S732" i="40"/>
  <c r="R732" i="40"/>
  <c r="Q732" i="40"/>
  <c r="U731" i="40"/>
  <c r="S731" i="40"/>
  <c r="R731" i="40"/>
  <c r="Q731" i="40"/>
  <c r="U730" i="40"/>
  <c r="S730" i="40"/>
  <c r="R730" i="40"/>
  <c r="Q730" i="40"/>
  <c r="U729" i="40"/>
  <c r="S729" i="40"/>
  <c r="R729" i="40"/>
  <c r="Q729" i="40"/>
  <c r="U728" i="40"/>
  <c r="S728" i="40"/>
  <c r="R728" i="40"/>
  <c r="Q728" i="40"/>
  <c r="U727" i="40"/>
  <c r="S727" i="40"/>
  <c r="R727" i="40"/>
  <c r="Q727" i="40"/>
  <c r="U726" i="40"/>
  <c r="S726" i="40"/>
  <c r="R726" i="40"/>
  <c r="Q726" i="40"/>
  <c r="U725" i="40"/>
  <c r="S725" i="40"/>
  <c r="R725" i="40"/>
  <c r="Q725" i="40"/>
  <c r="U724" i="40"/>
  <c r="S724" i="40"/>
  <c r="R724" i="40"/>
  <c r="Q724" i="40"/>
  <c r="U723" i="40"/>
  <c r="S723" i="40"/>
  <c r="R723" i="40"/>
  <c r="Q723" i="40"/>
  <c r="U722" i="40"/>
  <c r="S722" i="40"/>
  <c r="R722" i="40"/>
  <c r="Q722" i="40"/>
  <c r="U721" i="40"/>
  <c r="S721" i="40"/>
  <c r="R721" i="40"/>
  <c r="Q721" i="40"/>
  <c r="U720" i="40"/>
  <c r="S720" i="40"/>
  <c r="R720" i="40"/>
  <c r="Q720" i="40"/>
  <c r="U719" i="40"/>
  <c r="S719" i="40"/>
  <c r="R719" i="40"/>
  <c r="Q719" i="40"/>
  <c r="U718" i="40"/>
  <c r="S718" i="40"/>
  <c r="R718" i="40"/>
  <c r="Q718" i="40"/>
  <c r="U717" i="40"/>
  <c r="S717" i="40"/>
  <c r="R717" i="40"/>
  <c r="Q717" i="40"/>
  <c r="U716" i="40"/>
  <c r="S716" i="40"/>
  <c r="R716" i="40"/>
  <c r="Q716" i="40"/>
  <c r="U715" i="40"/>
  <c r="S715" i="40"/>
  <c r="R715" i="40"/>
  <c r="Q715" i="40"/>
  <c r="U714" i="40"/>
  <c r="S714" i="40"/>
  <c r="R714" i="40"/>
  <c r="Q714" i="40"/>
  <c r="U713" i="40"/>
  <c r="S713" i="40"/>
  <c r="R713" i="40"/>
  <c r="Q713" i="40"/>
  <c r="U712" i="40"/>
  <c r="S712" i="40"/>
  <c r="R712" i="40"/>
  <c r="Q712" i="40"/>
  <c r="U711" i="40"/>
  <c r="S711" i="40"/>
  <c r="R711" i="40"/>
  <c r="Q711" i="40"/>
  <c r="U710" i="40"/>
  <c r="S710" i="40"/>
  <c r="R710" i="40"/>
  <c r="Q710" i="40"/>
  <c r="U709" i="40"/>
  <c r="S709" i="40"/>
  <c r="R709" i="40"/>
  <c r="Q709" i="40"/>
  <c r="U708" i="40"/>
  <c r="S708" i="40"/>
  <c r="R708" i="40"/>
  <c r="Q708" i="40"/>
  <c r="U707" i="40"/>
  <c r="S707" i="40"/>
  <c r="R707" i="40"/>
  <c r="Q707" i="40"/>
  <c r="U706" i="40"/>
  <c r="S706" i="40"/>
  <c r="R706" i="40"/>
  <c r="Q706" i="40"/>
  <c r="U705" i="40"/>
  <c r="S705" i="40"/>
  <c r="R705" i="40"/>
  <c r="Q705" i="40"/>
  <c r="U704" i="40"/>
  <c r="S704" i="40"/>
  <c r="R704" i="40"/>
  <c r="Q704" i="40"/>
  <c r="U703" i="40"/>
  <c r="S703" i="40"/>
  <c r="R703" i="40"/>
  <c r="Q703" i="40"/>
  <c r="U702" i="40"/>
  <c r="S702" i="40"/>
  <c r="R702" i="40"/>
  <c r="Q702" i="40"/>
  <c r="U701" i="40"/>
  <c r="S701" i="40"/>
  <c r="R701" i="40"/>
  <c r="Q701" i="40"/>
  <c r="U700" i="40"/>
  <c r="S700" i="40"/>
  <c r="R700" i="40"/>
  <c r="Q700" i="40"/>
  <c r="U699" i="40"/>
  <c r="S699" i="40"/>
  <c r="R699" i="40"/>
  <c r="Q699" i="40"/>
  <c r="U698" i="40"/>
  <c r="S698" i="40"/>
  <c r="R698" i="40"/>
  <c r="Q698" i="40"/>
  <c r="U697" i="40"/>
  <c r="S697" i="40"/>
  <c r="R697" i="40"/>
  <c r="Q697" i="40"/>
  <c r="U696" i="40"/>
  <c r="S696" i="40"/>
  <c r="R696" i="40"/>
  <c r="Q696" i="40"/>
  <c r="U695" i="40"/>
  <c r="S695" i="40"/>
  <c r="R695" i="40"/>
  <c r="Q695" i="40"/>
  <c r="U694" i="40"/>
  <c r="S694" i="40"/>
  <c r="R694" i="40"/>
  <c r="Q694" i="40"/>
  <c r="U693" i="40"/>
  <c r="S693" i="40"/>
  <c r="R693" i="40"/>
  <c r="Q693" i="40"/>
  <c r="U692" i="40"/>
  <c r="S692" i="40"/>
  <c r="R692" i="40"/>
  <c r="Q692" i="40"/>
  <c r="U691" i="40"/>
  <c r="S691" i="40"/>
  <c r="R691" i="40"/>
  <c r="Q691" i="40"/>
  <c r="U690" i="40"/>
  <c r="S690" i="40"/>
  <c r="R690" i="40"/>
  <c r="Q690" i="40"/>
  <c r="U689" i="40"/>
  <c r="S689" i="40"/>
  <c r="R689" i="40"/>
  <c r="Q689" i="40"/>
  <c r="U688" i="40"/>
  <c r="S688" i="40"/>
  <c r="R688" i="40"/>
  <c r="Q688" i="40"/>
  <c r="U687" i="40"/>
  <c r="S687" i="40"/>
  <c r="R687" i="40"/>
  <c r="Q687" i="40"/>
  <c r="U686" i="40"/>
  <c r="S686" i="40"/>
  <c r="R686" i="40"/>
  <c r="Q686" i="40"/>
  <c r="U685" i="40"/>
  <c r="S685" i="40"/>
  <c r="R685" i="40"/>
  <c r="Q685" i="40"/>
  <c r="U684" i="40"/>
  <c r="S684" i="40"/>
  <c r="R684" i="40"/>
  <c r="Q684" i="40"/>
  <c r="U683" i="40"/>
  <c r="S683" i="40"/>
  <c r="R683" i="40"/>
  <c r="Q683" i="40"/>
  <c r="U682" i="40"/>
  <c r="S682" i="40"/>
  <c r="R682" i="40"/>
  <c r="Q682" i="40"/>
  <c r="U681" i="40"/>
  <c r="S681" i="40"/>
  <c r="R681" i="40"/>
  <c r="Q681" i="40"/>
  <c r="U680" i="40"/>
  <c r="S680" i="40"/>
  <c r="R680" i="40"/>
  <c r="Q680" i="40"/>
  <c r="U679" i="40"/>
  <c r="S679" i="40"/>
  <c r="R679" i="40"/>
  <c r="Q679" i="40"/>
  <c r="U678" i="40"/>
  <c r="S678" i="40"/>
  <c r="R678" i="40"/>
  <c r="Q678" i="40"/>
  <c r="U677" i="40"/>
  <c r="S677" i="40"/>
  <c r="R677" i="40"/>
  <c r="Q677" i="40"/>
  <c r="U676" i="40"/>
  <c r="S676" i="40"/>
  <c r="R676" i="40"/>
  <c r="Q676" i="40"/>
  <c r="U675" i="40"/>
  <c r="S675" i="40"/>
  <c r="R675" i="40"/>
  <c r="Q675" i="40"/>
  <c r="U674" i="40"/>
  <c r="S674" i="40"/>
  <c r="R674" i="40"/>
  <c r="Q674" i="40"/>
  <c r="U673" i="40"/>
  <c r="S673" i="40"/>
  <c r="R673" i="40"/>
  <c r="Q673" i="40"/>
  <c r="U672" i="40"/>
  <c r="S672" i="40"/>
  <c r="R672" i="40"/>
  <c r="Q672" i="40"/>
  <c r="U671" i="40"/>
  <c r="S671" i="40"/>
  <c r="R671" i="40"/>
  <c r="Q671" i="40"/>
  <c r="U670" i="40"/>
  <c r="S670" i="40"/>
  <c r="R670" i="40"/>
  <c r="Q670" i="40"/>
  <c r="U669" i="40"/>
  <c r="S669" i="40"/>
  <c r="R669" i="40"/>
  <c r="Q669" i="40"/>
  <c r="U668" i="40"/>
  <c r="S668" i="40"/>
  <c r="R668" i="40"/>
  <c r="Q668" i="40"/>
  <c r="U667" i="40"/>
  <c r="S667" i="40"/>
  <c r="R667" i="40"/>
  <c r="Q667" i="40"/>
  <c r="U666" i="40"/>
  <c r="S666" i="40"/>
  <c r="R666" i="40"/>
  <c r="Q666" i="40"/>
  <c r="U665" i="40"/>
  <c r="S665" i="40"/>
  <c r="R665" i="40"/>
  <c r="Q665" i="40"/>
  <c r="U664" i="40"/>
  <c r="S664" i="40"/>
  <c r="R664" i="40"/>
  <c r="Q664" i="40"/>
  <c r="U663" i="40"/>
  <c r="S663" i="40"/>
  <c r="R663" i="40"/>
  <c r="Q663" i="40"/>
  <c r="U662" i="40"/>
  <c r="S662" i="40"/>
  <c r="R662" i="40"/>
  <c r="Q662" i="40"/>
  <c r="U661" i="40"/>
  <c r="S661" i="40"/>
  <c r="R661" i="40"/>
  <c r="Q661" i="40"/>
  <c r="U660" i="40"/>
  <c r="S660" i="40"/>
  <c r="R660" i="40"/>
  <c r="Q660" i="40"/>
  <c r="U659" i="40"/>
  <c r="S659" i="40"/>
  <c r="R659" i="40"/>
  <c r="Q659" i="40"/>
  <c r="U658" i="40"/>
  <c r="S658" i="40"/>
  <c r="R658" i="40"/>
  <c r="Q658" i="40"/>
  <c r="U657" i="40"/>
  <c r="S657" i="40"/>
  <c r="R657" i="40"/>
  <c r="Q657" i="40"/>
  <c r="U656" i="40"/>
  <c r="S656" i="40"/>
  <c r="R656" i="40"/>
  <c r="Q656" i="40"/>
  <c r="U655" i="40"/>
  <c r="S655" i="40"/>
  <c r="R655" i="40"/>
  <c r="Q655" i="40"/>
  <c r="U654" i="40"/>
  <c r="S654" i="40"/>
  <c r="R654" i="40"/>
  <c r="Q654" i="40"/>
  <c r="U653" i="40"/>
  <c r="S653" i="40"/>
  <c r="R653" i="40"/>
  <c r="Q653" i="40"/>
  <c r="U652" i="40"/>
  <c r="S652" i="40"/>
  <c r="R652" i="40"/>
  <c r="Q652" i="40"/>
  <c r="U651" i="40"/>
  <c r="S651" i="40"/>
  <c r="R651" i="40"/>
  <c r="Q651" i="40"/>
  <c r="U650" i="40"/>
  <c r="S650" i="40"/>
  <c r="R650" i="40"/>
  <c r="Q650" i="40"/>
  <c r="U649" i="40"/>
  <c r="S649" i="40"/>
  <c r="R649" i="40"/>
  <c r="Q649" i="40"/>
  <c r="U648" i="40"/>
  <c r="S648" i="40"/>
  <c r="R648" i="40"/>
  <c r="Q648" i="40"/>
  <c r="U647" i="40"/>
  <c r="S647" i="40"/>
  <c r="R647" i="40"/>
  <c r="Q647" i="40"/>
  <c r="U646" i="40"/>
  <c r="S646" i="40"/>
  <c r="R646" i="40"/>
  <c r="Q646" i="40"/>
  <c r="U645" i="40"/>
  <c r="S645" i="40"/>
  <c r="R645" i="40"/>
  <c r="Q645" i="40"/>
  <c r="U644" i="40"/>
  <c r="S644" i="40"/>
  <c r="R644" i="40"/>
  <c r="Q644" i="40"/>
  <c r="U643" i="40"/>
  <c r="S643" i="40"/>
  <c r="R643" i="40"/>
  <c r="Q643" i="40"/>
  <c r="U642" i="40"/>
  <c r="S642" i="40"/>
  <c r="R642" i="40"/>
  <c r="Q642" i="40"/>
  <c r="U641" i="40"/>
  <c r="S641" i="40"/>
  <c r="R641" i="40"/>
  <c r="Q641" i="40"/>
  <c r="U640" i="40"/>
  <c r="S640" i="40"/>
  <c r="R640" i="40"/>
  <c r="Q640" i="40"/>
  <c r="U639" i="40"/>
  <c r="S639" i="40"/>
  <c r="R639" i="40"/>
  <c r="Q639" i="40"/>
  <c r="U638" i="40"/>
  <c r="S638" i="40"/>
  <c r="R638" i="40"/>
  <c r="Q638" i="40"/>
  <c r="U637" i="40"/>
  <c r="S637" i="40"/>
  <c r="R637" i="40"/>
  <c r="Q637" i="40"/>
  <c r="U636" i="40"/>
  <c r="S636" i="40"/>
  <c r="R636" i="40"/>
  <c r="Q636" i="40"/>
  <c r="U635" i="40"/>
  <c r="S635" i="40"/>
  <c r="R635" i="40"/>
  <c r="Q635" i="40"/>
  <c r="U634" i="40"/>
  <c r="S634" i="40"/>
  <c r="R634" i="40"/>
  <c r="Q634" i="40"/>
  <c r="U633" i="40"/>
  <c r="S633" i="40"/>
  <c r="R633" i="40"/>
  <c r="Q633" i="40"/>
  <c r="U632" i="40"/>
  <c r="S632" i="40"/>
  <c r="R632" i="40"/>
  <c r="Q632" i="40"/>
  <c r="U631" i="40"/>
  <c r="S631" i="40"/>
  <c r="R631" i="40"/>
  <c r="Q631" i="40"/>
  <c r="U630" i="40"/>
  <c r="S630" i="40"/>
  <c r="R630" i="40"/>
  <c r="Q630" i="40"/>
  <c r="U629" i="40"/>
  <c r="S629" i="40"/>
  <c r="R629" i="40"/>
  <c r="Q629" i="40"/>
  <c r="U628" i="40"/>
  <c r="S628" i="40"/>
  <c r="R628" i="40"/>
  <c r="Q628" i="40"/>
  <c r="U627" i="40"/>
  <c r="S627" i="40"/>
  <c r="R627" i="40"/>
  <c r="Q627" i="40"/>
  <c r="U626" i="40"/>
  <c r="S626" i="40"/>
  <c r="R626" i="40"/>
  <c r="Q626" i="40"/>
  <c r="U625" i="40"/>
  <c r="S625" i="40"/>
  <c r="R625" i="40"/>
  <c r="Q625" i="40"/>
  <c r="U624" i="40"/>
  <c r="S624" i="40"/>
  <c r="R624" i="40"/>
  <c r="Q624" i="40"/>
  <c r="U623" i="40"/>
  <c r="S623" i="40"/>
  <c r="R623" i="40"/>
  <c r="Q623" i="40"/>
  <c r="U622" i="40"/>
  <c r="S622" i="40"/>
  <c r="R622" i="40"/>
  <c r="Q622" i="40"/>
  <c r="U621" i="40"/>
  <c r="S621" i="40"/>
  <c r="R621" i="40"/>
  <c r="Q621" i="40"/>
  <c r="U620" i="40"/>
  <c r="S620" i="40"/>
  <c r="R620" i="40"/>
  <c r="Q620" i="40"/>
  <c r="U619" i="40"/>
  <c r="S619" i="40"/>
  <c r="R619" i="40"/>
  <c r="Q619" i="40"/>
  <c r="U618" i="40"/>
  <c r="S618" i="40"/>
  <c r="R618" i="40"/>
  <c r="Q618" i="40"/>
  <c r="U617" i="40"/>
  <c r="S617" i="40"/>
  <c r="R617" i="40"/>
  <c r="Q617" i="40"/>
  <c r="U616" i="40"/>
  <c r="S616" i="40"/>
  <c r="R616" i="40"/>
  <c r="Q616" i="40"/>
  <c r="U615" i="40"/>
  <c r="S615" i="40"/>
  <c r="R615" i="40"/>
  <c r="Q615" i="40"/>
  <c r="U614" i="40"/>
  <c r="S614" i="40"/>
  <c r="R614" i="40"/>
  <c r="Q614" i="40"/>
  <c r="U613" i="40"/>
  <c r="S613" i="40"/>
  <c r="R613" i="40"/>
  <c r="Q613" i="40"/>
  <c r="U612" i="40"/>
  <c r="S612" i="40"/>
  <c r="R612" i="40"/>
  <c r="Q612" i="40"/>
  <c r="U611" i="40"/>
  <c r="S611" i="40"/>
  <c r="R611" i="40"/>
  <c r="Q611" i="40"/>
  <c r="U610" i="40"/>
  <c r="S610" i="40"/>
  <c r="R610" i="40"/>
  <c r="Q610" i="40"/>
  <c r="U609" i="40"/>
  <c r="S609" i="40"/>
  <c r="R609" i="40"/>
  <c r="Q609" i="40"/>
  <c r="U608" i="40"/>
  <c r="S608" i="40"/>
  <c r="R608" i="40"/>
  <c r="Q608" i="40"/>
  <c r="U607" i="40"/>
  <c r="S607" i="40"/>
  <c r="R607" i="40"/>
  <c r="Q607" i="40"/>
  <c r="U606" i="40"/>
  <c r="S606" i="40"/>
  <c r="R606" i="40"/>
  <c r="Q606" i="40"/>
  <c r="U605" i="40"/>
  <c r="S605" i="40"/>
  <c r="R605" i="40"/>
  <c r="Q605" i="40"/>
  <c r="U604" i="40"/>
  <c r="S604" i="40"/>
  <c r="R604" i="40"/>
  <c r="Q604" i="40"/>
  <c r="U603" i="40"/>
  <c r="S603" i="40"/>
  <c r="R603" i="40"/>
  <c r="Q603" i="40"/>
  <c r="U602" i="40"/>
  <c r="S602" i="40"/>
  <c r="R602" i="40"/>
  <c r="Q602" i="40"/>
  <c r="U601" i="40"/>
  <c r="S601" i="40"/>
  <c r="R601" i="40"/>
  <c r="Q601" i="40"/>
  <c r="U600" i="40"/>
  <c r="S600" i="40"/>
  <c r="R600" i="40"/>
  <c r="Q600" i="40"/>
  <c r="U599" i="40"/>
  <c r="S599" i="40"/>
  <c r="R599" i="40"/>
  <c r="Q599" i="40"/>
  <c r="U598" i="40"/>
  <c r="S598" i="40"/>
  <c r="R598" i="40"/>
  <c r="Q598" i="40"/>
  <c r="U597" i="40"/>
  <c r="S597" i="40"/>
  <c r="R597" i="40"/>
  <c r="Q597" i="40"/>
  <c r="U596" i="40"/>
  <c r="S596" i="40"/>
  <c r="R596" i="40"/>
  <c r="Q596" i="40"/>
  <c r="U595" i="40"/>
  <c r="S595" i="40"/>
  <c r="R595" i="40"/>
  <c r="Q595" i="40"/>
  <c r="U594" i="40"/>
  <c r="S594" i="40"/>
  <c r="R594" i="40"/>
  <c r="Q594" i="40"/>
  <c r="U593" i="40"/>
  <c r="S593" i="40"/>
  <c r="R593" i="40"/>
  <c r="Q593" i="40"/>
  <c r="U592" i="40"/>
  <c r="S592" i="40"/>
  <c r="R592" i="40"/>
  <c r="Q592" i="40"/>
  <c r="U591" i="40"/>
  <c r="S591" i="40"/>
  <c r="R591" i="40"/>
  <c r="Q591" i="40"/>
  <c r="U590" i="40"/>
  <c r="S590" i="40"/>
  <c r="R590" i="40"/>
  <c r="Q590" i="40"/>
  <c r="U589" i="40"/>
  <c r="S589" i="40"/>
  <c r="R589" i="40"/>
  <c r="Q589" i="40"/>
  <c r="U588" i="40"/>
  <c r="S588" i="40"/>
  <c r="R588" i="40"/>
  <c r="Q588" i="40"/>
  <c r="U587" i="40"/>
  <c r="S587" i="40"/>
  <c r="R587" i="40"/>
  <c r="Q587" i="40"/>
  <c r="U586" i="40"/>
  <c r="S586" i="40"/>
  <c r="R586" i="40"/>
  <c r="Q586" i="40"/>
  <c r="U585" i="40"/>
  <c r="S585" i="40"/>
  <c r="R585" i="40"/>
  <c r="Q585" i="40"/>
  <c r="U584" i="40"/>
  <c r="S584" i="40"/>
  <c r="R584" i="40"/>
  <c r="Q584" i="40"/>
  <c r="U583" i="40"/>
  <c r="S583" i="40"/>
  <c r="R583" i="40"/>
  <c r="Q583" i="40"/>
  <c r="U582" i="40"/>
  <c r="S582" i="40"/>
  <c r="R582" i="40"/>
  <c r="Q582" i="40"/>
  <c r="U581" i="40"/>
  <c r="S581" i="40"/>
  <c r="R581" i="40"/>
  <c r="Q581" i="40"/>
  <c r="U580" i="40"/>
  <c r="S580" i="40"/>
  <c r="R580" i="40"/>
  <c r="Q580" i="40"/>
  <c r="U579" i="40"/>
  <c r="S579" i="40"/>
  <c r="R579" i="40"/>
  <c r="Q579" i="40"/>
  <c r="U578" i="40"/>
  <c r="S578" i="40"/>
  <c r="R578" i="40"/>
  <c r="Q578" i="40"/>
  <c r="U577" i="40"/>
  <c r="S577" i="40"/>
  <c r="R577" i="40"/>
  <c r="Q577" i="40"/>
  <c r="U576" i="40"/>
  <c r="S576" i="40"/>
  <c r="R576" i="40"/>
  <c r="Q576" i="40"/>
  <c r="U575" i="40"/>
  <c r="S575" i="40"/>
  <c r="R575" i="40"/>
  <c r="Q575" i="40"/>
  <c r="U574" i="40"/>
  <c r="S574" i="40"/>
  <c r="R574" i="40"/>
  <c r="Q574" i="40"/>
  <c r="U573" i="40"/>
  <c r="S573" i="40"/>
  <c r="R573" i="40"/>
  <c r="Q573" i="40"/>
  <c r="U572" i="40"/>
  <c r="S572" i="40"/>
  <c r="R572" i="40"/>
  <c r="Q572" i="40"/>
  <c r="U571" i="40"/>
  <c r="S571" i="40"/>
  <c r="R571" i="40"/>
  <c r="Q571" i="40"/>
  <c r="U570" i="40"/>
  <c r="S570" i="40"/>
  <c r="R570" i="40"/>
  <c r="Q570" i="40"/>
  <c r="U569" i="40"/>
  <c r="S569" i="40"/>
  <c r="R569" i="40"/>
  <c r="Q569" i="40"/>
  <c r="U568" i="40"/>
  <c r="S568" i="40"/>
  <c r="R568" i="40"/>
  <c r="Q568" i="40"/>
  <c r="U567" i="40"/>
  <c r="S567" i="40"/>
  <c r="R567" i="40"/>
  <c r="Q567" i="40"/>
  <c r="U566" i="40"/>
  <c r="S566" i="40"/>
  <c r="R566" i="40"/>
  <c r="Q566" i="40"/>
  <c r="U565" i="40"/>
  <c r="S565" i="40"/>
  <c r="R565" i="40"/>
  <c r="Q565" i="40"/>
  <c r="U564" i="40"/>
  <c r="S564" i="40"/>
  <c r="R564" i="40"/>
  <c r="Q564" i="40"/>
  <c r="U563" i="40"/>
  <c r="S563" i="40"/>
  <c r="R563" i="40"/>
  <c r="Q563" i="40"/>
  <c r="U562" i="40"/>
  <c r="S562" i="40"/>
  <c r="R562" i="40"/>
  <c r="Q562" i="40"/>
  <c r="U561" i="40"/>
  <c r="S561" i="40"/>
  <c r="R561" i="40"/>
  <c r="Q561" i="40"/>
  <c r="U560" i="40"/>
  <c r="S560" i="40"/>
  <c r="R560" i="40"/>
  <c r="Q560" i="40"/>
  <c r="U559" i="40"/>
  <c r="S559" i="40"/>
  <c r="R559" i="40"/>
  <c r="Q559" i="40"/>
  <c r="U558" i="40"/>
  <c r="S558" i="40"/>
  <c r="R558" i="40"/>
  <c r="Q558" i="40"/>
  <c r="U557" i="40"/>
  <c r="S557" i="40"/>
  <c r="R557" i="40"/>
  <c r="Q557" i="40"/>
  <c r="U556" i="40"/>
  <c r="S556" i="40"/>
  <c r="R556" i="40"/>
  <c r="Q556" i="40"/>
  <c r="U555" i="40"/>
  <c r="S555" i="40"/>
  <c r="R555" i="40"/>
  <c r="Q555" i="40"/>
  <c r="U554" i="40"/>
  <c r="S554" i="40"/>
  <c r="R554" i="40"/>
  <c r="Q554" i="40"/>
  <c r="U553" i="40"/>
  <c r="S553" i="40"/>
  <c r="R553" i="40"/>
  <c r="Q553" i="40"/>
  <c r="U552" i="40"/>
  <c r="S552" i="40"/>
  <c r="R552" i="40"/>
  <c r="Q552" i="40"/>
  <c r="U551" i="40"/>
  <c r="S551" i="40"/>
  <c r="R551" i="40"/>
  <c r="Q551" i="40"/>
  <c r="U550" i="40"/>
  <c r="S550" i="40"/>
  <c r="R550" i="40"/>
  <c r="Q550" i="40"/>
  <c r="U549" i="40"/>
  <c r="S549" i="40"/>
  <c r="R549" i="40"/>
  <c r="Q549" i="40"/>
  <c r="U548" i="40"/>
  <c r="S548" i="40"/>
  <c r="R548" i="40"/>
  <c r="Q548" i="40"/>
  <c r="U547" i="40"/>
  <c r="S547" i="40"/>
  <c r="R547" i="40"/>
  <c r="Q547" i="40"/>
  <c r="U546" i="40"/>
  <c r="S546" i="40"/>
  <c r="R546" i="40"/>
  <c r="Q546" i="40"/>
  <c r="U545" i="40"/>
  <c r="S545" i="40"/>
  <c r="R545" i="40"/>
  <c r="Q545" i="40"/>
  <c r="U544" i="40"/>
  <c r="S544" i="40"/>
  <c r="R544" i="40"/>
  <c r="Q544" i="40"/>
  <c r="U543" i="40"/>
  <c r="S543" i="40"/>
  <c r="R543" i="40"/>
  <c r="Q543" i="40"/>
  <c r="U542" i="40"/>
  <c r="S542" i="40"/>
  <c r="R542" i="40"/>
  <c r="Q542" i="40"/>
  <c r="U541" i="40"/>
  <c r="S541" i="40"/>
  <c r="R541" i="40"/>
  <c r="Q541" i="40"/>
  <c r="U540" i="40"/>
  <c r="S540" i="40"/>
  <c r="R540" i="40"/>
  <c r="Q540" i="40"/>
  <c r="U539" i="40"/>
  <c r="S539" i="40"/>
  <c r="R539" i="40"/>
  <c r="Q539" i="40"/>
  <c r="U538" i="40"/>
  <c r="S538" i="40"/>
  <c r="R538" i="40"/>
  <c r="Q538" i="40"/>
  <c r="U537" i="40"/>
  <c r="S537" i="40"/>
  <c r="R537" i="40"/>
  <c r="Q537" i="40"/>
  <c r="U536" i="40"/>
  <c r="S536" i="40"/>
  <c r="R536" i="40"/>
  <c r="Q536" i="40"/>
  <c r="U535" i="40"/>
  <c r="S535" i="40"/>
  <c r="R535" i="40"/>
  <c r="Q535" i="40"/>
  <c r="U534" i="40"/>
  <c r="S534" i="40"/>
  <c r="R534" i="40"/>
  <c r="Q534" i="40"/>
  <c r="U533" i="40"/>
  <c r="S533" i="40"/>
  <c r="R533" i="40"/>
  <c r="Q533" i="40"/>
  <c r="U532" i="40"/>
  <c r="S532" i="40"/>
  <c r="R532" i="40"/>
  <c r="Q532" i="40"/>
  <c r="U531" i="40"/>
  <c r="S531" i="40"/>
  <c r="R531" i="40"/>
  <c r="Q531" i="40"/>
  <c r="U530" i="40"/>
  <c r="S530" i="40"/>
  <c r="R530" i="40"/>
  <c r="Q530" i="40"/>
  <c r="U529" i="40"/>
  <c r="S529" i="40"/>
  <c r="R529" i="40"/>
  <c r="Q529" i="40"/>
  <c r="U528" i="40"/>
  <c r="S528" i="40"/>
  <c r="R528" i="40"/>
  <c r="Q528" i="40"/>
  <c r="U527" i="40"/>
  <c r="S527" i="40"/>
  <c r="R527" i="40"/>
  <c r="Q527" i="40"/>
  <c r="U526" i="40"/>
  <c r="S526" i="40"/>
  <c r="R526" i="40"/>
  <c r="Q526" i="40"/>
  <c r="U525" i="40"/>
  <c r="S525" i="40"/>
  <c r="R525" i="40"/>
  <c r="Q525" i="40"/>
  <c r="U524" i="40"/>
  <c r="S524" i="40"/>
  <c r="R524" i="40"/>
  <c r="Q524" i="40"/>
  <c r="U523" i="40"/>
  <c r="S523" i="40"/>
  <c r="R523" i="40"/>
  <c r="Q523" i="40"/>
  <c r="U522" i="40"/>
  <c r="S522" i="40"/>
  <c r="R522" i="40"/>
  <c r="Q522" i="40"/>
  <c r="U521" i="40"/>
  <c r="S521" i="40"/>
  <c r="R521" i="40"/>
  <c r="Q521" i="40"/>
  <c r="U520" i="40"/>
  <c r="S520" i="40"/>
  <c r="R520" i="40"/>
  <c r="Q520" i="40"/>
  <c r="U519" i="40"/>
  <c r="S519" i="40"/>
  <c r="R519" i="40"/>
  <c r="Q519" i="40"/>
  <c r="U518" i="40"/>
  <c r="S518" i="40"/>
  <c r="R518" i="40"/>
  <c r="Q518" i="40"/>
  <c r="U517" i="40"/>
  <c r="S517" i="40"/>
  <c r="R517" i="40"/>
  <c r="Q517" i="40"/>
  <c r="U516" i="40"/>
  <c r="S516" i="40"/>
  <c r="R516" i="40"/>
  <c r="Q516" i="40"/>
  <c r="U515" i="40"/>
  <c r="S515" i="40"/>
  <c r="R515" i="40"/>
  <c r="Q515" i="40"/>
  <c r="U514" i="40"/>
  <c r="S514" i="40"/>
  <c r="R514" i="40"/>
  <c r="Q514" i="40"/>
  <c r="U513" i="40"/>
  <c r="S513" i="40"/>
  <c r="R513" i="40"/>
  <c r="Q513" i="40"/>
  <c r="U512" i="40"/>
  <c r="S512" i="40"/>
  <c r="R512" i="40"/>
  <c r="Q512" i="40"/>
  <c r="U511" i="40"/>
  <c r="S511" i="40"/>
  <c r="R511" i="40"/>
  <c r="Q511" i="40"/>
  <c r="U510" i="40"/>
  <c r="S510" i="40"/>
  <c r="R510" i="40"/>
  <c r="Q510" i="40"/>
  <c r="U509" i="40"/>
  <c r="S509" i="40"/>
  <c r="R509" i="40"/>
  <c r="Q509" i="40"/>
  <c r="U508" i="40"/>
  <c r="S508" i="40"/>
  <c r="R508" i="40"/>
  <c r="Q508" i="40"/>
  <c r="U507" i="40"/>
  <c r="S507" i="40"/>
  <c r="R507" i="40"/>
  <c r="Q507" i="40"/>
  <c r="U506" i="40"/>
  <c r="S506" i="40"/>
  <c r="R506" i="40"/>
  <c r="Q506" i="40"/>
  <c r="U505" i="40"/>
  <c r="S505" i="40"/>
  <c r="R505" i="40"/>
  <c r="Q505" i="40"/>
  <c r="U504" i="40"/>
  <c r="S504" i="40"/>
  <c r="R504" i="40"/>
  <c r="Q504" i="40"/>
  <c r="U503" i="40"/>
  <c r="S503" i="40"/>
  <c r="R503" i="40"/>
  <c r="Q503" i="40"/>
  <c r="U502" i="40"/>
  <c r="S502" i="40"/>
  <c r="R502" i="40"/>
  <c r="Q502" i="40"/>
  <c r="U501" i="40"/>
  <c r="S501" i="40"/>
  <c r="R501" i="40"/>
  <c r="Q501" i="40"/>
  <c r="U500" i="40"/>
  <c r="S500" i="40"/>
  <c r="R500" i="40"/>
  <c r="Q500" i="40"/>
  <c r="U499" i="40"/>
  <c r="S499" i="40"/>
  <c r="R499" i="40"/>
  <c r="Q499" i="40"/>
  <c r="U498" i="40"/>
  <c r="S498" i="40"/>
  <c r="R498" i="40"/>
  <c r="Q498" i="40"/>
  <c r="U497" i="40"/>
  <c r="S497" i="40"/>
  <c r="R497" i="40"/>
  <c r="Q497" i="40"/>
  <c r="U496" i="40"/>
  <c r="S496" i="40"/>
  <c r="R496" i="40"/>
  <c r="Q496" i="40"/>
  <c r="U495" i="40"/>
  <c r="S495" i="40"/>
  <c r="R495" i="40"/>
  <c r="Q495" i="40"/>
  <c r="U494" i="40"/>
  <c r="S494" i="40"/>
  <c r="R494" i="40"/>
  <c r="Q494" i="40"/>
  <c r="U493" i="40"/>
  <c r="S493" i="40"/>
  <c r="R493" i="40"/>
  <c r="Q493" i="40"/>
  <c r="U492" i="40"/>
  <c r="S492" i="40"/>
  <c r="R492" i="40"/>
  <c r="Q492" i="40"/>
  <c r="U491" i="40"/>
  <c r="S491" i="40"/>
  <c r="R491" i="40"/>
  <c r="Q491" i="40"/>
  <c r="U490" i="40"/>
  <c r="S490" i="40"/>
  <c r="R490" i="40"/>
  <c r="Q490" i="40"/>
  <c r="U489" i="40"/>
  <c r="S489" i="40"/>
  <c r="R489" i="40"/>
  <c r="Q489" i="40"/>
  <c r="U488" i="40"/>
  <c r="S488" i="40"/>
  <c r="R488" i="40"/>
  <c r="Q488" i="40"/>
  <c r="U487" i="40"/>
  <c r="S487" i="40"/>
  <c r="R487" i="40"/>
  <c r="Q487" i="40"/>
  <c r="U486" i="40"/>
  <c r="S486" i="40"/>
  <c r="R486" i="40"/>
  <c r="Q486" i="40"/>
  <c r="U485" i="40"/>
  <c r="S485" i="40"/>
  <c r="R485" i="40"/>
  <c r="Q485" i="40"/>
  <c r="U484" i="40"/>
  <c r="S484" i="40"/>
  <c r="R484" i="40"/>
  <c r="Q484" i="40"/>
  <c r="U483" i="40"/>
  <c r="S483" i="40"/>
  <c r="R483" i="40"/>
  <c r="Q483" i="40"/>
  <c r="U482" i="40"/>
  <c r="S482" i="40"/>
  <c r="R482" i="40"/>
  <c r="Q482" i="40"/>
  <c r="U481" i="40"/>
  <c r="S481" i="40"/>
  <c r="R481" i="40"/>
  <c r="Q481" i="40"/>
  <c r="U480" i="40"/>
  <c r="S480" i="40"/>
  <c r="R480" i="40"/>
  <c r="Q480" i="40"/>
  <c r="U479" i="40"/>
  <c r="S479" i="40"/>
  <c r="R479" i="40"/>
  <c r="Q479" i="40"/>
  <c r="U478" i="40"/>
  <c r="S478" i="40"/>
  <c r="R478" i="40"/>
  <c r="Q478" i="40"/>
  <c r="U477" i="40"/>
  <c r="S477" i="40"/>
  <c r="R477" i="40"/>
  <c r="Q477" i="40"/>
  <c r="U476" i="40"/>
  <c r="S476" i="40"/>
  <c r="R476" i="40"/>
  <c r="Q476" i="40"/>
  <c r="U475" i="40"/>
  <c r="S475" i="40"/>
  <c r="R475" i="40"/>
  <c r="Q475" i="40"/>
  <c r="U474" i="40"/>
  <c r="S474" i="40"/>
  <c r="R474" i="40"/>
  <c r="Q474" i="40"/>
  <c r="U473" i="40"/>
  <c r="S473" i="40"/>
  <c r="R473" i="40"/>
  <c r="Q473" i="40"/>
  <c r="U472" i="40"/>
  <c r="S472" i="40"/>
  <c r="R472" i="40"/>
  <c r="Q472" i="40"/>
  <c r="U471" i="40"/>
  <c r="S471" i="40"/>
  <c r="R471" i="40"/>
  <c r="Q471" i="40"/>
  <c r="U470" i="40"/>
  <c r="S470" i="40"/>
  <c r="R470" i="40"/>
  <c r="Q470" i="40"/>
  <c r="U469" i="40"/>
  <c r="S469" i="40"/>
  <c r="R469" i="40"/>
  <c r="Q469" i="40"/>
  <c r="U468" i="40"/>
  <c r="S468" i="40"/>
  <c r="R468" i="40"/>
  <c r="Q468" i="40"/>
  <c r="U467" i="40"/>
  <c r="S467" i="40"/>
  <c r="R467" i="40"/>
  <c r="Q467" i="40"/>
  <c r="U466" i="40"/>
  <c r="S466" i="40"/>
  <c r="R466" i="40"/>
  <c r="Q466" i="40"/>
  <c r="U465" i="40"/>
  <c r="S465" i="40"/>
  <c r="R465" i="40"/>
  <c r="Q465" i="40"/>
  <c r="U464" i="40"/>
  <c r="S464" i="40"/>
  <c r="R464" i="40"/>
  <c r="Q464" i="40"/>
  <c r="U463" i="40"/>
  <c r="S463" i="40"/>
  <c r="R463" i="40"/>
  <c r="Q463" i="40"/>
  <c r="U462" i="40"/>
  <c r="S462" i="40"/>
  <c r="R462" i="40"/>
  <c r="Q462" i="40"/>
  <c r="U461" i="40"/>
  <c r="S461" i="40"/>
  <c r="R461" i="40"/>
  <c r="Q461" i="40"/>
  <c r="U460" i="40"/>
  <c r="S460" i="40"/>
  <c r="R460" i="40"/>
  <c r="Q460" i="40"/>
  <c r="U459" i="40"/>
  <c r="S459" i="40"/>
  <c r="R459" i="40"/>
  <c r="Q459" i="40"/>
  <c r="U458" i="40"/>
  <c r="S458" i="40"/>
  <c r="R458" i="40"/>
  <c r="Q458" i="40"/>
  <c r="U457" i="40"/>
  <c r="S457" i="40"/>
  <c r="R457" i="40"/>
  <c r="Q457" i="40"/>
  <c r="U456" i="40"/>
  <c r="S456" i="40"/>
  <c r="R456" i="40"/>
  <c r="Q456" i="40"/>
  <c r="U455" i="40"/>
  <c r="S455" i="40"/>
  <c r="R455" i="40"/>
  <c r="Q455" i="40"/>
  <c r="U454" i="40"/>
  <c r="S454" i="40"/>
  <c r="R454" i="40"/>
  <c r="Q454" i="40"/>
  <c r="U453" i="40"/>
  <c r="S453" i="40"/>
  <c r="R453" i="40"/>
  <c r="Q453" i="40"/>
  <c r="U452" i="40"/>
  <c r="S452" i="40"/>
  <c r="R452" i="40"/>
  <c r="Q452" i="40"/>
  <c r="U451" i="40"/>
  <c r="S451" i="40"/>
  <c r="R451" i="40"/>
  <c r="Q451" i="40"/>
  <c r="U450" i="40"/>
  <c r="S450" i="40"/>
  <c r="R450" i="40"/>
  <c r="Q450" i="40"/>
  <c r="U449" i="40"/>
  <c r="S449" i="40"/>
  <c r="R449" i="40"/>
  <c r="Q449" i="40"/>
  <c r="U448" i="40"/>
  <c r="S448" i="40"/>
  <c r="R448" i="40"/>
  <c r="Q448" i="40"/>
  <c r="U447" i="40"/>
  <c r="S447" i="40"/>
  <c r="R447" i="40"/>
  <c r="Q447" i="40"/>
  <c r="U446" i="40"/>
  <c r="S446" i="40"/>
  <c r="R446" i="40"/>
  <c r="Q446" i="40"/>
  <c r="U445" i="40"/>
  <c r="S445" i="40"/>
  <c r="R445" i="40"/>
  <c r="Q445" i="40"/>
  <c r="U444" i="40"/>
  <c r="S444" i="40"/>
  <c r="R444" i="40"/>
  <c r="Q444" i="40"/>
  <c r="U443" i="40"/>
  <c r="S443" i="40"/>
  <c r="R443" i="40"/>
  <c r="Q443" i="40"/>
  <c r="U442" i="40"/>
  <c r="S442" i="40"/>
  <c r="R442" i="40"/>
  <c r="Q442" i="40"/>
  <c r="U441" i="40"/>
  <c r="S441" i="40"/>
  <c r="R441" i="40"/>
  <c r="Q441" i="40"/>
  <c r="U440" i="40"/>
  <c r="S440" i="40"/>
  <c r="R440" i="40"/>
  <c r="Q440" i="40"/>
  <c r="U439" i="40"/>
  <c r="S439" i="40"/>
  <c r="R439" i="40"/>
  <c r="Q439" i="40"/>
  <c r="U438" i="40"/>
  <c r="S438" i="40"/>
  <c r="R438" i="40"/>
  <c r="Q438" i="40"/>
  <c r="U437" i="40"/>
  <c r="S437" i="40"/>
  <c r="R437" i="40"/>
  <c r="Q437" i="40"/>
  <c r="U436" i="40"/>
  <c r="S436" i="40"/>
  <c r="R436" i="40"/>
  <c r="Q436" i="40"/>
  <c r="U435" i="40"/>
  <c r="S435" i="40"/>
  <c r="R435" i="40"/>
  <c r="Q435" i="40"/>
  <c r="U434" i="40"/>
  <c r="S434" i="40"/>
  <c r="R434" i="40"/>
  <c r="Q434" i="40"/>
  <c r="U433" i="40"/>
  <c r="S433" i="40"/>
  <c r="R433" i="40"/>
  <c r="Q433" i="40"/>
  <c r="U432" i="40"/>
  <c r="S432" i="40"/>
  <c r="R432" i="40"/>
  <c r="Q432" i="40"/>
  <c r="U431" i="40"/>
  <c r="S431" i="40"/>
  <c r="R431" i="40"/>
  <c r="Q431" i="40"/>
  <c r="U430" i="40"/>
  <c r="S430" i="40"/>
  <c r="R430" i="40"/>
  <c r="Q430" i="40"/>
  <c r="U429" i="40"/>
  <c r="S429" i="40"/>
  <c r="R429" i="40"/>
  <c r="Q429" i="40"/>
  <c r="U428" i="40"/>
  <c r="S428" i="40"/>
  <c r="R428" i="40"/>
  <c r="Q428" i="40"/>
  <c r="U427" i="40"/>
  <c r="S427" i="40"/>
  <c r="R427" i="40"/>
  <c r="Q427" i="40"/>
  <c r="U426" i="40"/>
  <c r="S426" i="40"/>
  <c r="R426" i="40"/>
  <c r="Q426" i="40"/>
  <c r="U425" i="40"/>
  <c r="S425" i="40"/>
  <c r="R425" i="40"/>
  <c r="Q425" i="40"/>
  <c r="U424" i="40"/>
  <c r="S424" i="40"/>
  <c r="R424" i="40"/>
  <c r="Q424" i="40"/>
  <c r="U423" i="40"/>
  <c r="S423" i="40"/>
  <c r="R423" i="40"/>
  <c r="Q423" i="40"/>
  <c r="U422" i="40"/>
  <c r="S422" i="40"/>
  <c r="R422" i="40"/>
  <c r="Q422" i="40"/>
  <c r="U421" i="40"/>
  <c r="S421" i="40"/>
  <c r="R421" i="40"/>
  <c r="Q421" i="40"/>
  <c r="U420" i="40"/>
  <c r="S420" i="40"/>
  <c r="R420" i="40"/>
  <c r="Q420" i="40"/>
  <c r="U419" i="40"/>
  <c r="S419" i="40"/>
  <c r="R419" i="40"/>
  <c r="Q419" i="40"/>
  <c r="U418" i="40"/>
  <c r="S418" i="40"/>
  <c r="R418" i="40"/>
  <c r="Q418" i="40"/>
  <c r="U417" i="40"/>
  <c r="S417" i="40"/>
  <c r="R417" i="40"/>
  <c r="Q417" i="40"/>
  <c r="U416" i="40"/>
  <c r="S416" i="40"/>
  <c r="R416" i="40"/>
  <c r="Q416" i="40"/>
  <c r="U415" i="40"/>
  <c r="S415" i="40"/>
  <c r="R415" i="40"/>
  <c r="Q415" i="40"/>
  <c r="U414" i="40"/>
  <c r="S414" i="40"/>
  <c r="R414" i="40"/>
  <c r="Q414" i="40"/>
  <c r="U413" i="40"/>
  <c r="S413" i="40"/>
  <c r="R413" i="40"/>
  <c r="Q413" i="40"/>
  <c r="U412" i="40"/>
  <c r="S412" i="40"/>
  <c r="R412" i="40"/>
  <c r="Q412" i="40"/>
  <c r="U411" i="40"/>
  <c r="S411" i="40"/>
  <c r="R411" i="40"/>
  <c r="Q411" i="40"/>
  <c r="U410" i="40"/>
  <c r="S410" i="40"/>
  <c r="R410" i="40"/>
  <c r="Q410" i="40"/>
  <c r="U409" i="40"/>
  <c r="S409" i="40"/>
  <c r="R409" i="40"/>
  <c r="Q409" i="40"/>
  <c r="U408" i="40"/>
  <c r="S408" i="40"/>
  <c r="R408" i="40"/>
  <c r="Q408" i="40"/>
  <c r="U407" i="40"/>
  <c r="S407" i="40"/>
  <c r="R407" i="40"/>
  <c r="Q407" i="40"/>
  <c r="U406" i="40"/>
  <c r="S406" i="40"/>
  <c r="R406" i="40"/>
  <c r="Q406" i="40"/>
  <c r="U405" i="40"/>
  <c r="S405" i="40"/>
  <c r="R405" i="40"/>
  <c r="Q405" i="40"/>
  <c r="U404" i="40"/>
  <c r="S404" i="40"/>
  <c r="R404" i="40"/>
  <c r="Q404" i="40"/>
  <c r="U403" i="40"/>
  <c r="S403" i="40"/>
  <c r="R403" i="40"/>
  <c r="Q403" i="40"/>
  <c r="U402" i="40"/>
  <c r="S402" i="40"/>
  <c r="R402" i="40"/>
  <c r="Q402" i="40"/>
  <c r="U401" i="40"/>
  <c r="S401" i="40"/>
  <c r="R401" i="40"/>
  <c r="Q401" i="40"/>
  <c r="U400" i="40"/>
  <c r="S400" i="40"/>
  <c r="R400" i="40"/>
  <c r="Q400" i="40"/>
  <c r="U399" i="40"/>
  <c r="S399" i="40"/>
  <c r="R399" i="40"/>
  <c r="Q399" i="40"/>
  <c r="U398" i="40"/>
  <c r="S398" i="40"/>
  <c r="R398" i="40"/>
  <c r="Q398" i="40"/>
  <c r="U397" i="40"/>
  <c r="S397" i="40"/>
  <c r="R397" i="40"/>
  <c r="Q397" i="40"/>
  <c r="U396" i="40"/>
  <c r="S396" i="40"/>
  <c r="R396" i="40"/>
  <c r="Q396" i="40"/>
  <c r="U395" i="40"/>
  <c r="S395" i="40"/>
  <c r="R395" i="40"/>
  <c r="Q395" i="40"/>
  <c r="U394" i="40"/>
  <c r="S394" i="40"/>
  <c r="R394" i="40"/>
  <c r="Q394" i="40"/>
  <c r="U393" i="40"/>
  <c r="S393" i="40"/>
  <c r="R393" i="40"/>
  <c r="Q393" i="40"/>
  <c r="U392" i="40"/>
  <c r="S392" i="40"/>
  <c r="R392" i="40"/>
  <c r="Q392" i="40"/>
  <c r="U391" i="40"/>
  <c r="S391" i="40"/>
  <c r="R391" i="40"/>
  <c r="Q391" i="40"/>
  <c r="U390" i="40"/>
  <c r="S390" i="40"/>
  <c r="R390" i="40"/>
  <c r="Q390" i="40"/>
  <c r="U389" i="40"/>
  <c r="S389" i="40"/>
  <c r="R389" i="40"/>
  <c r="Q389" i="40"/>
  <c r="U388" i="40"/>
  <c r="S388" i="40"/>
  <c r="R388" i="40"/>
  <c r="Q388" i="40"/>
  <c r="U387" i="40"/>
  <c r="S387" i="40"/>
  <c r="R387" i="40"/>
  <c r="Q387" i="40"/>
  <c r="U386" i="40"/>
  <c r="S386" i="40"/>
  <c r="R386" i="40"/>
  <c r="Q386" i="40"/>
  <c r="U385" i="40"/>
  <c r="S385" i="40"/>
  <c r="R385" i="40"/>
  <c r="Q385" i="40"/>
  <c r="U384" i="40"/>
  <c r="S384" i="40"/>
  <c r="R384" i="40"/>
  <c r="Q384" i="40"/>
  <c r="U383" i="40"/>
  <c r="S383" i="40"/>
  <c r="R383" i="40"/>
  <c r="Q383" i="40"/>
  <c r="U382" i="40"/>
  <c r="S382" i="40"/>
  <c r="R382" i="40"/>
  <c r="Q382" i="40"/>
  <c r="U381" i="40"/>
  <c r="S381" i="40"/>
  <c r="R381" i="40"/>
  <c r="Q381" i="40"/>
  <c r="U380" i="40"/>
  <c r="S380" i="40"/>
  <c r="R380" i="40"/>
  <c r="Q380" i="40"/>
  <c r="U379" i="40"/>
  <c r="S379" i="40"/>
  <c r="R379" i="40"/>
  <c r="Q379" i="40"/>
  <c r="U378" i="40"/>
  <c r="S378" i="40"/>
  <c r="R378" i="40"/>
  <c r="Q378" i="40"/>
  <c r="U377" i="40"/>
  <c r="S377" i="40"/>
  <c r="R377" i="40"/>
  <c r="Q377" i="40"/>
  <c r="U376" i="40"/>
  <c r="S376" i="40"/>
  <c r="R376" i="40"/>
  <c r="Q376" i="40"/>
  <c r="U375" i="40"/>
  <c r="S375" i="40"/>
  <c r="R375" i="40"/>
  <c r="Q375" i="40"/>
  <c r="U374" i="40"/>
  <c r="S374" i="40"/>
  <c r="R374" i="40"/>
  <c r="Q374" i="40"/>
  <c r="U373" i="40"/>
  <c r="S373" i="40"/>
  <c r="R373" i="40"/>
  <c r="Q373" i="40"/>
  <c r="U372" i="40"/>
  <c r="S372" i="40"/>
  <c r="R372" i="40"/>
  <c r="Q372" i="40"/>
  <c r="U371" i="40"/>
  <c r="S371" i="40"/>
  <c r="R371" i="40"/>
  <c r="Q371" i="40"/>
  <c r="U370" i="40"/>
  <c r="S370" i="40"/>
  <c r="R370" i="40"/>
  <c r="Q370" i="40"/>
  <c r="U369" i="40"/>
  <c r="S369" i="40"/>
  <c r="R369" i="40"/>
  <c r="Q369" i="40"/>
  <c r="U368" i="40"/>
  <c r="S368" i="40"/>
  <c r="R368" i="40"/>
  <c r="Q368" i="40"/>
  <c r="U367" i="40"/>
  <c r="S367" i="40"/>
  <c r="R367" i="40"/>
  <c r="Q367" i="40"/>
  <c r="U366" i="40"/>
  <c r="S366" i="40"/>
  <c r="R366" i="40"/>
  <c r="Q366" i="40"/>
  <c r="U365" i="40"/>
  <c r="S365" i="40"/>
  <c r="R365" i="40"/>
  <c r="Q365" i="40"/>
  <c r="U364" i="40"/>
  <c r="S364" i="40"/>
  <c r="R364" i="40"/>
  <c r="Q364" i="40"/>
  <c r="U363" i="40"/>
  <c r="S363" i="40"/>
  <c r="R363" i="40"/>
  <c r="Q363" i="40"/>
  <c r="U362" i="40"/>
  <c r="S362" i="40"/>
  <c r="R362" i="40"/>
  <c r="Q362" i="40"/>
  <c r="U361" i="40"/>
  <c r="S361" i="40"/>
  <c r="R361" i="40"/>
  <c r="Q361" i="40"/>
  <c r="U360" i="40"/>
  <c r="S360" i="40"/>
  <c r="R360" i="40"/>
  <c r="Q360" i="40"/>
  <c r="U359" i="40"/>
  <c r="S359" i="40"/>
  <c r="R359" i="40"/>
  <c r="Q359" i="40"/>
  <c r="U358" i="40"/>
  <c r="S358" i="40"/>
  <c r="R358" i="40"/>
  <c r="Q358" i="40"/>
  <c r="U357" i="40"/>
  <c r="S357" i="40"/>
  <c r="R357" i="40"/>
  <c r="Q357" i="40"/>
  <c r="U356" i="40"/>
  <c r="S356" i="40"/>
  <c r="R356" i="40"/>
  <c r="Q356" i="40"/>
  <c r="U355" i="40"/>
  <c r="S355" i="40"/>
  <c r="R355" i="40"/>
  <c r="Q355" i="40"/>
  <c r="U354" i="40"/>
  <c r="S354" i="40"/>
  <c r="R354" i="40"/>
  <c r="Q354" i="40"/>
  <c r="U353" i="40"/>
  <c r="S353" i="40"/>
  <c r="R353" i="40"/>
  <c r="Q353" i="40"/>
  <c r="U352" i="40"/>
  <c r="S352" i="40"/>
  <c r="R352" i="40"/>
  <c r="Q352" i="40"/>
  <c r="U351" i="40"/>
  <c r="S351" i="40"/>
  <c r="R351" i="40"/>
  <c r="Q351" i="40"/>
  <c r="U350" i="40"/>
  <c r="S350" i="40"/>
  <c r="R350" i="40"/>
  <c r="Q350" i="40"/>
  <c r="U349" i="40"/>
  <c r="S349" i="40"/>
  <c r="R349" i="40"/>
  <c r="Q349" i="40"/>
  <c r="U348" i="40"/>
  <c r="S348" i="40"/>
  <c r="R348" i="40"/>
  <c r="Q348" i="40"/>
  <c r="U347" i="40"/>
  <c r="S347" i="40"/>
  <c r="R347" i="40"/>
  <c r="Q347" i="40"/>
  <c r="U346" i="40"/>
  <c r="S346" i="40"/>
  <c r="R346" i="40"/>
  <c r="Q346" i="40"/>
  <c r="U345" i="40"/>
  <c r="S345" i="40"/>
  <c r="R345" i="40"/>
  <c r="Q345" i="40"/>
  <c r="U344" i="40"/>
  <c r="S344" i="40"/>
  <c r="R344" i="40"/>
  <c r="Q344" i="40"/>
  <c r="U343" i="40"/>
  <c r="S343" i="40"/>
  <c r="R343" i="40"/>
  <c r="Q343" i="40"/>
  <c r="U342" i="40"/>
  <c r="S342" i="40"/>
  <c r="R342" i="40"/>
  <c r="Q342" i="40"/>
  <c r="U341" i="40"/>
  <c r="S341" i="40"/>
  <c r="R341" i="40"/>
  <c r="Q341" i="40"/>
  <c r="U340" i="40"/>
  <c r="S340" i="40"/>
  <c r="R340" i="40"/>
  <c r="Q340" i="40"/>
  <c r="U339" i="40"/>
  <c r="S339" i="40"/>
  <c r="R339" i="40"/>
  <c r="Q339" i="40"/>
  <c r="U338" i="40"/>
  <c r="S338" i="40"/>
  <c r="R338" i="40"/>
  <c r="Q338" i="40"/>
  <c r="U337" i="40"/>
  <c r="S337" i="40"/>
  <c r="R337" i="40"/>
  <c r="Q337" i="40"/>
  <c r="U336" i="40"/>
  <c r="S336" i="40"/>
  <c r="R336" i="40"/>
  <c r="Q336" i="40"/>
  <c r="U335" i="40"/>
  <c r="S335" i="40"/>
  <c r="R335" i="40"/>
  <c r="Q335" i="40"/>
  <c r="U334" i="40"/>
  <c r="S334" i="40"/>
  <c r="R334" i="40"/>
  <c r="Q334" i="40"/>
  <c r="U333" i="40"/>
  <c r="S333" i="40"/>
  <c r="R333" i="40"/>
  <c r="Q333" i="40"/>
  <c r="U332" i="40"/>
  <c r="S332" i="40"/>
  <c r="R332" i="40"/>
  <c r="Q332" i="40"/>
  <c r="U331" i="40"/>
  <c r="S331" i="40"/>
  <c r="R331" i="40"/>
  <c r="Q331" i="40"/>
  <c r="U330" i="40"/>
  <c r="S330" i="40"/>
  <c r="R330" i="40"/>
  <c r="Q330" i="40"/>
  <c r="U329" i="40"/>
  <c r="S329" i="40"/>
  <c r="R329" i="40"/>
  <c r="Q329" i="40"/>
  <c r="U328" i="40"/>
  <c r="S328" i="40"/>
  <c r="R328" i="40"/>
  <c r="Q328" i="40"/>
  <c r="U327" i="40"/>
  <c r="S327" i="40"/>
  <c r="R327" i="40"/>
  <c r="Q327" i="40"/>
  <c r="U326" i="40"/>
  <c r="S326" i="40"/>
  <c r="R326" i="40"/>
  <c r="Q326" i="40"/>
  <c r="U325" i="40"/>
  <c r="S325" i="40"/>
  <c r="R325" i="40"/>
  <c r="Q325" i="40"/>
  <c r="U324" i="40"/>
  <c r="S324" i="40"/>
  <c r="R324" i="40"/>
  <c r="Q324" i="40"/>
  <c r="U323" i="40"/>
  <c r="S323" i="40"/>
  <c r="R323" i="40"/>
  <c r="Q323" i="40"/>
  <c r="U322" i="40"/>
  <c r="S322" i="40"/>
  <c r="R322" i="40"/>
  <c r="Q322" i="40"/>
  <c r="U321" i="40"/>
  <c r="S321" i="40"/>
  <c r="R321" i="40"/>
  <c r="Q321" i="40"/>
  <c r="U320" i="40"/>
  <c r="S320" i="40"/>
  <c r="R320" i="40"/>
  <c r="Q320" i="40"/>
  <c r="U319" i="40"/>
  <c r="S319" i="40"/>
  <c r="R319" i="40"/>
  <c r="Q319" i="40"/>
  <c r="U318" i="40"/>
  <c r="S318" i="40"/>
  <c r="R318" i="40"/>
  <c r="Q318" i="40"/>
  <c r="U317" i="40"/>
  <c r="S317" i="40"/>
  <c r="R317" i="40"/>
  <c r="Q317" i="40"/>
  <c r="U316" i="40"/>
  <c r="S316" i="40"/>
  <c r="R316" i="40"/>
  <c r="Q316" i="40"/>
  <c r="U315" i="40"/>
  <c r="S315" i="40"/>
  <c r="R315" i="40"/>
  <c r="Q315" i="40"/>
  <c r="U314" i="40"/>
  <c r="S314" i="40"/>
  <c r="R314" i="40"/>
  <c r="Q314" i="40"/>
  <c r="U313" i="40"/>
  <c r="S313" i="40"/>
  <c r="R313" i="40"/>
  <c r="Q313" i="40"/>
  <c r="U312" i="40"/>
  <c r="S312" i="40"/>
  <c r="R312" i="40"/>
  <c r="Q312" i="40"/>
  <c r="U311" i="40"/>
  <c r="S311" i="40"/>
  <c r="R311" i="40"/>
  <c r="Q311" i="40"/>
  <c r="U310" i="40"/>
  <c r="S310" i="40"/>
  <c r="R310" i="40"/>
  <c r="Q310" i="40"/>
  <c r="U309" i="40"/>
  <c r="S309" i="40"/>
  <c r="R309" i="40"/>
  <c r="Q309" i="40"/>
  <c r="U308" i="40"/>
  <c r="S308" i="40"/>
  <c r="R308" i="40"/>
  <c r="Q308" i="40"/>
  <c r="U307" i="40"/>
  <c r="S307" i="40"/>
  <c r="R307" i="40"/>
  <c r="Q307" i="40"/>
  <c r="U306" i="40"/>
  <c r="S306" i="40"/>
  <c r="R306" i="40"/>
  <c r="Q306" i="40"/>
  <c r="U305" i="40"/>
  <c r="S305" i="40"/>
  <c r="R305" i="40"/>
  <c r="Q305" i="40"/>
  <c r="U304" i="40"/>
  <c r="S304" i="40"/>
  <c r="R304" i="40"/>
  <c r="Q304" i="40"/>
  <c r="U303" i="40"/>
  <c r="S303" i="40"/>
  <c r="R303" i="40"/>
  <c r="Q303" i="40"/>
  <c r="U302" i="40"/>
  <c r="S302" i="40"/>
  <c r="R302" i="40"/>
  <c r="Q302" i="40"/>
  <c r="U301" i="40"/>
  <c r="S301" i="40"/>
  <c r="R301" i="40"/>
  <c r="Q301" i="40"/>
  <c r="U300" i="40"/>
  <c r="S300" i="40"/>
  <c r="R300" i="40"/>
  <c r="Q300" i="40"/>
  <c r="U299" i="40"/>
  <c r="S299" i="40"/>
  <c r="R299" i="40"/>
  <c r="Q299" i="40"/>
  <c r="U298" i="40"/>
  <c r="S298" i="40"/>
  <c r="R298" i="40"/>
  <c r="Q298" i="40"/>
  <c r="U297" i="40"/>
  <c r="S297" i="40"/>
  <c r="R297" i="40"/>
  <c r="Q297" i="40"/>
  <c r="U296" i="40"/>
  <c r="S296" i="40"/>
  <c r="R296" i="40"/>
  <c r="Q296" i="40"/>
  <c r="U295" i="40"/>
  <c r="S295" i="40"/>
  <c r="R295" i="40"/>
  <c r="Q295" i="40"/>
  <c r="U294" i="40"/>
  <c r="S294" i="40"/>
  <c r="R294" i="40"/>
  <c r="Q294" i="40"/>
  <c r="U293" i="40"/>
  <c r="S293" i="40"/>
  <c r="R293" i="40"/>
  <c r="Q293" i="40"/>
  <c r="U292" i="40"/>
  <c r="S292" i="40"/>
  <c r="R292" i="40"/>
  <c r="Q292" i="40"/>
  <c r="U291" i="40"/>
  <c r="S291" i="40"/>
  <c r="R291" i="40"/>
  <c r="Q291" i="40"/>
  <c r="U290" i="40"/>
  <c r="S290" i="40"/>
  <c r="R290" i="40"/>
  <c r="Q290" i="40"/>
  <c r="U289" i="40"/>
  <c r="S289" i="40"/>
  <c r="R289" i="40"/>
  <c r="Q289" i="40"/>
  <c r="U288" i="40"/>
  <c r="S288" i="40"/>
  <c r="R288" i="40"/>
  <c r="Q288" i="40"/>
  <c r="U287" i="40"/>
  <c r="S287" i="40"/>
  <c r="R287" i="40"/>
  <c r="Q287" i="40"/>
  <c r="U286" i="40"/>
  <c r="S286" i="40"/>
  <c r="R286" i="40"/>
  <c r="Q286" i="40"/>
  <c r="U285" i="40"/>
  <c r="S285" i="40"/>
  <c r="R285" i="40"/>
  <c r="Q285" i="40"/>
  <c r="U284" i="40"/>
  <c r="S284" i="40"/>
  <c r="R284" i="40"/>
  <c r="Q284" i="40"/>
  <c r="U283" i="40"/>
  <c r="S283" i="40"/>
  <c r="R283" i="40"/>
  <c r="Q283" i="40"/>
  <c r="U282" i="40"/>
  <c r="S282" i="40"/>
  <c r="R282" i="40"/>
  <c r="Q282" i="40"/>
  <c r="U281" i="40"/>
  <c r="S281" i="40"/>
  <c r="R281" i="40"/>
  <c r="Q281" i="40"/>
  <c r="U280" i="40"/>
  <c r="S280" i="40"/>
  <c r="R280" i="40"/>
  <c r="Q280" i="40"/>
  <c r="U279" i="40"/>
  <c r="S279" i="40"/>
  <c r="R279" i="40"/>
  <c r="Q279" i="40"/>
  <c r="U278" i="40"/>
  <c r="S278" i="40"/>
  <c r="R278" i="40"/>
  <c r="Q278" i="40"/>
  <c r="U277" i="40"/>
  <c r="S277" i="40"/>
  <c r="R277" i="40"/>
  <c r="Q277" i="40"/>
  <c r="U276" i="40"/>
  <c r="S276" i="40"/>
  <c r="R276" i="40"/>
  <c r="Q276" i="40"/>
  <c r="U275" i="40"/>
  <c r="S275" i="40"/>
  <c r="R275" i="40"/>
  <c r="Q275" i="40"/>
  <c r="U274" i="40"/>
  <c r="S274" i="40"/>
  <c r="R274" i="40"/>
  <c r="Q274" i="40"/>
  <c r="U273" i="40"/>
  <c r="S273" i="40"/>
  <c r="R273" i="40"/>
  <c r="Q273" i="40"/>
  <c r="U272" i="40"/>
  <c r="S272" i="40"/>
  <c r="R272" i="40"/>
  <c r="Q272" i="40"/>
  <c r="U271" i="40"/>
  <c r="S271" i="40"/>
  <c r="R271" i="40"/>
  <c r="Q271" i="40"/>
  <c r="U270" i="40"/>
  <c r="S270" i="40"/>
  <c r="R270" i="40"/>
  <c r="Q270" i="40"/>
  <c r="U269" i="40"/>
  <c r="S269" i="40"/>
  <c r="R269" i="40"/>
  <c r="Q269" i="40"/>
  <c r="U268" i="40"/>
  <c r="S268" i="40"/>
  <c r="R268" i="40"/>
  <c r="Q268" i="40"/>
  <c r="U267" i="40"/>
  <c r="S267" i="40"/>
  <c r="R267" i="40"/>
  <c r="Q267" i="40"/>
  <c r="U266" i="40"/>
  <c r="S266" i="40"/>
  <c r="R266" i="40"/>
  <c r="Q266" i="40"/>
  <c r="U265" i="40"/>
  <c r="S265" i="40"/>
  <c r="R265" i="40"/>
  <c r="Q265" i="40"/>
  <c r="U264" i="40"/>
  <c r="S264" i="40"/>
  <c r="R264" i="40"/>
  <c r="Q264" i="40"/>
  <c r="U263" i="40"/>
  <c r="S263" i="40"/>
  <c r="R263" i="40"/>
  <c r="Q263" i="40"/>
  <c r="U262" i="40"/>
  <c r="S262" i="40"/>
  <c r="R262" i="40"/>
  <c r="Q262" i="40"/>
  <c r="U261" i="40"/>
  <c r="S261" i="40"/>
  <c r="R261" i="40"/>
  <c r="Q261" i="40"/>
  <c r="U260" i="40"/>
  <c r="S260" i="40"/>
  <c r="R260" i="40"/>
  <c r="Q260" i="40"/>
  <c r="U259" i="40"/>
  <c r="S259" i="40"/>
  <c r="R259" i="40"/>
  <c r="Q259" i="40"/>
  <c r="U258" i="40"/>
  <c r="S258" i="40"/>
  <c r="R258" i="40"/>
  <c r="Q258" i="40"/>
  <c r="U257" i="40"/>
  <c r="S257" i="40"/>
  <c r="R257" i="40"/>
  <c r="Q257" i="40"/>
  <c r="U256" i="40"/>
  <c r="S256" i="40"/>
  <c r="R256" i="40"/>
  <c r="Q256" i="40"/>
  <c r="U255" i="40"/>
  <c r="S255" i="40"/>
  <c r="R255" i="40"/>
  <c r="Q255" i="40"/>
  <c r="U254" i="40"/>
  <c r="S254" i="40"/>
  <c r="R254" i="40"/>
  <c r="Q254" i="40"/>
  <c r="U253" i="40"/>
  <c r="S253" i="40"/>
  <c r="R253" i="40"/>
  <c r="Q253" i="40"/>
  <c r="U252" i="40"/>
  <c r="S252" i="40"/>
  <c r="R252" i="40"/>
  <c r="Q252" i="40"/>
  <c r="U251" i="40"/>
  <c r="S251" i="40"/>
  <c r="R251" i="40"/>
  <c r="Q251" i="40"/>
  <c r="U250" i="40"/>
  <c r="S250" i="40"/>
  <c r="R250" i="40"/>
  <c r="Q250" i="40"/>
  <c r="U249" i="40"/>
  <c r="S249" i="40"/>
  <c r="R249" i="40"/>
  <c r="Q249" i="40"/>
  <c r="U248" i="40"/>
  <c r="S248" i="40"/>
  <c r="R248" i="40"/>
  <c r="Q248" i="40"/>
  <c r="U247" i="40"/>
  <c r="S247" i="40"/>
  <c r="R247" i="40"/>
  <c r="Q247" i="40"/>
  <c r="U246" i="40"/>
  <c r="S246" i="40"/>
  <c r="R246" i="40"/>
  <c r="Q246" i="40"/>
  <c r="U245" i="40"/>
  <c r="S245" i="40"/>
  <c r="R245" i="40"/>
  <c r="Q245" i="40"/>
  <c r="U244" i="40"/>
  <c r="S244" i="40"/>
  <c r="R244" i="40"/>
  <c r="Q244" i="40"/>
  <c r="U243" i="40"/>
  <c r="S243" i="40"/>
  <c r="R243" i="40"/>
  <c r="Q243" i="40"/>
  <c r="U242" i="40"/>
  <c r="S242" i="40"/>
  <c r="R242" i="40"/>
  <c r="Q242" i="40"/>
  <c r="U241" i="40"/>
  <c r="S241" i="40"/>
  <c r="R241" i="40"/>
  <c r="Q241" i="40"/>
  <c r="U240" i="40"/>
  <c r="S240" i="40"/>
  <c r="R240" i="40"/>
  <c r="Q240" i="40"/>
  <c r="U239" i="40"/>
  <c r="S239" i="40"/>
  <c r="R239" i="40"/>
  <c r="Q239" i="40"/>
  <c r="U238" i="40"/>
  <c r="S238" i="40"/>
  <c r="R238" i="40"/>
  <c r="Q238" i="40"/>
  <c r="U237" i="40"/>
  <c r="S237" i="40"/>
  <c r="R237" i="40"/>
  <c r="Q237" i="40"/>
  <c r="U236" i="40"/>
  <c r="S236" i="40"/>
  <c r="R236" i="40"/>
  <c r="Q236" i="40"/>
  <c r="U235" i="40"/>
  <c r="S235" i="40"/>
  <c r="R235" i="40"/>
  <c r="Q235" i="40"/>
  <c r="U234" i="40"/>
  <c r="S234" i="40"/>
  <c r="R234" i="40"/>
  <c r="Q234" i="40"/>
  <c r="U233" i="40"/>
  <c r="S233" i="40"/>
  <c r="R233" i="40"/>
  <c r="Q233" i="40"/>
  <c r="U232" i="40"/>
  <c r="S232" i="40"/>
  <c r="R232" i="40"/>
  <c r="Q232" i="40"/>
  <c r="U231" i="40"/>
  <c r="S231" i="40"/>
  <c r="R231" i="40"/>
  <c r="Q231" i="40"/>
  <c r="U230" i="40"/>
  <c r="S230" i="40"/>
  <c r="R230" i="40"/>
  <c r="Q230" i="40"/>
  <c r="U229" i="40"/>
  <c r="S229" i="40"/>
  <c r="R229" i="40"/>
  <c r="Q229" i="40"/>
  <c r="U228" i="40"/>
  <c r="S228" i="40"/>
  <c r="R228" i="40"/>
  <c r="Q228" i="40"/>
  <c r="U227" i="40"/>
  <c r="S227" i="40"/>
  <c r="R227" i="40"/>
  <c r="Q227" i="40"/>
  <c r="U226" i="40"/>
  <c r="S226" i="40"/>
  <c r="R226" i="40"/>
  <c r="Q226" i="40"/>
  <c r="U225" i="40"/>
  <c r="S225" i="40"/>
  <c r="R225" i="40"/>
  <c r="Q225" i="40"/>
  <c r="U224" i="40"/>
  <c r="S224" i="40"/>
  <c r="R224" i="40"/>
  <c r="Q224" i="40"/>
  <c r="U223" i="40"/>
  <c r="S223" i="40"/>
  <c r="R223" i="40"/>
  <c r="Q223" i="40"/>
  <c r="U222" i="40"/>
  <c r="S222" i="40"/>
  <c r="R222" i="40"/>
  <c r="Q222" i="40"/>
  <c r="U221" i="40"/>
  <c r="S221" i="40"/>
  <c r="R221" i="40"/>
  <c r="Q221" i="40"/>
  <c r="U220" i="40"/>
  <c r="S220" i="40"/>
  <c r="R220" i="40"/>
  <c r="Q220" i="40"/>
  <c r="U219" i="40"/>
  <c r="S219" i="40"/>
  <c r="R219" i="40"/>
  <c r="Q219" i="40"/>
  <c r="U218" i="40"/>
  <c r="S218" i="40"/>
  <c r="R218" i="40"/>
  <c r="Q218" i="40"/>
  <c r="U217" i="40"/>
  <c r="S217" i="40"/>
  <c r="R217" i="40"/>
  <c r="Q217" i="40"/>
  <c r="U216" i="40"/>
  <c r="S216" i="40"/>
  <c r="R216" i="40"/>
  <c r="Q216" i="40"/>
  <c r="U215" i="40"/>
  <c r="S215" i="40"/>
  <c r="R215" i="40"/>
  <c r="Q215" i="40"/>
  <c r="U214" i="40"/>
  <c r="S214" i="40"/>
  <c r="R214" i="40"/>
  <c r="Q214" i="40"/>
  <c r="U213" i="40"/>
  <c r="S213" i="40"/>
  <c r="R213" i="40"/>
  <c r="Q213" i="40"/>
  <c r="U212" i="40"/>
  <c r="S212" i="40"/>
  <c r="R212" i="40"/>
  <c r="Q212" i="40"/>
  <c r="U211" i="40"/>
  <c r="S211" i="40"/>
  <c r="R211" i="40"/>
  <c r="Q211" i="40"/>
  <c r="U210" i="40"/>
  <c r="S210" i="40"/>
  <c r="R210" i="40"/>
  <c r="Q210" i="40"/>
  <c r="U209" i="40"/>
  <c r="S209" i="40"/>
  <c r="R209" i="40"/>
  <c r="Q209" i="40"/>
  <c r="U208" i="40"/>
  <c r="S208" i="40"/>
  <c r="R208" i="40"/>
  <c r="Q208" i="40"/>
  <c r="U207" i="40"/>
  <c r="S207" i="40"/>
  <c r="R207" i="40"/>
  <c r="Q207" i="40"/>
  <c r="U206" i="40"/>
  <c r="S206" i="40"/>
  <c r="R206" i="40"/>
  <c r="Q206" i="40"/>
  <c r="U205" i="40"/>
  <c r="S205" i="40"/>
  <c r="R205" i="40"/>
  <c r="Q205" i="40"/>
  <c r="U204" i="40"/>
  <c r="S204" i="40"/>
  <c r="R204" i="40"/>
  <c r="Q204" i="40"/>
  <c r="U203" i="40"/>
  <c r="S203" i="40"/>
  <c r="R203" i="40"/>
  <c r="Q203" i="40"/>
  <c r="U202" i="40"/>
  <c r="S202" i="40"/>
  <c r="R202" i="40"/>
  <c r="Q202" i="40"/>
  <c r="U201" i="40"/>
  <c r="S201" i="40"/>
  <c r="R201" i="40"/>
  <c r="Q201" i="40"/>
  <c r="U200" i="40"/>
  <c r="S200" i="40"/>
  <c r="R200" i="40"/>
  <c r="Q200" i="40"/>
  <c r="U199" i="40"/>
  <c r="S199" i="40"/>
  <c r="R199" i="40"/>
  <c r="Q199" i="40"/>
  <c r="U198" i="40"/>
  <c r="S198" i="40"/>
  <c r="R198" i="40"/>
  <c r="Q198" i="40"/>
  <c r="U197" i="40"/>
  <c r="S197" i="40"/>
  <c r="R197" i="40"/>
  <c r="Q197" i="40"/>
  <c r="U196" i="40"/>
  <c r="S196" i="40"/>
  <c r="R196" i="40"/>
  <c r="Q196" i="40"/>
  <c r="U195" i="40"/>
  <c r="S195" i="40"/>
  <c r="R195" i="40"/>
  <c r="Q195" i="40"/>
  <c r="U194" i="40"/>
  <c r="S194" i="40"/>
  <c r="R194" i="40"/>
  <c r="Q194" i="40"/>
  <c r="U193" i="40"/>
  <c r="S193" i="40"/>
  <c r="R193" i="40"/>
  <c r="Q193" i="40"/>
  <c r="U192" i="40"/>
  <c r="S192" i="40"/>
  <c r="R192" i="40"/>
  <c r="Q192" i="40"/>
  <c r="U191" i="40"/>
  <c r="S191" i="40"/>
  <c r="R191" i="40"/>
  <c r="Q191" i="40"/>
  <c r="U190" i="40"/>
  <c r="S190" i="40"/>
  <c r="R190" i="40"/>
  <c r="Q190" i="40"/>
  <c r="U189" i="40"/>
  <c r="S189" i="40"/>
  <c r="R189" i="40"/>
  <c r="Q189" i="40"/>
  <c r="U188" i="40"/>
  <c r="S188" i="40"/>
  <c r="R188" i="40"/>
  <c r="Q188" i="40"/>
  <c r="U187" i="40"/>
  <c r="S187" i="40"/>
  <c r="R187" i="40"/>
  <c r="Q187" i="40"/>
  <c r="U186" i="40"/>
  <c r="S186" i="40"/>
  <c r="R186" i="40"/>
  <c r="Q186" i="40"/>
  <c r="U185" i="40"/>
  <c r="S185" i="40"/>
  <c r="R185" i="40"/>
  <c r="Q185" i="40"/>
  <c r="U184" i="40"/>
  <c r="S184" i="40"/>
  <c r="R184" i="40"/>
  <c r="Q184" i="40"/>
  <c r="U183" i="40"/>
  <c r="S183" i="40"/>
  <c r="R183" i="40"/>
  <c r="Q183" i="40"/>
  <c r="U182" i="40"/>
  <c r="S182" i="40"/>
  <c r="R182" i="40"/>
  <c r="Q182" i="40"/>
  <c r="U181" i="40"/>
  <c r="S181" i="40"/>
  <c r="R181" i="40"/>
  <c r="Q181" i="40"/>
  <c r="U180" i="40"/>
  <c r="S180" i="40"/>
  <c r="R180" i="40"/>
  <c r="Q180" i="40"/>
  <c r="U179" i="40"/>
  <c r="S179" i="40"/>
  <c r="R179" i="40"/>
  <c r="Q179" i="40"/>
  <c r="U178" i="40"/>
  <c r="S178" i="40"/>
  <c r="R178" i="40"/>
  <c r="Q178" i="40"/>
  <c r="U177" i="40"/>
  <c r="S177" i="40"/>
  <c r="R177" i="40"/>
  <c r="Q177" i="40"/>
  <c r="U176" i="40"/>
  <c r="S176" i="40"/>
  <c r="R176" i="40"/>
  <c r="Q176" i="40"/>
  <c r="U175" i="40"/>
  <c r="S175" i="40"/>
  <c r="R175" i="40"/>
  <c r="Q175" i="40"/>
  <c r="U174" i="40"/>
  <c r="S174" i="40"/>
  <c r="R174" i="40"/>
  <c r="Q174" i="40"/>
  <c r="U173" i="40"/>
  <c r="S173" i="40"/>
  <c r="R173" i="40"/>
  <c r="Q173" i="40"/>
  <c r="U172" i="40"/>
  <c r="S172" i="40"/>
  <c r="R172" i="40"/>
  <c r="Q172" i="40"/>
  <c r="U171" i="40"/>
  <c r="S171" i="40"/>
  <c r="R171" i="40"/>
  <c r="Q171" i="40"/>
  <c r="U170" i="40"/>
  <c r="S170" i="40"/>
  <c r="R170" i="40"/>
  <c r="Q170" i="40"/>
  <c r="U169" i="40"/>
  <c r="S169" i="40"/>
  <c r="R169" i="40"/>
  <c r="Q169" i="40"/>
  <c r="U168" i="40"/>
  <c r="S168" i="40"/>
  <c r="R168" i="40"/>
  <c r="Q168" i="40"/>
  <c r="U167" i="40"/>
  <c r="S167" i="40"/>
  <c r="R167" i="40"/>
  <c r="Q167" i="40"/>
  <c r="U166" i="40"/>
  <c r="S166" i="40"/>
  <c r="R166" i="40"/>
  <c r="Q166" i="40"/>
  <c r="U165" i="40"/>
  <c r="S165" i="40"/>
  <c r="R165" i="40"/>
  <c r="Q165" i="40"/>
  <c r="U164" i="40"/>
  <c r="S164" i="40"/>
  <c r="R164" i="40"/>
  <c r="Q164" i="40"/>
  <c r="U163" i="40"/>
  <c r="S163" i="40"/>
  <c r="R163" i="40"/>
  <c r="Q163" i="40"/>
  <c r="U162" i="40"/>
  <c r="S162" i="40"/>
  <c r="R162" i="40"/>
  <c r="Q162" i="40"/>
  <c r="U161" i="40"/>
  <c r="S161" i="40"/>
  <c r="R161" i="40"/>
  <c r="Q161" i="40"/>
  <c r="U160" i="40"/>
  <c r="S160" i="40"/>
  <c r="R160" i="40"/>
  <c r="Q160" i="40"/>
  <c r="U159" i="40"/>
  <c r="S159" i="40"/>
  <c r="R159" i="40"/>
  <c r="Q159" i="40"/>
  <c r="U158" i="40"/>
  <c r="S158" i="40"/>
  <c r="R158" i="40"/>
  <c r="Q158" i="40"/>
  <c r="U157" i="40"/>
  <c r="S157" i="40"/>
  <c r="R157" i="40"/>
  <c r="Q157" i="40"/>
  <c r="U156" i="40"/>
  <c r="S156" i="40"/>
  <c r="R156" i="40"/>
  <c r="Q156" i="40"/>
  <c r="U155" i="40"/>
  <c r="S155" i="40"/>
  <c r="R155" i="40"/>
  <c r="Q155" i="40"/>
  <c r="U154" i="40"/>
  <c r="S154" i="40"/>
  <c r="R154" i="40"/>
  <c r="Q154" i="40"/>
  <c r="U153" i="40"/>
  <c r="S153" i="40"/>
  <c r="R153" i="40"/>
  <c r="Q153" i="40"/>
  <c r="U152" i="40"/>
  <c r="S152" i="40"/>
  <c r="R152" i="40"/>
  <c r="Q152" i="40"/>
  <c r="U151" i="40"/>
  <c r="S151" i="40"/>
  <c r="R151" i="40"/>
  <c r="Q151" i="40"/>
  <c r="U150" i="40"/>
  <c r="S150" i="40"/>
  <c r="R150" i="40"/>
  <c r="Q150" i="40"/>
  <c r="U149" i="40"/>
  <c r="S149" i="40"/>
  <c r="R149" i="40"/>
  <c r="Q149" i="40"/>
  <c r="U148" i="40"/>
  <c r="S148" i="40"/>
  <c r="R148" i="40"/>
  <c r="Q148" i="40"/>
  <c r="U147" i="40"/>
  <c r="S147" i="40"/>
  <c r="R147" i="40"/>
  <c r="Q147" i="40"/>
  <c r="U146" i="40"/>
  <c r="S146" i="40"/>
  <c r="R146" i="40"/>
  <c r="Q146" i="40"/>
  <c r="U145" i="40"/>
  <c r="S145" i="40"/>
  <c r="R145" i="40"/>
  <c r="Q145" i="40"/>
  <c r="U144" i="40"/>
  <c r="S144" i="40"/>
  <c r="R144" i="40"/>
  <c r="Q144" i="40"/>
  <c r="U143" i="40"/>
  <c r="S143" i="40"/>
  <c r="R143" i="40"/>
  <c r="Q143" i="40"/>
  <c r="U142" i="40"/>
  <c r="S142" i="40"/>
  <c r="R142" i="40"/>
  <c r="Q142" i="40"/>
  <c r="U141" i="40"/>
  <c r="S141" i="40"/>
  <c r="R141" i="40"/>
  <c r="Q141" i="40"/>
  <c r="U140" i="40"/>
  <c r="S140" i="40"/>
  <c r="R140" i="40"/>
  <c r="Q140" i="40"/>
  <c r="U139" i="40"/>
  <c r="S139" i="40"/>
  <c r="R139" i="40"/>
  <c r="Q139" i="40"/>
  <c r="U138" i="40"/>
  <c r="S138" i="40"/>
  <c r="R138" i="40"/>
  <c r="Q138" i="40"/>
  <c r="U137" i="40"/>
  <c r="S137" i="40"/>
  <c r="R137" i="40"/>
  <c r="Q137" i="40"/>
  <c r="U136" i="40"/>
  <c r="S136" i="40"/>
  <c r="R136" i="40"/>
  <c r="Q136" i="40"/>
  <c r="U135" i="40"/>
  <c r="S135" i="40"/>
  <c r="R135" i="40"/>
  <c r="Q135" i="40"/>
  <c r="U134" i="40"/>
  <c r="S134" i="40"/>
  <c r="R134" i="40"/>
  <c r="Q134" i="40"/>
  <c r="U133" i="40"/>
  <c r="S133" i="40"/>
  <c r="R133" i="40"/>
  <c r="Q133" i="40"/>
  <c r="U132" i="40"/>
  <c r="S132" i="40"/>
  <c r="R132" i="40"/>
  <c r="Q132" i="40"/>
  <c r="U131" i="40"/>
  <c r="S131" i="40"/>
  <c r="R131" i="40"/>
  <c r="Q131" i="40"/>
  <c r="U130" i="40"/>
  <c r="S130" i="40"/>
  <c r="R130" i="40"/>
  <c r="Q130" i="40"/>
  <c r="U129" i="40"/>
  <c r="S129" i="40"/>
  <c r="R129" i="40"/>
  <c r="Q129" i="40"/>
  <c r="U128" i="40"/>
  <c r="S128" i="40"/>
  <c r="R128" i="40"/>
  <c r="Q128" i="40"/>
  <c r="U127" i="40"/>
  <c r="S127" i="40"/>
  <c r="R127" i="40"/>
  <c r="Q127" i="40"/>
  <c r="U126" i="40"/>
  <c r="S126" i="40"/>
  <c r="R126" i="40"/>
  <c r="Q126" i="40"/>
  <c r="U125" i="40"/>
  <c r="S125" i="40"/>
  <c r="R125" i="40"/>
  <c r="Q125" i="40"/>
  <c r="U124" i="40"/>
  <c r="S124" i="40"/>
  <c r="R124" i="40"/>
  <c r="Q124" i="40"/>
  <c r="U123" i="40"/>
  <c r="S123" i="40"/>
  <c r="R123" i="40"/>
  <c r="Q123" i="40"/>
  <c r="U122" i="40"/>
  <c r="S122" i="40"/>
  <c r="R122" i="40"/>
  <c r="Q122" i="40"/>
  <c r="U121" i="40"/>
  <c r="S121" i="40"/>
  <c r="R121" i="40"/>
  <c r="Q121" i="40"/>
  <c r="U120" i="40"/>
  <c r="S120" i="40"/>
  <c r="R120" i="40"/>
  <c r="Q120" i="40"/>
  <c r="U119" i="40"/>
  <c r="S119" i="40"/>
  <c r="R119" i="40"/>
  <c r="Q119" i="40"/>
  <c r="U118" i="40"/>
  <c r="S118" i="40"/>
  <c r="R118" i="40"/>
  <c r="Q118" i="40"/>
  <c r="U117" i="40"/>
  <c r="S117" i="40"/>
  <c r="R117" i="40"/>
  <c r="Q117" i="40"/>
  <c r="U116" i="40"/>
  <c r="S116" i="40"/>
  <c r="R116" i="40"/>
  <c r="Q116" i="40"/>
  <c r="U115" i="40"/>
  <c r="S115" i="40"/>
  <c r="R115" i="40"/>
  <c r="Q115" i="40"/>
  <c r="U114" i="40"/>
  <c r="S114" i="40"/>
  <c r="R114" i="40"/>
  <c r="Q114" i="40"/>
  <c r="U113" i="40"/>
  <c r="S113" i="40"/>
  <c r="R113" i="40"/>
  <c r="Q113" i="40"/>
  <c r="U112" i="40"/>
  <c r="S112" i="40"/>
  <c r="R112" i="40"/>
  <c r="Q112" i="40"/>
  <c r="U111" i="40"/>
  <c r="S111" i="40"/>
  <c r="R111" i="40"/>
  <c r="Q111" i="40"/>
  <c r="U110" i="40"/>
  <c r="S110" i="40"/>
  <c r="R110" i="40"/>
  <c r="Q110" i="40"/>
  <c r="U109" i="40"/>
  <c r="S109" i="40"/>
  <c r="R109" i="40"/>
  <c r="Q109" i="40"/>
  <c r="U108" i="40"/>
  <c r="S108" i="40"/>
  <c r="R108" i="40"/>
  <c r="Q108" i="40"/>
  <c r="U107" i="40"/>
  <c r="S107" i="40"/>
  <c r="R107" i="40"/>
  <c r="Q107" i="40"/>
  <c r="U106" i="40"/>
  <c r="S106" i="40"/>
  <c r="R106" i="40"/>
  <c r="Q106" i="40"/>
  <c r="U105" i="40"/>
  <c r="S105" i="40"/>
  <c r="R105" i="40"/>
  <c r="Q105" i="40"/>
  <c r="U104" i="40"/>
  <c r="S104" i="40"/>
  <c r="R104" i="40"/>
  <c r="Q104" i="40"/>
  <c r="U103" i="40"/>
  <c r="S103" i="40"/>
  <c r="R103" i="40"/>
  <c r="Q103" i="40"/>
  <c r="U102" i="40"/>
  <c r="S102" i="40"/>
  <c r="R102" i="40"/>
  <c r="Q102" i="40"/>
  <c r="U101" i="40"/>
  <c r="S101" i="40"/>
  <c r="R101" i="40"/>
  <c r="Q101" i="40"/>
  <c r="U100" i="40"/>
  <c r="S100" i="40"/>
  <c r="R100" i="40"/>
  <c r="Q100" i="40"/>
  <c r="U99" i="40"/>
  <c r="S99" i="40"/>
  <c r="R99" i="40"/>
  <c r="Q99" i="40"/>
  <c r="U98" i="40"/>
  <c r="S98" i="40"/>
  <c r="R98" i="40"/>
  <c r="Q98" i="40"/>
  <c r="U97" i="40"/>
  <c r="S97" i="40"/>
  <c r="R97" i="40"/>
  <c r="Q97" i="40"/>
  <c r="U96" i="40"/>
  <c r="S96" i="40"/>
  <c r="R96" i="40"/>
  <c r="Q96" i="40"/>
  <c r="U95" i="40"/>
  <c r="S95" i="40"/>
  <c r="R95" i="40"/>
  <c r="Q95" i="40"/>
  <c r="U94" i="40"/>
  <c r="S94" i="40"/>
  <c r="R94" i="40"/>
  <c r="Q94" i="40"/>
  <c r="U93" i="40"/>
  <c r="S93" i="40"/>
  <c r="R93" i="40"/>
  <c r="Q93" i="40"/>
  <c r="U92" i="40"/>
  <c r="S92" i="40"/>
  <c r="R92" i="40"/>
  <c r="Q92" i="40"/>
  <c r="U91" i="40"/>
  <c r="S91" i="40"/>
  <c r="R91" i="40"/>
  <c r="Q91" i="40"/>
  <c r="U90" i="40"/>
  <c r="S90" i="40"/>
  <c r="R90" i="40"/>
  <c r="Q90" i="40"/>
  <c r="U89" i="40"/>
  <c r="S89" i="40"/>
  <c r="R89" i="40"/>
  <c r="Q89" i="40"/>
  <c r="U88" i="40"/>
  <c r="S88" i="40"/>
  <c r="R88" i="40"/>
  <c r="Q88" i="40"/>
  <c r="U87" i="40"/>
  <c r="S87" i="40"/>
  <c r="R87" i="40"/>
  <c r="Q87" i="40"/>
  <c r="U86" i="40"/>
  <c r="S86" i="40"/>
  <c r="R86" i="40"/>
  <c r="Q86" i="40"/>
  <c r="U85" i="40"/>
  <c r="S85" i="40"/>
  <c r="R85" i="40"/>
  <c r="Q85" i="40"/>
  <c r="U84" i="40"/>
  <c r="S84" i="40"/>
  <c r="R84" i="40"/>
  <c r="Q84" i="40"/>
  <c r="U83" i="40"/>
  <c r="S83" i="40"/>
  <c r="R83" i="40"/>
  <c r="Q83" i="40"/>
  <c r="U82" i="40"/>
  <c r="S82" i="40"/>
  <c r="R82" i="40"/>
  <c r="Q82" i="40"/>
  <c r="U81" i="40"/>
  <c r="S81" i="40"/>
  <c r="R81" i="40"/>
  <c r="Q81" i="40"/>
  <c r="U80" i="40"/>
  <c r="S80" i="40"/>
  <c r="R80" i="40"/>
  <c r="Q80" i="40"/>
  <c r="U79" i="40"/>
  <c r="S79" i="40"/>
  <c r="R79" i="40"/>
  <c r="Q79" i="40"/>
  <c r="U78" i="40"/>
  <c r="S78" i="40"/>
  <c r="R78" i="40"/>
  <c r="Q78" i="40"/>
  <c r="U77" i="40"/>
  <c r="S77" i="40"/>
  <c r="R77" i="40"/>
  <c r="Q77" i="40"/>
  <c r="U76" i="40"/>
  <c r="S76" i="40"/>
  <c r="R76" i="40"/>
  <c r="Q76" i="40"/>
  <c r="U75" i="40"/>
  <c r="S75" i="40"/>
  <c r="R75" i="40"/>
  <c r="Q75" i="40"/>
  <c r="U74" i="40"/>
  <c r="S74" i="40"/>
  <c r="R74" i="40"/>
  <c r="Q74" i="40"/>
  <c r="U73" i="40"/>
  <c r="S73" i="40"/>
  <c r="R73" i="40"/>
  <c r="Q73" i="40"/>
  <c r="U72" i="40"/>
  <c r="S72" i="40"/>
  <c r="R72" i="40"/>
  <c r="Q72" i="40"/>
  <c r="U71" i="40"/>
  <c r="S71" i="40"/>
  <c r="R71" i="40"/>
  <c r="Q71" i="40"/>
  <c r="U70" i="40"/>
  <c r="S70" i="40"/>
  <c r="R70" i="40"/>
  <c r="Q70" i="40"/>
  <c r="U69" i="40"/>
  <c r="S69" i="40"/>
  <c r="R69" i="40"/>
  <c r="Q69" i="40"/>
  <c r="U68" i="40"/>
  <c r="S68" i="40"/>
  <c r="R68" i="40"/>
  <c r="Q68" i="40"/>
  <c r="U67" i="40"/>
  <c r="S67" i="40"/>
  <c r="R67" i="40"/>
  <c r="Q67" i="40"/>
  <c r="U66" i="40"/>
  <c r="S66" i="40"/>
  <c r="R66" i="40"/>
  <c r="Q66" i="40"/>
  <c r="U65" i="40"/>
  <c r="S65" i="40"/>
  <c r="R65" i="40"/>
  <c r="Q65" i="40"/>
  <c r="U64" i="40"/>
  <c r="S64" i="40"/>
  <c r="R64" i="40"/>
  <c r="Q64" i="40"/>
  <c r="U63" i="40"/>
  <c r="S63" i="40"/>
  <c r="R63" i="40"/>
  <c r="Q63" i="40"/>
  <c r="U62" i="40"/>
  <c r="S62" i="40"/>
  <c r="R62" i="40"/>
  <c r="Q62" i="40"/>
  <c r="U61" i="40"/>
  <c r="S61" i="40"/>
  <c r="R61" i="40"/>
  <c r="Q61" i="40"/>
  <c r="U60" i="40"/>
  <c r="S60" i="40"/>
  <c r="R60" i="40"/>
  <c r="Q60" i="40"/>
  <c r="U59" i="40"/>
  <c r="S59" i="40"/>
  <c r="R59" i="40"/>
  <c r="Q59" i="40"/>
  <c r="U58" i="40"/>
  <c r="S58" i="40"/>
  <c r="R58" i="40"/>
  <c r="Q58" i="40"/>
  <c r="U57" i="40"/>
  <c r="S57" i="40"/>
  <c r="R57" i="40"/>
  <c r="Q57" i="40"/>
  <c r="U56" i="40"/>
  <c r="S56" i="40"/>
  <c r="R56" i="40"/>
  <c r="Q56" i="40"/>
  <c r="U55" i="40"/>
  <c r="S55" i="40"/>
  <c r="R55" i="40"/>
  <c r="Q55" i="40"/>
  <c r="U54" i="40"/>
  <c r="S54" i="40"/>
  <c r="R54" i="40"/>
  <c r="Q54" i="40"/>
  <c r="U53" i="40"/>
  <c r="S53" i="40"/>
  <c r="R53" i="40"/>
  <c r="Q53" i="40"/>
  <c r="U52" i="40"/>
  <c r="S52" i="40"/>
  <c r="R52" i="40"/>
  <c r="Q52" i="40"/>
  <c r="U51" i="40"/>
  <c r="S51" i="40"/>
  <c r="R51" i="40"/>
  <c r="Q51" i="40"/>
  <c r="U50" i="40"/>
  <c r="S50" i="40"/>
  <c r="R50" i="40"/>
  <c r="Q50" i="40"/>
  <c r="U49" i="40"/>
  <c r="S49" i="40"/>
  <c r="R49" i="40"/>
  <c r="Q49" i="40"/>
  <c r="U48" i="40"/>
  <c r="S48" i="40"/>
  <c r="R48" i="40"/>
  <c r="Q48" i="40"/>
  <c r="U47" i="40"/>
  <c r="S47" i="40"/>
  <c r="R47" i="40"/>
  <c r="Q47" i="40"/>
  <c r="U46" i="40"/>
  <c r="S46" i="40"/>
  <c r="R46" i="40"/>
  <c r="Q46" i="40"/>
  <c r="U45" i="40"/>
  <c r="S45" i="40"/>
  <c r="R45" i="40"/>
  <c r="Q45" i="40"/>
  <c r="U44" i="40"/>
  <c r="S44" i="40"/>
  <c r="R44" i="40"/>
  <c r="Q44" i="40"/>
  <c r="U43" i="40"/>
  <c r="S43" i="40"/>
  <c r="R43" i="40"/>
  <c r="Q43" i="40"/>
  <c r="U42" i="40"/>
  <c r="S42" i="40"/>
  <c r="R42" i="40"/>
  <c r="Q42" i="40"/>
  <c r="U41" i="40"/>
  <c r="S41" i="40"/>
  <c r="R41" i="40"/>
  <c r="Q41" i="40"/>
  <c r="U40" i="40"/>
  <c r="S40" i="40"/>
  <c r="R40" i="40"/>
  <c r="Q40" i="40"/>
  <c r="U39" i="40"/>
  <c r="S39" i="40"/>
  <c r="R39" i="40"/>
  <c r="Q39" i="40"/>
  <c r="U38" i="40"/>
  <c r="S38" i="40"/>
  <c r="R38" i="40"/>
  <c r="Q38" i="40"/>
  <c r="U37" i="40"/>
  <c r="S37" i="40"/>
  <c r="R37" i="40"/>
  <c r="Q37" i="40"/>
  <c r="U36" i="40"/>
  <c r="S36" i="40"/>
  <c r="R36" i="40"/>
  <c r="Q36" i="40"/>
  <c r="U35" i="40"/>
  <c r="S35" i="40"/>
  <c r="R35" i="40"/>
  <c r="Q35" i="40"/>
  <c r="U34" i="40"/>
  <c r="S34" i="40"/>
  <c r="R34" i="40"/>
  <c r="Q34" i="40"/>
  <c r="U33" i="40"/>
  <c r="S33" i="40"/>
  <c r="R33" i="40"/>
  <c r="Q33" i="40"/>
  <c r="U32" i="40"/>
  <c r="S32" i="40"/>
  <c r="R32" i="40"/>
  <c r="Q32" i="40"/>
  <c r="U31" i="40"/>
  <c r="S31" i="40"/>
  <c r="R31" i="40"/>
  <c r="Q31" i="40"/>
  <c r="U30" i="40"/>
  <c r="S30" i="40"/>
  <c r="R30" i="40"/>
  <c r="Q30" i="40"/>
  <c r="U29" i="40"/>
  <c r="S29" i="40"/>
  <c r="R29" i="40"/>
  <c r="Q29" i="40"/>
  <c r="U28" i="40"/>
  <c r="S28" i="40"/>
  <c r="R28" i="40"/>
  <c r="Q28" i="40"/>
  <c r="U27" i="40"/>
  <c r="S27" i="40"/>
  <c r="R27" i="40"/>
  <c r="Q27" i="40"/>
  <c r="U26" i="40"/>
  <c r="S26" i="40"/>
  <c r="R26" i="40"/>
  <c r="Q26" i="40"/>
  <c r="U25" i="40"/>
  <c r="S25" i="40"/>
  <c r="R25" i="40"/>
  <c r="Q25" i="40"/>
  <c r="U24" i="40"/>
  <c r="S24" i="40"/>
  <c r="R24" i="40"/>
  <c r="Q24" i="40"/>
  <c r="U23" i="40"/>
  <c r="S23" i="40"/>
  <c r="R23" i="40"/>
  <c r="Q23" i="40"/>
  <c r="U22" i="40"/>
  <c r="S22" i="40"/>
  <c r="R22" i="40"/>
  <c r="Q22" i="40"/>
  <c r="U21" i="40"/>
  <c r="S21" i="40"/>
  <c r="R21" i="40"/>
  <c r="Q21" i="40"/>
  <c r="U20" i="40"/>
  <c r="S20" i="40"/>
  <c r="R20" i="40"/>
  <c r="Q20" i="40"/>
  <c r="U19" i="40"/>
  <c r="S19" i="40"/>
  <c r="R19" i="40"/>
  <c r="Q19" i="40"/>
  <c r="U18" i="40"/>
  <c r="S18" i="40"/>
  <c r="R18" i="40"/>
  <c r="Q18" i="40"/>
  <c r="U17" i="40"/>
  <c r="S17" i="40"/>
  <c r="R17" i="40"/>
  <c r="Q17" i="40"/>
  <c r="U16" i="40"/>
  <c r="S16" i="40"/>
  <c r="R16" i="40"/>
  <c r="Q16" i="40"/>
  <c r="U15" i="40"/>
  <c r="S15" i="40"/>
  <c r="R15" i="40"/>
  <c r="Q15" i="40"/>
  <c r="U14" i="40"/>
  <c r="S14" i="40"/>
  <c r="R14" i="40"/>
  <c r="Q14" i="40"/>
  <c r="U13" i="40"/>
  <c r="S13" i="40"/>
  <c r="R13" i="40"/>
  <c r="Q13" i="40"/>
  <c r="U12" i="40"/>
  <c r="S12" i="40"/>
  <c r="R12" i="40"/>
  <c r="Q12" i="40"/>
  <c r="U11" i="40"/>
  <c r="S11" i="40"/>
  <c r="R11" i="40"/>
  <c r="Q11" i="40"/>
  <c r="U10" i="40"/>
  <c r="S10" i="40"/>
  <c r="R10" i="40"/>
  <c r="Q10" i="40"/>
  <c r="U9" i="40"/>
  <c r="S9" i="40"/>
  <c r="R9" i="40"/>
  <c r="Q9" i="40"/>
  <c r="U8" i="40"/>
  <c r="S8" i="40"/>
  <c r="R8" i="40"/>
  <c r="Q8" i="40"/>
  <c r="U7" i="40"/>
  <c r="S7" i="40"/>
  <c r="R7" i="40"/>
  <c r="Q7" i="40"/>
  <c r="U6" i="40"/>
  <c r="S6" i="40"/>
  <c r="R6" i="40"/>
  <c r="Q6" i="40"/>
  <c r="U5" i="40"/>
  <c r="S5" i="40"/>
  <c r="R5" i="40"/>
  <c r="Q5" i="40"/>
  <c r="U4" i="40"/>
  <c r="S4" i="40"/>
  <c r="R4" i="40"/>
  <c r="Q4" i="40"/>
  <c r="U3" i="40"/>
  <c r="S3" i="40"/>
  <c r="R3" i="40"/>
  <c r="Q3" i="40"/>
  <c r="U2" i="40"/>
  <c r="S2" i="40"/>
  <c r="R2" i="40"/>
  <c r="Q2" i="40"/>
  <c r="O1008" i="45"/>
  <c r="O1007" i="45"/>
  <c r="O1006" i="45"/>
  <c r="O1005" i="45"/>
  <c r="O1004" i="45"/>
  <c r="O1003" i="45"/>
  <c r="O1002" i="45"/>
  <c r="O1001" i="45"/>
  <c r="O1000" i="45"/>
  <c r="O999" i="45"/>
  <c r="O998" i="45"/>
  <c r="O997" i="45"/>
  <c r="O996" i="45"/>
  <c r="O995" i="45"/>
  <c r="O994" i="45"/>
  <c r="O993" i="45"/>
  <c r="O992" i="45"/>
  <c r="O991" i="45"/>
  <c r="O990" i="45"/>
  <c r="O989" i="45"/>
  <c r="O988" i="45"/>
  <c r="O987" i="45"/>
  <c r="O986" i="45"/>
  <c r="O985" i="45"/>
  <c r="O984" i="45"/>
  <c r="O983" i="45"/>
  <c r="O982" i="45"/>
  <c r="O981" i="45"/>
  <c r="O980" i="45"/>
  <c r="O979" i="45"/>
  <c r="O978" i="45"/>
  <c r="O977" i="45"/>
  <c r="O976" i="45"/>
  <c r="O975" i="45"/>
  <c r="O974" i="45"/>
  <c r="O973" i="45"/>
  <c r="O972" i="45"/>
  <c r="O971" i="45"/>
  <c r="O970" i="45"/>
  <c r="O969" i="45"/>
  <c r="O968" i="45"/>
  <c r="O967" i="45"/>
  <c r="O966" i="45"/>
  <c r="O965" i="45"/>
  <c r="O964" i="45"/>
  <c r="O963" i="45"/>
  <c r="O962" i="45"/>
  <c r="O961" i="45"/>
  <c r="O960" i="45"/>
  <c r="O959" i="45"/>
  <c r="O958" i="45"/>
  <c r="O957" i="45"/>
  <c r="O956" i="45"/>
  <c r="O955" i="45"/>
  <c r="O954" i="45"/>
  <c r="O953" i="45"/>
  <c r="O952" i="45"/>
  <c r="O951" i="45"/>
  <c r="O950" i="45"/>
  <c r="O949" i="45"/>
  <c r="O948" i="45"/>
  <c r="O947" i="45"/>
  <c r="O946" i="45"/>
  <c r="O945" i="45"/>
  <c r="O944" i="45"/>
  <c r="O943" i="45"/>
  <c r="O942" i="45"/>
  <c r="O941" i="45"/>
  <c r="O940" i="45"/>
  <c r="O939" i="45"/>
  <c r="O938" i="45"/>
  <c r="O937" i="45"/>
  <c r="O936" i="45"/>
  <c r="O935" i="45"/>
  <c r="O934" i="45"/>
  <c r="O933" i="45"/>
  <c r="O932" i="45"/>
  <c r="O931" i="45"/>
  <c r="O930" i="45"/>
  <c r="O929" i="45"/>
  <c r="O928" i="45"/>
  <c r="O927" i="45"/>
  <c r="O926" i="45"/>
  <c r="O925" i="45"/>
  <c r="O924" i="45"/>
  <c r="O923" i="45"/>
  <c r="O922" i="45"/>
  <c r="O921" i="45"/>
  <c r="O920" i="45"/>
  <c r="O919" i="45"/>
  <c r="O918" i="45"/>
  <c r="O917" i="45"/>
  <c r="O916" i="45"/>
  <c r="O915" i="45"/>
  <c r="O914" i="45"/>
  <c r="O913" i="45"/>
  <c r="O912" i="45"/>
  <c r="O911" i="45"/>
  <c r="O910" i="45"/>
  <c r="O909" i="45"/>
  <c r="O908" i="45"/>
  <c r="O907" i="45"/>
  <c r="O906" i="45"/>
  <c r="O905" i="45"/>
  <c r="O904" i="45"/>
  <c r="O903" i="45"/>
  <c r="O902" i="45"/>
  <c r="O901" i="45"/>
  <c r="O900" i="45"/>
  <c r="O899" i="45"/>
  <c r="O898" i="45"/>
  <c r="O897" i="45"/>
  <c r="O896" i="45"/>
  <c r="O895" i="45"/>
  <c r="O894" i="45"/>
  <c r="O893" i="45"/>
  <c r="O892" i="45"/>
  <c r="O891" i="45"/>
  <c r="O890" i="45"/>
  <c r="O889" i="45"/>
  <c r="O888" i="45"/>
  <c r="O887" i="45"/>
  <c r="O886" i="45"/>
  <c r="O885" i="45"/>
  <c r="O884" i="45"/>
  <c r="O883" i="45"/>
  <c r="O882" i="45"/>
  <c r="O881" i="45"/>
  <c r="O880" i="45"/>
  <c r="O879" i="45"/>
  <c r="O878" i="45"/>
  <c r="O877" i="45"/>
  <c r="O876" i="45"/>
  <c r="O875" i="45"/>
  <c r="O874" i="45"/>
  <c r="O873" i="45"/>
  <c r="O872" i="45"/>
  <c r="O871" i="45"/>
  <c r="O870" i="45"/>
  <c r="O869" i="45"/>
  <c r="O868" i="45"/>
  <c r="O867" i="45"/>
  <c r="O866" i="45"/>
  <c r="O865" i="45"/>
  <c r="O864" i="45"/>
  <c r="O863" i="45"/>
  <c r="O862" i="45"/>
  <c r="O861" i="45"/>
  <c r="O860" i="45"/>
  <c r="O859" i="45"/>
  <c r="O858" i="45"/>
  <c r="O857" i="45"/>
  <c r="O856" i="45"/>
  <c r="O855" i="45"/>
  <c r="O854" i="45"/>
  <c r="O853" i="45"/>
  <c r="O852" i="45"/>
  <c r="O851" i="45"/>
  <c r="O850" i="45"/>
  <c r="O849" i="45"/>
  <c r="O848" i="45"/>
  <c r="O847" i="45"/>
  <c r="O846" i="45"/>
  <c r="O845" i="45"/>
  <c r="O844" i="45"/>
  <c r="O843" i="45"/>
  <c r="O842" i="45"/>
  <c r="O841" i="45"/>
  <c r="O840" i="45"/>
  <c r="O839" i="45"/>
  <c r="O838" i="45"/>
  <c r="O837" i="45"/>
  <c r="O836" i="45"/>
  <c r="O835" i="45"/>
  <c r="O834" i="45"/>
  <c r="O833" i="45"/>
  <c r="O832" i="45"/>
  <c r="O831" i="45"/>
  <c r="O830" i="45"/>
  <c r="O829" i="45"/>
  <c r="O828" i="45"/>
  <c r="O827" i="45"/>
  <c r="O826" i="45"/>
  <c r="O825" i="45"/>
  <c r="O824" i="45"/>
  <c r="O823" i="45"/>
  <c r="O822" i="45"/>
  <c r="O821" i="45"/>
  <c r="O820" i="45"/>
  <c r="O819" i="45"/>
  <c r="O818" i="45"/>
  <c r="O817" i="45"/>
  <c r="O816" i="45"/>
  <c r="O815" i="45"/>
  <c r="O814" i="45"/>
  <c r="O813" i="45"/>
  <c r="O812" i="45"/>
  <c r="O811" i="45"/>
  <c r="O810" i="45"/>
  <c r="O809" i="45"/>
  <c r="O808" i="45"/>
  <c r="O807" i="45"/>
  <c r="O806" i="45"/>
  <c r="O805" i="45"/>
  <c r="O804" i="45"/>
  <c r="O803" i="45"/>
  <c r="O802" i="45"/>
  <c r="O801" i="45"/>
  <c r="O800" i="45"/>
  <c r="O799" i="45"/>
  <c r="O798" i="45"/>
  <c r="O797" i="45"/>
  <c r="O796" i="45"/>
  <c r="O795" i="45"/>
  <c r="O794" i="45"/>
  <c r="O793" i="45"/>
  <c r="O792" i="45"/>
  <c r="O791" i="45"/>
  <c r="O790" i="45"/>
  <c r="O789" i="45"/>
  <c r="O788" i="45"/>
  <c r="O787" i="45"/>
  <c r="O786" i="45"/>
  <c r="O785" i="45"/>
  <c r="O784" i="45"/>
  <c r="O783" i="45"/>
  <c r="O782" i="45"/>
  <c r="O781" i="45"/>
  <c r="O780" i="45"/>
  <c r="O779" i="45"/>
  <c r="O778" i="45"/>
  <c r="O777" i="45"/>
  <c r="O776" i="45"/>
  <c r="O775" i="45"/>
  <c r="O774" i="45"/>
  <c r="O773" i="45"/>
  <c r="O772" i="45"/>
  <c r="O771" i="45"/>
  <c r="O770" i="45"/>
  <c r="O769" i="45"/>
  <c r="O768" i="45"/>
  <c r="O767" i="45"/>
  <c r="O766" i="45"/>
  <c r="O765" i="45"/>
  <c r="O764" i="45"/>
  <c r="O763" i="45"/>
  <c r="O762" i="45"/>
  <c r="O761" i="45"/>
  <c r="O760" i="45"/>
  <c r="O759" i="45"/>
  <c r="O758" i="45"/>
  <c r="O757" i="45"/>
  <c r="O756" i="45"/>
  <c r="O755" i="45"/>
  <c r="O754" i="45"/>
  <c r="O753" i="45"/>
  <c r="O752" i="45"/>
  <c r="O751" i="45"/>
  <c r="O750" i="45"/>
  <c r="O749" i="45"/>
  <c r="O748" i="45"/>
  <c r="O747" i="45"/>
  <c r="O746" i="45"/>
  <c r="O745" i="45"/>
  <c r="O744" i="45"/>
  <c r="O743" i="45"/>
  <c r="O742" i="45"/>
  <c r="O741" i="45"/>
  <c r="O740" i="45"/>
  <c r="O739" i="45"/>
  <c r="O738" i="45"/>
  <c r="O737" i="45"/>
  <c r="O736" i="45"/>
  <c r="O735" i="45"/>
  <c r="O734" i="45"/>
  <c r="O733" i="45"/>
  <c r="O732" i="45"/>
  <c r="O731" i="45"/>
  <c r="O730" i="45"/>
  <c r="O729" i="45"/>
  <c r="O728" i="45"/>
  <c r="O727" i="45"/>
  <c r="O726" i="45"/>
  <c r="O725" i="45"/>
  <c r="O724" i="45"/>
  <c r="O723" i="45"/>
  <c r="O722" i="45"/>
  <c r="O721" i="45"/>
  <c r="O720" i="45"/>
  <c r="O719" i="45"/>
  <c r="O718" i="45"/>
  <c r="O717" i="45"/>
  <c r="O716" i="45"/>
  <c r="O715" i="45"/>
  <c r="O714" i="45"/>
  <c r="O713" i="45"/>
  <c r="O712" i="45"/>
  <c r="O711" i="45"/>
  <c r="O710" i="45"/>
  <c r="O709" i="45"/>
  <c r="O708" i="45"/>
  <c r="O707" i="45"/>
  <c r="O706" i="45"/>
  <c r="O705" i="45"/>
  <c r="O704" i="45"/>
  <c r="O703" i="45"/>
  <c r="O702" i="45"/>
  <c r="O701" i="45"/>
  <c r="O700" i="45"/>
  <c r="O699" i="45"/>
  <c r="O698" i="45"/>
  <c r="O697" i="45"/>
  <c r="O696" i="45"/>
  <c r="O695" i="45"/>
  <c r="O694" i="45"/>
  <c r="O693" i="45"/>
  <c r="O692" i="45"/>
  <c r="O691" i="45"/>
  <c r="O690" i="45"/>
  <c r="O689" i="45"/>
  <c r="O688" i="45"/>
  <c r="O687" i="45"/>
  <c r="O686" i="45"/>
  <c r="O685" i="45"/>
  <c r="O684" i="45"/>
  <c r="O683" i="45"/>
  <c r="O682" i="45"/>
  <c r="O681" i="45"/>
  <c r="O680" i="45"/>
  <c r="O679" i="45"/>
  <c r="O678" i="45"/>
  <c r="O677" i="45"/>
  <c r="O676" i="45"/>
  <c r="O675" i="45"/>
  <c r="O674" i="45"/>
  <c r="O673" i="45"/>
  <c r="O672" i="45"/>
  <c r="O671" i="45"/>
  <c r="O670" i="45"/>
  <c r="O669" i="45"/>
  <c r="O668" i="45"/>
  <c r="O667" i="45"/>
  <c r="O666" i="45"/>
  <c r="O665" i="45"/>
  <c r="O664" i="45"/>
  <c r="O663" i="45"/>
  <c r="O662" i="45"/>
  <c r="O661" i="45"/>
  <c r="O660" i="45"/>
  <c r="O659" i="45"/>
  <c r="O658" i="45"/>
  <c r="O657" i="45"/>
  <c r="O656" i="45"/>
  <c r="O655" i="45"/>
  <c r="O654" i="45"/>
  <c r="O653" i="45"/>
  <c r="O652" i="45"/>
  <c r="O651" i="45"/>
  <c r="O650" i="45"/>
  <c r="O649" i="45"/>
  <c r="O648" i="45"/>
  <c r="O647" i="45"/>
  <c r="O646" i="45"/>
  <c r="O645" i="45"/>
  <c r="O644" i="45"/>
  <c r="O643" i="45"/>
  <c r="O642" i="45"/>
  <c r="O641" i="45"/>
  <c r="O640" i="45"/>
  <c r="O639" i="45"/>
  <c r="O638" i="45"/>
  <c r="O637" i="45"/>
  <c r="O636" i="45"/>
  <c r="O635" i="45"/>
  <c r="O634" i="45"/>
  <c r="O633" i="45"/>
  <c r="O632" i="45"/>
  <c r="O631" i="45"/>
  <c r="O630" i="45"/>
  <c r="O629" i="45"/>
  <c r="O628" i="45"/>
  <c r="O627" i="45"/>
  <c r="O626" i="45"/>
  <c r="O625" i="45"/>
  <c r="O624" i="45"/>
  <c r="O623" i="45"/>
  <c r="O622" i="45"/>
  <c r="O621" i="45"/>
  <c r="O620" i="45"/>
  <c r="O619" i="45"/>
  <c r="O618" i="45"/>
  <c r="O617" i="45"/>
  <c r="O616" i="45"/>
  <c r="O615" i="45"/>
  <c r="O614" i="45"/>
  <c r="O613" i="45"/>
  <c r="O612" i="45"/>
  <c r="O611" i="45"/>
  <c r="O610" i="45"/>
  <c r="O609" i="45"/>
  <c r="O608" i="45"/>
  <c r="O607" i="45"/>
  <c r="O606" i="45"/>
  <c r="O605" i="45"/>
  <c r="O604" i="45"/>
  <c r="O603" i="45"/>
  <c r="O602" i="45"/>
  <c r="O601" i="45"/>
  <c r="O600" i="45"/>
  <c r="O599" i="45"/>
  <c r="O598" i="45"/>
  <c r="O597" i="45"/>
  <c r="O596" i="45"/>
  <c r="O595" i="45"/>
  <c r="O594" i="45"/>
  <c r="O593" i="45"/>
  <c r="O592" i="45"/>
  <c r="O591" i="45"/>
  <c r="O590" i="45"/>
  <c r="O589" i="45"/>
  <c r="O588" i="45"/>
  <c r="O587" i="45"/>
  <c r="O586" i="45"/>
  <c r="O585" i="45"/>
  <c r="O584" i="45"/>
  <c r="O583" i="45"/>
  <c r="O582" i="45"/>
  <c r="O581" i="45"/>
  <c r="O580" i="45"/>
  <c r="O579" i="45"/>
  <c r="O578" i="45"/>
  <c r="O577" i="45"/>
  <c r="O576" i="45"/>
  <c r="O575" i="45"/>
  <c r="O574" i="45"/>
  <c r="O573" i="45"/>
  <c r="O572" i="45"/>
  <c r="O571" i="45"/>
  <c r="O570" i="45"/>
  <c r="O569" i="45"/>
  <c r="O568" i="45"/>
  <c r="O567" i="45"/>
  <c r="O566" i="45"/>
  <c r="O565" i="45"/>
  <c r="O564" i="45"/>
  <c r="O563" i="45"/>
  <c r="O562" i="45"/>
  <c r="O561" i="45"/>
  <c r="O560" i="45"/>
  <c r="O559" i="45"/>
  <c r="O558" i="45"/>
  <c r="O557" i="45"/>
  <c r="O556" i="45"/>
  <c r="O555" i="45"/>
  <c r="O554" i="45"/>
  <c r="O553" i="45"/>
  <c r="O552" i="45"/>
  <c r="O551" i="45"/>
  <c r="O550" i="45"/>
  <c r="O549" i="45"/>
  <c r="O548" i="45"/>
  <c r="O547" i="45"/>
  <c r="O546" i="45"/>
  <c r="O545" i="45"/>
  <c r="O544" i="45"/>
  <c r="O543" i="45"/>
  <c r="O542" i="45"/>
  <c r="O541" i="45"/>
  <c r="O540" i="45"/>
  <c r="O539" i="45"/>
  <c r="O538" i="45"/>
  <c r="O537" i="45"/>
  <c r="O536" i="45"/>
  <c r="O535" i="45"/>
  <c r="O534" i="45"/>
  <c r="O533" i="45"/>
  <c r="O532" i="45"/>
  <c r="O531" i="45"/>
  <c r="O530" i="45"/>
  <c r="O529" i="45"/>
  <c r="O528" i="45"/>
  <c r="O527" i="45"/>
  <c r="O526" i="45"/>
  <c r="O525" i="45"/>
  <c r="O524" i="45"/>
  <c r="O523" i="45"/>
  <c r="O522" i="45"/>
  <c r="O521" i="45"/>
  <c r="O520" i="45"/>
  <c r="O519" i="45"/>
  <c r="O518" i="45"/>
  <c r="O517" i="45"/>
  <c r="O516" i="45"/>
  <c r="O515" i="45"/>
  <c r="O514" i="45"/>
  <c r="O513" i="45"/>
  <c r="O512" i="45"/>
  <c r="O511" i="45"/>
  <c r="O510" i="45"/>
  <c r="O509" i="45"/>
  <c r="O508" i="45"/>
  <c r="O507" i="45"/>
  <c r="O506" i="45"/>
  <c r="O505" i="45"/>
  <c r="O504" i="45"/>
  <c r="O503" i="45"/>
  <c r="O502" i="45"/>
  <c r="O501" i="45"/>
  <c r="O500" i="45"/>
  <c r="O499" i="45"/>
  <c r="O498" i="45"/>
  <c r="O497" i="45"/>
  <c r="O496" i="45"/>
  <c r="O495" i="45"/>
  <c r="O494" i="45"/>
  <c r="O493" i="45"/>
  <c r="O492" i="45"/>
  <c r="O491" i="45"/>
  <c r="O490" i="45"/>
  <c r="O489" i="45"/>
  <c r="O488" i="45"/>
  <c r="O487" i="45"/>
  <c r="O486" i="45"/>
  <c r="O485" i="45"/>
  <c r="O484" i="45"/>
  <c r="O483" i="45"/>
  <c r="O482" i="45"/>
  <c r="O481" i="45"/>
  <c r="O480" i="45"/>
  <c r="O479" i="45"/>
  <c r="O478" i="45"/>
  <c r="O477" i="45"/>
  <c r="O476" i="45"/>
  <c r="O475" i="45"/>
  <c r="O474" i="45"/>
  <c r="O473" i="45"/>
  <c r="O472" i="45"/>
  <c r="O471" i="45"/>
  <c r="O470" i="45"/>
  <c r="O469" i="45"/>
  <c r="O468" i="45"/>
  <c r="O467" i="45"/>
  <c r="O466" i="45"/>
  <c r="O465" i="45"/>
  <c r="O464" i="45"/>
  <c r="O463" i="45"/>
  <c r="O462" i="45"/>
  <c r="O461" i="45"/>
  <c r="O460" i="45"/>
  <c r="O459" i="45"/>
  <c r="O458" i="45"/>
  <c r="O457" i="45"/>
  <c r="O456" i="45"/>
  <c r="O455" i="45"/>
  <c r="O454" i="45"/>
  <c r="O453" i="45"/>
  <c r="O452" i="45"/>
  <c r="O451" i="45"/>
  <c r="O450" i="45"/>
  <c r="O449" i="45"/>
  <c r="O448" i="45"/>
  <c r="O447" i="45"/>
  <c r="O446" i="45"/>
  <c r="O445" i="45"/>
  <c r="O444" i="45"/>
  <c r="O443" i="45"/>
  <c r="O442" i="45"/>
  <c r="O441" i="45"/>
  <c r="O440" i="45"/>
  <c r="O439" i="45"/>
  <c r="O438" i="45"/>
  <c r="O437" i="45"/>
  <c r="O436" i="45"/>
  <c r="O435" i="45"/>
  <c r="O434" i="45"/>
  <c r="O433" i="45"/>
  <c r="O432" i="45"/>
  <c r="O431" i="45"/>
  <c r="O430" i="45"/>
  <c r="O429" i="45"/>
  <c r="O428" i="45"/>
  <c r="O427" i="45"/>
  <c r="O426" i="45"/>
  <c r="O425" i="45"/>
  <c r="O424" i="45"/>
  <c r="O423" i="45"/>
  <c r="O422" i="45"/>
  <c r="O421" i="45"/>
  <c r="O420" i="45"/>
  <c r="O419" i="45"/>
  <c r="O418" i="45"/>
  <c r="O417" i="45"/>
  <c r="O416" i="45"/>
  <c r="O415" i="45"/>
  <c r="O414" i="45"/>
  <c r="O413" i="45"/>
  <c r="O412" i="45"/>
  <c r="O411" i="45"/>
  <c r="O410" i="45"/>
  <c r="O409" i="45"/>
  <c r="O408" i="45"/>
  <c r="O407" i="45"/>
  <c r="O406" i="45"/>
  <c r="O405" i="45"/>
  <c r="O404" i="45"/>
  <c r="O403" i="45"/>
  <c r="O402" i="45"/>
  <c r="O401" i="45"/>
  <c r="O400" i="45"/>
  <c r="O399" i="45"/>
  <c r="O398" i="45"/>
  <c r="O397" i="45"/>
  <c r="O396" i="45"/>
  <c r="O395" i="45"/>
  <c r="O394" i="45"/>
  <c r="O393" i="45"/>
  <c r="O392" i="45"/>
  <c r="O391" i="45"/>
  <c r="O390" i="45"/>
  <c r="O389" i="45"/>
  <c r="O388" i="45"/>
  <c r="O387" i="45"/>
  <c r="O386" i="45"/>
  <c r="O385" i="45"/>
  <c r="O384" i="45"/>
  <c r="O383" i="45"/>
  <c r="O382" i="45"/>
  <c r="O381" i="45"/>
  <c r="O380" i="45"/>
  <c r="O379" i="45"/>
  <c r="O378" i="45"/>
  <c r="O377" i="45"/>
  <c r="O376" i="45"/>
  <c r="O375" i="45"/>
  <c r="O374" i="45"/>
  <c r="O373" i="45"/>
  <c r="O372" i="45"/>
  <c r="O371" i="45"/>
  <c r="O370" i="45"/>
  <c r="O369" i="45"/>
  <c r="O368" i="45"/>
  <c r="O367" i="45"/>
  <c r="O366" i="45"/>
  <c r="O365" i="45"/>
  <c r="O364" i="45"/>
  <c r="O363" i="45"/>
  <c r="O362" i="45"/>
  <c r="O361" i="45"/>
  <c r="O360" i="45"/>
  <c r="O359" i="45"/>
  <c r="O358" i="45"/>
  <c r="O357" i="45"/>
  <c r="O356" i="45"/>
  <c r="O355" i="45"/>
  <c r="O354" i="45"/>
  <c r="O353" i="45"/>
  <c r="O352" i="45"/>
  <c r="O351" i="45"/>
  <c r="O350" i="45"/>
  <c r="O349" i="45"/>
  <c r="O348" i="45"/>
  <c r="O347" i="45"/>
  <c r="O346" i="45"/>
  <c r="O345" i="45"/>
  <c r="O344" i="45"/>
  <c r="O343" i="45"/>
  <c r="O342" i="45"/>
  <c r="O341" i="45"/>
  <c r="O340" i="45"/>
  <c r="O339" i="45"/>
  <c r="O338" i="45"/>
  <c r="O337" i="45"/>
  <c r="O336" i="45"/>
  <c r="O335" i="45"/>
  <c r="O334" i="45"/>
  <c r="O333" i="45"/>
  <c r="O332" i="45"/>
  <c r="O331" i="45"/>
  <c r="O330" i="45"/>
  <c r="O329" i="45"/>
  <c r="O328" i="45"/>
  <c r="O327" i="45"/>
  <c r="O326" i="45"/>
  <c r="O325" i="45"/>
  <c r="O324" i="45"/>
  <c r="O323" i="45"/>
  <c r="O322" i="45"/>
  <c r="O321" i="45"/>
  <c r="O320" i="45"/>
  <c r="O319" i="45"/>
  <c r="O318" i="45"/>
  <c r="O317" i="45"/>
  <c r="O316" i="45"/>
  <c r="O315" i="45"/>
  <c r="O314" i="45"/>
  <c r="O313" i="45"/>
  <c r="O312" i="45"/>
  <c r="O311" i="45"/>
  <c r="O310" i="45"/>
  <c r="O309" i="45"/>
  <c r="O308" i="45"/>
  <c r="O307" i="45"/>
  <c r="O306" i="45"/>
  <c r="O305" i="45"/>
  <c r="O304" i="45"/>
  <c r="O303" i="45"/>
  <c r="O302" i="45"/>
  <c r="O301" i="45"/>
  <c r="O300" i="45"/>
  <c r="O299" i="45"/>
  <c r="O298" i="45"/>
  <c r="O297" i="45"/>
  <c r="O296" i="45"/>
  <c r="O295" i="45"/>
  <c r="O294" i="45"/>
  <c r="O293" i="45"/>
  <c r="O292" i="45"/>
  <c r="O291" i="45"/>
  <c r="O290" i="45"/>
  <c r="O289" i="45"/>
  <c r="O288" i="45"/>
  <c r="O287" i="45"/>
  <c r="O286" i="45"/>
  <c r="O285" i="45"/>
  <c r="O284" i="45"/>
  <c r="O283" i="45"/>
  <c r="O282" i="45"/>
  <c r="O281" i="45"/>
  <c r="O280" i="45"/>
  <c r="O279" i="45"/>
  <c r="O278" i="45"/>
  <c r="O277" i="45"/>
  <c r="O276" i="45"/>
  <c r="O275" i="45"/>
  <c r="O274" i="45"/>
  <c r="O273" i="45"/>
  <c r="O272" i="45"/>
  <c r="O271" i="45"/>
  <c r="O270" i="45"/>
  <c r="O269" i="45"/>
  <c r="O268" i="45"/>
  <c r="O267" i="45"/>
  <c r="O266" i="45"/>
  <c r="O265" i="45"/>
  <c r="O264" i="45"/>
  <c r="O263" i="45"/>
  <c r="O262" i="45"/>
  <c r="O261" i="45"/>
  <c r="O260" i="45"/>
  <c r="O259" i="45"/>
  <c r="O258" i="45"/>
  <c r="O257" i="45"/>
  <c r="O256" i="45"/>
  <c r="O255" i="45"/>
  <c r="O254" i="45"/>
  <c r="O253" i="45"/>
  <c r="O252" i="45"/>
  <c r="O251" i="45"/>
  <c r="O250" i="45"/>
  <c r="O249" i="45"/>
  <c r="O248" i="45"/>
  <c r="O247" i="45"/>
  <c r="O246" i="45"/>
  <c r="O245" i="45"/>
  <c r="O244" i="45"/>
  <c r="O243" i="45"/>
  <c r="O242" i="45"/>
  <c r="O241" i="45"/>
  <c r="O240" i="45"/>
  <c r="O239" i="45"/>
  <c r="O238" i="45"/>
  <c r="O237" i="45"/>
  <c r="O236" i="45"/>
  <c r="O235" i="45"/>
  <c r="O234" i="45"/>
  <c r="O233" i="45"/>
  <c r="O232" i="45"/>
  <c r="O231" i="45"/>
  <c r="O230" i="45"/>
  <c r="O229" i="45"/>
  <c r="O228" i="45"/>
  <c r="O227" i="45"/>
  <c r="O226" i="45"/>
  <c r="O225" i="45"/>
  <c r="O224" i="45"/>
  <c r="O223" i="45"/>
  <c r="O222" i="45"/>
  <c r="O221" i="45"/>
  <c r="O220" i="45"/>
  <c r="O219" i="45"/>
  <c r="O218" i="45"/>
  <c r="O217" i="45"/>
  <c r="O216" i="45"/>
  <c r="O215" i="45"/>
  <c r="O214" i="45"/>
  <c r="O213" i="45"/>
  <c r="O212" i="45"/>
  <c r="O211" i="45"/>
  <c r="O210" i="45"/>
  <c r="O209" i="45"/>
  <c r="O208" i="45"/>
  <c r="O207" i="45"/>
  <c r="O206" i="45"/>
  <c r="O205" i="45"/>
  <c r="O204" i="45"/>
  <c r="O203" i="45"/>
  <c r="O202" i="45"/>
  <c r="O201" i="45"/>
  <c r="O200" i="45"/>
  <c r="O199" i="45"/>
  <c r="O198" i="45"/>
  <c r="O197" i="45"/>
  <c r="O196" i="45"/>
  <c r="O195" i="45"/>
  <c r="O194" i="45"/>
  <c r="O193" i="45"/>
  <c r="O192" i="45"/>
  <c r="O191" i="45"/>
  <c r="O190" i="45"/>
  <c r="O189" i="45"/>
  <c r="O188" i="45"/>
  <c r="O187" i="45"/>
  <c r="O186" i="45"/>
  <c r="O185" i="45"/>
  <c r="O184" i="45"/>
  <c r="O183" i="45"/>
  <c r="O182" i="45"/>
  <c r="O181" i="45"/>
  <c r="O180" i="45"/>
  <c r="O179" i="45"/>
  <c r="O178" i="45"/>
  <c r="O177" i="45"/>
  <c r="O176" i="45"/>
  <c r="O175" i="45"/>
  <c r="O174" i="45"/>
  <c r="O173" i="45"/>
  <c r="O172" i="45"/>
  <c r="O171" i="45"/>
  <c r="O170" i="45"/>
  <c r="O169" i="45"/>
  <c r="O168" i="45"/>
  <c r="O167" i="45"/>
  <c r="O166" i="45"/>
  <c r="O165" i="45"/>
  <c r="O164" i="45"/>
  <c r="O163" i="45"/>
  <c r="O162" i="45"/>
  <c r="O161" i="45"/>
  <c r="O160" i="45"/>
  <c r="O159" i="45"/>
  <c r="O158" i="45"/>
  <c r="O157" i="45"/>
  <c r="O156" i="45"/>
  <c r="O155" i="45"/>
  <c r="O154" i="45"/>
  <c r="O153" i="45"/>
  <c r="O152" i="45"/>
  <c r="O151" i="45"/>
  <c r="O150" i="45"/>
  <c r="O149" i="45"/>
  <c r="O148" i="45"/>
  <c r="O147" i="45"/>
  <c r="O146" i="45"/>
  <c r="O145" i="45"/>
  <c r="O144" i="45"/>
  <c r="O143" i="45"/>
  <c r="O142" i="45"/>
  <c r="O141" i="45"/>
  <c r="O140" i="45"/>
  <c r="O139" i="45"/>
  <c r="O138" i="45"/>
  <c r="O137" i="45"/>
  <c r="O136" i="45"/>
  <c r="O135" i="45"/>
  <c r="O134" i="45"/>
  <c r="O133" i="45"/>
  <c r="O132" i="45"/>
  <c r="O131" i="45"/>
  <c r="O130" i="45"/>
  <c r="O129" i="45"/>
  <c r="O128" i="45"/>
  <c r="O127" i="45"/>
  <c r="O126" i="45"/>
  <c r="O125" i="45"/>
  <c r="O124" i="45"/>
  <c r="O123" i="45"/>
  <c r="O122" i="45"/>
  <c r="O121" i="45"/>
  <c r="O120" i="45"/>
  <c r="O119" i="45"/>
  <c r="O118" i="45"/>
  <c r="O117" i="45"/>
  <c r="O116" i="45"/>
  <c r="O115" i="45"/>
  <c r="O114" i="45"/>
  <c r="O113" i="45"/>
  <c r="O112" i="45"/>
  <c r="O111" i="45"/>
  <c r="O110" i="45"/>
  <c r="O109" i="45"/>
  <c r="O108" i="45"/>
  <c r="O107" i="45"/>
  <c r="O106" i="45"/>
  <c r="O105" i="45"/>
  <c r="O104" i="45"/>
  <c r="O103" i="45"/>
  <c r="O102" i="45"/>
  <c r="O101" i="45"/>
  <c r="O100" i="45"/>
  <c r="O99" i="45"/>
  <c r="O98" i="45"/>
  <c r="O97" i="45"/>
  <c r="O96" i="45"/>
  <c r="O95" i="45"/>
  <c r="O94" i="45"/>
  <c r="O93" i="45"/>
  <c r="O92" i="45"/>
  <c r="O91" i="45"/>
  <c r="O90" i="45"/>
  <c r="O89" i="45"/>
  <c r="O88" i="45"/>
  <c r="O87" i="45"/>
  <c r="O86" i="45"/>
  <c r="O85" i="45"/>
  <c r="O84" i="45"/>
  <c r="O83" i="45"/>
  <c r="O82" i="45"/>
  <c r="O81" i="45"/>
  <c r="O80" i="45"/>
  <c r="O79" i="45"/>
  <c r="O78" i="45"/>
  <c r="O77" i="45"/>
  <c r="O76" i="45"/>
  <c r="O75" i="45"/>
  <c r="O74" i="45"/>
  <c r="O73" i="45"/>
  <c r="O72" i="45"/>
  <c r="O71" i="45"/>
  <c r="O70" i="45"/>
  <c r="O69" i="45"/>
  <c r="O68" i="45"/>
  <c r="O67" i="45"/>
  <c r="O66" i="45"/>
  <c r="O65" i="45"/>
  <c r="O64" i="45"/>
  <c r="O63" i="45"/>
  <c r="O62" i="45"/>
  <c r="O61" i="45"/>
  <c r="O60" i="45"/>
  <c r="O59" i="45"/>
  <c r="O58" i="45"/>
  <c r="O57" i="45"/>
  <c r="O56" i="45"/>
  <c r="O55" i="45"/>
  <c r="O54" i="45"/>
  <c r="O53" i="45"/>
  <c r="O52" i="45"/>
  <c r="O51" i="45"/>
  <c r="O50" i="45"/>
  <c r="O49" i="45"/>
  <c r="O48" i="45"/>
  <c r="O47" i="45"/>
  <c r="O46" i="45"/>
  <c r="O45" i="45"/>
  <c r="O44" i="45"/>
  <c r="O43" i="45"/>
  <c r="O42" i="45"/>
  <c r="O41" i="45"/>
  <c r="O40" i="45"/>
  <c r="O39" i="45"/>
  <c r="O38" i="45"/>
  <c r="O37" i="45"/>
  <c r="O36" i="45"/>
  <c r="O35" i="45"/>
  <c r="O34" i="45"/>
  <c r="O33" i="45"/>
  <c r="O32" i="45"/>
  <c r="O31" i="45"/>
  <c r="O30" i="45"/>
  <c r="O29" i="45"/>
  <c r="O28" i="45"/>
  <c r="O27" i="45"/>
  <c r="O26" i="45"/>
  <c r="O25" i="45"/>
  <c r="O24" i="45"/>
  <c r="O23" i="45"/>
  <c r="H23" i="45"/>
  <c r="G23" i="45"/>
  <c r="A23" i="45"/>
  <c r="O22" i="45"/>
  <c r="H22" i="45"/>
  <c r="G22" i="45"/>
  <c r="A22" i="45"/>
  <c r="O21" i="45"/>
  <c r="H21" i="45"/>
  <c r="G21" i="45"/>
  <c r="A21" i="45"/>
  <c r="O20" i="45"/>
  <c r="H20" i="45"/>
  <c r="G20" i="45"/>
  <c r="A20" i="45"/>
  <c r="O19" i="45"/>
  <c r="H19" i="45"/>
  <c r="G19" i="45"/>
  <c r="A19" i="45"/>
  <c r="O18" i="45"/>
  <c r="H18" i="45"/>
  <c r="G18" i="45"/>
  <c r="A18" i="45"/>
  <c r="O17" i="45"/>
  <c r="H17" i="45"/>
  <c r="G17" i="45"/>
  <c r="A17" i="45"/>
  <c r="O16" i="45"/>
  <c r="H16" i="45"/>
  <c r="G16" i="45"/>
  <c r="A16" i="45"/>
  <c r="O15" i="45"/>
  <c r="H15" i="45"/>
  <c r="G15" i="45"/>
  <c r="A15" i="45"/>
  <c r="O14" i="45"/>
  <c r="H14" i="45"/>
  <c r="A14" i="45"/>
  <c r="O13" i="45"/>
  <c r="H13" i="45"/>
  <c r="A13" i="45"/>
  <c r="O12" i="45"/>
  <c r="H12" i="45"/>
  <c r="G12" i="45"/>
  <c r="A12" i="45"/>
  <c r="O11" i="45"/>
  <c r="H11" i="45"/>
  <c r="A11" i="45"/>
  <c r="O10" i="45"/>
  <c r="A10" i="45"/>
  <c r="O9" i="45"/>
  <c r="A9" i="45"/>
  <c r="H8" i="45"/>
  <c r="A8" i="45"/>
  <c r="G7" i="45"/>
  <c r="W1" i="45"/>
  <c r="H23" i="47"/>
  <c r="A23" i="47"/>
  <c r="H22" i="47"/>
  <c r="A22" i="47"/>
  <c r="H21" i="47"/>
  <c r="A21" i="47"/>
  <c r="H20" i="47"/>
  <c r="A20" i="47"/>
  <c r="H19" i="47"/>
  <c r="A19" i="47"/>
  <c r="H18" i="47"/>
  <c r="A18" i="47"/>
  <c r="H17" i="47"/>
  <c r="A17" i="47"/>
  <c r="H16" i="47"/>
  <c r="A16" i="47"/>
  <c r="H15" i="47"/>
  <c r="A15" i="47"/>
  <c r="H14" i="47"/>
  <c r="A14" i="47"/>
  <c r="H13" i="47"/>
  <c r="A13" i="47"/>
  <c r="H12" i="47"/>
  <c r="G12" i="47"/>
  <c r="A12" i="47"/>
  <c r="H11" i="47"/>
  <c r="A11" i="47"/>
  <c r="A10" i="47"/>
  <c r="A9" i="47"/>
  <c r="H8" i="47"/>
  <c r="A8" i="47"/>
  <c r="A7" i="47"/>
  <c r="W1" i="47"/>
  <c r="D15" i="42"/>
  <c r="D14" i="42"/>
  <c r="D13" i="42"/>
  <c r="D12" i="42"/>
  <c r="I11" i="42"/>
  <c r="G3" i="42"/>
  <c r="F7" i="38"/>
  <c r="D7" i="38"/>
  <c r="G3" i="38"/>
  <c r="H38" i="44"/>
  <c r="G38" i="44"/>
  <c r="H37" i="44"/>
  <c r="G37" i="44"/>
  <c r="H36" i="44"/>
  <c r="G36" i="44"/>
  <c r="H35" i="44"/>
  <c r="G35" i="44"/>
  <c r="H34" i="44"/>
  <c r="G34" i="44"/>
  <c r="H33" i="44"/>
  <c r="G33" i="44"/>
  <c r="H32" i="44"/>
  <c r="G32" i="44"/>
  <c r="H31" i="44"/>
  <c r="G31" i="44"/>
  <c r="H30" i="44"/>
  <c r="G30" i="44"/>
  <c r="H29" i="44"/>
  <c r="G29" i="44"/>
  <c r="H28" i="44"/>
  <c r="G28" i="44"/>
  <c r="H27" i="44"/>
  <c r="G27" i="44"/>
  <c r="H26" i="44"/>
  <c r="G26" i="44"/>
  <c r="H25" i="44"/>
  <c r="G25" i="44"/>
  <c r="H24" i="44"/>
  <c r="G24" i="44"/>
  <c r="H23" i="44"/>
  <c r="G23" i="44"/>
  <c r="H22" i="44"/>
  <c r="G22" i="44"/>
  <c r="H21" i="44"/>
  <c r="G21" i="44"/>
  <c r="H20" i="44"/>
  <c r="G20" i="44"/>
  <c r="H19" i="44"/>
  <c r="G19" i="44"/>
  <c r="H18" i="44"/>
  <c r="G18" i="44"/>
  <c r="H17" i="44"/>
  <c r="G17" i="44"/>
  <c r="H16" i="44"/>
  <c r="G16" i="44"/>
  <c r="H15" i="44"/>
  <c r="G15" i="44"/>
  <c r="H14" i="44"/>
  <c r="G14" i="44"/>
  <c r="E9" i="44"/>
  <c r="E8" i="44"/>
  <c r="E6" i="44"/>
  <c r="A6" i="44"/>
  <c r="G3" i="44"/>
  <c r="M94" i="37"/>
  <c r="L94" i="37"/>
  <c r="K94" i="37"/>
  <c r="G94" i="37"/>
  <c r="F94" i="37"/>
  <c r="E94" i="37"/>
  <c r="M93" i="37"/>
  <c r="L93" i="37"/>
  <c r="K93" i="37"/>
  <c r="G93" i="37"/>
  <c r="F93" i="37"/>
  <c r="E93" i="37"/>
  <c r="M92" i="37"/>
  <c r="L92" i="37"/>
  <c r="K92" i="37"/>
  <c r="G92" i="37"/>
  <c r="F92" i="37"/>
  <c r="E92" i="37"/>
  <c r="M91" i="37"/>
  <c r="L91" i="37"/>
  <c r="K91" i="37"/>
  <c r="G91" i="37"/>
  <c r="F91" i="37"/>
  <c r="E91" i="37"/>
  <c r="M90" i="37"/>
  <c r="L90" i="37"/>
  <c r="K90" i="37"/>
  <c r="G90" i="37"/>
  <c r="F90" i="37"/>
  <c r="E90" i="37"/>
  <c r="M89" i="37"/>
  <c r="L89" i="37"/>
  <c r="K89" i="37"/>
  <c r="G89" i="37"/>
  <c r="F89" i="37"/>
  <c r="E89" i="37"/>
  <c r="M88" i="37"/>
  <c r="L88" i="37"/>
  <c r="K88" i="37"/>
  <c r="G88" i="37"/>
  <c r="F88" i="37"/>
  <c r="E88" i="37"/>
  <c r="M87" i="37"/>
  <c r="L87" i="37"/>
  <c r="K87" i="37"/>
  <c r="G87" i="37"/>
  <c r="F87" i="37"/>
  <c r="E87" i="37"/>
  <c r="M86" i="37"/>
  <c r="L86" i="37"/>
  <c r="K86" i="37"/>
  <c r="G86" i="37"/>
  <c r="F86" i="37"/>
  <c r="E86" i="37"/>
  <c r="M85" i="37"/>
  <c r="L85" i="37"/>
  <c r="K85" i="37"/>
  <c r="G85" i="37"/>
  <c r="F85" i="37"/>
  <c r="E85" i="37"/>
  <c r="M84" i="37"/>
  <c r="L84" i="37"/>
  <c r="K84" i="37"/>
  <c r="G84" i="37"/>
  <c r="F84" i="37"/>
  <c r="E84" i="37"/>
  <c r="M83" i="37"/>
  <c r="L83" i="37"/>
  <c r="K83" i="37"/>
  <c r="G83" i="37"/>
  <c r="F83" i="37"/>
  <c r="E83" i="37"/>
  <c r="M82" i="37"/>
  <c r="L82" i="37"/>
  <c r="K82" i="37"/>
  <c r="G82" i="37"/>
  <c r="F82" i="37"/>
  <c r="E82" i="37"/>
  <c r="M81" i="37"/>
  <c r="L81" i="37"/>
  <c r="K81" i="37"/>
  <c r="G81" i="37"/>
  <c r="F81" i="37"/>
  <c r="E81" i="37"/>
  <c r="M80" i="37"/>
  <c r="L80" i="37"/>
  <c r="K80" i="37"/>
  <c r="G80" i="37"/>
  <c r="F80" i="37"/>
  <c r="E80" i="37"/>
  <c r="M79" i="37"/>
  <c r="L79" i="37"/>
  <c r="K79" i="37"/>
  <c r="G79" i="37"/>
  <c r="F79" i="37"/>
  <c r="E79" i="37"/>
  <c r="M78" i="37"/>
  <c r="L78" i="37"/>
  <c r="K78" i="37"/>
  <c r="G78" i="37"/>
  <c r="F78" i="37"/>
  <c r="E78" i="37"/>
  <c r="M77" i="37"/>
  <c r="L77" i="37"/>
  <c r="K77" i="37"/>
  <c r="G77" i="37"/>
  <c r="F77" i="37"/>
  <c r="E77" i="37"/>
  <c r="M76" i="37"/>
  <c r="L76" i="37"/>
  <c r="K76" i="37"/>
  <c r="G76" i="37"/>
  <c r="F76" i="37"/>
  <c r="E76" i="37"/>
  <c r="M75" i="37"/>
  <c r="L75" i="37"/>
  <c r="K75" i="37"/>
  <c r="G75" i="37"/>
  <c r="F75" i="37"/>
  <c r="E75" i="37"/>
  <c r="M74" i="37"/>
  <c r="L74" i="37"/>
  <c r="K74" i="37"/>
  <c r="G74" i="37"/>
  <c r="F74" i="37"/>
  <c r="E74" i="37"/>
  <c r="M73" i="37"/>
  <c r="L73" i="37"/>
  <c r="K73" i="37"/>
  <c r="G73" i="37"/>
  <c r="F73" i="37"/>
  <c r="E73" i="37"/>
  <c r="M72" i="37"/>
  <c r="L72" i="37"/>
  <c r="K72" i="37"/>
  <c r="G72" i="37"/>
  <c r="F72" i="37"/>
  <c r="E72" i="37"/>
  <c r="M71" i="37"/>
  <c r="L71" i="37"/>
  <c r="K71" i="37"/>
  <c r="G71" i="37"/>
  <c r="F71" i="37"/>
  <c r="E71" i="37"/>
  <c r="M70" i="37"/>
  <c r="L70" i="37"/>
  <c r="K70" i="37"/>
  <c r="G70" i="37"/>
  <c r="F70" i="37"/>
  <c r="E70" i="37"/>
  <c r="M69" i="37"/>
  <c r="L69" i="37"/>
  <c r="K69" i="37"/>
  <c r="G69" i="37"/>
  <c r="F69" i="37"/>
  <c r="E69" i="37"/>
  <c r="M68" i="37"/>
  <c r="L68" i="37"/>
  <c r="K68" i="37"/>
  <c r="G68" i="37"/>
  <c r="F68" i="37"/>
  <c r="E68" i="37"/>
  <c r="M67" i="37"/>
  <c r="L67" i="37"/>
  <c r="K67" i="37"/>
  <c r="G67" i="37"/>
  <c r="F67" i="37"/>
  <c r="E67" i="37"/>
  <c r="M66" i="37"/>
  <c r="L66" i="37"/>
  <c r="K66" i="37"/>
  <c r="G66" i="37"/>
  <c r="F66" i="37"/>
  <c r="E66" i="37"/>
  <c r="M65" i="37"/>
  <c r="L65" i="37"/>
  <c r="K65" i="37"/>
  <c r="G65" i="37"/>
  <c r="F65" i="37"/>
  <c r="E65" i="37"/>
  <c r="M64" i="37"/>
  <c r="L64" i="37"/>
  <c r="K64" i="37"/>
  <c r="G64" i="37"/>
  <c r="F64" i="37"/>
  <c r="E64" i="37"/>
  <c r="M63" i="37"/>
  <c r="L63" i="37"/>
  <c r="K63" i="37"/>
  <c r="G63" i="37"/>
  <c r="F63" i="37"/>
  <c r="E63" i="37"/>
  <c r="M62" i="37"/>
  <c r="L62" i="37"/>
  <c r="K62" i="37"/>
  <c r="G62" i="37"/>
  <c r="F62" i="37"/>
  <c r="E62" i="37"/>
  <c r="M61" i="37"/>
  <c r="L61" i="37"/>
  <c r="K61" i="37"/>
  <c r="G61" i="37"/>
  <c r="F61" i="37"/>
  <c r="E61" i="37"/>
  <c r="M60" i="37"/>
  <c r="L60" i="37"/>
  <c r="K60" i="37"/>
  <c r="G60" i="37"/>
  <c r="F60" i="37"/>
  <c r="E60" i="37"/>
  <c r="M59" i="37"/>
  <c r="L59" i="37"/>
  <c r="K59" i="37"/>
  <c r="G59" i="37"/>
  <c r="F59" i="37"/>
  <c r="E59" i="37"/>
  <c r="M58" i="37"/>
  <c r="L58" i="37"/>
  <c r="K58" i="37"/>
  <c r="G58" i="37"/>
  <c r="F58" i="37"/>
  <c r="E58" i="37"/>
  <c r="M57" i="37"/>
  <c r="L57" i="37"/>
  <c r="K57" i="37"/>
  <c r="G57" i="37"/>
  <c r="F57" i="37"/>
  <c r="E57" i="37"/>
  <c r="M56" i="37"/>
  <c r="L56" i="37"/>
  <c r="K56" i="37"/>
  <c r="G56" i="37"/>
  <c r="F56" i="37"/>
  <c r="E56" i="37"/>
  <c r="M55" i="37"/>
  <c r="L55" i="37"/>
  <c r="K55" i="37"/>
  <c r="G55" i="37"/>
  <c r="F55" i="37"/>
  <c r="E55" i="37"/>
  <c r="M54" i="37"/>
  <c r="L54" i="37"/>
  <c r="K54" i="37"/>
  <c r="G54" i="37"/>
  <c r="F54" i="37"/>
  <c r="E54" i="37"/>
  <c r="M53" i="37"/>
  <c r="L53" i="37"/>
  <c r="K53" i="37"/>
  <c r="G53" i="37"/>
  <c r="F53" i="37"/>
  <c r="E53" i="37"/>
  <c r="M52" i="37"/>
  <c r="L52" i="37"/>
  <c r="K52" i="37"/>
  <c r="G52" i="37"/>
  <c r="F52" i="37"/>
  <c r="E52" i="37"/>
  <c r="M51" i="37"/>
  <c r="L51" i="37"/>
  <c r="K51" i="37"/>
  <c r="G51" i="37"/>
  <c r="F51" i="37"/>
  <c r="E51" i="37"/>
  <c r="M50" i="37"/>
  <c r="L50" i="37"/>
  <c r="K50" i="37"/>
  <c r="G50" i="37"/>
  <c r="F50" i="37"/>
  <c r="E50" i="37"/>
  <c r="M49" i="37"/>
  <c r="L49" i="37"/>
  <c r="K49" i="37"/>
  <c r="G49" i="37"/>
  <c r="F49" i="37"/>
  <c r="E49" i="37"/>
  <c r="M48" i="37"/>
  <c r="L48" i="37"/>
  <c r="K48" i="37"/>
  <c r="G48" i="37"/>
  <c r="F48" i="37"/>
  <c r="E48" i="37"/>
  <c r="M47" i="37"/>
  <c r="L47" i="37"/>
  <c r="K47" i="37"/>
  <c r="G47" i="37"/>
  <c r="F47" i="37"/>
  <c r="E47" i="37"/>
  <c r="M46" i="37"/>
  <c r="L46" i="37"/>
  <c r="K46" i="37"/>
  <c r="G46" i="37"/>
  <c r="F46" i="37"/>
  <c r="E46" i="37"/>
  <c r="M45" i="37"/>
  <c r="L45" i="37"/>
  <c r="K45" i="37"/>
  <c r="G45" i="37"/>
  <c r="F45" i="37"/>
  <c r="E45" i="37"/>
  <c r="M44" i="37"/>
  <c r="L44" i="37"/>
  <c r="K44" i="37"/>
  <c r="G44" i="37"/>
  <c r="F44" i="37"/>
  <c r="E44" i="37"/>
  <c r="M43" i="37"/>
  <c r="L43" i="37"/>
  <c r="K43" i="37"/>
  <c r="G43" i="37"/>
  <c r="F43" i="37"/>
  <c r="E43" i="37"/>
  <c r="M42" i="37"/>
  <c r="L42" i="37"/>
  <c r="K42" i="37"/>
  <c r="G42" i="37"/>
  <c r="F42" i="37"/>
  <c r="E42" i="37"/>
  <c r="M41" i="37"/>
  <c r="L41" i="37"/>
  <c r="K41" i="37"/>
  <c r="G41" i="37"/>
  <c r="F41" i="37"/>
  <c r="E41" i="37"/>
  <c r="M40" i="37"/>
  <c r="L40" i="37"/>
  <c r="K40" i="37"/>
  <c r="G40" i="37"/>
  <c r="F40" i="37"/>
  <c r="E40" i="37"/>
  <c r="M39" i="37"/>
  <c r="L39" i="37"/>
  <c r="K39" i="37"/>
  <c r="G39" i="37"/>
  <c r="F39" i="37"/>
  <c r="E39" i="37"/>
  <c r="M38" i="37"/>
  <c r="L38" i="37"/>
  <c r="K38" i="37"/>
  <c r="G38" i="37"/>
  <c r="F38" i="37"/>
  <c r="E38" i="37"/>
  <c r="M37" i="37"/>
  <c r="L37" i="37"/>
  <c r="K37" i="37"/>
  <c r="G37" i="37"/>
  <c r="F37" i="37"/>
  <c r="E37" i="37"/>
  <c r="M36" i="37"/>
  <c r="L36" i="37"/>
  <c r="K36" i="37"/>
  <c r="G36" i="37"/>
  <c r="F36" i="37"/>
  <c r="E36" i="37"/>
  <c r="M35" i="37"/>
  <c r="L35" i="37"/>
  <c r="K35" i="37"/>
  <c r="G35" i="37"/>
  <c r="F35" i="37"/>
  <c r="E35" i="37"/>
  <c r="M34" i="37"/>
  <c r="L34" i="37"/>
  <c r="K34" i="37"/>
  <c r="G34" i="37"/>
  <c r="F34" i="37"/>
  <c r="E34" i="37"/>
  <c r="M33" i="37"/>
  <c r="L33" i="37"/>
  <c r="K33" i="37"/>
  <c r="G33" i="37"/>
  <c r="F33" i="37"/>
  <c r="E33" i="37"/>
  <c r="M32" i="37"/>
  <c r="L32" i="37"/>
  <c r="K32" i="37"/>
  <c r="G32" i="37"/>
  <c r="F32" i="37"/>
  <c r="E32" i="37"/>
  <c r="M31" i="37"/>
  <c r="L31" i="37"/>
  <c r="K31" i="37"/>
  <c r="G31" i="37"/>
  <c r="F31" i="37"/>
  <c r="E31" i="37"/>
  <c r="M30" i="37"/>
  <c r="L30" i="37"/>
  <c r="K30" i="37"/>
  <c r="G30" i="37"/>
  <c r="F30" i="37"/>
  <c r="E30" i="37"/>
  <c r="M29" i="37"/>
  <c r="L29" i="37"/>
  <c r="K29" i="37"/>
  <c r="G29" i="37"/>
  <c r="F29" i="37"/>
  <c r="E29" i="37"/>
  <c r="M28" i="37"/>
  <c r="L28" i="37"/>
  <c r="K28" i="37"/>
  <c r="G28" i="37"/>
  <c r="F28" i="37"/>
  <c r="E28" i="37"/>
  <c r="M27" i="37"/>
  <c r="L27" i="37"/>
  <c r="K27" i="37"/>
  <c r="G27" i="37"/>
  <c r="F27" i="37"/>
  <c r="E27" i="37"/>
  <c r="M26" i="37"/>
  <c r="L26" i="37"/>
  <c r="K26" i="37"/>
  <c r="G26" i="37"/>
  <c r="F26" i="37"/>
  <c r="E26" i="37"/>
  <c r="M25" i="37"/>
  <c r="L25" i="37"/>
  <c r="K25" i="37"/>
  <c r="G25" i="37"/>
  <c r="F25" i="37"/>
  <c r="E25" i="37"/>
  <c r="M24" i="37"/>
  <c r="L24" i="37"/>
  <c r="K24" i="37"/>
  <c r="G24" i="37"/>
  <c r="F24" i="37"/>
  <c r="E24" i="37"/>
  <c r="M23" i="37"/>
  <c r="L23" i="37"/>
  <c r="K23" i="37"/>
  <c r="G23" i="37"/>
  <c r="F23" i="37"/>
  <c r="E23" i="37"/>
  <c r="M22" i="37"/>
  <c r="L22" i="37"/>
  <c r="K22" i="37"/>
  <c r="G22" i="37"/>
  <c r="F22" i="37"/>
  <c r="E22" i="37"/>
  <c r="M21" i="37"/>
  <c r="L21" i="37"/>
  <c r="K21" i="37"/>
  <c r="G21" i="37"/>
  <c r="F21" i="37"/>
  <c r="E21" i="37"/>
  <c r="M20" i="37"/>
  <c r="L20" i="37"/>
  <c r="K20" i="37"/>
  <c r="G20" i="37"/>
  <c r="F20" i="37"/>
  <c r="E20" i="37"/>
  <c r="M19" i="37"/>
  <c r="L19" i="37"/>
  <c r="K19" i="37"/>
  <c r="G19" i="37"/>
  <c r="F19" i="37"/>
  <c r="E19" i="37"/>
  <c r="M18" i="37"/>
  <c r="L18" i="37"/>
  <c r="K18" i="37"/>
  <c r="G18" i="37"/>
  <c r="F18" i="37"/>
  <c r="E18" i="37"/>
  <c r="M17" i="37"/>
  <c r="L17" i="37"/>
  <c r="K17" i="37"/>
  <c r="G17" i="37"/>
  <c r="F17" i="37"/>
  <c r="E17" i="37"/>
  <c r="M16" i="37"/>
  <c r="L16" i="37"/>
  <c r="K16" i="37"/>
  <c r="G16" i="37"/>
  <c r="F16" i="37"/>
  <c r="E16" i="37"/>
  <c r="M15" i="37"/>
  <c r="L15" i="37"/>
  <c r="K15" i="37"/>
  <c r="G15" i="37"/>
  <c r="F15" i="37"/>
  <c r="E15" i="37"/>
  <c r="M14" i="37"/>
  <c r="L14" i="37"/>
  <c r="K14" i="37"/>
  <c r="G14" i="37"/>
  <c r="F14" i="37"/>
  <c r="E14" i="37"/>
  <c r="F10" i="37"/>
  <c r="I9" i="37"/>
  <c r="H9" i="37"/>
  <c r="G9" i="37"/>
  <c r="F9" i="37"/>
  <c r="K3" i="37"/>
</calcChain>
</file>

<file path=xl/comments1.xml><?xml version="1.0" encoding="utf-8"?>
<comments xmlns="http://schemas.openxmlformats.org/spreadsheetml/2006/main">
  <authors>
    <author>C P</author>
  </authors>
  <commentList>
    <comment ref="A11" authorId="0" shapeId="0">
      <text>
        <r>
          <rPr>
            <sz val="9"/>
            <rFont val="Tahoma"/>
            <family val="2"/>
          </rPr>
          <t xml:space="preserve">
</t>
        </r>
      </text>
    </comment>
    <comment ref="E11" authorId="0" shapeId="0">
      <text>
        <r>
          <rPr>
            <sz val="9"/>
            <rFont val="Tahoma"/>
            <family val="2"/>
          </rPr>
          <t xml:space="preserve">
</t>
        </r>
      </text>
    </comment>
  </commentList>
</comments>
</file>

<file path=xl/sharedStrings.xml><?xml version="1.0" encoding="utf-8"?>
<sst xmlns="http://schemas.openxmlformats.org/spreadsheetml/2006/main" count="22505" uniqueCount="2303">
  <si>
    <t>DBIM</t>
  </si>
  <si>
    <t>Project Code / Mã dự án</t>
  </si>
  <si>
    <t>-</t>
  </si>
  <si>
    <t>Rev.No.</t>
  </si>
  <si>
    <t>00</t>
  </si>
  <si>
    <r>
      <rPr>
        <b/>
        <sz val="11"/>
        <color rgb="FF0000FF"/>
        <rFont val="Arial"/>
        <family val="2"/>
      </rPr>
      <t>Hệ tường:</t>
    </r>
    <r>
      <rPr>
        <sz val="11"/>
        <color theme="1"/>
        <rFont val="Arial"/>
        <family val="2"/>
      </rPr>
      <t xml:space="preserve"> Hệ kết cấu mà trong đó các tường thẳng (thuộc loại tường kép hoặc không phải tường kép) chịu phần lớn cả tải trọng ngang lẫn tải trọng thẳng đứng, mà khả năng chịu cắt của chúng tại chân đế nhà vượt 65 % khả năng chịu cắt của toàn bộ hệ kết cấu. </t>
    </r>
  </si>
  <si>
    <t>Project / Dự án</t>
  </si>
  <si>
    <t>Date / Ngày</t>
  </si>
  <si>
    <t>The Client / Chủ đầu tư</t>
  </si>
  <si>
    <t>Designer / Thiết kế</t>
  </si>
  <si>
    <t>Item / Hạng mục</t>
  </si>
  <si>
    <t>Checker / Kiểm tra</t>
  </si>
  <si>
    <r>
      <rPr>
        <b/>
        <sz val="11"/>
        <color rgb="FFFF0000"/>
        <rFont val="Arial"/>
        <family val="2"/>
      </rPr>
      <t>CHÚ THÍCH 1:</t>
    </r>
    <r>
      <rPr>
        <sz val="11"/>
        <color theme="1"/>
        <rFont val="Arial"/>
        <family val="2"/>
      </rPr>
      <t xml:space="preserve">Trong định nghĩa này và trong các định nghĩa tiếp theo, phần trăm khả năng chịu cắt trên đây có thể được thay bởi phần trăm lực cắt thiết kế trong tình huống thiết kế chịu động đất; </t>
    </r>
  </si>
  <si>
    <r>
      <rPr>
        <b/>
        <sz val="11"/>
        <color rgb="FFFF0000"/>
        <rFont val="Arial"/>
        <family val="2"/>
      </rPr>
      <t>CHÚ THÍCH 2:</t>
    </r>
    <r>
      <rPr>
        <sz val="11"/>
        <color theme="1"/>
        <rFont val="Arial"/>
        <family val="2"/>
      </rPr>
      <t xml:space="preserve">Nếu phần lớn tổng khả năng chịu cắt của các tường được kể đến trong hệ tường có được bởi các tường kép, thì hệ tường có thể được xem như là một hệ tường kép. </t>
    </r>
  </si>
  <si>
    <t>Type Column</t>
  </si>
  <si>
    <t>Type Wall</t>
  </si>
  <si>
    <t>V (kN)</t>
  </si>
  <si>
    <r>
      <rPr>
        <b/>
        <sz val="11"/>
        <color rgb="FF0000FF"/>
        <rFont val="Arial"/>
        <family val="2"/>
      </rPr>
      <t>Hệ khung:</t>
    </r>
    <r>
      <rPr>
        <sz val="11"/>
        <color theme="1"/>
        <rFont val="Arial"/>
        <family val="2"/>
      </rPr>
      <t xml:space="preserve"> Hệ kết cấu mà trong đó các khung không gian chịu cả tải trọng ngang lẫn tải trọng thẳng đứng mà khả năng chịu cắt của chúng tại chân đế nhà vượt quá 65 % tổng khả năng chịu lực cắt của toàn bộ hệ kết cấu. </t>
    </r>
  </si>
  <si>
    <t>Kết luận:</t>
  </si>
  <si>
    <r>
      <rPr>
        <b/>
        <sz val="11"/>
        <color rgb="FF0000FF"/>
        <rFont val="Arial"/>
        <family val="2"/>
      </rPr>
      <t>Hệ hỗn hợp:</t>
    </r>
    <r>
      <rPr>
        <sz val="11"/>
        <color theme="1"/>
        <rFont val="Arial"/>
        <family val="2"/>
      </rPr>
      <t xml:space="preserve"> Hệ kết cấu mà trong đó khung không gian chịu chủ yếu các tải trọng thẳng đứng khả năng chịu tải trọng ngang được phân bố một phần cho hệ khung và một phần cho các tường chịu lực, tường kép hoặc không phải tường kép. </t>
    </r>
  </si>
  <si>
    <t>Pier Name</t>
  </si>
  <si>
    <r>
      <rPr>
        <b/>
        <sz val="9"/>
        <color theme="1"/>
        <rFont val="Arial"/>
        <family val="2"/>
      </rPr>
      <t>V</t>
    </r>
    <r>
      <rPr>
        <b/>
        <vertAlign val="subscript"/>
        <sz val="9"/>
        <color theme="1"/>
        <rFont val="Arial"/>
        <family val="2"/>
      </rPr>
      <t>2_Max</t>
    </r>
  </si>
  <si>
    <r>
      <rPr>
        <b/>
        <sz val="9"/>
        <color theme="1"/>
        <rFont val="Arial"/>
        <family val="2"/>
      </rPr>
      <t>V</t>
    </r>
    <r>
      <rPr>
        <b/>
        <vertAlign val="subscript"/>
        <sz val="9"/>
        <color theme="1"/>
        <rFont val="Arial"/>
        <family val="2"/>
      </rPr>
      <t>3_Max</t>
    </r>
  </si>
  <si>
    <t>kN</t>
  </si>
  <si>
    <t>Story</t>
  </si>
  <si>
    <t>CaseCombo</t>
  </si>
  <si>
    <t>B</t>
  </si>
  <si>
    <t>H</t>
  </si>
  <si>
    <t>Type</t>
  </si>
  <si>
    <t>C1</t>
  </si>
  <si>
    <t>HAM</t>
  </si>
  <si>
    <t>ULS14 Max</t>
  </si>
  <si>
    <r>
      <rPr>
        <b/>
        <sz val="11"/>
        <color rgb="FF0000FF"/>
        <rFont val="Arial"/>
        <family val="2"/>
      </rPr>
      <t>Hệ hỗn hợp tương đương khung:</t>
    </r>
    <r>
      <rPr>
        <sz val="11"/>
        <color theme="1"/>
        <rFont val="Arial"/>
        <family val="2"/>
      </rPr>
      <t xml:space="preserve"> Hệ kết cấu hỗn hợp mà trong đó khả năng chịu cắt của hệ thống khung tại chân đế nhà lớn hơn 50 % tổng khả năng chịu cắt của toàn bộ hệ kết cấu</t>
    </r>
  </si>
  <si>
    <t>C10</t>
  </si>
  <si>
    <t>ULS14 Min</t>
  </si>
  <si>
    <t>C11</t>
  </si>
  <si>
    <r>
      <rPr>
        <b/>
        <sz val="11"/>
        <color rgb="FF0000FF"/>
        <rFont val="Arial"/>
        <family val="2"/>
      </rPr>
      <t>Hệ hỗn hợp tương đương tường:</t>
    </r>
    <r>
      <rPr>
        <sz val="11"/>
        <color theme="1"/>
        <rFont val="Arial"/>
        <family val="2"/>
      </rPr>
      <t xml:space="preserve">  Hệ kết cấu hỗn hợp mà trong đó khả năng chịu cắt của hệ tường tại chân đế của nhà lớn hơn 50 % tổng khả năng chịu cắt của toàn bộ hệ kết cấu.  </t>
    </r>
  </si>
  <si>
    <t>C12</t>
  </si>
  <si>
    <t>C13</t>
  </si>
  <si>
    <r>
      <rPr>
        <b/>
        <sz val="11"/>
        <color rgb="FF0000FF"/>
        <rFont val="Arial"/>
        <family val="2"/>
      </rPr>
      <t>Hệ kết cấu dễ xoắn:</t>
    </r>
    <r>
      <rPr>
        <sz val="11"/>
        <color theme="1"/>
        <rFont val="Arial"/>
        <family val="2"/>
      </rPr>
      <t xml:space="preserve"> Hệ kết cấu hỗn hợp hoặc hệ tường không có độ cứng chịu xoắn tối thiểu (xem 5.2.2.1(4)P và (6)). </t>
    </r>
  </si>
  <si>
    <t>C14</t>
  </si>
  <si>
    <t>C15</t>
  </si>
  <si>
    <t>Hệ khung</t>
  </si>
  <si>
    <t>C16</t>
  </si>
  <si>
    <t>Hệ hỗn hợp tương đương khung</t>
  </si>
  <si>
    <t>C17</t>
  </si>
  <si>
    <t>Hệ tường</t>
  </si>
  <si>
    <t>C18</t>
  </si>
  <si>
    <t>Hệ hỗn hợp tương đương tường</t>
  </si>
  <si>
    <t>C19</t>
  </si>
  <si>
    <t>Hệ hỗn hợp</t>
  </si>
  <si>
    <t>C2</t>
  </si>
  <si>
    <t>C20</t>
  </si>
  <si>
    <t>C21</t>
  </si>
  <si>
    <t>C22</t>
  </si>
  <si>
    <t>C23</t>
  </si>
  <si>
    <t>C24</t>
  </si>
  <si>
    <t>C25</t>
  </si>
  <si>
    <t>C26</t>
  </si>
  <si>
    <t>C27</t>
  </si>
  <si>
    <t>C28</t>
  </si>
  <si>
    <t>C29</t>
  </si>
  <si>
    <t>C3</t>
  </si>
  <si>
    <t>C30</t>
  </si>
  <si>
    <t>C31</t>
  </si>
  <si>
    <t>C32</t>
  </si>
  <si>
    <t>C33</t>
  </si>
  <si>
    <t>C34</t>
  </si>
  <si>
    <t>C35</t>
  </si>
  <si>
    <t>C36</t>
  </si>
  <si>
    <t>C37</t>
  </si>
  <si>
    <t>C38</t>
  </si>
  <si>
    <t>C39</t>
  </si>
  <si>
    <t>C4</t>
  </si>
  <si>
    <t>C40</t>
  </si>
  <si>
    <t>C41</t>
  </si>
  <si>
    <t>C42</t>
  </si>
  <si>
    <t>C43</t>
  </si>
  <si>
    <t>C44</t>
  </si>
  <si>
    <t>C45</t>
  </si>
  <si>
    <t>C46</t>
  </si>
  <si>
    <t>C47</t>
  </si>
  <si>
    <t>C48</t>
  </si>
  <si>
    <t>C49</t>
  </si>
  <si>
    <t>C5</t>
  </si>
  <si>
    <t>C50</t>
  </si>
  <si>
    <t>C51</t>
  </si>
  <si>
    <t>C52</t>
  </si>
  <si>
    <t>C53</t>
  </si>
  <si>
    <t>C54</t>
  </si>
  <si>
    <t>C55</t>
  </si>
  <si>
    <t>C56</t>
  </si>
  <si>
    <t>C57</t>
  </si>
  <si>
    <t>C58</t>
  </si>
  <si>
    <t>C59</t>
  </si>
  <si>
    <t>C6</t>
  </si>
  <si>
    <t>C60</t>
  </si>
  <si>
    <t>C61</t>
  </si>
  <si>
    <t>C62</t>
  </si>
  <si>
    <t>C63</t>
  </si>
  <si>
    <t>C64</t>
  </si>
  <si>
    <t>C65</t>
  </si>
  <si>
    <t>C66</t>
  </si>
  <si>
    <t>C67</t>
  </si>
  <si>
    <t>C68</t>
  </si>
  <si>
    <t>C69</t>
  </si>
  <si>
    <t>C7</t>
  </si>
  <si>
    <t>C70</t>
  </si>
  <si>
    <t>C71</t>
  </si>
  <si>
    <t>C72</t>
  </si>
  <si>
    <t>C8</t>
  </si>
  <si>
    <t>C9</t>
  </si>
  <si>
    <t>W1</t>
  </si>
  <si>
    <t>w12</t>
  </si>
  <si>
    <t>W2</t>
  </si>
  <si>
    <t>W3</t>
  </si>
  <si>
    <t>w34</t>
  </si>
  <si>
    <t>W4</t>
  </si>
  <si>
    <t>W5</t>
  </si>
  <si>
    <t>w56</t>
  </si>
  <si>
    <t>W6</t>
  </si>
  <si>
    <r>
      <rPr>
        <b/>
        <sz val="11"/>
        <color rgb="FF0000FF"/>
        <rFont val="Arial"/>
        <family val="2"/>
      </rPr>
      <t>Tường kép:</t>
    </r>
    <r>
      <rPr>
        <sz val="11"/>
        <color theme="1"/>
        <rFont val="Arial"/>
        <family val="2"/>
      </rPr>
      <t xml:space="preserve">  Bộ phận kết cấu bao gồm hai hay nhiều các tường đơn, được liên kết một cách đều đặn bằng các dầm có độ dẻo kết cấu thích hợp (“dầm liên kết”), có khả năng làm giảm được ít nhất 25 % tổng mômen uốn ở chân đế của các tường riêng rẽ nếu làm việc tách rời nhau.</t>
    </r>
  </si>
  <si>
    <t>1. Story Data</t>
  </si>
  <si>
    <t>2. Pier Section Properties</t>
  </si>
  <si>
    <t>3. Pier Forces</t>
  </si>
  <si>
    <t>% Khả năng giảm tổng momen uốn:</t>
  </si>
  <si>
    <t>Kết luận: Hệ kết cấu thuộc hệ:</t>
  </si>
  <si>
    <t>CaseCombo:</t>
  </si>
  <si>
    <t>Ex</t>
  </si>
  <si>
    <t>Vách</t>
  </si>
  <si>
    <t>Hệ tường "dầm Liên kết"</t>
  </si>
  <si>
    <t>Hệ tường đơn</t>
  </si>
  <si>
    <t>Hiệu số giảm momen uốn</t>
  </si>
  <si>
    <t>M2 (kN.m)</t>
  </si>
  <si>
    <t>M3 (kN.m)</t>
  </si>
  <si>
    <t>T2</t>
  </si>
  <si>
    <t>V1-1</t>
  </si>
  <si>
    <t>V1-2</t>
  </si>
  <si>
    <t>V1-3</t>
  </si>
  <si>
    <t>V1-4</t>
  </si>
  <si>
    <t>V1-5</t>
  </si>
  <si>
    <t>V1-6</t>
  </si>
  <si>
    <t>V1-7</t>
  </si>
  <si>
    <t>V1-8</t>
  </si>
  <si>
    <t>V1-9</t>
  </si>
  <si>
    <t>V1-10</t>
  </si>
  <si>
    <t>V2</t>
  </si>
  <si>
    <t>V5</t>
  </si>
  <si>
    <t>V4A-1</t>
  </si>
  <si>
    <t>V4A-2</t>
  </si>
  <si>
    <t>V4A-3</t>
  </si>
  <si>
    <t>V4-1</t>
  </si>
  <si>
    <t>V4-2</t>
  </si>
  <si>
    <t>V4-3</t>
  </si>
  <si>
    <t>V3-1</t>
  </si>
  <si>
    <t>V3-2</t>
  </si>
  <si>
    <t>V3-3</t>
  </si>
  <si>
    <t>V3-4</t>
  </si>
  <si>
    <t>WTM1</t>
  </si>
  <si>
    <t>WTM2</t>
  </si>
  <si>
    <t>WTM3</t>
  </si>
  <si>
    <r>
      <rPr>
        <b/>
        <sz val="10"/>
        <color rgb="FFFFC000"/>
        <rFont val="Arial"/>
        <family val="2"/>
      </rPr>
      <t xml:space="preserve">(11)P Hệ số </t>
    </r>
    <r>
      <rPr>
        <b/>
        <i/>
        <sz val="10"/>
        <color rgb="FFFFC000"/>
        <rFont val="Arial"/>
        <family val="2"/>
      </rPr>
      <t>k</t>
    </r>
    <r>
      <rPr>
        <b/>
        <vertAlign val="subscript"/>
        <sz val="10"/>
        <color rgb="FFFFC000"/>
        <rFont val="Arial"/>
        <family val="2"/>
      </rPr>
      <t>w</t>
    </r>
    <r>
      <rPr>
        <b/>
        <sz val="10"/>
        <color rgb="FFFFC000"/>
        <rFont val="Arial"/>
        <family val="2"/>
      </rPr>
      <t xml:space="preserve"> phản ánh dạng phá hoại thường gặp trong hệ kết cấu có tường và được lấy như sau:</t>
    </r>
  </si>
  <si>
    <t>- 1,00 với hệ khung và hệ kết cấu hỗn hợp tương đương khung;</t>
  </si>
  <si>
    <r>
      <rPr>
        <sz val="10"/>
        <color theme="1"/>
        <rFont val="Arial"/>
        <family val="2"/>
      </rPr>
      <t xml:space="preserve">- (1 + </t>
    </r>
    <r>
      <rPr>
        <sz val="10"/>
        <color theme="1"/>
        <rFont val="Symbol"/>
        <family val="1"/>
        <charset val="2"/>
      </rPr>
      <t>a</t>
    </r>
    <r>
      <rPr>
        <vertAlign val="subscript"/>
        <sz val="10"/>
        <color theme="1"/>
        <rFont val="Arial"/>
        <family val="2"/>
      </rPr>
      <t>0</t>
    </r>
    <r>
      <rPr>
        <sz val="10"/>
        <color theme="1"/>
        <rFont val="Arial"/>
        <family val="2"/>
      </rPr>
      <t>)/3 ≤ 1, nhưng không nhỏ hơn 0,5 cho hệ tường, hệ kết cấu hỗn hợp tương đương tường và kết cấu dễ xoắn. (5.2)</t>
    </r>
  </si>
  <si>
    <r>
      <rPr>
        <sz val="10"/>
        <color theme="1"/>
        <rFont val="Arial"/>
        <family val="2"/>
      </rPr>
      <t xml:space="preserve">trong đó: </t>
    </r>
    <r>
      <rPr>
        <sz val="10"/>
        <color theme="1"/>
        <rFont val="Symbol"/>
        <family val="1"/>
        <charset val="2"/>
      </rPr>
      <t>a</t>
    </r>
    <r>
      <rPr>
        <vertAlign val="subscript"/>
        <sz val="10"/>
        <color theme="1"/>
        <rFont val="Arial"/>
        <family val="2"/>
      </rPr>
      <t>0</t>
    </r>
    <r>
      <rPr>
        <sz val="10"/>
        <color theme="1"/>
        <rFont val="Arial"/>
        <family val="2"/>
      </rPr>
      <t xml:space="preserve"> là tỷ số kích thước các tường trong hệ kết cấu.</t>
    </r>
  </si>
  <si>
    <r>
      <rPr>
        <sz val="10"/>
        <color theme="1"/>
        <rFont val="Arial"/>
        <family val="2"/>
      </rPr>
      <t xml:space="preserve">(12) Nếu các tỷ số cạnh </t>
    </r>
    <r>
      <rPr>
        <i/>
        <sz val="10"/>
        <color theme="1"/>
        <rFont val="Arial"/>
        <family val="2"/>
      </rPr>
      <t>h</t>
    </r>
    <r>
      <rPr>
        <vertAlign val="subscript"/>
        <sz val="10"/>
        <color theme="1"/>
        <rFont val="Arial"/>
        <family val="2"/>
      </rPr>
      <t xml:space="preserve">wi </t>
    </r>
    <r>
      <rPr>
        <sz val="10"/>
        <color theme="1"/>
        <rFont val="Arial"/>
        <family val="2"/>
      </rPr>
      <t xml:space="preserve">/ </t>
    </r>
    <r>
      <rPr>
        <i/>
        <sz val="10"/>
        <color theme="1"/>
        <rFont val="Arial"/>
        <family val="2"/>
      </rPr>
      <t>l</t>
    </r>
    <r>
      <rPr>
        <vertAlign val="subscript"/>
        <sz val="10"/>
        <color theme="1"/>
        <rFont val="Arial"/>
        <family val="2"/>
      </rPr>
      <t>wi</t>
    </r>
    <r>
      <rPr>
        <sz val="10"/>
        <color theme="1"/>
        <rFont val="Arial"/>
        <family val="2"/>
      </rPr>
      <t xml:space="preserve"> của tất cả các tường thứ i của một hệ kết cấu không khác nhau một cách đáng kể, thì </t>
    </r>
    <r>
      <rPr>
        <sz val="10"/>
        <color theme="1"/>
        <rFont val="Symbol"/>
        <family val="1"/>
        <charset val="2"/>
      </rPr>
      <t>a</t>
    </r>
    <r>
      <rPr>
        <vertAlign val="subscript"/>
        <sz val="10"/>
        <color theme="1"/>
        <rFont val="Arial"/>
        <family val="2"/>
      </rPr>
      <t>0</t>
    </r>
    <r>
      <rPr>
        <sz val="10"/>
        <color theme="1"/>
        <rFont val="Arial"/>
        <family val="2"/>
      </rPr>
      <t xml:space="preserve"> có thể được xác định từ biểu thức sau đây:</t>
    </r>
  </si>
  <si>
    <t>=</t>
  </si>
  <si>
    <r>
      <rPr>
        <sz val="11"/>
        <color theme="1"/>
        <rFont val="Arial"/>
        <family val="2"/>
      </rPr>
      <t xml:space="preserve"> =&gt; k</t>
    </r>
    <r>
      <rPr>
        <vertAlign val="subscript"/>
        <sz val="11"/>
        <color theme="1"/>
        <rFont val="Arial"/>
        <family val="2"/>
      </rPr>
      <t xml:space="preserve">w </t>
    </r>
    <r>
      <rPr>
        <sz val="11"/>
        <color theme="1"/>
        <rFont val="Arial"/>
        <family val="2"/>
      </rPr>
      <t>=</t>
    </r>
  </si>
  <si>
    <t>Trong đó:</t>
  </si>
  <si>
    <r>
      <rPr>
        <i/>
        <sz val="10"/>
        <color theme="1"/>
        <rFont val="Arial"/>
        <family val="2"/>
      </rPr>
      <t>h</t>
    </r>
    <r>
      <rPr>
        <vertAlign val="subscript"/>
        <sz val="10"/>
        <color theme="1"/>
        <rFont val="Arial"/>
        <family val="2"/>
      </rPr>
      <t>wi</t>
    </r>
    <r>
      <rPr>
        <sz val="10"/>
        <color theme="1"/>
        <rFont val="Arial"/>
        <family val="2"/>
      </rPr>
      <t xml:space="preserve"> là chiều cao tường thứ i;</t>
    </r>
  </si>
  <si>
    <r>
      <rPr>
        <i/>
        <sz val="10"/>
        <color theme="1"/>
        <rFont val="Arial"/>
        <family val="2"/>
      </rPr>
      <t>l</t>
    </r>
    <r>
      <rPr>
        <vertAlign val="subscript"/>
        <sz val="10"/>
        <color theme="1"/>
        <rFont val="Arial"/>
        <family val="2"/>
      </rPr>
      <t>wi</t>
    </r>
    <r>
      <rPr>
        <sz val="10"/>
        <color theme="1"/>
        <rFont val="Arial"/>
        <family val="2"/>
      </rPr>
      <t xml:space="preserve"> là độ dài của tường thứ i.</t>
    </r>
  </si>
  <si>
    <t>trong đó:</t>
  </si>
  <si>
    <r>
      <rPr>
        <b/>
        <sz val="9"/>
        <color theme="1"/>
        <rFont val="Arial"/>
        <family val="2"/>
      </rPr>
      <t>Height (H</t>
    </r>
    <r>
      <rPr>
        <b/>
        <vertAlign val="subscript"/>
        <sz val="9"/>
        <color theme="1"/>
        <rFont val="Arial"/>
        <family val="2"/>
      </rPr>
      <t>wi</t>
    </r>
    <r>
      <rPr>
        <b/>
        <sz val="9"/>
        <color theme="1"/>
        <rFont val="Arial"/>
        <family val="2"/>
      </rPr>
      <t>)</t>
    </r>
  </si>
  <si>
    <t>Pier</t>
  </si>
  <si>
    <r>
      <rPr>
        <b/>
        <sz val="9"/>
        <color theme="1"/>
        <rFont val="Arial"/>
        <family val="2"/>
      </rPr>
      <t>L</t>
    </r>
    <r>
      <rPr>
        <b/>
        <vertAlign val="subscript"/>
        <sz val="9"/>
        <color theme="1"/>
        <rFont val="Arial"/>
        <family val="2"/>
      </rPr>
      <t>wi</t>
    </r>
  </si>
  <si>
    <t>mm</t>
  </si>
  <si>
    <t>HAM - AP MAI</t>
  </si>
  <si>
    <t>Wall</t>
  </si>
  <si>
    <t>HAM - MAI</t>
  </si>
  <si>
    <r>
      <rPr>
        <b/>
        <sz val="10"/>
        <color theme="1"/>
        <rFont val="Arial"/>
        <family val="2"/>
      </rPr>
      <t>Bảng 5.1 - Giá trị cơ bản của hệ số ứng xử, q</t>
    </r>
    <r>
      <rPr>
        <b/>
        <vertAlign val="subscript"/>
        <sz val="10"/>
        <color theme="1"/>
        <rFont val="Arial"/>
        <family val="2"/>
      </rPr>
      <t>0</t>
    </r>
    <r>
      <rPr>
        <b/>
        <sz val="10"/>
        <color theme="1"/>
        <rFont val="Arial"/>
        <family val="2"/>
      </rPr>
      <t xml:space="preserve">, cho hệ có sự đều đặn theo mặt đứng </t>
    </r>
  </si>
  <si>
    <t xml:space="preserve">Loại kết cấu </t>
  </si>
  <si>
    <t xml:space="preserve">Cấp dẻo kết cấu trung bình </t>
  </si>
  <si>
    <t>Cấp dẻo kết cấu cao</t>
  </si>
  <si>
    <t>DCM</t>
  </si>
  <si>
    <t>DCH</t>
  </si>
  <si>
    <r>
      <rPr>
        <sz val="10"/>
        <color theme="1"/>
        <rFont val="Arial"/>
        <family val="2"/>
      </rPr>
      <t>3.0α</t>
    </r>
    <r>
      <rPr>
        <vertAlign val="subscript"/>
        <sz val="10"/>
        <color theme="1"/>
        <rFont val="Arial"/>
        <family val="2"/>
      </rPr>
      <t>u</t>
    </r>
    <r>
      <rPr>
        <sz val="10"/>
        <color theme="1"/>
        <rFont val="Arial"/>
        <family val="2"/>
      </rPr>
      <t>/α</t>
    </r>
    <r>
      <rPr>
        <vertAlign val="subscript"/>
        <sz val="10"/>
        <color theme="1"/>
        <rFont val="Arial"/>
        <family val="2"/>
      </rPr>
      <t>1</t>
    </r>
  </si>
  <si>
    <r>
      <rPr>
        <sz val="10"/>
        <color theme="1"/>
        <rFont val="Arial"/>
        <family val="2"/>
      </rPr>
      <t>4.5α</t>
    </r>
    <r>
      <rPr>
        <vertAlign val="subscript"/>
        <sz val="10"/>
        <color theme="1"/>
        <rFont val="Arial"/>
        <family val="2"/>
      </rPr>
      <t>u</t>
    </r>
    <r>
      <rPr>
        <sz val="10"/>
        <color theme="1"/>
        <rFont val="Arial"/>
        <family val="2"/>
      </rPr>
      <t>/α</t>
    </r>
    <r>
      <rPr>
        <vertAlign val="subscript"/>
        <sz val="10"/>
        <color theme="1"/>
        <rFont val="Arial"/>
        <family val="2"/>
      </rPr>
      <t>1</t>
    </r>
  </si>
  <si>
    <t>Hệ kết cấu hỗn hợp tương đương khung</t>
  </si>
  <si>
    <t>5.2.2.2 - TCVN 9386</t>
  </si>
  <si>
    <t>Hệ kết cấu hỗn hợp tương đương tường</t>
  </si>
  <si>
    <t>3.0αu/α1</t>
  </si>
  <si>
    <t>4.5αu/α1</t>
  </si>
  <si>
    <t xml:space="preserve">Hệ tường kép </t>
  </si>
  <si>
    <t>Cấp dẻo kết cấu:</t>
  </si>
  <si>
    <t xml:space="preserve">Hệ không thuộc hệ tường kép </t>
  </si>
  <si>
    <r>
      <rPr>
        <sz val="10"/>
        <color theme="1"/>
        <rFont val="Arial"/>
        <family val="2"/>
      </rPr>
      <t>4.0α</t>
    </r>
    <r>
      <rPr>
        <vertAlign val="subscript"/>
        <sz val="10"/>
        <color theme="1"/>
        <rFont val="Arial"/>
        <family val="2"/>
      </rPr>
      <t>u</t>
    </r>
    <r>
      <rPr>
        <sz val="10"/>
        <color theme="1"/>
        <rFont val="Arial"/>
        <family val="2"/>
      </rPr>
      <t>/α</t>
    </r>
    <r>
      <rPr>
        <vertAlign val="subscript"/>
        <sz val="10"/>
        <color theme="1"/>
        <rFont val="Arial"/>
        <family val="2"/>
      </rPr>
      <t>1</t>
    </r>
  </si>
  <si>
    <t>Loại kết cấu:</t>
  </si>
  <si>
    <t xml:space="preserve">Hệ dễ xoắn </t>
  </si>
  <si>
    <r>
      <rPr>
        <sz val="10"/>
        <color theme="1"/>
        <rFont val="Arial"/>
        <family val="2"/>
      </rPr>
      <t>Loại kết cấu xác định α</t>
    </r>
    <r>
      <rPr>
        <vertAlign val="subscript"/>
        <sz val="10"/>
        <color theme="1"/>
        <rFont val="Arial"/>
        <family val="2"/>
      </rPr>
      <t>u</t>
    </r>
    <r>
      <rPr>
        <sz val="10"/>
        <color theme="1"/>
        <rFont val="Arial"/>
        <family val="2"/>
      </rPr>
      <t>/α</t>
    </r>
    <r>
      <rPr>
        <vertAlign val="subscript"/>
        <sz val="10"/>
        <color theme="1"/>
        <rFont val="Arial"/>
        <family val="2"/>
      </rPr>
      <t>1</t>
    </r>
    <r>
      <rPr>
        <sz val="10"/>
        <color theme="1"/>
        <rFont val="Arial"/>
        <family val="2"/>
      </rPr>
      <t>:</t>
    </r>
  </si>
  <si>
    <t>Khung nhiều tầng nhiều nhịp</t>
  </si>
  <si>
    <t xml:space="preserve">Hệ con lắc ngược </t>
  </si>
  <si>
    <t>Tính đều đặn theo mặt bằng:</t>
  </si>
  <si>
    <t>Yes</t>
  </si>
  <si>
    <t>Tính đều đặn theo mặt đứng</t>
  </si>
  <si>
    <r>
      <rPr>
        <sz val="10"/>
        <color theme="1"/>
        <rFont val="Arial"/>
        <family val="2"/>
      </rPr>
      <t>q</t>
    </r>
    <r>
      <rPr>
        <vertAlign val="subscript"/>
        <sz val="10"/>
        <color theme="1"/>
        <rFont val="Arial"/>
        <family val="2"/>
      </rPr>
      <t>0</t>
    </r>
  </si>
  <si>
    <r>
      <rPr>
        <b/>
        <i/>
        <sz val="10"/>
        <color rgb="FF0000FF"/>
        <rFont val="Arial"/>
        <family val="2"/>
      </rPr>
      <t>q = q</t>
    </r>
    <r>
      <rPr>
        <b/>
        <vertAlign val="subscript"/>
        <sz val="10"/>
        <color rgb="FF0000FF"/>
        <rFont val="Arial"/>
        <family val="2"/>
      </rPr>
      <t>0</t>
    </r>
    <r>
      <rPr>
        <b/>
        <sz val="10"/>
        <color rgb="FF0000FF"/>
        <rFont val="Arial"/>
        <family val="2"/>
      </rPr>
      <t xml:space="preserve"> . </t>
    </r>
    <r>
      <rPr>
        <b/>
        <i/>
        <sz val="10"/>
        <color rgb="FF0000FF"/>
        <rFont val="Arial"/>
        <family val="2"/>
      </rPr>
      <t>k</t>
    </r>
    <r>
      <rPr>
        <b/>
        <vertAlign val="subscript"/>
        <sz val="10"/>
        <color rgb="FF0000FF"/>
        <rFont val="Arial"/>
        <family val="2"/>
      </rPr>
      <t>w</t>
    </r>
    <r>
      <rPr>
        <b/>
        <sz val="10"/>
        <color rgb="FF0000FF"/>
        <rFont val="Arial"/>
        <family val="2"/>
      </rPr>
      <t xml:space="preserve"> ≥ 1,5</t>
    </r>
    <r>
      <rPr>
        <b/>
        <i/>
        <sz val="10"/>
        <color rgb="FF0000FF"/>
        <rFont val="Arial"/>
        <family val="2"/>
      </rPr>
      <t xml:space="preserve"> </t>
    </r>
  </si>
  <si>
    <r>
      <rPr>
        <sz val="10"/>
        <color theme="1"/>
        <rFont val="Arial"/>
        <family val="2"/>
      </rPr>
      <t>α</t>
    </r>
    <r>
      <rPr>
        <vertAlign val="subscript"/>
        <sz val="10"/>
        <color theme="1"/>
        <rFont val="Arial"/>
        <family val="2"/>
      </rPr>
      <t>u</t>
    </r>
    <r>
      <rPr>
        <sz val="10"/>
        <color theme="1"/>
        <rFont val="Arial"/>
        <family val="2"/>
      </rPr>
      <t>/α</t>
    </r>
    <r>
      <rPr>
        <vertAlign val="subscript"/>
        <sz val="10"/>
        <color theme="1"/>
        <rFont val="Arial"/>
        <family val="2"/>
      </rPr>
      <t>1</t>
    </r>
  </si>
  <si>
    <r>
      <rPr>
        <b/>
        <sz val="10"/>
        <color rgb="FF0000FF"/>
        <rFont val="Arial"/>
        <family val="2"/>
      </rPr>
      <t>α</t>
    </r>
    <r>
      <rPr>
        <b/>
        <vertAlign val="subscript"/>
        <sz val="10"/>
        <color rgb="FF0000FF"/>
        <rFont val="Arial"/>
        <family val="2"/>
      </rPr>
      <t>u</t>
    </r>
    <r>
      <rPr>
        <b/>
        <sz val="10"/>
        <color rgb="FF0000FF"/>
        <rFont val="Arial"/>
        <family val="2"/>
      </rPr>
      <t>/α</t>
    </r>
    <r>
      <rPr>
        <b/>
        <vertAlign val="subscript"/>
        <sz val="10"/>
        <color rgb="FF0000FF"/>
        <rFont val="Arial"/>
        <family val="2"/>
      </rPr>
      <t>1</t>
    </r>
    <r>
      <rPr>
        <b/>
        <sz val="10"/>
        <color rgb="FF0000FF"/>
        <rFont val="Arial"/>
        <family val="2"/>
      </rPr>
      <t>:</t>
    </r>
  </si>
  <si>
    <r>
      <rPr>
        <sz val="10"/>
        <color theme="1"/>
        <rFont val="Arial"/>
        <family val="2"/>
      </rPr>
      <t>K</t>
    </r>
    <r>
      <rPr>
        <vertAlign val="subscript"/>
        <sz val="10"/>
        <color theme="1"/>
        <rFont val="Arial"/>
        <family val="2"/>
      </rPr>
      <t xml:space="preserve">w </t>
    </r>
    <r>
      <rPr>
        <sz val="10"/>
        <color theme="1"/>
        <rFont val="Arial"/>
        <family val="2"/>
      </rPr>
      <t>(5.2.2.2 (11P) TCVN 9386):</t>
    </r>
  </si>
  <si>
    <t>Nhà một tầng</t>
  </si>
  <si>
    <r>
      <rPr>
        <b/>
        <i/>
        <sz val="10"/>
        <color rgb="FF0000FF"/>
        <rFont val="Arial"/>
        <family val="2"/>
      </rPr>
      <t>q = q</t>
    </r>
    <r>
      <rPr>
        <b/>
        <vertAlign val="subscript"/>
        <sz val="10"/>
        <color rgb="FF0000FF"/>
        <rFont val="Arial"/>
        <family val="2"/>
      </rPr>
      <t>0</t>
    </r>
    <r>
      <rPr>
        <b/>
        <sz val="10"/>
        <color rgb="FF0000FF"/>
        <rFont val="Arial"/>
        <family val="2"/>
      </rPr>
      <t xml:space="preserve"> . </t>
    </r>
    <r>
      <rPr>
        <b/>
        <i/>
        <sz val="10"/>
        <color rgb="FF0000FF"/>
        <rFont val="Arial"/>
        <family val="2"/>
      </rPr>
      <t>k</t>
    </r>
    <r>
      <rPr>
        <b/>
        <vertAlign val="subscript"/>
        <sz val="10"/>
        <color rgb="FF0000FF"/>
        <rFont val="Arial"/>
        <family val="2"/>
      </rPr>
      <t>w</t>
    </r>
    <r>
      <rPr>
        <b/>
        <sz val="10"/>
        <color rgb="FF0000FF"/>
        <rFont val="Arial"/>
        <family val="2"/>
      </rPr>
      <t xml:space="preserve"> </t>
    </r>
  </si>
  <si>
    <t>Khung nhiều tầng một nhịp</t>
  </si>
  <si>
    <t>Hệ tường chỉ có hai tường không phải là tường kép</t>
  </si>
  <si>
    <t>Hệ tường không phải là tường kép</t>
  </si>
  <si>
    <t>Hệ tường kép</t>
  </si>
  <si>
    <r>
      <rPr>
        <sz val="10"/>
        <color theme="1"/>
        <rFont val="Arial"/>
        <family val="2"/>
      </rPr>
      <t xml:space="preserve">5.2.2.2 (5) Khi hệ số </t>
    </r>
    <r>
      <rPr>
        <sz val="10"/>
        <color theme="1"/>
        <rFont val="Symbol"/>
        <family val="1"/>
        <charset val="2"/>
      </rPr>
      <t>a</t>
    </r>
    <r>
      <rPr>
        <vertAlign val="subscript"/>
        <sz val="10"/>
        <color theme="1"/>
        <rFont val="Arial"/>
        <family val="2"/>
      </rPr>
      <t>u</t>
    </r>
    <r>
      <rPr>
        <sz val="10"/>
        <color theme="1"/>
        <rFont val="Arial"/>
        <family val="2"/>
      </rPr>
      <t>/</t>
    </r>
    <r>
      <rPr>
        <sz val="10"/>
        <color theme="1"/>
        <rFont val="Symbol"/>
        <family val="1"/>
        <charset val="2"/>
      </rPr>
      <t>a</t>
    </r>
    <r>
      <rPr>
        <vertAlign val="subscript"/>
        <sz val="10"/>
        <color theme="1"/>
        <rFont val="Arial"/>
        <family val="2"/>
      </rPr>
      <t xml:space="preserve">1 </t>
    </r>
    <r>
      <rPr>
        <sz val="10"/>
        <color theme="1"/>
        <rFont val="Arial"/>
        <family val="2"/>
      </rPr>
      <t xml:space="preserve">không được xác định rõ bằng tính toán đối với loại nhà có tính đều đặn trong mặt bằng, có thể được sử dụng các giá trị xấp xỉ sau đây của </t>
    </r>
    <r>
      <rPr>
        <sz val="10"/>
        <color theme="1"/>
        <rFont val="Symbol"/>
        <family val="1"/>
        <charset val="2"/>
      </rPr>
      <t>a</t>
    </r>
    <r>
      <rPr>
        <vertAlign val="subscript"/>
        <sz val="10"/>
        <color theme="1"/>
        <rFont val="Arial"/>
        <family val="2"/>
      </rPr>
      <t>u</t>
    </r>
    <r>
      <rPr>
        <sz val="10"/>
        <color theme="1"/>
        <rFont val="Arial"/>
        <family val="2"/>
      </rPr>
      <t>/</t>
    </r>
    <r>
      <rPr>
        <sz val="10"/>
        <color theme="1"/>
        <rFont val="Symbol"/>
        <family val="1"/>
        <charset val="2"/>
      </rPr>
      <t>a</t>
    </r>
    <r>
      <rPr>
        <vertAlign val="subscript"/>
        <sz val="10"/>
        <color theme="1"/>
        <rFont val="Arial"/>
        <family val="2"/>
      </rPr>
      <t>1</t>
    </r>
    <r>
      <rPr>
        <sz val="10"/>
        <color theme="1"/>
        <rFont val="Arial"/>
        <family val="2"/>
      </rPr>
      <t>.</t>
    </r>
  </si>
  <si>
    <t xml:space="preserve">a) Hệ khung hoặc hệ kết cấu hỗn hợp tương đương khung: </t>
  </si>
  <si>
    <r>
      <rPr>
        <sz val="10"/>
        <color theme="1"/>
        <rFont val="Arial"/>
        <family val="2"/>
      </rPr>
      <t xml:space="preserve">- nhà một tầng: </t>
    </r>
    <r>
      <rPr>
        <sz val="10"/>
        <color theme="1"/>
        <rFont val="Symbol"/>
        <family val="1"/>
        <charset val="2"/>
      </rPr>
      <t>a</t>
    </r>
    <r>
      <rPr>
        <vertAlign val="subscript"/>
        <sz val="10"/>
        <color theme="1"/>
        <rFont val="Arial"/>
        <family val="2"/>
      </rPr>
      <t>u</t>
    </r>
    <r>
      <rPr>
        <sz val="10"/>
        <color theme="1"/>
        <rFont val="Arial"/>
        <family val="2"/>
      </rPr>
      <t>/</t>
    </r>
    <r>
      <rPr>
        <sz val="10"/>
        <color theme="1"/>
        <rFont val="Symbol"/>
        <family val="1"/>
        <charset val="2"/>
      </rPr>
      <t>a</t>
    </r>
    <r>
      <rPr>
        <vertAlign val="subscript"/>
        <sz val="10"/>
        <color theme="1"/>
        <rFont val="Arial"/>
        <family val="2"/>
      </rPr>
      <t>1</t>
    </r>
    <r>
      <rPr>
        <sz val="10"/>
        <color theme="1"/>
        <rFont val="Arial"/>
        <family val="2"/>
      </rPr>
      <t xml:space="preserve"> = 1,1; </t>
    </r>
  </si>
  <si>
    <r>
      <rPr>
        <sz val="10"/>
        <color theme="1"/>
        <rFont val="Arial"/>
        <family val="2"/>
      </rPr>
      <t xml:space="preserve">- khung nhiều tằng, một nhịp: </t>
    </r>
    <r>
      <rPr>
        <sz val="10"/>
        <color theme="1"/>
        <rFont val="Symbol"/>
        <family val="1"/>
        <charset val="2"/>
      </rPr>
      <t>a</t>
    </r>
    <r>
      <rPr>
        <vertAlign val="subscript"/>
        <sz val="10"/>
        <color theme="1"/>
        <rFont val="Arial"/>
        <family val="2"/>
      </rPr>
      <t>u</t>
    </r>
    <r>
      <rPr>
        <sz val="10"/>
        <color theme="1"/>
        <rFont val="Arial"/>
        <family val="2"/>
      </rPr>
      <t>/</t>
    </r>
    <r>
      <rPr>
        <sz val="10"/>
        <color theme="1"/>
        <rFont val="Symbol"/>
        <family val="1"/>
        <charset val="2"/>
      </rPr>
      <t>a</t>
    </r>
    <r>
      <rPr>
        <vertAlign val="subscript"/>
        <sz val="10"/>
        <color theme="1"/>
        <rFont val="Arial"/>
        <family val="2"/>
      </rPr>
      <t xml:space="preserve">1 </t>
    </r>
    <r>
      <rPr>
        <sz val="10"/>
        <color theme="1"/>
        <rFont val="Arial"/>
        <family val="2"/>
      </rPr>
      <t>= 1,2;</t>
    </r>
  </si>
  <si>
    <r>
      <rPr>
        <sz val="10"/>
        <color theme="1"/>
        <rFont val="Arial"/>
        <family val="2"/>
      </rPr>
      <t xml:space="preserve">- khung nhiều tầng, nhiều nhịp hoặc kết cấu hỗn hợp tương đương khung: </t>
    </r>
    <r>
      <rPr>
        <sz val="10"/>
        <color theme="1"/>
        <rFont val="Symbol"/>
        <family val="1"/>
        <charset val="2"/>
      </rPr>
      <t>a</t>
    </r>
    <r>
      <rPr>
        <vertAlign val="subscript"/>
        <sz val="10"/>
        <color theme="1"/>
        <rFont val="Arial"/>
        <family val="2"/>
      </rPr>
      <t>u</t>
    </r>
    <r>
      <rPr>
        <sz val="10"/>
        <color theme="1"/>
        <rFont val="Arial"/>
        <family val="2"/>
      </rPr>
      <t>/</t>
    </r>
    <r>
      <rPr>
        <sz val="10"/>
        <color theme="1"/>
        <rFont val="Symbol"/>
        <family val="1"/>
        <charset val="2"/>
      </rPr>
      <t>a</t>
    </r>
    <r>
      <rPr>
        <vertAlign val="subscript"/>
        <sz val="10"/>
        <color theme="1"/>
        <rFont val="Arial"/>
        <family val="2"/>
      </rPr>
      <t xml:space="preserve">1 </t>
    </r>
    <r>
      <rPr>
        <sz val="10"/>
        <color theme="1"/>
        <rFont val="Arial"/>
        <family val="2"/>
      </rPr>
      <t>= 1,3.</t>
    </r>
  </si>
  <si>
    <t>b) Hệ tường hoặc hệ kết cấu hỗn hợp tương đương với tường:</t>
  </si>
  <si>
    <r>
      <rPr>
        <sz val="10"/>
        <color theme="1"/>
        <rFont val="Arial"/>
        <family val="2"/>
      </rPr>
      <t xml:space="preserve">- hệ tường chỉ có hai tường không phải là tường kép theo từng phương ngang: </t>
    </r>
    <r>
      <rPr>
        <sz val="10"/>
        <color theme="1"/>
        <rFont val="Symbol"/>
        <family val="1"/>
        <charset val="2"/>
      </rPr>
      <t>a</t>
    </r>
    <r>
      <rPr>
        <vertAlign val="subscript"/>
        <sz val="10"/>
        <color theme="1"/>
        <rFont val="Arial"/>
        <family val="2"/>
      </rPr>
      <t>u</t>
    </r>
    <r>
      <rPr>
        <sz val="10"/>
        <color theme="1"/>
        <rFont val="Arial"/>
        <family val="2"/>
      </rPr>
      <t>/</t>
    </r>
    <r>
      <rPr>
        <sz val="10"/>
        <color theme="1"/>
        <rFont val="Symbol"/>
        <family val="1"/>
        <charset val="2"/>
      </rPr>
      <t>a</t>
    </r>
    <r>
      <rPr>
        <vertAlign val="subscript"/>
        <sz val="10"/>
        <color theme="1"/>
        <rFont val="Arial"/>
        <family val="2"/>
      </rPr>
      <t>1</t>
    </r>
    <r>
      <rPr>
        <sz val="10"/>
        <color theme="1"/>
        <rFont val="Arial"/>
        <family val="2"/>
      </rPr>
      <t xml:space="preserve"> = 1,0;</t>
    </r>
  </si>
  <si>
    <r>
      <rPr>
        <sz val="10"/>
        <color theme="1"/>
        <rFont val="Arial"/>
        <family val="2"/>
      </rPr>
      <t xml:space="preserve">- các hệ tường không phải là tường kép: </t>
    </r>
    <r>
      <rPr>
        <sz val="10"/>
        <color theme="1"/>
        <rFont val="Symbol"/>
        <family val="1"/>
        <charset val="2"/>
      </rPr>
      <t>a</t>
    </r>
    <r>
      <rPr>
        <vertAlign val="subscript"/>
        <sz val="10"/>
        <color theme="1"/>
        <rFont val="Arial"/>
        <family val="2"/>
      </rPr>
      <t>u</t>
    </r>
    <r>
      <rPr>
        <sz val="10"/>
        <color theme="1"/>
        <rFont val="Arial"/>
        <family val="2"/>
      </rPr>
      <t>/</t>
    </r>
    <r>
      <rPr>
        <sz val="10"/>
        <color theme="1"/>
        <rFont val="Symbol"/>
        <family val="1"/>
        <charset val="2"/>
      </rPr>
      <t>a</t>
    </r>
    <r>
      <rPr>
        <vertAlign val="subscript"/>
        <sz val="10"/>
        <color theme="1"/>
        <rFont val="Arial"/>
        <family val="2"/>
      </rPr>
      <t>1</t>
    </r>
    <r>
      <rPr>
        <sz val="10"/>
        <color theme="1"/>
        <rFont val="Arial"/>
        <family val="2"/>
      </rPr>
      <t>= 1,1;</t>
    </r>
  </si>
  <si>
    <r>
      <rPr>
        <sz val="10"/>
        <color theme="1"/>
        <rFont val="Arial"/>
        <family val="2"/>
      </rPr>
      <t xml:space="preserve">- hệ kết cấu hỗn hợp tương đương tường, hoặc hệ tường kép: </t>
    </r>
    <r>
      <rPr>
        <sz val="10"/>
        <color theme="1"/>
        <rFont val="Symbol"/>
        <family val="1"/>
        <charset val="2"/>
      </rPr>
      <t>a</t>
    </r>
    <r>
      <rPr>
        <vertAlign val="subscript"/>
        <sz val="10"/>
        <color theme="1"/>
        <rFont val="Arial"/>
        <family val="2"/>
      </rPr>
      <t>u</t>
    </r>
    <r>
      <rPr>
        <sz val="10"/>
        <color theme="1"/>
        <rFont val="Arial"/>
        <family val="2"/>
      </rPr>
      <t>/</t>
    </r>
    <r>
      <rPr>
        <sz val="10"/>
        <color theme="1"/>
        <rFont val="Symbol"/>
        <family val="1"/>
        <charset val="2"/>
      </rPr>
      <t>a</t>
    </r>
    <r>
      <rPr>
        <vertAlign val="subscript"/>
        <sz val="10"/>
        <color theme="1"/>
        <rFont val="Arial"/>
        <family val="2"/>
      </rPr>
      <t xml:space="preserve">1 </t>
    </r>
    <r>
      <rPr>
        <sz val="10"/>
        <color theme="1"/>
        <rFont val="Arial"/>
        <family val="2"/>
      </rPr>
      <t>= 1,2.</t>
    </r>
  </si>
  <si>
    <t>(6) Với loại nhà không có tính đều đặn trong mặt bằng (xem 4.2.3.2), khi không tính toán được giá trị của au/a1 có thể sử dụng giá trị xấp xỉ của nó bằng trị số trung bình của (a) bằng 1,0 và của (b) đã cho trong (5) của điều này.</t>
  </si>
  <si>
    <t>Language</t>
  </si>
  <si>
    <t>Tiếng Việt</t>
  </si>
  <si>
    <t>Điều kiện cấu tạo kháng chấn</t>
  </si>
  <si>
    <t>19/5/2017</t>
  </si>
  <si>
    <t>Hight seismicity ag &gt;= 0.08g</t>
  </si>
  <si>
    <t>Động đất mạnh ag &gt;= 0.08g</t>
  </si>
  <si>
    <t>The ownwner / Chủ đầu tư</t>
  </si>
  <si>
    <t>Design / Thiết kế</t>
  </si>
  <si>
    <t>Low seismicity 0.04g &lt;= ag &lt; 0.08g</t>
  </si>
  <si>
    <t>Động đất yếu 0.04g &lt;= ag &lt; 0.08g</t>
  </si>
  <si>
    <t>Iterm / Hạng mục</t>
  </si>
  <si>
    <t>SEISMIC LOAD: TCVN 9386-2025</t>
  </si>
  <si>
    <t>Check / Kiểm tra</t>
  </si>
  <si>
    <t>Very low seismicity ag &lt; 0.04g</t>
  </si>
  <si>
    <t>Động đất rất yếu ag &lt; 0.04g</t>
  </si>
  <si>
    <t>District Tan Phu Ho Chi Minh City, Viet Nam</t>
  </si>
  <si>
    <t>Period T</t>
  </si>
  <si>
    <r>
      <rPr>
        <b/>
        <sz val="10"/>
        <color theme="1"/>
        <rFont val="Arial"/>
        <family val="2"/>
      </rPr>
      <t>S</t>
    </r>
    <r>
      <rPr>
        <b/>
        <vertAlign val="subscript"/>
        <sz val="10"/>
        <color theme="1"/>
        <rFont val="Arial"/>
        <family val="2"/>
      </rPr>
      <t>d</t>
    </r>
    <r>
      <rPr>
        <b/>
        <sz val="10"/>
        <color theme="1"/>
        <rFont val="Arial"/>
        <family val="2"/>
      </rPr>
      <t>(T)</t>
    </r>
  </si>
  <si>
    <t>D</t>
  </si>
  <si>
    <t>s</t>
  </si>
  <si>
    <r>
      <rPr>
        <b/>
        <sz val="10"/>
        <color theme="1"/>
        <rFont val="Arial"/>
        <family val="2"/>
      </rPr>
      <t>m/s</t>
    </r>
    <r>
      <rPr>
        <b/>
        <vertAlign val="superscript"/>
        <sz val="10"/>
        <color theme="1"/>
        <rFont val="Arial"/>
        <family val="2"/>
      </rPr>
      <t>2</t>
    </r>
  </si>
  <si>
    <r>
      <rPr>
        <sz val="10"/>
        <rFont val="Arial"/>
        <family val="2"/>
      </rPr>
      <t>g (m/s</t>
    </r>
    <r>
      <rPr>
        <vertAlign val="superscript"/>
        <sz val="10"/>
        <rFont val="Arial"/>
        <family val="2"/>
      </rPr>
      <t>2</t>
    </r>
    <r>
      <rPr>
        <sz val="10"/>
        <rFont val="Arial"/>
        <family val="2"/>
      </rPr>
      <t>)</t>
    </r>
  </si>
  <si>
    <t>QCVN 02</t>
  </si>
  <si>
    <t>Location:</t>
  </si>
  <si>
    <t>Vị trí:</t>
  </si>
  <si>
    <r>
      <rPr>
        <sz val="10"/>
        <rFont val="Arial"/>
        <family val="2"/>
      </rPr>
      <t>a</t>
    </r>
    <r>
      <rPr>
        <vertAlign val="subscript"/>
        <sz val="10"/>
        <rFont val="Arial"/>
        <family val="2"/>
      </rPr>
      <t>g</t>
    </r>
    <r>
      <rPr>
        <sz val="10"/>
        <rFont val="Arial"/>
        <family val="2"/>
      </rPr>
      <t>R/g</t>
    </r>
  </si>
  <si>
    <t>Ground type:</t>
  </si>
  <si>
    <t>Loại đất nền:</t>
  </si>
  <si>
    <r>
      <rPr>
        <sz val="10"/>
        <rFont val="Symbol"/>
        <family val="1"/>
        <charset val="2"/>
      </rPr>
      <t xml:space="preserve"> g</t>
    </r>
    <r>
      <rPr>
        <vertAlign val="subscript"/>
        <sz val="10"/>
        <rFont val="Arial"/>
        <family val="2"/>
      </rPr>
      <t>1</t>
    </r>
  </si>
  <si>
    <t>Gravity acceleration:</t>
  </si>
  <si>
    <t>Gia tốc trọng trường:</t>
  </si>
  <si>
    <t>Ground acceleration :</t>
  </si>
  <si>
    <t>Gia tốc nền:</t>
  </si>
  <si>
    <t>q</t>
  </si>
  <si>
    <t>Important factor:</t>
  </si>
  <si>
    <t>Hệ số tầm quan trọng:</t>
  </si>
  <si>
    <t>b</t>
  </si>
  <si>
    <t>Design acceleration:</t>
  </si>
  <si>
    <t>Gia tốc nền thiết kế:</t>
  </si>
  <si>
    <t>S</t>
  </si>
  <si>
    <t>Behaviour factor in horizontal direction:</t>
  </si>
  <si>
    <t>Hệ số ứng xử theo phương nằm ngang:</t>
  </si>
  <si>
    <r>
      <rPr>
        <sz val="10"/>
        <rFont val="Arial"/>
        <family val="2"/>
      </rPr>
      <t>T</t>
    </r>
    <r>
      <rPr>
        <vertAlign val="subscript"/>
        <sz val="10"/>
        <rFont val="Arial"/>
        <family val="2"/>
      </rPr>
      <t>B</t>
    </r>
    <r>
      <rPr>
        <sz val="10"/>
        <rFont val="Arial"/>
        <family val="2"/>
      </rPr>
      <t>(s)</t>
    </r>
  </si>
  <si>
    <t>The lower bound factor:</t>
  </si>
  <si>
    <r>
      <rPr>
        <sz val="10"/>
        <color rgb="FF000000"/>
        <rFont val="TT7410o00"/>
        <charset val="134"/>
      </rPr>
      <t xml:space="preserve">Hệ </t>
    </r>
    <r>
      <rPr>
        <sz val="10"/>
        <color rgb="FF000000"/>
        <rFont val="Helvetica"/>
        <charset val="134"/>
      </rPr>
      <t>s</t>
    </r>
    <r>
      <rPr>
        <sz val="10"/>
        <color rgb="FF000000"/>
        <rFont val="TT7410o00"/>
        <charset val="134"/>
      </rPr>
      <t>ố ứ</t>
    </r>
    <r>
      <rPr>
        <sz val="10"/>
        <color rgb="FF000000"/>
        <rFont val="Helvetica"/>
        <charset val="134"/>
      </rPr>
      <t>ng v</t>
    </r>
    <r>
      <rPr>
        <sz val="10"/>
        <color rgb="FF000000"/>
        <rFont val="TT7410o00"/>
        <charset val="134"/>
      </rPr>
      <t>ớ</t>
    </r>
    <r>
      <rPr>
        <sz val="10"/>
        <color rgb="FF000000"/>
        <rFont val="Helvetica"/>
        <charset val="134"/>
      </rPr>
      <t>i c</t>
    </r>
    <r>
      <rPr>
        <sz val="10"/>
        <color rgb="FF000000"/>
        <rFont val="TT7410o00"/>
        <charset val="134"/>
      </rPr>
      <t>ậ</t>
    </r>
    <r>
      <rPr>
        <sz val="10"/>
        <color rgb="FF000000"/>
        <rFont val="Helvetica"/>
        <charset val="134"/>
      </rPr>
      <t>n d</t>
    </r>
    <r>
      <rPr>
        <sz val="10"/>
        <color rgb="FF000000"/>
        <rFont val="TT7410o00"/>
        <charset val="134"/>
      </rPr>
      <t>ướ</t>
    </r>
    <r>
      <rPr>
        <sz val="10"/>
        <color rgb="FF000000"/>
        <rFont val="Helvetica"/>
        <charset val="134"/>
      </rPr>
      <t>i c</t>
    </r>
    <r>
      <rPr>
        <sz val="10"/>
        <color rgb="FF000000"/>
        <rFont val="TT7410o00"/>
        <charset val="134"/>
      </rPr>
      <t>ủ</t>
    </r>
    <r>
      <rPr>
        <sz val="10"/>
        <color rgb="FF000000"/>
        <rFont val="Helvetica"/>
        <charset val="134"/>
      </rPr>
      <t>a ph</t>
    </r>
    <r>
      <rPr>
        <sz val="10"/>
        <color rgb="FF000000"/>
        <rFont val="TT7410o00"/>
        <charset val="134"/>
      </rPr>
      <t xml:space="preserve">ổ </t>
    </r>
    <r>
      <rPr>
        <sz val="10"/>
        <color rgb="FF000000"/>
        <rFont val="Helvetica"/>
        <charset val="134"/>
      </rPr>
      <t>thi</t>
    </r>
    <r>
      <rPr>
        <sz val="10"/>
        <color rgb="FF000000"/>
        <rFont val="TT7410o00"/>
        <charset val="134"/>
      </rPr>
      <t>ế</t>
    </r>
    <r>
      <rPr>
        <sz val="10"/>
        <color rgb="FF000000"/>
        <rFont val="Helvetica"/>
        <charset val="134"/>
      </rPr>
      <t>t k</t>
    </r>
    <r>
      <rPr>
        <sz val="10"/>
        <color rgb="FF000000"/>
        <rFont val="TT7410o00"/>
        <charset val="134"/>
      </rPr>
      <t>ế:</t>
    </r>
  </si>
  <si>
    <r>
      <rPr>
        <sz val="10"/>
        <rFont val="Arial"/>
        <family val="2"/>
      </rPr>
      <t>T</t>
    </r>
    <r>
      <rPr>
        <vertAlign val="subscript"/>
        <sz val="10"/>
        <rFont val="Arial"/>
        <family val="2"/>
      </rPr>
      <t>c</t>
    </r>
    <r>
      <rPr>
        <sz val="10"/>
        <rFont val="Arial"/>
        <family val="2"/>
      </rPr>
      <t>(s)</t>
    </r>
  </si>
  <si>
    <t>Soil factor:</t>
  </si>
  <si>
    <t>Giá trị mô tả các phổ phản ứng đàn hồi:</t>
  </si>
  <si>
    <r>
      <rPr>
        <sz val="10"/>
        <rFont val="Arial"/>
        <family val="2"/>
      </rPr>
      <t>T</t>
    </r>
    <r>
      <rPr>
        <vertAlign val="subscript"/>
        <sz val="10"/>
        <rFont val="Arial"/>
        <family val="2"/>
      </rPr>
      <t>D</t>
    </r>
    <r>
      <rPr>
        <sz val="10"/>
        <rFont val="Arial"/>
        <family val="2"/>
      </rPr>
      <t>(s)</t>
    </r>
  </si>
  <si>
    <t>Value of:</t>
  </si>
  <si>
    <t>Giá trị của:</t>
  </si>
  <si>
    <r>
      <rPr>
        <sz val="10"/>
        <rFont val="Arial"/>
        <family val="2"/>
      </rPr>
      <t>S(T</t>
    </r>
    <r>
      <rPr>
        <vertAlign val="subscript"/>
        <sz val="10"/>
        <rFont val="Arial"/>
        <family val="2"/>
      </rPr>
      <t>B</t>
    </r>
    <r>
      <rPr>
        <sz val="10"/>
        <rFont val="Arial"/>
        <family val="2"/>
      </rPr>
      <t>) (m/s</t>
    </r>
    <r>
      <rPr>
        <vertAlign val="superscript"/>
        <sz val="10"/>
        <rFont val="Arial"/>
        <family val="2"/>
      </rPr>
      <t>2</t>
    </r>
    <r>
      <rPr>
        <sz val="10"/>
        <rFont val="Arial"/>
        <family val="2"/>
      </rPr>
      <t>)</t>
    </r>
  </si>
  <si>
    <t>(Table 3.1 TCVN 9386:2012)</t>
  </si>
  <si>
    <t>(Bảng 3.1 TCVN 9386:2012)</t>
  </si>
  <si>
    <r>
      <rPr>
        <sz val="10"/>
        <rFont val="Arial"/>
        <family val="2"/>
      </rPr>
      <t>S(T</t>
    </r>
    <r>
      <rPr>
        <vertAlign val="subscript"/>
        <sz val="10"/>
        <rFont val="Arial"/>
        <family val="2"/>
      </rPr>
      <t>C</t>
    </r>
    <r>
      <rPr>
        <sz val="10"/>
        <rFont val="Arial"/>
        <family val="2"/>
      </rPr>
      <t>) (m/s</t>
    </r>
    <r>
      <rPr>
        <vertAlign val="superscript"/>
        <sz val="10"/>
        <rFont val="Arial"/>
        <family val="2"/>
      </rPr>
      <t>2</t>
    </r>
    <r>
      <rPr>
        <sz val="10"/>
        <rFont val="Arial"/>
        <family val="2"/>
      </rPr>
      <t>)</t>
    </r>
  </si>
  <si>
    <r>
      <rPr>
        <sz val="10"/>
        <rFont val="Arial"/>
        <family val="2"/>
      </rPr>
      <t>S(T</t>
    </r>
    <r>
      <rPr>
        <vertAlign val="subscript"/>
        <sz val="10"/>
        <rFont val="Arial"/>
        <family val="2"/>
      </rPr>
      <t>D</t>
    </r>
    <r>
      <rPr>
        <sz val="10"/>
        <rFont val="Arial"/>
        <family val="2"/>
      </rPr>
      <t>) (m/s</t>
    </r>
    <r>
      <rPr>
        <vertAlign val="superscript"/>
        <sz val="10"/>
        <rFont val="Arial"/>
        <family val="2"/>
      </rPr>
      <t>2</t>
    </r>
    <r>
      <rPr>
        <sz val="10"/>
        <rFont val="Arial"/>
        <family val="2"/>
      </rPr>
      <t>)</t>
    </r>
  </si>
  <si>
    <t>(Appendix G TCVN 9386:2012)</t>
  </si>
  <si>
    <t>(Phụ lục G TCVN 9386:2012)</t>
  </si>
  <si>
    <r>
      <rPr>
        <sz val="10"/>
        <rFont val="Arial"/>
        <family val="2"/>
      </rPr>
      <t>S(10) (m/s</t>
    </r>
    <r>
      <rPr>
        <vertAlign val="superscript"/>
        <sz val="10"/>
        <rFont val="Arial"/>
        <family val="2"/>
      </rPr>
      <t>2</t>
    </r>
    <r>
      <rPr>
        <sz val="10"/>
        <rFont val="Arial"/>
        <family val="2"/>
      </rPr>
      <t>)</t>
    </r>
  </si>
  <si>
    <t>(Appendix E TCVN 9386:2012)</t>
  </si>
  <si>
    <t>(Phụ lục E TCVN 9386:2012)</t>
  </si>
  <si>
    <r>
      <rPr>
        <sz val="10"/>
        <rFont val="Arial"/>
        <family val="2"/>
      </rPr>
      <t>S(0) (m/s</t>
    </r>
    <r>
      <rPr>
        <vertAlign val="superscript"/>
        <sz val="10"/>
        <rFont val="Arial"/>
        <family val="2"/>
      </rPr>
      <t>2</t>
    </r>
    <r>
      <rPr>
        <sz val="10"/>
        <rFont val="Arial"/>
        <family val="2"/>
      </rPr>
      <t>)</t>
    </r>
  </si>
  <si>
    <t>(Clause 5.2.2.2 TCVN 9386:2012)</t>
  </si>
  <si>
    <t>(Mục 5.2.2.2 TCVN 9386:2012)</t>
  </si>
  <si>
    <t>(Clause 3.2.2.5 TCVN 9386:2012)</t>
  </si>
  <si>
    <t>(Mục 3.2.2.5 TCVN 9386:2012)</t>
  </si>
  <si>
    <t>(Table 3.2 TCVN 9386:2012)</t>
  </si>
  <si>
    <t>(Bảng 3.2 TCVN 9386:2012)</t>
  </si>
  <si>
    <t>Hight seismicity ag &gt; 0.08g</t>
  </si>
  <si>
    <t>Động đất mạnh ag &gt; 0.08g</t>
  </si>
  <si>
    <t>Low seismicity 0.04g &lt; ag &lt;= 0.08g</t>
  </si>
  <si>
    <t>Động đất yếu 0.04g &lt; ag &lt;= 0.08g</t>
  </si>
  <si>
    <t>Very low seismicity ag &lt;= 0.04g</t>
  </si>
  <si>
    <t>Động đất rất yếu ag &lt;= 0.04g</t>
  </si>
  <si>
    <t>Các tham số mô tả phổ phản ứng đàn hồi:</t>
  </si>
  <si>
    <t>Loại 1</t>
  </si>
  <si>
    <t>Ho Chi Minh City, Viet Nam</t>
  </si>
  <si>
    <r>
      <rPr>
        <sz val="10"/>
        <rFont val="Symbol"/>
        <family val="1"/>
        <charset val="2"/>
      </rPr>
      <t xml:space="preserve"> g</t>
    </r>
    <r>
      <rPr>
        <vertAlign val="subscript"/>
        <sz val="10"/>
        <rFont val="Arial"/>
        <family val="2"/>
      </rPr>
      <t>1</t>
    </r>
    <r>
      <rPr>
        <sz val="10"/>
        <rFont val="Arial"/>
        <family val="2"/>
      </rPr>
      <t>*a</t>
    </r>
    <r>
      <rPr>
        <vertAlign val="subscript"/>
        <sz val="10"/>
        <rFont val="Arial"/>
        <family val="2"/>
      </rPr>
      <t>g</t>
    </r>
    <r>
      <rPr>
        <sz val="10"/>
        <rFont val="Arial"/>
        <family val="2"/>
      </rPr>
      <t>R/g</t>
    </r>
  </si>
  <si>
    <t>(Table 3.1 TCVN 9386:2025)</t>
  </si>
  <si>
    <t>(Bảng 3.1 TCVN 9386:2025)</t>
  </si>
  <si>
    <t>(Table 4.3 TCVN 9386:2025)</t>
  </si>
  <si>
    <t>(Bảng 4.3 TCVN 9386:2025)</t>
  </si>
  <si>
    <t>(Clause 5.2.2.2 TCVN 9386:2025)</t>
  </si>
  <si>
    <t>(Mục 5.2.2.2 TCVN 9386:2025)</t>
  </si>
  <si>
    <t>(Clause 3.2.2.5 TCVN 9386:2025)</t>
  </si>
  <si>
    <t>(Mục 3.2.2.5 TCVN 9386:2025)</t>
  </si>
  <si>
    <t>(Table 3.2 TCVN 9386:2025)</t>
  </si>
  <si>
    <t>(Bảng 3.2 TCVN 9386:2025)</t>
  </si>
  <si>
    <t>(Table 3.3 TCVN 9386:2025)</t>
  </si>
  <si>
    <t>(Bảng 3.3 TCVN 9386:2025)</t>
  </si>
  <si>
    <t>Name</t>
  </si>
  <si>
    <t>Height</t>
  </si>
  <si>
    <t>Elevation</t>
  </si>
  <si>
    <t>Master</t>
  </si>
  <si>
    <t>SimilarTo</t>
  </si>
  <si>
    <t>Splice</t>
  </si>
  <si>
    <t>Tên trong bản vẽ</t>
  </si>
  <si>
    <t>Tầng chủ</t>
  </si>
  <si>
    <t>MAI</t>
  </si>
  <si>
    <t>T5</t>
  </si>
  <si>
    <t>AP MAI</t>
  </si>
  <si>
    <t>T9</t>
  </si>
  <si>
    <t>T8</t>
  </si>
  <si>
    <t>T7</t>
  </si>
  <si>
    <t>T6</t>
  </si>
  <si>
    <t>T4</t>
  </si>
  <si>
    <t>T3</t>
  </si>
  <si>
    <t>T1</t>
  </si>
  <si>
    <t>Base</t>
  </si>
  <si>
    <t>AxisAngle</t>
  </si>
  <si>
    <t>NumAreaObj</t>
  </si>
  <si>
    <t>NumLineObj</t>
  </si>
  <si>
    <t>WidthBot</t>
  </si>
  <si>
    <t>ThickBot</t>
  </si>
  <si>
    <t>WidthTop</t>
  </si>
  <si>
    <t>ThickTop</t>
  </si>
  <si>
    <t>Material</t>
  </si>
  <si>
    <t>CGBotX</t>
  </si>
  <si>
    <t>CGBotY</t>
  </si>
  <si>
    <t>CGBotZ</t>
  </si>
  <si>
    <t>CGTopX</t>
  </si>
  <si>
    <t>CGTopY</t>
  </si>
  <si>
    <t>CGTopZ</t>
  </si>
  <si>
    <t>B30</t>
  </si>
  <si>
    <t>Location</t>
  </si>
  <si>
    <t>P</t>
  </si>
  <si>
    <t>V3</t>
  </si>
  <si>
    <t>T</t>
  </si>
  <si>
    <t>M2</t>
  </si>
  <si>
    <t>M3</t>
  </si>
  <si>
    <t>Top</t>
  </si>
  <si>
    <t>Bottom</t>
  </si>
  <si>
    <t>SENO</t>
  </si>
  <si>
    <t>CC1-1</t>
  </si>
  <si>
    <t>Ex Max</t>
  </si>
  <si>
    <t>Ey Max</t>
  </si>
  <si>
    <t>CC1-2</t>
  </si>
  <si>
    <t>CC1-3</t>
  </si>
  <si>
    <t>CC1-4</t>
  </si>
  <si>
    <t>CC1-5</t>
  </si>
  <si>
    <t>CC1-6</t>
  </si>
  <si>
    <t>CC1-7</t>
  </si>
  <si>
    <t>CC1-8</t>
  </si>
  <si>
    <t>CC1-9</t>
  </si>
  <si>
    <t>CC1-10</t>
  </si>
  <si>
    <t>CC1-11</t>
  </si>
  <si>
    <t>CC1-12</t>
  </si>
  <si>
    <t>CC1-13</t>
  </si>
  <si>
    <t>CC1-14</t>
  </si>
  <si>
    <t>CC3-1</t>
  </si>
  <si>
    <t>CC3-2</t>
  </si>
  <si>
    <t>CC3-3</t>
  </si>
  <si>
    <t>CC3-4</t>
  </si>
  <si>
    <t>CC3-5</t>
  </si>
  <si>
    <t>CC3-6</t>
  </si>
  <si>
    <t>CC3-7</t>
  </si>
  <si>
    <t>CC3-8</t>
  </si>
  <si>
    <t>CC3-9</t>
  </si>
  <si>
    <t>TANG KT</t>
  </si>
  <si>
    <t>DAY PCCC</t>
  </si>
  <si>
    <t>TTUM</t>
  </si>
  <si>
    <t>T35</t>
  </si>
  <si>
    <t>T34</t>
  </si>
  <si>
    <t>T33</t>
  </si>
  <si>
    <t>T32</t>
  </si>
  <si>
    <t>T31</t>
  </si>
  <si>
    <t>T30</t>
  </si>
  <si>
    <t>T29</t>
  </si>
  <si>
    <t>T28</t>
  </si>
  <si>
    <t>T27</t>
  </si>
  <si>
    <t>T26</t>
  </si>
  <si>
    <t>T25</t>
  </si>
  <si>
    <t>T24</t>
  </si>
  <si>
    <t>T23</t>
  </si>
  <si>
    <t>T22</t>
  </si>
  <si>
    <t>T21</t>
  </si>
  <si>
    <t>T20</t>
  </si>
  <si>
    <t>T19</t>
  </si>
  <si>
    <t>T18</t>
  </si>
  <si>
    <t>T17</t>
  </si>
  <si>
    <t>T16</t>
  </si>
  <si>
    <t>T15</t>
  </si>
  <si>
    <t>T14</t>
  </si>
  <si>
    <t>T13</t>
  </si>
  <si>
    <t>T12</t>
  </si>
  <si>
    <t>T11</t>
  </si>
  <si>
    <t>T10</t>
  </si>
  <si>
    <t>C1-1</t>
  </si>
  <si>
    <t>C1-2</t>
  </si>
  <si>
    <t>C1-3</t>
  </si>
  <si>
    <t>C1-4</t>
  </si>
  <si>
    <t>C1-5</t>
  </si>
  <si>
    <t>C1-6</t>
  </si>
  <si>
    <t>C1-7</t>
  </si>
  <si>
    <t xml:space="preserve">5.1.2 Thuật ngữ và định nghĩa </t>
  </si>
  <si>
    <r>
      <rPr>
        <b/>
        <sz val="11"/>
        <color rgb="FF0000FF"/>
        <rFont val="Arial"/>
        <family val="2"/>
      </rPr>
      <t>Tường:</t>
    </r>
    <r>
      <rPr>
        <sz val="11"/>
        <color theme="1"/>
        <rFont val="Arial"/>
        <family val="2"/>
      </rPr>
      <t xml:space="preserve"> Cấu kiện đỡ các cấu kiện khác và có tiết diện với tỷ số [chiều dài / bề dày] lw/bw lớn hơn 4. </t>
    </r>
  </si>
  <si>
    <r>
      <rPr>
        <b/>
        <sz val="11"/>
        <color rgb="FF0000FF"/>
        <rFont val="Arial"/>
        <family val="2"/>
      </rPr>
      <t>Tường kích thước lớn ít cốt thép:</t>
    </r>
    <r>
      <rPr>
        <sz val="11"/>
        <color theme="1"/>
        <rFont val="Arial"/>
        <family val="2"/>
      </rPr>
      <t xml:space="preserve">  Kết cấu tường có kích thước tiết diện ngang lớn, nghĩa là kích thước chiều ngang lw ít nhất bằng giá trị nhỏ nhất trong hai giá trị 4 m hoặc (2/3)hw, ở đó được dự đoán sẽ phát triển vết nứt hạn chế và sự làm việc không đàn hồi dưới tác dụng của tải trọng động đất thiết kế  </t>
    </r>
  </si>
  <si>
    <r>
      <rPr>
        <b/>
        <sz val="11"/>
        <color rgb="FFFF0000"/>
        <rFont val="Arial"/>
        <family val="2"/>
      </rPr>
      <t xml:space="preserve">CHÚ THÍCH: </t>
    </r>
    <r>
      <rPr>
        <sz val="11"/>
        <color theme="1"/>
        <rFont val="Arial"/>
        <family val="2"/>
      </rPr>
      <t xml:space="preserve">Loại tường như vậy được dự tính sẽ chuyển năng lượng động đất sang thế năng (do sự nâng lên tạm thời của khối kết cấu) và năng lượng được tiêu tán trong nền đất thông qua sự lắc như vật thể cứng v.v.. Do kích thước của tường, hoặc do ngàm không đủ cứng tại chân đế hoặc do liên kết với các tường ngang tiết diện lớn ngăn cản sự xoay của khớp dẻo tại chân đế nên không thể thiết kế tường một cách hiệu quả để làm tiêu tán năng lượng thông qua sự hình thành khớp dẻo tại chân đế. </t>
    </r>
  </si>
  <si>
    <r>
      <rPr>
        <b/>
        <sz val="11"/>
        <color rgb="FFFF0000"/>
        <rFont val="Arial"/>
        <family val="2"/>
      </rPr>
      <t>CHÚ THÍCH 1:</t>
    </r>
    <r>
      <rPr>
        <sz val="11"/>
        <color theme="1"/>
        <rFont val="Arial"/>
        <family val="2"/>
      </rPr>
      <t xml:space="preserve"> Một ví dụ của loại này là một hệ kết cấu bao gồm các khung được kết hợp với tường  tập trung ở gần tâm của nhà trên mặt bằng; </t>
    </r>
  </si>
  <si>
    <r>
      <rPr>
        <b/>
        <sz val="11"/>
        <color rgb="FFFF0000"/>
        <rFont val="Arial"/>
        <family val="2"/>
      </rPr>
      <t>CHÚ THÍCH 2:</t>
    </r>
    <r>
      <rPr>
        <sz val="11"/>
        <color theme="1"/>
        <rFont val="Arial"/>
        <family val="2"/>
      </rPr>
      <t xml:space="preserve"> Định nghĩa này không bao gồm hệ các tường có nhiều lỗ xung quanh lồng thang máy, hộp kỹ thuật. Với hệ thống như thế, việc xác định phù hợp nhất hình dáng kết cấu tổng thể tương ứng cần được lựa chọn trên cơ sở từng trường hợp cụ thể </t>
    </r>
  </si>
  <si>
    <r>
      <rPr>
        <b/>
        <sz val="11"/>
        <color rgb="FF0000FF"/>
        <rFont val="Arial"/>
        <family val="2"/>
      </rPr>
      <t>Hệ con lắc ngược:</t>
    </r>
    <r>
      <rPr>
        <sz val="11"/>
        <color theme="1"/>
        <rFont val="Arial"/>
        <family val="2"/>
      </rPr>
      <t xml:space="preserve"> Hệ kết cấu mà trong đó ít nhất 50 % khối lượng nằm ở 1/3 chiều cao phía trên của kết cấu, hoặc trong đó sự tiêu tán năng lượng xẩy ra chủ yếu tại chân đế của cấu kiện riêng lẻ. </t>
    </r>
  </si>
  <si>
    <r>
      <rPr>
        <b/>
        <sz val="11"/>
        <color rgb="FFFF0000"/>
        <rFont val="Arial"/>
        <family val="2"/>
      </rPr>
      <t>CHÚ THÍCH:</t>
    </r>
    <r>
      <rPr>
        <sz val="11"/>
        <color theme="1"/>
        <rFont val="Arial"/>
        <family val="2"/>
      </rPr>
      <t xml:space="preserve"> Khung một tầng có đỉnh cột được liên kết dọc theo cả hai phương chính của nhà và không nơi nào lực dọc thiết kế qui đổi của cột νd vượt quá 0,3 thì không thuộc vào loại này. </t>
    </r>
  </si>
  <si>
    <r>
      <rPr>
        <b/>
        <sz val="11"/>
        <color rgb="FF0000FF"/>
        <rFont val="Arial"/>
        <family val="2"/>
      </rPr>
      <t>5.2.2.1(4)P Bốn loại hệ kết cấu đầu tiên</t>
    </r>
    <r>
      <rPr>
        <sz val="11"/>
        <color theme="1"/>
        <rFont val="Arial"/>
        <family val="2"/>
      </rPr>
      <t xml:space="preserve"> (tức là khung, hệ kết cấu hỗn hợp, các hệ tường thuộc cả hai loại: tường có tính dẻo kết cấu và tường kích thước lớn ít cốt thép) phải có độ cứng chống xoắn tối thiểu thoả mãn biểu thức (4.1b) theo cả hai phương ngang. </t>
    </r>
  </si>
  <si>
    <r>
      <rPr>
        <b/>
        <sz val="11"/>
        <color rgb="FF0000FF"/>
        <rFont val="Arial"/>
        <family val="2"/>
      </rPr>
      <t>5.2.2.1(6)</t>
    </r>
    <r>
      <rPr>
        <sz val="11"/>
        <color theme="1"/>
        <rFont val="Arial"/>
        <family val="2"/>
      </rPr>
      <t xml:space="preserve"> Các hệ khung, hệ hỗn hợp hoặc hệ tường không có độ cứng chống xoắn tối thiểu theo (4)P của mục này cần được coi là hệ dễ xoắn. (xem 5.2.2.2 tính đều đặt trong mặt bằng ở file Excel này)</t>
    </r>
  </si>
  <si>
    <r>
      <rPr>
        <b/>
        <sz val="10"/>
        <color theme="1"/>
        <rFont val="Arial"/>
        <family val="2"/>
      </rPr>
      <t xml:space="preserve">5.2.2.2. </t>
    </r>
    <r>
      <rPr>
        <sz val="10"/>
        <color theme="1"/>
        <rFont val="Arial"/>
        <family val="2"/>
      </rPr>
      <t>Hệ số ứng xử đối với các tác động động đất theo phương nằm ngang</t>
    </r>
  </si>
  <si>
    <r>
      <rPr>
        <sz val="10"/>
        <color theme="1"/>
        <rFont val="Arial"/>
        <family val="2"/>
      </rPr>
      <t xml:space="preserve">(1)P Giá trị giới hạn trên của hệ số ứng xử </t>
    </r>
    <r>
      <rPr>
        <i/>
        <sz val="10"/>
        <color theme="1"/>
        <rFont val="Arial"/>
        <family val="2"/>
      </rPr>
      <t>q</t>
    </r>
    <r>
      <rPr>
        <sz val="10"/>
        <color theme="1"/>
        <rFont val="Arial"/>
        <family val="2"/>
      </rPr>
      <t>, nêu trong mục 3.2.2.5(3) để tính đến khả năng làm tiêu tán năng lượng, phải được tính cho từng phương khi thiết kế như sau:</t>
    </r>
  </si>
  <si>
    <r>
      <rPr>
        <i/>
        <sz val="10"/>
        <color theme="1"/>
        <rFont val="Arial"/>
        <family val="2"/>
      </rPr>
      <t>q</t>
    </r>
    <r>
      <rPr>
        <vertAlign val="subscript"/>
        <sz val="10"/>
        <color theme="1"/>
        <rFont val="Arial"/>
        <family val="2"/>
      </rPr>
      <t xml:space="preserve">0 </t>
    </r>
    <r>
      <rPr>
        <sz val="10"/>
        <color theme="1"/>
        <rFont val="Arial"/>
        <family val="2"/>
      </rPr>
      <t>là giá trị cơ bản của hệ số ứng xử, phụ thuộc vào loại hệ kết cấu và tính đều đặn của nó theo mặt đứng (xem (2)P của điều này);</t>
    </r>
  </si>
  <si>
    <r>
      <rPr>
        <i/>
        <sz val="10"/>
        <color theme="1"/>
        <rFont val="Arial"/>
        <family val="2"/>
      </rPr>
      <t>k</t>
    </r>
    <r>
      <rPr>
        <vertAlign val="subscript"/>
        <sz val="10"/>
        <color theme="1"/>
        <rFont val="Arial"/>
        <family val="2"/>
      </rPr>
      <t xml:space="preserve">w </t>
    </r>
    <r>
      <rPr>
        <sz val="10"/>
        <color theme="1"/>
        <rFont val="Arial"/>
        <family val="2"/>
      </rPr>
      <t>là hệ số phản ánh dạng phá hoại phổ biến trong hệ kết cấu có tường (xem (11)P của điều này).</t>
    </r>
  </si>
  <si>
    <r>
      <rPr>
        <sz val="10"/>
        <color theme="1"/>
        <rFont val="Arial"/>
        <family val="2"/>
      </rPr>
      <t xml:space="preserve">(2) Với loại nhà mà có sự đều đặn theo mặt đứng theo 4.2.3.3, giá trị cơ bản </t>
    </r>
    <r>
      <rPr>
        <i/>
        <sz val="10"/>
        <color theme="1"/>
        <rFont val="Arial"/>
        <family val="2"/>
      </rPr>
      <t>q</t>
    </r>
    <r>
      <rPr>
        <vertAlign val="subscript"/>
        <sz val="10"/>
        <color theme="1"/>
        <rFont val="Arial"/>
        <family val="2"/>
      </rPr>
      <t xml:space="preserve">0 </t>
    </r>
    <r>
      <rPr>
        <sz val="10"/>
        <color theme="1"/>
        <rFont val="Arial"/>
        <family val="2"/>
      </rPr>
      <t>cho các loại kết cấu khác nhau được cho trong Bảng 5.1.</t>
    </r>
  </si>
  <si>
    <t xml:space="preserve">Hệ khung, hệ hỗn hợp, hệ tường kép </t>
  </si>
  <si>
    <r>
      <rPr>
        <b/>
        <sz val="10"/>
        <color rgb="FFFF0000"/>
        <rFont val="Arial"/>
        <family val="2"/>
      </rPr>
      <t>5.2.2.2 (3) Với loại nhà không đều đặn theo mặt đứng</t>
    </r>
    <r>
      <rPr>
        <sz val="10"/>
        <color theme="1"/>
        <rFont val="Arial"/>
        <family val="2"/>
      </rPr>
      <t xml:space="preserve">, giá trị q0 cần được giảm xuống 20 % (xem 4.2.3.1(7) và Bảng 4.1). </t>
    </r>
  </si>
  <si>
    <r>
      <rPr>
        <sz val="10"/>
        <color theme="1"/>
        <rFont val="Arial"/>
        <family val="2"/>
      </rPr>
      <t xml:space="preserve">5.2.2.2 (4) Các tham số </t>
    </r>
    <r>
      <rPr>
        <sz val="10"/>
        <color theme="1"/>
        <rFont val="Symbol"/>
        <family val="1"/>
        <charset val="2"/>
      </rPr>
      <t>a</t>
    </r>
    <r>
      <rPr>
        <vertAlign val="subscript"/>
        <sz val="10"/>
        <color theme="1"/>
        <rFont val="Arial"/>
        <family val="2"/>
      </rPr>
      <t xml:space="preserve">1 </t>
    </r>
    <r>
      <rPr>
        <sz val="10"/>
        <color theme="1"/>
        <rFont val="Arial"/>
        <family val="2"/>
      </rPr>
      <t xml:space="preserve">và </t>
    </r>
    <r>
      <rPr>
        <sz val="10"/>
        <color theme="1"/>
        <rFont val="Symbol"/>
        <family val="1"/>
        <charset val="2"/>
      </rPr>
      <t>a</t>
    </r>
    <r>
      <rPr>
        <vertAlign val="subscript"/>
        <sz val="10"/>
        <color theme="1"/>
        <rFont val="Arial"/>
        <family val="2"/>
      </rPr>
      <t>u</t>
    </r>
    <r>
      <rPr>
        <sz val="10"/>
        <color theme="1"/>
        <rFont val="Arial"/>
        <family val="2"/>
      </rPr>
      <t xml:space="preserve"> được định nghĩa như sau:</t>
    </r>
  </si>
  <si>
    <r>
      <rPr>
        <sz val="10"/>
        <color theme="1"/>
        <rFont val="Symbol"/>
        <family val="1"/>
        <charset val="2"/>
      </rPr>
      <t>a</t>
    </r>
    <r>
      <rPr>
        <vertAlign val="subscript"/>
        <sz val="10"/>
        <color theme="1"/>
        <rFont val="Arial"/>
        <family val="2"/>
      </rPr>
      <t xml:space="preserve">1 </t>
    </r>
    <r>
      <rPr>
        <sz val="10"/>
        <color theme="1"/>
        <rFont val="Arial"/>
        <family val="2"/>
      </rPr>
      <t>là giá trị để nhân vào giá trị thiết kế của tác động đất theo phương nằm ngang để trong mọi cấu kiện của kết cấu sẽ đạt giới hạn độ bền chịu uốn trước tiên, trong khi tất cả các tác động khác vẫn không đổi;</t>
    </r>
  </si>
  <si>
    <r>
      <rPr>
        <sz val="10"/>
        <color theme="1"/>
        <rFont val="Symbol"/>
        <family val="1"/>
        <charset val="2"/>
      </rPr>
      <t>a</t>
    </r>
    <r>
      <rPr>
        <vertAlign val="subscript"/>
        <sz val="10"/>
        <color theme="1"/>
        <rFont val="Arial"/>
        <family val="2"/>
      </rPr>
      <t>u</t>
    </r>
    <r>
      <rPr>
        <sz val="10"/>
        <color theme="1"/>
        <rFont val="Arial"/>
        <family val="2"/>
      </rPr>
      <t xml:space="preserve"> là giá trị để nhân vào giá trị thiết kế của tác động đất theo phương nằm ngang sẽ làm cho khớp dẻo hình thành trong một loạt tiết diện đủ để dẫn đến sự mất ổn định tổng thể kết cấu, trong khi tất cả các giá trị thiết kế của các tác động khác vẫn không đổi. Hệ số </t>
    </r>
    <r>
      <rPr>
        <sz val="10"/>
        <color theme="1"/>
        <rFont val="Symbol"/>
        <family val="1"/>
        <charset val="2"/>
      </rPr>
      <t>a</t>
    </r>
    <r>
      <rPr>
        <sz val="10"/>
        <color theme="1"/>
        <rFont val="Arial"/>
        <family val="2"/>
      </rPr>
      <t>u có thể thu được từ phân tích phi tuyến tĩnh tổng thể.</t>
    </r>
  </si>
  <si>
    <r>
      <rPr>
        <b/>
        <sz val="10"/>
        <color rgb="FFFF0000"/>
        <rFont val="Arial"/>
        <family val="2"/>
      </rPr>
      <t>(6) Với loại nhà không có tính đều đặn trong mặt bằng</t>
    </r>
    <r>
      <rPr>
        <sz val="10"/>
        <color theme="1"/>
        <rFont val="Arial"/>
        <family val="2"/>
      </rPr>
      <t xml:space="preserve"> (xem 4.2.3.2), khi không tính toán được giá trị của </t>
    </r>
    <r>
      <rPr>
        <sz val="10"/>
        <color theme="1"/>
        <rFont val="Symbol"/>
        <family val="1"/>
        <charset val="2"/>
      </rPr>
      <t>a</t>
    </r>
    <r>
      <rPr>
        <vertAlign val="subscript"/>
        <sz val="10"/>
        <color theme="1"/>
        <rFont val="Arial"/>
        <family val="2"/>
      </rPr>
      <t>u</t>
    </r>
    <r>
      <rPr>
        <sz val="10"/>
        <color theme="1"/>
        <rFont val="Arial"/>
        <family val="2"/>
      </rPr>
      <t>/</t>
    </r>
    <r>
      <rPr>
        <sz val="10"/>
        <color theme="1"/>
        <rFont val="Symbol"/>
        <family val="1"/>
        <charset val="2"/>
      </rPr>
      <t>a</t>
    </r>
    <r>
      <rPr>
        <vertAlign val="subscript"/>
        <sz val="10"/>
        <color theme="1"/>
        <rFont val="Arial"/>
        <family val="2"/>
      </rPr>
      <t xml:space="preserve">1 </t>
    </r>
    <r>
      <rPr>
        <sz val="10"/>
        <color theme="1"/>
        <rFont val="Arial"/>
        <family val="2"/>
      </rPr>
      <t>có thể sử dụng giá trị xấp xỉ của nó bằng trị số trung bình của (a) bằng 1,0 và của (b) đã cho trong (5) của điều này.</t>
    </r>
  </si>
  <si>
    <r>
      <rPr>
        <sz val="10"/>
        <color theme="1"/>
        <rFont val="Arial"/>
        <family val="2"/>
      </rPr>
      <t xml:space="preserve">(7) Giá trị của </t>
    </r>
    <r>
      <rPr>
        <sz val="10"/>
        <color theme="1"/>
        <rFont val="Symbol"/>
        <family val="1"/>
        <charset val="2"/>
      </rPr>
      <t>a</t>
    </r>
    <r>
      <rPr>
        <vertAlign val="subscript"/>
        <sz val="10"/>
        <color theme="1"/>
        <rFont val="Arial"/>
        <family val="2"/>
      </rPr>
      <t>u</t>
    </r>
    <r>
      <rPr>
        <sz val="10"/>
        <color theme="1"/>
        <rFont val="Arial"/>
        <family val="2"/>
      </rPr>
      <t>/</t>
    </r>
    <r>
      <rPr>
        <sz val="10"/>
        <color theme="1"/>
        <rFont val="Symbol"/>
        <family val="1"/>
        <charset val="2"/>
      </rPr>
      <t>a</t>
    </r>
    <r>
      <rPr>
        <vertAlign val="subscript"/>
        <sz val="10"/>
        <color theme="1"/>
        <rFont val="Arial"/>
        <family val="2"/>
      </rPr>
      <t>1</t>
    </r>
    <r>
      <rPr>
        <sz val="10"/>
        <color theme="1"/>
        <rFont val="Arial"/>
        <family val="2"/>
      </rPr>
      <t xml:space="preserve"> lớn hơn những giá trị đã cho trong (5) và (6) của điều này có thể được sử dụng, miễn là chúng được xác định thông qua phân tích tổng thể phi tuyến tính.</t>
    </r>
  </si>
  <si>
    <r>
      <rPr>
        <sz val="10"/>
        <color theme="1"/>
        <rFont val="Arial"/>
        <family val="2"/>
      </rPr>
      <t xml:space="preserve">(8) Giá trị tối đa của </t>
    </r>
    <r>
      <rPr>
        <sz val="10"/>
        <color theme="1"/>
        <rFont val="Symbol"/>
        <family val="1"/>
        <charset val="2"/>
      </rPr>
      <t>a</t>
    </r>
    <r>
      <rPr>
        <vertAlign val="subscript"/>
        <sz val="10"/>
        <color theme="1"/>
        <rFont val="Arial"/>
        <family val="2"/>
      </rPr>
      <t>u</t>
    </r>
    <r>
      <rPr>
        <sz val="10"/>
        <color theme="1"/>
        <rFont val="Arial"/>
        <family val="2"/>
      </rPr>
      <t>/</t>
    </r>
    <r>
      <rPr>
        <sz val="10"/>
        <color theme="1"/>
        <rFont val="Symbol"/>
        <family val="1"/>
        <charset val="2"/>
      </rPr>
      <t>a</t>
    </r>
    <r>
      <rPr>
        <vertAlign val="subscript"/>
        <sz val="10"/>
        <color theme="1"/>
        <rFont val="Arial"/>
        <family val="2"/>
      </rPr>
      <t xml:space="preserve">1 </t>
    </r>
    <r>
      <rPr>
        <sz val="10"/>
        <color theme="1"/>
        <rFont val="Arial"/>
        <family val="2"/>
      </rPr>
      <t>được sử dụng trong thiết kế có thể lấy bằng 1,5, kể cả khi việc phân tích theo (7) của điều này dẫn tới kết quả cao hơn.</t>
    </r>
  </si>
  <si>
    <r>
      <rPr>
        <sz val="10"/>
        <color theme="1"/>
        <rFont val="Arial"/>
        <family val="2"/>
      </rPr>
      <t xml:space="preserve">(9) Giá trị của </t>
    </r>
    <r>
      <rPr>
        <i/>
        <sz val="10"/>
        <color theme="1"/>
        <rFont val="Arial"/>
        <family val="2"/>
      </rPr>
      <t>q</t>
    </r>
    <r>
      <rPr>
        <vertAlign val="subscript"/>
        <sz val="10"/>
        <color theme="1"/>
        <rFont val="Arial"/>
        <family val="2"/>
      </rPr>
      <t>0</t>
    </r>
    <r>
      <rPr>
        <sz val="10"/>
        <color theme="1"/>
        <rFont val="Arial"/>
        <family val="2"/>
      </rPr>
      <t xml:space="preserve"> đã cho đối với hệ con lắc ngược có thể lấy tăng lên, nếu có thể chứng minh được rằng sự phân tán năng lượng tương ứng cao hơn là được bảo đảm trong vùng tới hạn của kết cấu.</t>
    </r>
  </si>
  <si>
    <r>
      <rPr>
        <sz val="10"/>
        <color theme="1"/>
        <rFont val="Arial"/>
        <family val="2"/>
      </rPr>
      <t xml:space="preserve">(10) Cho phép tăng giá trị </t>
    </r>
    <r>
      <rPr>
        <i/>
        <sz val="10"/>
        <color theme="1"/>
        <rFont val="Arial"/>
        <family val="2"/>
      </rPr>
      <t>q</t>
    </r>
    <r>
      <rPr>
        <vertAlign val="subscript"/>
        <sz val="10"/>
        <color theme="1"/>
        <rFont val="Arial"/>
        <family val="2"/>
      </rPr>
      <t>0</t>
    </r>
    <r>
      <rPr>
        <sz val="10"/>
        <color theme="1"/>
        <rFont val="Arial"/>
        <family val="2"/>
      </rPr>
      <t xml:space="preserve"> nếu có một kế hoạch đảm bảo chất lượng đặc biệt được áp dụng vào việc thiết kế, cung ứng vật tư và thi công ngoài các hệ thống kiểm soát chất lượng thông thường. Giá trị đã tăng lên này không được phép vượt quá 20 % so với các giá trị đã cho trong Bảng 5.1.</t>
    </r>
  </si>
  <si>
    <r>
      <rPr>
        <sz val="10"/>
        <color theme="1"/>
        <rFont val="Arial"/>
        <family val="2"/>
      </rPr>
      <t xml:space="preserve">CHÚ THÍCH: Các giá trị được gán cho </t>
    </r>
    <r>
      <rPr>
        <i/>
        <sz val="10"/>
        <color theme="1"/>
        <rFont val="Arial"/>
        <family val="2"/>
      </rPr>
      <t>q</t>
    </r>
    <r>
      <rPr>
        <vertAlign val="subscript"/>
        <sz val="10"/>
        <color theme="1"/>
        <rFont val="Arial"/>
        <family val="2"/>
      </rPr>
      <t>0</t>
    </r>
    <r>
      <rPr>
        <sz val="10"/>
        <color theme="1"/>
        <rFont val="Arial"/>
        <family val="2"/>
      </rPr>
      <t xml:space="preserve"> có thể được quy định trong từng dự án cụ thể, phụ thuộc vào Kế hoạch đảm bảo chất lượng.</t>
    </r>
  </si>
  <si>
    <r>
      <rPr>
        <b/>
        <sz val="10"/>
        <color rgb="FF0000FF"/>
        <rFont val="Arial"/>
        <family val="2"/>
      </rPr>
      <t xml:space="preserve">(11)P Hệ số </t>
    </r>
    <r>
      <rPr>
        <b/>
        <i/>
        <sz val="10"/>
        <color rgb="FF0000FF"/>
        <rFont val="Arial"/>
        <family val="2"/>
      </rPr>
      <t>k</t>
    </r>
    <r>
      <rPr>
        <b/>
        <vertAlign val="subscript"/>
        <sz val="10"/>
        <color rgb="FF0000FF"/>
        <rFont val="Arial"/>
        <family val="2"/>
      </rPr>
      <t>w</t>
    </r>
    <r>
      <rPr>
        <b/>
        <sz val="10"/>
        <color rgb="FF0000FF"/>
        <rFont val="Arial"/>
        <family val="2"/>
      </rPr>
      <t xml:space="preserve"> phản ánh dạng phá hoại thường gặp trong hệ kết cấu có tường và được lấy như sau:</t>
    </r>
  </si>
  <si>
    <t>(13) Hệ kết cấu tường kích thước lớn ít cốt thép không thể dựa vào sự tiêu tán năng lượng trong các khớp dẻo cho nên nó cần được thiết kế như kết cấu có cấp dẻo kết cấu trung bình.</t>
  </si>
  <si>
    <t xml:space="preserve">4.2.3.3 Tiêu chí về tính đều đặn theo mặt đứng </t>
  </si>
  <si>
    <t xml:space="preserve">(2) Tất cả các hệ kết cấu chịu tải trọng ngang như lõi, tường hoặc khung, phải liên tục từ móng tới mái của nhà hoặc tới đỉnh của vùng có giật cấp của nhà nếu có giật cấp tại các độ cao khác nhau. </t>
  </si>
  <si>
    <t xml:space="preserve">(3) Cả độ cứng ngang lẫn khối lượng của các tầng riêng rẽ phải giữ nguyên không đổi hoặc giảm từ từ, không thay đổi đột ngột từ móng tới đỉnh nhà đang xét. </t>
  </si>
  <si>
    <t xml:space="preserve">(5) Khi có giật cấp thì áp dụng các quy định bổ sung sau: </t>
  </si>
  <si>
    <t>4.2.3.2 Tiêu chí về tính đều đặn trong mặt bằng:</t>
  </si>
  <si>
    <t xml:space="preserve">(2) Về độ cứng ngang và sự phân bố khối lượng, nhà phải gần đối xứng trong mặt bằng theo hai trục vuông góc. </t>
  </si>
  <si>
    <t xml:space="preserve">(3) Hình dạng mặt bằng phải gọn, nghĩa là mỗi sàn phải được giới hạn bằng một đa giác lồi. Nếu trong mặt bằng có các chỗ lõm (góc lõm vào hoặc các hốc), tính đều đặn trong mặt bằng vẫn được xem là thoả mãn nếu các chỗ lõm đó không ảnh hưởng tới độ cứng trong mặt bằng của sàn và với mỗi chỗ lõm, diện tích giữa biên ngoài của sàn và đa giác lồi bao quanh sàn không vượt quá 5 % diện tích sàn. </t>
  </si>
  <si>
    <t>(4) Độ cứng trong mặt phẳng của sàn phải khá lớn so với độ cứng ngang của các cấu kiện thẳng đứng chịu lực, để biến dạng của sàn ít ảnh hưởng tới sự phân bố lực giữa các cấu kiện thẳng đứng chịu lực. Về mặt này, các mặt bằng dạng chữ L, C, H, I và X cần được xem xét một cách cẩn thận, nhất là đối với độ cứng của các nhánh vươn ra bên, phải tương xứng với độ cứng phần trung tâm, nhằm thỏa mãn điều kiện tấm cứng. Nên xem xét áp dụng mục này cho ứng xử tồng thể của nhà.</t>
  </si>
  <si>
    <t xml:space="preserve">(5) Độ mảnh λ = Lmax/Lmin của mặt bằng nhà và công trình không được lớn hơn 4, trong đó Lmax và Lmin lần lượt là kích thước lớn nhất và bé nhất của mặt bằng nhà theo hai phương vuông góc. </t>
  </si>
  <si>
    <r>
      <rPr>
        <sz val="10"/>
        <color theme="1"/>
        <rFont val="Arial"/>
        <family val="2"/>
      </rPr>
      <t xml:space="preserve">(6) Tại mỗi tầng và đối với mỗi hướng tính toán x và y, độ lệch tâm kết cấu </t>
    </r>
    <r>
      <rPr>
        <i/>
        <sz val="10"/>
        <color theme="1"/>
        <rFont val="Arial"/>
        <family val="2"/>
      </rPr>
      <t>e</t>
    </r>
    <r>
      <rPr>
        <vertAlign val="subscript"/>
        <sz val="10"/>
        <color theme="1"/>
        <rFont val="Arial"/>
        <family val="2"/>
      </rPr>
      <t>0</t>
    </r>
    <r>
      <rPr>
        <sz val="10"/>
        <color theme="1"/>
        <rFont val="Arial"/>
        <family val="2"/>
      </rPr>
      <t xml:space="preserve"> và bán kính xoắn </t>
    </r>
    <r>
      <rPr>
        <i/>
        <sz val="10"/>
        <color theme="1"/>
        <rFont val="Arial"/>
        <family val="2"/>
      </rPr>
      <t>r</t>
    </r>
    <r>
      <rPr>
        <sz val="10"/>
        <color theme="1"/>
        <rFont val="Arial"/>
        <family val="2"/>
      </rPr>
      <t xml:space="preserve"> phải thỏa mãn 2 điều kiện dưới đây, các điều kiện này viết cho phương y:</t>
    </r>
  </si>
  <si>
    <r>
      <rPr>
        <i/>
        <sz val="10"/>
        <color theme="1"/>
        <rFont val="Arial"/>
        <family val="2"/>
      </rPr>
      <t>e</t>
    </r>
    <r>
      <rPr>
        <vertAlign val="subscript"/>
        <sz val="10"/>
        <color theme="1"/>
        <rFont val="Arial"/>
        <family val="2"/>
      </rPr>
      <t>0x</t>
    </r>
    <r>
      <rPr>
        <sz val="10"/>
        <color theme="1"/>
        <rFont val="Arial"/>
        <family val="2"/>
      </rPr>
      <t xml:space="preserve"> ≤ 0,30 . </t>
    </r>
    <r>
      <rPr>
        <i/>
        <sz val="10"/>
        <color theme="1"/>
        <rFont val="Arial"/>
        <family val="2"/>
      </rPr>
      <t>r</t>
    </r>
    <r>
      <rPr>
        <vertAlign val="subscript"/>
        <sz val="10"/>
        <color theme="1"/>
        <rFont val="Arial"/>
        <family val="2"/>
      </rPr>
      <t>x</t>
    </r>
  </si>
  <si>
    <t>(4.1a)</t>
  </si>
  <si>
    <r>
      <rPr>
        <i/>
        <sz val="10"/>
        <color theme="1"/>
        <rFont val="Arial"/>
        <family val="2"/>
      </rPr>
      <t>r</t>
    </r>
    <r>
      <rPr>
        <vertAlign val="subscript"/>
        <sz val="10"/>
        <color theme="1"/>
        <rFont val="Arial"/>
        <family val="2"/>
      </rPr>
      <t>x</t>
    </r>
    <r>
      <rPr>
        <sz val="10"/>
        <color theme="1"/>
        <rFont val="Arial"/>
        <family val="2"/>
      </rPr>
      <t xml:space="preserve"> ≥ </t>
    </r>
    <r>
      <rPr>
        <i/>
        <sz val="10"/>
        <color theme="1"/>
        <rFont val="Arial"/>
        <family val="2"/>
      </rPr>
      <t>l</t>
    </r>
    <r>
      <rPr>
        <vertAlign val="subscript"/>
        <sz val="10"/>
        <color theme="1"/>
        <rFont val="Arial"/>
        <family val="2"/>
      </rPr>
      <t>s</t>
    </r>
  </si>
  <si>
    <t>(4.1b)</t>
  </si>
  <si>
    <r>
      <rPr>
        <i/>
        <sz val="10"/>
        <color theme="1"/>
        <rFont val="Arial"/>
        <family val="2"/>
      </rPr>
      <t>e</t>
    </r>
    <r>
      <rPr>
        <vertAlign val="subscript"/>
        <sz val="10"/>
        <color theme="1"/>
        <rFont val="Arial"/>
        <family val="2"/>
      </rPr>
      <t>0x</t>
    </r>
    <r>
      <rPr>
        <sz val="10"/>
        <color theme="1"/>
        <rFont val="Arial"/>
        <family val="2"/>
      </rPr>
      <t xml:space="preserve"> là khoảng cách giữa tâm cứng và tâm khối lượng, theo phương x, vuông góc với hướng tính toán đang xét;</t>
    </r>
  </si>
  <si>
    <r>
      <rPr>
        <b/>
        <i/>
        <sz val="10"/>
        <color rgb="FFFF0000"/>
        <rFont val="Arial"/>
        <family val="2"/>
      </rPr>
      <t>r</t>
    </r>
    <r>
      <rPr>
        <b/>
        <vertAlign val="subscript"/>
        <sz val="10"/>
        <color rgb="FFFF0000"/>
        <rFont val="Arial"/>
        <family val="2"/>
      </rPr>
      <t>x</t>
    </r>
    <r>
      <rPr>
        <b/>
        <sz val="10"/>
        <color rgb="FFFF0000"/>
        <rFont val="Arial"/>
        <family val="2"/>
      </rPr>
      <t xml:space="preserve"> là căn bậc hai của tỉ số giữa độ cứng xoắn và độ cứng ngang theo phương y (“bán kính xoắn");</t>
    </r>
  </si>
  <si>
    <r>
      <rPr>
        <b/>
        <i/>
        <sz val="10"/>
        <color rgb="FFFF0000"/>
        <rFont val="Arial"/>
        <family val="2"/>
      </rPr>
      <t>l</t>
    </r>
    <r>
      <rPr>
        <b/>
        <vertAlign val="subscript"/>
        <sz val="10"/>
        <color rgb="FFFF0000"/>
        <rFont val="Arial"/>
        <family val="2"/>
      </rPr>
      <t xml:space="preserve">s </t>
    </r>
    <r>
      <rPr>
        <b/>
        <sz val="10"/>
        <color rgb="FFFF0000"/>
        <rFont val="Arial"/>
        <family val="2"/>
      </rPr>
      <t>là bán kính quán tính của khối lượng sàn trong mặt bằng (căn bậc hai của tỉ số giữa mômen quán tính độc cực của khối lượng sàn trong mặt bằng đối với tâm khối lượng của sàn và khối lượng sàn).</t>
    </r>
  </si>
  <si>
    <r>
      <rPr>
        <sz val="10"/>
        <color theme="1"/>
        <rFont val="Arial"/>
        <family val="2"/>
      </rPr>
      <t xml:space="preserve">Những định nghĩa về tâm cứng và bán kính xoắn </t>
    </r>
    <r>
      <rPr>
        <i/>
        <sz val="10"/>
        <color theme="1"/>
        <rFont val="Arial"/>
        <family val="2"/>
      </rPr>
      <t>r</t>
    </r>
    <r>
      <rPr>
        <sz val="10"/>
        <color theme="1"/>
        <rFont val="Arial"/>
        <family val="2"/>
      </rPr>
      <t xml:space="preserve"> được cho ở từ (7) đến (9).</t>
    </r>
  </si>
  <si>
    <r>
      <rPr>
        <sz val="10"/>
        <color theme="1"/>
        <rFont val="Arial"/>
        <family val="2"/>
      </rPr>
      <t xml:space="preserve">(7) Trong nhà một tầng, tâm cứng được định nghĩa là tâm cứng ngang của tất cả các cấu kiện kháng chấn chính. Bán kính xoắn </t>
    </r>
    <r>
      <rPr>
        <i/>
        <sz val="10"/>
        <color theme="1"/>
        <rFont val="Arial"/>
        <family val="2"/>
      </rPr>
      <t>r</t>
    </r>
    <r>
      <rPr>
        <sz val="10"/>
        <color theme="1"/>
        <rFont val="Arial"/>
        <family val="2"/>
      </rPr>
      <t xml:space="preserve"> được định nghĩa là căn bậc hai của tỉ số giữa độ cứng xoắn tổng thể đối với tâm cứng ngang và độ cứng ngang tổng thể trong một phương, có xét tới tất cả các cấu kiện kháng chấn chính trong phương đó.</t>
    </r>
  </si>
  <si>
    <t>(8) Trong nhà nhiều tầng, chỉ có thể định nghĩa gần đúng tâm cứng và bán kính xoắn. Để phân loại tính đều đặn của kết cấu trong mặt bằng và để phân tích gần đúng các hiệu quả xoắn có thể đưa ra một định nghĩa đơn giản nếu thỏa mãn hai điều kiện sau:</t>
  </si>
  <si>
    <t>a) Toàn bộ các hệ chịu tải trọng ngang như lõi, tường hoặc khung, cần liên tục từ móng lên tới mái nhà.</t>
  </si>
  <si>
    <t>b) Biến dạng của các hệ thành phần dưới tác động của tải trọng ngang không quá khác nhau. Điều kiện này có thể xem là thỏa mãn trong trường hợp dùng các hệ khung và hệ tường. Nói chung, điều kiện này không thỏa mãn ở hệ kết cấu hỗn hợp.</t>
  </si>
  <si>
    <t>(9) Ở các hệ khung và hệ tường mảnh với biến dạng uốn là chủ yếu, vị trí của tâm cứng và bán kính xoắn của tất cả các tầng có thể xác định như của mômen quán tính của các tiết diện ngang của những cấu kiện thẳng đứng. Ngoài biến dạng uốn, nếu biến dạng cắt cũng đáng kể thì có thể xét tới chúng bằng cách sử dụng mômen quán tính tương đương của tiết diện ngang đó.</t>
  </si>
  <si>
    <t>Phụ lục E</t>
  </si>
  <si>
    <t>(Quy định)</t>
  </si>
  <si>
    <t>Mức độ và hệ số tầm quan trọng</t>
  </si>
  <si>
    <t>Mức độ quan trọng</t>
  </si>
  <si>
    <t>Công trình</t>
  </si>
  <si>
    <r>
      <rPr>
        <b/>
        <sz val="10"/>
        <color theme="1"/>
        <rFont val="Arial"/>
        <family val="2"/>
      </rPr>
      <t xml:space="preserve">Hệ số tầm quan trọng </t>
    </r>
    <r>
      <rPr>
        <b/>
        <sz val="10"/>
        <color theme="1"/>
        <rFont val="Symbol"/>
        <family val="1"/>
        <charset val="2"/>
      </rPr>
      <t>g</t>
    </r>
    <r>
      <rPr>
        <b/>
        <i/>
        <vertAlign val="subscript"/>
        <sz val="10"/>
        <color theme="1"/>
        <rFont val="Arial"/>
        <family val="2"/>
      </rPr>
      <t>l</t>
    </r>
  </si>
  <si>
    <t>Đặc biệt</t>
  </si>
  <si>
    <t>Công trình có tầm quan trọng đặc biệt, không cho phép hư hỏng do động đất</t>
  </si>
  <si>
    <t>- Đập bêtông chịu áp chiều cao &gt; 100 m;</t>
  </si>
  <si>
    <t>Thiết kế với gia tốc lớn nhất có thể xảy ra</t>
  </si>
  <si>
    <t>- Nhà máy điện có nguồn nguyên tử;</t>
  </si>
  <si>
    <t>- Nhà để nghiên cứu sản xuất thử các chế phẩm sinh vật kịch độc, các loại vi khuẩn, mầm bệnh thiên nhiên và nhân tạo (chuột dịch, dịch tả, thương hàn v.v...);</t>
  </si>
  <si>
    <t>- Công trình cột, tháp cao hơn 300 m;</t>
  </si>
  <si>
    <t>- Nhà cao tầng cao hơn 60 tầng.</t>
  </si>
  <si>
    <t>I</t>
  </si>
  <si>
    <t>Công trình có tầm quan trọng sống còn với việc bảo vệ cộng đồng, chức năng không được gián đoạn trong quá trình xảy ra động đất</t>
  </si>
  <si>
    <t>- Công trình thường xuyên đông người có hệ số sử dụng cao: công trình mục l-2.a, l-2.b, l-2.d, l-2.h, l-2.k, I-2.I, l-2.m có số tầng, nhịp, diện tích sử dụng hoặc sức chứa phân loại cấp I;</t>
  </si>
  <si>
    <t>1,25</t>
  </si>
  <si>
    <t>- Công trình mà chức năng không được gián đoạn sau động đất: Công trình công cộng I-2.c diện tích sử dụng phân loại cấp I;</t>
  </si>
  <si>
    <t>- Công trình mục lI-9.a, ll-9.b; công trình mục V-1.a, V-1.b phân loại cấp I;</t>
  </si>
  <si>
    <t>- Kho chứa hoặc tuyến ống có liên quan đến chất độc hại, chất dễ cháy, dễ nổ: công trình mục ll-5.a, ll-5.b, mục II-5.c phân loại cấp I, II;</t>
  </si>
  <si>
    <t>- Nhà cao tầng cao từ 20 tầng đến 60 tầng, công trình dạng tháp cao từ 200 m đến 300 m.</t>
  </si>
  <si>
    <t>II</t>
  </si>
  <si>
    <t>Công trình có tầm quan trọng trong việc ngăn ngừa hậu quả động đất, nếu bị sụp đổ gây tổn thất lớn về người và tài sản</t>
  </si>
  <si>
    <t>- Công trình thường xuyên đông người, có hệ số sử dụng cao: công trình mục l-2.a, l-2.b, l-2.d, l-2.h, l-2.k, I-2.I, l-2.m có nhịp, diện tích sử dụng hoặc sức chứa phân loại cấp II;</t>
  </si>
  <si>
    <t>1,00</t>
  </si>
  <si>
    <t>- Trụ sở hành chính cơ quan cấp tỉnh, thành phố, các công trình trọng yếu của các tỉnh, thành phố đóng vai trò đầu mối như: Công trình mục l-2.đ, l-2.g, l-2.h có nhịp, diện tích sử dụng phân loại cấp I, II;</t>
  </si>
  <si>
    <t>- Các hạng mục quan trọng, lắp đặt các thiết bị có giá trị kinh tế cao của các nhà máy thuộc công trình công nghiệp mục II-1 đến II-4, từ II-6 đến II-8; từ II-10 đến II-12, công trình năng lượng mục ll-9.a, ll-9.b; công trình giao thông III-3, III-5; công trình thủy lợi IV-2; công trình hầm III-4; công trình cấp thoát nước V-1 tất cả thuộc phân loại cấp I, II;</t>
  </si>
  <si>
    <t>- Các công trình quốc phòng, an ninh;</t>
  </si>
  <si>
    <t>- Nhà cao tầng cao từ 9 tầng đến 19 tầng, công trình dạng tháp cao từ 100 m đến 200 m.</t>
  </si>
  <si>
    <t>III</t>
  </si>
  <si>
    <t>Công trình không thuộc mức độ đặc biệt và mức độ I, II, IV</t>
  </si>
  <si>
    <t>- Nhà ở mục I-1, nhà làm việc mục l-2.đ, nhà triển lãm, nhà văn hóa, câu lạc bộ, nhà biểu diễn, nhà hát, rạp chiếu bóng, rạp xiếc phân loại cấp III;</t>
  </si>
  <si>
    <t>0,75</t>
  </si>
  <si>
    <r>
      <rPr>
        <sz val="10"/>
        <color theme="1"/>
        <rFont val="Arial"/>
        <family val="2"/>
      </rPr>
      <t>- Công trình công nghiệp mục II-1 đến II-4, từ II-6 đến II-8; từ II-10 đến II-12 phân loại cấp III diện tích sử dụng từ 1000 m</t>
    </r>
    <r>
      <rPr>
        <vertAlign val="superscript"/>
        <sz val="10"/>
        <color theme="1"/>
        <rFont val="Arial"/>
        <family val="2"/>
      </rPr>
      <t>2</t>
    </r>
    <r>
      <rPr>
        <sz val="10"/>
        <color theme="1"/>
        <rFont val="Arial"/>
        <family val="2"/>
      </rPr>
      <t xml:space="preserve"> đến 5000 m</t>
    </r>
    <r>
      <rPr>
        <vertAlign val="superscript"/>
        <sz val="10"/>
        <color theme="1"/>
        <rFont val="Arial"/>
        <family val="2"/>
      </rPr>
      <t>2</t>
    </r>
    <r>
      <rPr>
        <sz val="10"/>
        <color theme="1"/>
        <rFont val="Arial"/>
        <family val="2"/>
      </rPr>
      <t>;</t>
    </r>
  </si>
  <si>
    <t>- Nhà cao từ 4 tầng đến 8 tầng, công trình dạng tháp cao từ 50 m đến 100 m;</t>
  </si>
  <si>
    <t>- Tường cao hơn 10 m.</t>
  </si>
  <si>
    <t>IV</t>
  </si>
  <si>
    <t>Công trình có tầm quan trọng thứ yếu đối với sự an toàn sinh mạng con người</t>
  </si>
  <si>
    <t>- Nhà tạm: cao không quá 3 tầng;</t>
  </si>
  <si>
    <t>Không yêu cầu tính toán kháng chấn</t>
  </si>
  <si>
    <t>- Trại chăn nuôi gia súc 1 tầng;</t>
  </si>
  <si>
    <r>
      <rPr>
        <sz val="10"/>
        <color theme="1"/>
        <rFont val="Arial"/>
        <family val="2"/>
      </rPr>
      <t>- Kho chứa hàng hóa diện tích sử dụng không quá 1000 m</t>
    </r>
    <r>
      <rPr>
        <vertAlign val="superscript"/>
        <sz val="10"/>
        <color theme="1"/>
        <rFont val="Arial"/>
        <family val="2"/>
      </rPr>
      <t>2</t>
    </r>
  </si>
  <si>
    <t>- Xưởng sửa chữa, công trình công nghiệp phụ trợ; thứ tự mục II-1 đến II-4, từ II-6 đến II-8; từ II-10 đến II-12 phân loại cấp IV;</t>
  </si>
  <si>
    <t>- Công trình mà sự hư hỏng do động đất ít gây thiệt hại về người và thiết bị quý giá.</t>
  </si>
  <si>
    <t>CHÚ THÍCH: Công trình ứng với mục có mã số kèm theo xem chi tiết trong Phụ lục F.</t>
  </si>
  <si>
    <t>Phụ lục F</t>
  </si>
  <si>
    <t>Phân cấp, phân loại công trình xây dựng</t>
  </si>
  <si>
    <t>(Ban hành kèm theo Nghị định số 209/2004/NĐ-CP ngày 16/12/2004 của Chính phủ)</t>
  </si>
  <si>
    <t>Mã số</t>
  </si>
  <si>
    <t>Loại công trình</t>
  </si>
  <si>
    <t>CẤP CÔNG TRÌNH</t>
  </si>
  <si>
    <t>Cấp đặc biệt</t>
  </si>
  <si>
    <t>Cấp I</t>
  </si>
  <si>
    <t>Cấp II</t>
  </si>
  <si>
    <t>Cấp III</t>
  </si>
  <si>
    <t>Cấp IV</t>
  </si>
  <si>
    <t xml:space="preserve">CÔNG TRÌNH DÂN DỤNG </t>
  </si>
  <si>
    <t>I-1</t>
  </si>
  <si>
    <t>Nhà ở</t>
  </si>
  <si>
    <t>a) Nhà chung cư</t>
  </si>
  <si>
    <r>
      <rPr>
        <sz val="9"/>
        <color theme="1"/>
        <rFont val="Arial"/>
        <family val="2"/>
      </rPr>
      <t xml:space="preserve">Chiều cao ≥30 tầng </t>
    </r>
    <r>
      <rPr>
        <sz val="9"/>
        <color rgb="FF000000"/>
        <rFont val="Arial"/>
        <family val="2"/>
      </rPr>
      <t xml:space="preserve">hoặc tổng diện tích sàn (TDTS) </t>
    </r>
    <r>
      <rPr>
        <sz val="9"/>
        <color theme="1"/>
        <rFont val="Arial"/>
        <family val="2"/>
      </rPr>
      <t>≥ 15.000m</t>
    </r>
    <r>
      <rPr>
        <vertAlign val="superscript"/>
        <sz val="9"/>
        <color theme="1"/>
        <rFont val="Arial"/>
        <family val="2"/>
      </rPr>
      <t>2</t>
    </r>
  </si>
  <si>
    <r>
      <rPr>
        <sz val="9"/>
        <color theme="1"/>
        <rFont val="Arial"/>
        <family val="2"/>
      </rPr>
      <t>Chiều cao 20- 29 tầng hoặc TDTS 10.000 - &lt;15.000 m</t>
    </r>
    <r>
      <rPr>
        <vertAlign val="superscript"/>
        <sz val="9"/>
        <color theme="1"/>
        <rFont val="Arial"/>
        <family val="2"/>
      </rPr>
      <t>2</t>
    </r>
  </si>
  <si>
    <r>
      <rPr>
        <sz val="9"/>
        <color theme="1"/>
        <rFont val="Arial"/>
        <family val="2"/>
      </rPr>
      <t>Chiều cao 9 - 19 tầng hoặc TDTS 5.000 - &lt;10.000 m</t>
    </r>
    <r>
      <rPr>
        <vertAlign val="superscript"/>
        <sz val="9"/>
        <color theme="1"/>
        <rFont val="Arial"/>
        <family val="2"/>
      </rPr>
      <t>2</t>
    </r>
  </si>
  <si>
    <r>
      <rPr>
        <sz val="9"/>
        <color theme="1"/>
        <rFont val="Arial"/>
        <family val="2"/>
      </rPr>
      <t>Chiều cao 4 - 8 tầng hoặc TDTS1.000 - &lt;5.000 m</t>
    </r>
    <r>
      <rPr>
        <vertAlign val="superscript"/>
        <sz val="9"/>
        <color theme="1"/>
        <rFont val="Arial"/>
        <family val="2"/>
      </rPr>
      <t>2</t>
    </r>
  </si>
  <si>
    <r>
      <rPr>
        <sz val="9"/>
        <color theme="1"/>
        <rFont val="Arial"/>
        <family val="2"/>
      </rPr>
      <t>Chiều cao ≤ 3 tầng hoặc TDTS &lt;1.000 m</t>
    </r>
    <r>
      <rPr>
        <vertAlign val="superscript"/>
        <sz val="9"/>
        <color theme="1"/>
        <rFont val="Arial"/>
        <family val="2"/>
      </rPr>
      <t>2</t>
    </r>
  </si>
  <si>
    <t>b) Nhà ở riêng lẻ</t>
  </si>
  <si>
    <t>I-2</t>
  </si>
  <si>
    <t>Công trình công cộng</t>
  </si>
  <si>
    <t>a) Công trình văn hóa:</t>
  </si>
  <si>
    <r>
      <rPr>
        <sz val="9"/>
        <color theme="1"/>
        <rFont val="Arial"/>
        <family val="2"/>
      </rPr>
      <t xml:space="preserve">Chiều cao ≥30 tầng </t>
    </r>
    <r>
      <rPr>
        <sz val="9"/>
        <color rgb="FF000000"/>
        <rFont val="Arial"/>
        <family val="2"/>
      </rPr>
      <t xml:space="preserve">hoặc </t>
    </r>
    <r>
      <rPr>
        <sz val="9"/>
        <color theme="1"/>
        <rFont val="Arial"/>
        <family val="2"/>
      </rPr>
      <t xml:space="preserve">nhịp ≥ 96m </t>
    </r>
    <r>
      <rPr>
        <sz val="9"/>
        <color rgb="FF000000"/>
        <rFont val="Arial"/>
        <family val="2"/>
      </rPr>
      <t xml:space="preserve">hoặc TDTS </t>
    </r>
    <r>
      <rPr>
        <sz val="9"/>
        <color theme="1"/>
        <rFont val="Arial"/>
        <family val="2"/>
      </rPr>
      <t>≥ 15.000m</t>
    </r>
  </si>
  <si>
    <r>
      <rPr>
        <sz val="9"/>
        <color theme="1"/>
        <rFont val="Arial"/>
        <family val="2"/>
      </rPr>
      <t xml:space="preserve">Chiều cao 20- 29 tầng </t>
    </r>
    <r>
      <rPr>
        <sz val="9"/>
        <color rgb="FF000000"/>
        <rFont val="Arial"/>
        <family val="2"/>
      </rPr>
      <t xml:space="preserve">hoặc </t>
    </r>
    <r>
      <rPr>
        <sz val="9"/>
        <color theme="1"/>
        <rFont val="Arial"/>
        <family val="2"/>
      </rPr>
      <t xml:space="preserve">nhịp 72 - &lt; 96m </t>
    </r>
    <r>
      <rPr>
        <sz val="9"/>
        <color rgb="FF000000"/>
        <rFont val="Arial"/>
        <family val="2"/>
      </rPr>
      <t>hoặc TDTS</t>
    </r>
    <r>
      <rPr>
        <sz val="9"/>
        <color theme="1"/>
        <rFont val="Arial"/>
        <family val="2"/>
      </rPr>
      <t xml:space="preserve"> 10.000 - &lt;15.000 m</t>
    </r>
    <r>
      <rPr>
        <vertAlign val="superscript"/>
        <sz val="9"/>
        <color theme="1"/>
        <rFont val="Arial"/>
        <family val="2"/>
      </rPr>
      <t>2</t>
    </r>
  </si>
  <si>
    <r>
      <rPr>
        <sz val="9"/>
        <color theme="1"/>
        <rFont val="Arial"/>
        <family val="2"/>
      </rPr>
      <t xml:space="preserve">Chiều cao 9 - 19 tầng </t>
    </r>
    <r>
      <rPr>
        <sz val="9"/>
        <color rgb="FF000000"/>
        <rFont val="Arial"/>
        <family val="2"/>
      </rPr>
      <t xml:space="preserve">hoặc </t>
    </r>
    <r>
      <rPr>
        <sz val="9"/>
        <color theme="1"/>
        <rFont val="Arial"/>
        <family val="2"/>
      </rPr>
      <t xml:space="preserve">nhịp 36- &lt;72m </t>
    </r>
    <r>
      <rPr>
        <sz val="9"/>
        <color rgb="FF000000"/>
        <rFont val="Arial"/>
        <family val="2"/>
      </rPr>
      <t>hoặc TDTS</t>
    </r>
    <r>
      <rPr>
        <sz val="9"/>
        <color theme="1"/>
        <rFont val="Arial"/>
        <family val="2"/>
      </rPr>
      <t xml:space="preserve"> 5.000 - &lt;10.000 m</t>
    </r>
    <r>
      <rPr>
        <vertAlign val="superscript"/>
        <sz val="9"/>
        <color theme="1"/>
        <rFont val="Arial"/>
        <family val="2"/>
      </rPr>
      <t>2</t>
    </r>
  </si>
  <si>
    <r>
      <rPr>
        <sz val="9"/>
        <color theme="1"/>
        <rFont val="Arial"/>
        <family val="2"/>
      </rPr>
      <t xml:space="preserve">Chiều cao 4 - 8 tầng </t>
    </r>
    <r>
      <rPr>
        <sz val="9"/>
        <color rgb="FF000000"/>
        <rFont val="Arial"/>
        <family val="2"/>
      </rPr>
      <t xml:space="preserve">hoặc </t>
    </r>
    <r>
      <rPr>
        <sz val="9"/>
        <color theme="1"/>
        <rFont val="Arial"/>
        <family val="2"/>
      </rPr>
      <t xml:space="preserve">nhịp 12 - &lt;36m </t>
    </r>
    <r>
      <rPr>
        <sz val="9"/>
        <color rgb="FF000000"/>
        <rFont val="Arial"/>
        <family val="2"/>
      </rPr>
      <t>hoặc TDTS</t>
    </r>
    <r>
      <rPr>
        <sz val="9"/>
        <color theme="1"/>
        <rFont val="Arial"/>
        <family val="2"/>
      </rPr>
      <t xml:space="preserve"> 1.000 - &lt;5.000 m</t>
    </r>
    <r>
      <rPr>
        <vertAlign val="superscript"/>
        <sz val="9"/>
        <color theme="1"/>
        <rFont val="Arial"/>
        <family val="2"/>
      </rPr>
      <t>2</t>
    </r>
  </si>
  <si>
    <r>
      <rPr>
        <sz val="9"/>
        <color theme="1"/>
        <rFont val="Arial"/>
        <family val="2"/>
      </rPr>
      <t xml:space="preserve">Chiều cao ≤ 3 tầng </t>
    </r>
    <r>
      <rPr>
        <sz val="9"/>
        <color rgb="FF000000"/>
        <rFont val="Arial"/>
        <family val="2"/>
      </rPr>
      <t xml:space="preserve">hoặc </t>
    </r>
    <r>
      <rPr>
        <sz val="9"/>
        <color theme="1"/>
        <rFont val="Arial"/>
        <family val="2"/>
      </rPr>
      <t xml:space="preserve">nhịp &lt;12m </t>
    </r>
    <r>
      <rPr>
        <sz val="9"/>
        <color rgb="FF000000"/>
        <rFont val="Arial"/>
        <family val="2"/>
      </rPr>
      <t>hoặc TDTS</t>
    </r>
    <r>
      <rPr>
        <sz val="9"/>
        <color theme="1"/>
        <rFont val="Arial"/>
        <family val="2"/>
      </rPr>
      <t xml:space="preserve"> &lt;1.000 m</t>
    </r>
    <r>
      <rPr>
        <vertAlign val="superscript"/>
        <sz val="9"/>
        <color theme="1"/>
        <rFont val="Arial"/>
        <family val="2"/>
      </rPr>
      <t>2</t>
    </r>
  </si>
  <si>
    <t>Thư viện, bảo tàng, nhà triển lãm, nhà văn hóa, câu lạc bộ, nhà biểu diễn, nhà hát, rạp chiếu bóng, rạp xiếc, đài phát thanh, đài truyền hình.</t>
  </si>
  <si>
    <t>b) Công trình giáo dục:</t>
  </si>
  <si>
    <t>Nhà trẻ, trưòng mẫu giáo, trường phổ thông các cấp, trưòng đại học và cao đẳng, trường trung học chuyên nghiệp, trường dạy nghề, trường công nhân kỹ thuật, trường nghiệp vụ và  các loại trường khác.</t>
  </si>
  <si>
    <t>c) Công trình y tế:</t>
  </si>
  <si>
    <t>Trạm y tế, bệnh viện đa khoa, bệnh viện chuyên khoa từ trung ương đến địa phương, các phòng khám đa khoa, khám chuyên khoa khu vực, nhà hộ sinh, nhà điều dưỡng, nhà nghỉ, nhà dưỡng lão, các cơ quan y tế: phòng chống dịch bệnh.</t>
  </si>
  <si>
    <t>d) Công trình thương nghiệp: chợ, cửa hàng, trung tâm thương mại, siêu thị, hàng ăn, giải khát, trạm dịch vụ công cộng</t>
  </si>
  <si>
    <r>
      <rPr>
        <sz val="9"/>
        <color theme="1"/>
        <rFont val="Arial"/>
        <family val="2"/>
      </rPr>
      <t xml:space="preserve">Chiều cao ≥30 tầng </t>
    </r>
    <r>
      <rPr>
        <sz val="9"/>
        <color rgb="FF000000"/>
        <rFont val="Arial"/>
        <family val="2"/>
      </rPr>
      <t xml:space="preserve">hoặc </t>
    </r>
    <r>
      <rPr>
        <sz val="9"/>
        <color theme="1"/>
        <rFont val="Arial"/>
        <family val="2"/>
      </rPr>
      <t xml:space="preserve">nhịp ≥ 96m </t>
    </r>
    <r>
      <rPr>
        <sz val="9"/>
        <color rgb="FF000000"/>
        <rFont val="Arial"/>
        <family val="2"/>
      </rPr>
      <t xml:space="preserve">hoặc TDTS </t>
    </r>
    <r>
      <rPr>
        <sz val="9"/>
        <color theme="1"/>
        <rFont val="Arial"/>
        <family val="2"/>
      </rPr>
      <t>≥ 15.000m</t>
    </r>
    <r>
      <rPr>
        <vertAlign val="superscript"/>
        <sz val="9"/>
        <color theme="1"/>
        <rFont val="Arial"/>
        <family val="2"/>
      </rPr>
      <t>2</t>
    </r>
  </si>
  <si>
    <r>
      <rPr>
        <sz val="9"/>
        <color theme="1"/>
        <rFont val="Arial"/>
        <family val="2"/>
      </rPr>
      <t xml:space="preserve">Chiều cao 4 - 8 tầng </t>
    </r>
    <r>
      <rPr>
        <sz val="9"/>
        <color rgb="FF000000"/>
        <rFont val="Arial"/>
        <family val="2"/>
      </rPr>
      <t xml:space="preserve">hoặc </t>
    </r>
    <r>
      <rPr>
        <sz val="9"/>
        <color theme="1"/>
        <rFont val="Arial"/>
        <family val="2"/>
      </rPr>
      <t xml:space="preserve">nhịp 12 - &lt;36m </t>
    </r>
    <r>
      <rPr>
        <sz val="9"/>
        <color rgb="FF000000"/>
        <rFont val="Arial"/>
        <family val="2"/>
      </rPr>
      <t xml:space="preserve">hoặc TDTS </t>
    </r>
    <r>
      <rPr>
        <sz val="9"/>
        <color theme="1"/>
        <rFont val="Arial"/>
        <family val="2"/>
      </rPr>
      <t>1.000 - &lt;5.000 m</t>
    </r>
    <r>
      <rPr>
        <vertAlign val="superscript"/>
        <sz val="9"/>
        <color theme="1"/>
        <rFont val="Arial"/>
        <family val="2"/>
      </rPr>
      <t>2</t>
    </r>
  </si>
  <si>
    <t>đ) Nhà làm việc: văn phòng, trụ sở</t>
  </si>
  <si>
    <t>e)Khách sạn, nhà khách</t>
  </si>
  <si>
    <t>g) Nhà phục vụ giao thông: nhà ga, bến xe các loại</t>
  </si>
  <si>
    <t>h) Nhà phục vụ thông tin liên lạc: nhà bưu điện, bưu cục, nhà lắp đặt thiêt bị thông tin, đài lưu không</t>
  </si>
  <si>
    <t>i) Tháp thu, phát sóng viễn thông, truyền thanh, truyền hình.</t>
  </si>
  <si>
    <r>
      <rPr>
        <sz val="9"/>
        <color theme="1"/>
        <rFont val="Arial"/>
        <family val="2"/>
      </rPr>
      <t>Chiều cao &gt;</t>
    </r>
    <r>
      <rPr>
        <sz val="9"/>
        <color rgb="FF000000"/>
        <rFont val="Arial"/>
        <family val="2"/>
      </rPr>
      <t xml:space="preserve"> </t>
    </r>
    <r>
      <rPr>
        <sz val="9"/>
        <color theme="1"/>
        <rFont val="Arial"/>
        <family val="2"/>
      </rPr>
      <t>300m</t>
    </r>
  </si>
  <si>
    <r>
      <rPr>
        <sz val="9"/>
        <color theme="1"/>
        <rFont val="Arial"/>
        <family val="2"/>
      </rPr>
      <t>Chiều cao 200- &lt;</t>
    </r>
    <r>
      <rPr>
        <sz val="9"/>
        <color rgb="FF000000"/>
        <rFont val="Arial"/>
        <family val="2"/>
      </rPr>
      <t xml:space="preserve"> </t>
    </r>
    <r>
      <rPr>
        <sz val="9"/>
        <color theme="1"/>
        <rFont val="Arial"/>
        <family val="2"/>
      </rPr>
      <t>300m</t>
    </r>
  </si>
  <si>
    <t>Chiều cao 100m-&lt;200m</t>
  </si>
  <si>
    <t>Chiều cao 50m-&lt;100m</t>
  </si>
  <si>
    <t>Chiều cao &lt;50 m</t>
  </si>
  <si>
    <t>k) Sân vận động</t>
  </si>
  <si>
    <t>Sân thi đấu sức chứa &gt;40.000 chỗ, có mái che, tiêu chuẩn quốc tế.</t>
  </si>
  <si>
    <t>Sân thi đấu sức chứa 20.000 - ≤ 40.000 chỗ, có mái che, tiêu chuẩn quốc tế.</t>
  </si>
  <si>
    <t>Sân thi đấu sức chứa 10.000 - ≤ 20.000 chỗ</t>
  </si>
  <si>
    <t>Sân thi đấu sức chứa  ≤10.000 chỗ ngồi</t>
  </si>
  <si>
    <t>Các loại sân tập cho thể thao phong trào</t>
  </si>
  <si>
    <t>l) Nhà thể thao.</t>
  </si>
  <si>
    <t>Nhịp ≥96m hoặc  có sức chứa &gt;7.500 chỗ</t>
  </si>
  <si>
    <t>Nhịp 72m -96m hoặc có sức chứa 5.000 - ≤ 7.500 chỗ</t>
  </si>
  <si>
    <t>Nhịp 36m - &lt;72m hoặc có sức chứa 2000 - &lt;5.000 chỗ</t>
  </si>
  <si>
    <t>Nhịp &lt;36m hoặc có sức chứa &lt; 2.000 chỗ</t>
  </si>
  <si>
    <t>m) Công trình thể thao dưới nước</t>
  </si>
  <si>
    <t>Bể bơi thi đấu có mái che đạt tiêu chuẩn quốc tế, sức chứa &gt; 7.500 chỗ</t>
  </si>
  <si>
    <t>Bể bơi thi đấu có mái che, sức chứa 5.000 - 7.500 chỗ</t>
  </si>
  <si>
    <t>Bể bơi thi đấu, sức chứa 2.000- &lt;5.000 chỗ</t>
  </si>
  <si>
    <t>Bể bơi thi đấu, sức chứa &lt;2.000 chỗ</t>
  </si>
  <si>
    <t>Bể bơi cho thể thao phong trào</t>
  </si>
  <si>
    <t>CÔNG TRÌNH CÔNG NGHIỆP</t>
  </si>
  <si>
    <t>II-1</t>
  </si>
  <si>
    <t>Công trình khai thác than</t>
  </si>
  <si>
    <t>a) Công trình mỏ than hầm lò</t>
  </si>
  <si>
    <t>Sản lượng &gt; 3 triệu T/năm</t>
  </si>
  <si>
    <t>Sản lượng 1 - 3 triệu T/năm</t>
  </si>
  <si>
    <t>Sản lượng 0.3 - &lt;1 triệu T/năm</t>
  </si>
  <si>
    <t>Sản lượng &lt; 0.3 triệu T/năm</t>
  </si>
  <si>
    <t>b) Công trình mỏ than lộ thiên</t>
  </si>
  <si>
    <t>Sản lượng &gt; 5 triệu T/năm</t>
  </si>
  <si>
    <t>Sản lượng 2 - 5 triệu T/năm</t>
  </si>
  <si>
    <t>Sản lượng 0.5 - &lt;2 triệu T/năm</t>
  </si>
  <si>
    <t>Sản lượng &lt; 0.5 triệu T/năm</t>
  </si>
  <si>
    <t>c) Công trình chọn rửa, tuyển than.</t>
  </si>
  <si>
    <t>II-2</t>
  </si>
  <si>
    <t>Công trình khai thác quặng</t>
  </si>
  <si>
    <t>a) Công trình mỏ quặng hầm lò</t>
  </si>
  <si>
    <t>Sản lượng &gt; 1 triệu T/năm</t>
  </si>
  <si>
    <t>Sản lượng 0.5 - 1 triệu T/năm</t>
  </si>
  <si>
    <t>b) Công trình mỏ quặng lộ thiên</t>
  </si>
  <si>
    <t>Sản lượng &gt; 2 triệu T/năm</t>
  </si>
  <si>
    <t>Sản lượng 1 - 2 triệu T/năm</t>
  </si>
  <si>
    <t>Sản lượng &lt;1 triệu T/năm</t>
  </si>
  <si>
    <t>c) Công trình tuyển quặng, làm giầu quặng.</t>
  </si>
  <si>
    <t>II-3</t>
  </si>
  <si>
    <t>Công trình khai thác dầu, khí đốt.</t>
  </si>
  <si>
    <t>a) Công trình dàn khoan thăm dò, khai thác trên biển</t>
  </si>
  <si>
    <t xml:space="preserve">Chiều sâu mực nước biển &gt; 5 Km </t>
  </si>
  <si>
    <t>Chiều sâu mực nước biển từ 300M đến 5Km</t>
  </si>
  <si>
    <t>Chiều sâu mực nước biển &lt; 300m</t>
  </si>
  <si>
    <t>II-4</t>
  </si>
  <si>
    <t>Công trình công nghiệp hoá chất và hoá dầu, chế biến khí</t>
  </si>
  <si>
    <t>a) Công trình sản xuất hóa chất cơ bản, hóa chất tiêu dùng</t>
  </si>
  <si>
    <t>Sản lượng &gt; 500.000 T/năm</t>
  </si>
  <si>
    <t>Sản lượng &gt;100.000 - 500.000 T/năm</t>
  </si>
  <si>
    <t>Sản lượng &lt; 100.000 T/năm</t>
  </si>
  <si>
    <t>b) Công trình sản xuất hóa dược, hóa mỹ phẩm.</t>
  </si>
  <si>
    <t>Sản lượng &gt; 300.000 T/năm</t>
  </si>
  <si>
    <t>Sản lượng &gt;50.000 - 300.000 T/năm</t>
  </si>
  <si>
    <t>Sản lượng &lt; 50.000 T/năm</t>
  </si>
  <si>
    <t>c) Công trình sản xuất phân bón (u rê, DAP).</t>
  </si>
  <si>
    <t>Sản lượng &gt;500.000 - 1 triệu T/năm</t>
  </si>
  <si>
    <t>Sản lượng &lt; 500.000 T/năm</t>
  </si>
  <si>
    <t>d) Công trình sản xuất vật liệu nổ công nghiệp</t>
  </si>
  <si>
    <t>Với mọi quy mô</t>
  </si>
  <si>
    <t>đ) Nhà máy lọc hóa dầu</t>
  </si>
  <si>
    <t>Công suất chế biến dầu thô &gt; 500 thùng/ngày</t>
  </si>
  <si>
    <t>Công suất chế biến dầu thô từ 300 - 500 thùng/ngày</t>
  </si>
  <si>
    <t>Công suất chế biến dầu thô từ 100 -300 thùng/ngày</t>
  </si>
  <si>
    <t>Công suất chế biến dầu thô &lt; 100 thùng/ngày</t>
  </si>
  <si>
    <t>e) Nhà máy chế biến khí</t>
  </si>
  <si>
    <r>
      <rPr>
        <sz val="9"/>
        <color theme="1"/>
        <rFont val="Arial"/>
        <family val="2"/>
      </rPr>
      <t>Công suất &gt;10 triệu m</t>
    </r>
    <r>
      <rPr>
        <vertAlign val="superscript"/>
        <sz val="9"/>
        <color theme="1"/>
        <rFont val="Arial"/>
        <family val="2"/>
      </rPr>
      <t xml:space="preserve">3 </t>
    </r>
    <r>
      <rPr>
        <sz val="9"/>
        <color theme="1"/>
        <rFont val="Arial"/>
        <family val="2"/>
      </rPr>
      <t>khí/ngày</t>
    </r>
  </si>
  <si>
    <r>
      <rPr>
        <sz val="9"/>
        <color theme="1"/>
        <rFont val="Arial"/>
        <family val="2"/>
      </rPr>
      <t>Công suất từ 5- 10 triệu m</t>
    </r>
    <r>
      <rPr>
        <vertAlign val="superscript"/>
        <sz val="9"/>
        <color theme="1"/>
        <rFont val="Arial"/>
        <family val="2"/>
      </rPr>
      <t>3</t>
    </r>
    <r>
      <rPr>
        <sz val="9"/>
        <color theme="1"/>
        <rFont val="Arial"/>
        <family val="2"/>
      </rPr>
      <t xml:space="preserve"> khí/ngày</t>
    </r>
  </si>
  <si>
    <r>
      <rPr>
        <sz val="9"/>
        <color theme="1"/>
        <rFont val="Arial"/>
        <family val="2"/>
      </rPr>
      <t>Công suất &lt; 5 triệu  m</t>
    </r>
    <r>
      <rPr>
        <vertAlign val="superscript"/>
        <sz val="9"/>
        <color theme="1"/>
        <rFont val="Arial"/>
        <family val="2"/>
      </rPr>
      <t xml:space="preserve">3 </t>
    </r>
    <r>
      <rPr>
        <sz val="9"/>
        <color theme="1"/>
        <rFont val="Arial"/>
        <family val="2"/>
      </rPr>
      <t>khí/ngày</t>
    </r>
  </si>
  <si>
    <t>II-5</t>
  </si>
  <si>
    <t>Kho xăng, dầu, khí hoá lỏng và tuyến ống dẫn khí, dầu</t>
  </si>
  <si>
    <t>a) Kho xăng, dầu.</t>
  </si>
  <si>
    <r>
      <rPr>
        <sz val="9"/>
        <color theme="1"/>
        <rFont val="Arial"/>
        <family val="2"/>
      </rPr>
      <t>Bể chứa có dung tích &gt; 20.000 m</t>
    </r>
    <r>
      <rPr>
        <vertAlign val="superscript"/>
        <sz val="9"/>
        <color theme="1"/>
        <rFont val="Arial"/>
        <family val="2"/>
      </rPr>
      <t>3</t>
    </r>
  </si>
  <si>
    <r>
      <rPr>
        <sz val="9"/>
        <color theme="1"/>
        <rFont val="Arial"/>
        <family val="2"/>
      </rPr>
      <t>Bể chứa có dung tích &gt;10.000m</t>
    </r>
    <r>
      <rPr>
        <vertAlign val="superscript"/>
        <sz val="9"/>
        <color theme="1"/>
        <rFont val="Arial"/>
        <family val="2"/>
      </rPr>
      <t>3</t>
    </r>
  </si>
  <si>
    <r>
      <rPr>
        <sz val="9"/>
        <color theme="1"/>
        <rFont val="Arial"/>
        <family val="2"/>
      </rPr>
      <t>Bể chứa có dung tích từ 5.000-10.000m</t>
    </r>
    <r>
      <rPr>
        <vertAlign val="superscript"/>
        <sz val="9"/>
        <color theme="1"/>
        <rFont val="Arial"/>
        <family val="2"/>
      </rPr>
      <t>3</t>
    </r>
  </si>
  <si>
    <r>
      <rPr>
        <sz val="9"/>
        <color theme="1"/>
        <rFont val="Arial"/>
        <family val="2"/>
      </rPr>
      <t>Bể chứa có dung tích &lt; 5.000 m</t>
    </r>
    <r>
      <rPr>
        <vertAlign val="superscript"/>
        <sz val="9"/>
        <color theme="1"/>
        <rFont val="Arial"/>
        <family val="2"/>
      </rPr>
      <t>3</t>
    </r>
  </si>
  <si>
    <r>
      <rPr>
        <sz val="9"/>
        <color theme="1"/>
        <rFont val="Arial"/>
        <family val="2"/>
      </rPr>
      <t>Bể chứa có dung tích  &lt; 1.000 m</t>
    </r>
    <r>
      <rPr>
        <vertAlign val="superscript"/>
        <sz val="9"/>
        <color theme="1"/>
        <rFont val="Arial"/>
        <family val="2"/>
      </rPr>
      <t>3</t>
    </r>
  </si>
  <si>
    <t>b) Kho chứa khí hóa lỏng</t>
  </si>
  <si>
    <r>
      <rPr>
        <sz val="9"/>
        <color theme="1"/>
        <rFont val="Arial"/>
        <family val="2"/>
      </rPr>
      <t>Dung tích bể chứa &gt;10.000m</t>
    </r>
    <r>
      <rPr>
        <vertAlign val="superscript"/>
        <sz val="9"/>
        <color theme="1"/>
        <rFont val="Arial"/>
        <family val="2"/>
      </rPr>
      <t>3</t>
    </r>
  </si>
  <si>
    <r>
      <rPr>
        <sz val="9"/>
        <color theme="1"/>
        <rFont val="Arial"/>
        <family val="2"/>
      </rPr>
      <t>Dung tích bể chứa từ 5.000 -10.000 m</t>
    </r>
    <r>
      <rPr>
        <vertAlign val="superscript"/>
        <sz val="9"/>
        <color theme="1"/>
        <rFont val="Arial"/>
        <family val="2"/>
      </rPr>
      <t>3</t>
    </r>
  </si>
  <si>
    <r>
      <rPr>
        <sz val="9"/>
        <color theme="1"/>
        <rFont val="Arial"/>
        <family val="2"/>
      </rPr>
      <t>Dung tích bể chứa&lt; 5.000 m</t>
    </r>
    <r>
      <rPr>
        <vertAlign val="superscript"/>
        <sz val="9"/>
        <color theme="1"/>
        <rFont val="Arial"/>
        <family val="2"/>
      </rPr>
      <t>3</t>
    </r>
  </si>
  <si>
    <t>c) Kho chứa vật liệu nổ công nghiệp</t>
  </si>
  <si>
    <t>c) Tuyến ống dẫn khí, dầu</t>
  </si>
  <si>
    <t>Tuyến ống ngoài khơi; tuyến ống trên bờ áp lực &gt; 60 bar</t>
  </si>
  <si>
    <t>Tuyến ống trên bờ áp lực 19 - 60 bar</t>
  </si>
  <si>
    <t>Tuyến ống trên bờ áp lực  7 - &lt;19 bar</t>
  </si>
  <si>
    <t>II-6</t>
  </si>
  <si>
    <t xml:space="preserve">Công trình luyện kim </t>
  </si>
  <si>
    <t>a) Công trình công nghiệp luyện kim mầu.</t>
  </si>
  <si>
    <t>Sản lượng 500.000-1 triệu T/năm</t>
  </si>
  <si>
    <t>Sản lượng 100.000 -&lt;500.000 T/năm</t>
  </si>
  <si>
    <t>b) Công trình luyện, cán thép.</t>
  </si>
  <si>
    <t>Khu liên hợp luyện kim</t>
  </si>
  <si>
    <t>Sản lượng &gt;1 triệu T/năm</t>
  </si>
  <si>
    <t>II-7</t>
  </si>
  <si>
    <t>Công trình cơ khí, chế tạo</t>
  </si>
  <si>
    <t>a) Công trình cơ khí chế tạo máy công cụ các loại.</t>
  </si>
  <si>
    <t>Sản lượng &gt;5.000 Cái/năm</t>
  </si>
  <si>
    <t>Sản lượng 2.500-5.000 Cái/năm</t>
  </si>
  <si>
    <t>Sản lượng &lt;2.500 Cái/năm</t>
  </si>
  <si>
    <t>b) Công trình chế tạo thiết bị công nghiệp</t>
  </si>
  <si>
    <t>Sản lượng &gt;10.000 T/năm</t>
  </si>
  <si>
    <t>Sản lượng 5.000 -10.000 T/năm</t>
  </si>
  <si>
    <t>c) Công trình lắp ráp, sửa chữa ô tô xe máy.</t>
  </si>
  <si>
    <t>&gt;10.000 Xe/năm</t>
  </si>
  <si>
    <t>3.000 -10.000 Xe/năm</t>
  </si>
  <si>
    <t>&lt; 3.000 Xe/năm</t>
  </si>
  <si>
    <t>II-8</t>
  </si>
  <si>
    <t>Công nghiệp điện tử-tin học</t>
  </si>
  <si>
    <t>a) Lắp ráp sản phẩm (sản phẩm tương đương TV hay máy vi tính)</t>
  </si>
  <si>
    <t>Sản lượng &gt;  300.000 sf/năm</t>
  </si>
  <si>
    <t>Sản lượng 200.000 -300.000 sf/năm</t>
  </si>
  <si>
    <t>Sản lượng 150.000- &lt; 200.000 sf/năm</t>
  </si>
  <si>
    <t>Sản lượng 100.000 -150.00 sf/năm</t>
  </si>
  <si>
    <t>Sản lượng &lt; 100.000 sf/năm</t>
  </si>
  <si>
    <t>b) Chế tạo linh kiện, phụ tùng, cụm linh kiện (sản phẩm tương đương mạch in điện tử hay IC)</t>
  </si>
  <si>
    <t>Sản lượng &gt;  500 triệu sf/năm</t>
  </si>
  <si>
    <t>Sản lượng 400 -500 triệu sf/năm</t>
  </si>
  <si>
    <t>Sản lượng 300- &lt; 400 triệu sf/năm</t>
  </si>
  <si>
    <t>Sản lượng 200 -300 triệu sf/năm</t>
  </si>
  <si>
    <t>Sản lượng  &lt; 200 triệu sf/năm</t>
  </si>
  <si>
    <t>II-9</t>
  </si>
  <si>
    <t>Công trình năng lượng</t>
  </si>
  <si>
    <t>a) Công trình nguồn nhiệt điện</t>
  </si>
  <si>
    <t>Công suất &gt; 2.000 MW</t>
  </si>
  <si>
    <t>Công suất 600- 2.000 MW</t>
  </si>
  <si>
    <t>Công suất 50- &lt; 600 MW</t>
  </si>
  <si>
    <t>Công suất  5 -  50 MW</t>
  </si>
  <si>
    <t>Công suất &lt; 5 MW</t>
  </si>
  <si>
    <t>b) Công trình nguồn thủy điện (phân cấp theo công suất điện năng hoặc theo quy mô hồ chứa và đập chính quy định tại mục các công trình thủy lợi, mã số IV-1, IV-2)</t>
  </si>
  <si>
    <t>Công suất &gt; 1.000 MW</t>
  </si>
  <si>
    <t>Công suất 300 - 1.000 MW</t>
  </si>
  <si>
    <t>Công suất 30 - &lt; 300 MW</t>
  </si>
  <si>
    <t>Công suất 3 -  &lt; 30 MW</t>
  </si>
  <si>
    <t>Công suất &lt; 3 MW</t>
  </si>
  <si>
    <t>c) Công trình nguồn điện nguyên tử</t>
  </si>
  <si>
    <t>&gt;1.000 MW</t>
  </si>
  <si>
    <t>≤1.000 MW</t>
  </si>
  <si>
    <t>d) Công trình  đường dây và trạm biến áp</t>
  </si>
  <si>
    <t>500 KV</t>
  </si>
  <si>
    <t>110 KV</t>
  </si>
  <si>
    <t>35 KV</t>
  </si>
  <si>
    <t>II-10</t>
  </si>
  <si>
    <t xml:space="preserve">Công trình công nghiệp nhẹ </t>
  </si>
  <si>
    <t>a) Nhà máy dệt</t>
  </si>
  <si>
    <t>Sản lượng ≥ 25 triệu mét/năm</t>
  </si>
  <si>
    <t>Sản lượng 5 - &lt; 25 triệu mét/năm</t>
  </si>
  <si>
    <t>Sản lượng &lt; 5 triệu mét/năm</t>
  </si>
  <si>
    <t>b) Nhà máy in nhuộm</t>
  </si>
  <si>
    <t>Sản lượng ≥ 35 triệu mét/năm</t>
  </si>
  <si>
    <t>Sản lượng 10 - &lt; 35 triệu mét/năm</t>
  </si>
  <si>
    <t>Sản lượng &lt; 10 triệu mét/năm</t>
  </si>
  <si>
    <t>c) Nhà máy sản xuất các sản phẩm may</t>
  </si>
  <si>
    <t>Sản lượng ≥ 10 sản phẩm /năm</t>
  </si>
  <si>
    <t>Sản lượng 2 - &lt; 10 triệu sản phẩm /năm</t>
  </si>
  <si>
    <t>Sản lượng &lt; 2 sản phẩm /năm</t>
  </si>
  <si>
    <t>d) Nhà máy thuộc da và sản xuất các sản phẩm từ da</t>
  </si>
  <si>
    <t>Sản lượng ≥ 12 triệu đôi ( hoặc tương đương)/năm</t>
  </si>
  <si>
    <t>Sản lượng 1 - &lt; 12 triệu đôi (hoặc tương đương)/năm</t>
  </si>
  <si>
    <t>Sản lượng &lt; 1 triệu đôi (hoặc tương đương)/năm</t>
  </si>
  <si>
    <t>đ) Nhà máy sản xuất  các sản phẩm nhựa</t>
  </si>
  <si>
    <t>Sản lượng ≥ 15.000 T/năm</t>
  </si>
  <si>
    <t>Sản lượng 2.000- &lt; 15.000 T/năm</t>
  </si>
  <si>
    <t>Sản lượng &lt; 2.000 T/năm</t>
  </si>
  <si>
    <t>e) Nhà máy sản xuất đồ sành sứ, thủy tinh</t>
  </si>
  <si>
    <t>Sản lượng ≥ 25.000 T/năm</t>
  </si>
  <si>
    <t>Sản lượng 3.000- &lt; 25.000 T/năm</t>
  </si>
  <si>
    <t>Sản lượng &lt; 3.000 T/năm</t>
  </si>
  <si>
    <t>g) Nhà máy bột giấy và giấy</t>
  </si>
  <si>
    <t>Sản lượng ≥ 60.000 T/năm</t>
  </si>
  <si>
    <t>Sản lượng 25.000 - &lt; 60.000 T/năm</t>
  </si>
  <si>
    <t>Sản lượng &lt; 25.000 T/năm</t>
  </si>
  <si>
    <t>II-11</t>
  </si>
  <si>
    <t>Công trình chế biến thực phẩm</t>
  </si>
  <si>
    <t>a) Nhà máy sản xuất dầu ăn, hương liệu</t>
  </si>
  <si>
    <t>Sản lượng ≥ 150.000 T/năm</t>
  </si>
  <si>
    <t>Sản lượng  50.000 -150.000 T/năm</t>
  </si>
  <si>
    <t>Sản lượng  &lt; 50.000 T/năm</t>
  </si>
  <si>
    <t>b) Nhà máy sản xuất rượu, bia, nước giải khát.</t>
  </si>
  <si>
    <t>Sản lượng  ≥ 100 triệu lit/năm</t>
  </si>
  <si>
    <t>Sản lượng 25 - &lt; 100 triệu  lit/năm</t>
  </si>
  <si>
    <t>Sản lượng  &lt; 25 triệu  lit/năm</t>
  </si>
  <si>
    <t>c) Nhà máy sản xuất thuốc lá</t>
  </si>
  <si>
    <t>Sản lượng ≥ 200 triệu bao/năm</t>
  </si>
  <si>
    <t>Sản lượng 50 - &lt; 200 triệu bao/năm</t>
  </si>
  <si>
    <t>Sản lượng &lt; 50 triệu bao/năm</t>
  </si>
  <si>
    <t>d) Nhà máy sữa</t>
  </si>
  <si>
    <t>Sản lượng  ≥ 100 triệu  lít s.phẩm/năm</t>
  </si>
  <si>
    <t>Sản lượng 30 - &lt; 100 triệu  lít s.phẩm/năm</t>
  </si>
  <si>
    <t>Sản lượng  &lt; 30 triệu  lít s.phẩm/năm</t>
  </si>
  <si>
    <t>đ) Nhà máy sản xuất bánh kẹo, mỳ ăn liền</t>
  </si>
  <si>
    <t>Sản lượng  &gt; 25.000 T/năm</t>
  </si>
  <si>
    <t>Sản lượng  5.000 -25.000 T/năm</t>
  </si>
  <si>
    <t>Sản lượng  &lt; 5.000 T/năm</t>
  </si>
  <si>
    <t>e) Kho đông lạnh</t>
  </si>
  <si>
    <t>Sức chứa  &gt; 1.000  T</t>
  </si>
  <si>
    <t>Sức chứa 250 -≤1.000 T</t>
  </si>
  <si>
    <t>Sức chứa &lt;250  T</t>
  </si>
  <si>
    <t>II-</t>
  </si>
  <si>
    <t>Công trình công nghiệp vật liệu xây dựng</t>
  </si>
  <si>
    <t>a) Nhà máy sản xuất Xi măng</t>
  </si>
  <si>
    <t>Công suất &gt; 2 triệu T/năm</t>
  </si>
  <si>
    <t>Công suất 1 - 2 triệu T/năm</t>
  </si>
  <si>
    <t>Công suất &lt; 1 triệu T/năm</t>
  </si>
  <si>
    <t>b) Nhà máy sản xuất gạch Ceramic, gạch Granit, ốp lát</t>
  </si>
  <si>
    <r>
      <rPr>
        <sz val="9"/>
        <color theme="1"/>
        <rFont val="Arial"/>
        <family val="2"/>
      </rPr>
      <t>Công suất &gt; 5 triệu m</t>
    </r>
    <r>
      <rPr>
        <vertAlign val="superscript"/>
        <sz val="9"/>
        <color theme="1"/>
        <rFont val="Arial"/>
        <family val="2"/>
      </rPr>
      <t>3</t>
    </r>
    <r>
      <rPr>
        <sz val="9"/>
        <color theme="1"/>
        <rFont val="Arial"/>
        <family val="2"/>
      </rPr>
      <t>/năm</t>
    </r>
  </si>
  <si>
    <r>
      <rPr>
        <sz val="9"/>
        <color theme="1"/>
        <rFont val="Arial"/>
        <family val="2"/>
      </rPr>
      <t>Công suất 2 - 5 triệu m</t>
    </r>
    <r>
      <rPr>
        <vertAlign val="superscript"/>
        <sz val="9"/>
        <color theme="1"/>
        <rFont val="Arial"/>
        <family val="2"/>
      </rPr>
      <t>3</t>
    </r>
    <r>
      <rPr>
        <sz val="9"/>
        <color theme="1"/>
        <rFont val="Arial"/>
        <family val="2"/>
      </rPr>
      <t>/năm</t>
    </r>
  </si>
  <si>
    <r>
      <rPr>
        <sz val="9"/>
        <color theme="1"/>
        <rFont val="Arial"/>
        <family val="2"/>
      </rPr>
      <t>Công suất &lt; 2 triệu m</t>
    </r>
    <r>
      <rPr>
        <vertAlign val="superscript"/>
        <sz val="9"/>
        <color theme="1"/>
        <rFont val="Arial"/>
        <family val="2"/>
      </rPr>
      <t>3</t>
    </r>
    <r>
      <rPr>
        <sz val="9"/>
        <color theme="1"/>
        <rFont val="Arial"/>
        <family val="2"/>
      </rPr>
      <t>/năm</t>
    </r>
  </si>
  <si>
    <t>c) Nhà máy sản xuất gạch, ngói đất sét nung.</t>
  </si>
  <si>
    <t>Công suất &gt; 20 triệu Viên/năm</t>
  </si>
  <si>
    <t>Công suất 10 - 20 triệu Viên/năm</t>
  </si>
  <si>
    <t>Công suất  &lt; 10 triệu Viên/năm</t>
  </si>
  <si>
    <t>d) Nhà máy sản xuất sứ vệ sinh</t>
  </si>
  <si>
    <t>Công suất ≥500.000 s.phẩm/năm</t>
  </si>
  <si>
    <t>Công suất &lt; 500.000 s.phẩm/năm</t>
  </si>
  <si>
    <t>đ) Nhà máy sản xuất kính</t>
  </si>
  <si>
    <r>
      <rPr>
        <sz val="9"/>
        <color theme="1"/>
        <rFont val="Arial"/>
        <family val="2"/>
      </rPr>
      <t>Công suất &gt; 20 triệu m</t>
    </r>
    <r>
      <rPr>
        <vertAlign val="superscript"/>
        <sz val="9"/>
        <color theme="1"/>
        <rFont val="Arial"/>
        <family val="2"/>
      </rPr>
      <t>2</t>
    </r>
    <r>
      <rPr>
        <sz val="9"/>
        <color theme="1"/>
        <rFont val="Arial"/>
        <family val="2"/>
      </rPr>
      <t>/năm</t>
    </r>
  </si>
  <si>
    <r>
      <rPr>
        <sz val="9"/>
        <color theme="1"/>
        <rFont val="Arial"/>
        <family val="2"/>
      </rPr>
      <t>Công suất 10 - 20 triệu m</t>
    </r>
    <r>
      <rPr>
        <vertAlign val="superscript"/>
        <sz val="9"/>
        <color theme="1"/>
        <rFont val="Arial"/>
        <family val="2"/>
      </rPr>
      <t>2</t>
    </r>
    <r>
      <rPr>
        <sz val="9"/>
        <color theme="1"/>
        <rFont val="Arial"/>
        <family val="2"/>
      </rPr>
      <t>/năm</t>
    </r>
  </si>
  <si>
    <r>
      <rPr>
        <sz val="9"/>
        <color theme="1"/>
        <rFont val="Arial"/>
        <family val="2"/>
      </rPr>
      <t>Công suất &lt; 10 triệu m</t>
    </r>
    <r>
      <rPr>
        <vertAlign val="superscript"/>
        <sz val="9"/>
        <color theme="1"/>
        <rFont val="Arial"/>
        <family val="2"/>
      </rPr>
      <t>2</t>
    </r>
    <r>
      <rPr>
        <sz val="9"/>
        <color theme="1"/>
        <rFont val="Arial"/>
        <family val="2"/>
      </rPr>
      <t>/năm</t>
    </r>
  </si>
  <si>
    <t>e) Nhà máy sản xuất hỗn hợp bê tông và cấu kiện bê tông</t>
  </si>
  <si>
    <r>
      <rPr>
        <sz val="9"/>
        <color theme="1"/>
        <rFont val="Arial"/>
        <family val="2"/>
      </rPr>
      <t>Công suất &gt; 1 triệu m</t>
    </r>
    <r>
      <rPr>
        <vertAlign val="superscript"/>
        <sz val="9"/>
        <color theme="1"/>
        <rFont val="Arial"/>
        <family val="2"/>
      </rPr>
      <t>3</t>
    </r>
    <r>
      <rPr>
        <sz val="9"/>
        <color theme="1"/>
        <rFont val="Arial"/>
        <family val="2"/>
      </rPr>
      <t>/năm</t>
    </r>
  </si>
  <si>
    <r>
      <rPr>
        <sz val="9"/>
        <color theme="1"/>
        <rFont val="Arial"/>
        <family val="2"/>
      </rPr>
      <t>Công suất 500.000 - 1 triệu m</t>
    </r>
    <r>
      <rPr>
        <vertAlign val="superscript"/>
        <sz val="9"/>
        <color theme="1"/>
        <rFont val="Arial"/>
        <family val="2"/>
      </rPr>
      <t>3</t>
    </r>
    <r>
      <rPr>
        <sz val="9"/>
        <color theme="1"/>
        <rFont val="Arial"/>
        <family val="2"/>
      </rPr>
      <t>/năm</t>
    </r>
  </si>
  <si>
    <r>
      <rPr>
        <sz val="9"/>
        <color theme="1"/>
        <rFont val="Arial"/>
        <family val="2"/>
      </rPr>
      <t>Công suất &lt; 500.000 m</t>
    </r>
    <r>
      <rPr>
        <vertAlign val="superscript"/>
        <sz val="9"/>
        <color theme="1"/>
        <rFont val="Arial"/>
        <family val="2"/>
      </rPr>
      <t>3</t>
    </r>
    <r>
      <rPr>
        <sz val="9"/>
        <color theme="1"/>
        <rFont val="Arial"/>
        <family val="2"/>
      </rPr>
      <t>/năm</t>
    </r>
  </si>
  <si>
    <t>CÔNG TRÌNH GIAO THÔNG</t>
  </si>
  <si>
    <t>III-1</t>
  </si>
  <si>
    <t>Đường bộ</t>
  </si>
  <si>
    <t>a) Đường ô tô cao tốc các loại</t>
  </si>
  <si>
    <t>Đường cao tốc với lưu lượng xe &gt; 30.000 Xe quy đổi/ ngày đêm hoặc tốc độ &gt;100km/h</t>
  </si>
  <si>
    <t>Đường cao tốc với lưu lượng xe từ 10.000-30.000 Xe quy đổi/ngày đêm hoặc tốc độ &gt;80km/h</t>
  </si>
  <si>
    <t>Lưu lượng xe từ 3.000-10.000 Xe quy đổi/ ngày đêm hoặc tốc độ &gt;60km/h</t>
  </si>
  <si>
    <t>Lưu lượng xe từ 300-3.000 Xe quy đổi/ngày đêm hoặc đường giao thông nông thôn loại A</t>
  </si>
  <si>
    <t>Lưu lượng xe &lt;300 Xe quy đổi/ ngày đêm hoặc đường giao thông nông thôn loại B</t>
  </si>
  <si>
    <t>b) Đường ô tô, đường trong đô thị</t>
  </si>
  <si>
    <t>c) Đường nông thôn</t>
  </si>
  <si>
    <t>III-2</t>
  </si>
  <si>
    <t>Đường sắt</t>
  </si>
  <si>
    <t>Đường sắt cao tốc</t>
  </si>
  <si>
    <t>Đường tầu điện ngầm; đường sắt trên cao.</t>
  </si>
  <si>
    <t>Đường sắt quốc gia thông thường</t>
  </si>
  <si>
    <t>Đường sắt chuyên dụng và đường sắt địa phương</t>
  </si>
  <si>
    <t>III-3</t>
  </si>
  <si>
    <t>Cầu</t>
  </si>
  <si>
    <t>a) Cầu đường bộ</t>
  </si>
  <si>
    <t>Nhịp &gt;200m</t>
  </si>
  <si>
    <t>Nhịp từ 100-200m hoặc sử dụng công nghệ thi công mới, kiến trúc đặc biệt</t>
  </si>
  <si>
    <t>Nhịp từ 50-100m</t>
  </si>
  <si>
    <t>Nhịp từ  25-50m</t>
  </si>
  <si>
    <t>Nhịp từ  &lt; 25m</t>
  </si>
  <si>
    <t>b) Câù đường sắt</t>
  </si>
  <si>
    <t>III-4</t>
  </si>
  <si>
    <t>Hầm</t>
  </si>
  <si>
    <t>a) Hầm đường ô tô</t>
  </si>
  <si>
    <t>Hầm tầu điện ngầm</t>
  </si>
  <si>
    <t>Chiều dài &gt; 3000m, tối thiểu 2 làn xe ô tô, 1 làn đường sắt</t>
  </si>
  <si>
    <t>Chiều dài từ 1000-3000m, tối thiểu 2 làn xe ô tô, 1 làn đường sắt</t>
  </si>
  <si>
    <t>Chiều dài từ 100-1000m</t>
  </si>
  <si>
    <t>Chiều dài &lt;100m</t>
  </si>
  <si>
    <t>b) Hầm đường sắt</t>
  </si>
  <si>
    <t>c) Hầm cho người đi bộ</t>
  </si>
  <si>
    <t>III-5</t>
  </si>
  <si>
    <t>Công trình đường thủy</t>
  </si>
  <si>
    <t>a) Bến, Ụ nâng tầu cảng biển</t>
  </si>
  <si>
    <t>Bến,ụ cho tầu &gt;50.000 DWT</t>
  </si>
  <si>
    <t>Bến, ụ cho tầu 30.000-50.000 DWT</t>
  </si>
  <si>
    <t>Bến, ụ cho tầu 10.000-30.000 DWT</t>
  </si>
  <si>
    <t>Bến cho tầu &lt;10.000 DWT</t>
  </si>
  <si>
    <t>b) Cảng bến thủy cho tàu.nhà máy đóng sửa chữa tàu</t>
  </si>
  <si>
    <t>&gt; 5.000 T</t>
  </si>
  <si>
    <t>3.000 - 5.000 T</t>
  </si>
  <si>
    <t>1.500 – 3.000 T</t>
  </si>
  <si>
    <t>750 -1.500 T</t>
  </si>
  <si>
    <t>&lt; 750T</t>
  </si>
  <si>
    <t>c) Âu thuyền cho tầu</t>
  </si>
  <si>
    <t>&gt; 3.000 T</t>
  </si>
  <si>
    <t>1.500 - 3.000 T</t>
  </si>
  <si>
    <t>750- 1.500 T</t>
  </si>
  <si>
    <t>200 - 750 T</t>
  </si>
  <si>
    <t>&lt; 200T</t>
  </si>
  <si>
    <t>d) Đường  thủy có bê rộng (B) và độ sâu (H ) nước chạy tàu</t>
  </si>
  <si>
    <t>B &gt; 120m</t>
  </si>
  <si>
    <t>B= 90-&lt;120m</t>
  </si>
  <si>
    <t>B = 70- &lt; 90m</t>
  </si>
  <si>
    <t>B= 50- &lt; 70m</t>
  </si>
  <si>
    <t>B &lt; 50m</t>
  </si>
  <si>
    <t>- Trên sông</t>
  </si>
  <si>
    <t>H &gt;5m</t>
  </si>
  <si>
    <t>H = 4- &lt;5m</t>
  </si>
  <si>
    <t>H = 3 - &lt;4 m</t>
  </si>
  <si>
    <t>H = 2- &lt; 3 m</t>
  </si>
  <si>
    <t>H &lt; 2m</t>
  </si>
  <si>
    <t>- Trên kênh đào</t>
  </si>
  <si>
    <t>B &gt; 70m;</t>
  </si>
  <si>
    <t>B= 50- &lt;70m</t>
  </si>
  <si>
    <t>B = 40 - &lt;50m</t>
  </si>
  <si>
    <t>B= 30 - &lt; 40m</t>
  </si>
  <si>
    <t>B &lt; 30m</t>
  </si>
  <si>
    <t>H &gt;6m</t>
  </si>
  <si>
    <t>H = 5 - &lt; 6 m</t>
  </si>
  <si>
    <t>H = 4- &lt; 5m</t>
  </si>
  <si>
    <t>H = 2 - &lt;4 m</t>
  </si>
  <si>
    <t>H &lt; 3m</t>
  </si>
  <si>
    <t>III-6</t>
  </si>
  <si>
    <t>Sân bay</t>
  </si>
  <si>
    <t>Đường băng cất hạ cánh (phân cấp theo tiêu chuẩn cuả tổ chức ICAO)</t>
  </si>
  <si>
    <t>IV E</t>
  </si>
  <si>
    <t>IV D</t>
  </si>
  <si>
    <t>III C</t>
  </si>
  <si>
    <t>II B</t>
  </si>
  <si>
    <t>I A</t>
  </si>
  <si>
    <t>CÔNG TRÌNH THỦY LỢI</t>
  </si>
  <si>
    <t>IV-1</t>
  </si>
  <si>
    <t>Công trình hồ chứa</t>
  </si>
  <si>
    <r>
      <rPr>
        <sz val="9"/>
        <color theme="1"/>
        <rFont val="Arial"/>
        <family val="2"/>
      </rPr>
      <t>Dung tích &gt;5.000 x 10</t>
    </r>
    <r>
      <rPr>
        <vertAlign val="superscript"/>
        <sz val="9"/>
        <color theme="1"/>
        <rFont val="Arial"/>
        <family val="2"/>
      </rPr>
      <t>6</t>
    </r>
    <r>
      <rPr>
        <sz val="9"/>
        <color theme="1"/>
        <rFont val="Arial"/>
        <family val="2"/>
      </rPr>
      <t xml:space="preserve"> m</t>
    </r>
    <r>
      <rPr>
        <vertAlign val="superscript"/>
        <sz val="9"/>
        <color theme="1"/>
        <rFont val="Arial"/>
        <family val="2"/>
      </rPr>
      <t>3</t>
    </r>
  </si>
  <si>
    <r>
      <rPr>
        <sz val="9"/>
        <color theme="1"/>
        <rFont val="Arial"/>
        <family val="2"/>
      </rPr>
      <t>Dung tích  từ 1.000 x 10</t>
    </r>
    <r>
      <rPr>
        <vertAlign val="superscript"/>
        <sz val="9"/>
        <color theme="1"/>
        <rFont val="Arial"/>
        <family val="2"/>
      </rPr>
      <t>6</t>
    </r>
    <r>
      <rPr>
        <sz val="9"/>
        <color theme="1"/>
        <rFont val="Arial"/>
        <family val="2"/>
      </rPr>
      <t xml:space="preserve"> -5.000 x 10</t>
    </r>
    <r>
      <rPr>
        <vertAlign val="superscript"/>
        <sz val="9"/>
        <color theme="1"/>
        <rFont val="Arial"/>
        <family val="2"/>
      </rPr>
      <t>6</t>
    </r>
    <r>
      <rPr>
        <sz val="9"/>
        <color theme="1"/>
        <rFont val="Arial"/>
        <family val="2"/>
      </rPr>
      <t xml:space="preserve"> m</t>
    </r>
    <r>
      <rPr>
        <vertAlign val="superscript"/>
        <sz val="9"/>
        <color theme="1"/>
        <rFont val="Arial"/>
        <family val="2"/>
      </rPr>
      <t>3</t>
    </r>
  </si>
  <si>
    <r>
      <rPr>
        <sz val="9"/>
        <color theme="1"/>
        <rFont val="Arial"/>
        <family val="2"/>
      </rPr>
      <t>Dung tích  từ 100 x10</t>
    </r>
    <r>
      <rPr>
        <vertAlign val="superscript"/>
        <sz val="9"/>
        <color theme="1"/>
        <rFont val="Arial"/>
        <family val="2"/>
      </rPr>
      <t>6</t>
    </r>
    <r>
      <rPr>
        <sz val="9"/>
        <color theme="1"/>
        <rFont val="Arial"/>
        <family val="2"/>
      </rPr>
      <t xml:space="preserve"> -1.000 x10</t>
    </r>
    <r>
      <rPr>
        <vertAlign val="superscript"/>
        <sz val="9"/>
        <color theme="1"/>
        <rFont val="Arial"/>
        <family val="2"/>
      </rPr>
      <t>6</t>
    </r>
    <r>
      <rPr>
        <sz val="9"/>
        <color theme="1"/>
        <rFont val="Arial"/>
        <family val="2"/>
      </rPr>
      <t xml:space="preserve"> m</t>
    </r>
    <r>
      <rPr>
        <vertAlign val="superscript"/>
        <sz val="9"/>
        <color theme="1"/>
        <rFont val="Arial"/>
        <family val="2"/>
      </rPr>
      <t>3</t>
    </r>
  </si>
  <si>
    <r>
      <rPr>
        <sz val="9"/>
        <color theme="1"/>
        <rFont val="Arial"/>
        <family val="2"/>
      </rPr>
      <t>Dung tích  từ     1 x 10</t>
    </r>
    <r>
      <rPr>
        <vertAlign val="superscript"/>
        <sz val="9"/>
        <color theme="1"/>
        <rFont val="Arial"/>
        <family val="2"/>
      </rPr>
      <t>6</t>
    </r>
    <r>
      <rPr>
        <sz val="9"/>
        <color theme="1"/>
        <rFont val="Arial"/>
        <family val="2"/>
      </rPr>
      <t xml:space="preserve"> -100 x 10</t>
    </r>
    <r>
      <rPr>
        <vertAlign val="superscript"/>
        <sz val="9"/>
        <color theme="1"/>
        <rFont val="Arial"/>
        <family val="2"/>
      </rPr>
      <t>6</t>
    </r>
    <r>
      <rPr>
        <sz val="9"/>
        <color theme="1"/>
        <rFont val="Arial"/>
        <family val="2"/>
      </rPr>
      <t xml:space="preserve"> m</t>
    </r>
    <r>
      <rPr>
        <vertAlign val="superscript"/>
        <sz val="9"/>
        <color theme="1"/>
        <rFont val="Arial"/>
        <family val="2"/>
      </rPr>
      <t>3</t>
    </r>
  </si>
  <si>
    <r>
      <rPr>
        <sz val="9"/>
        <color theme="1"/>
        <rFont val="Arial"/>
        <family val="2"/>
      </rPr>
      <t>Dung tích &lt;1 x 10</t>
    </r>
    <r>
      <rPr>
        <vertAlign val="superscript"/>
        <sz val="9"/>
        <color theme="1"/>
        <rFont val="Arial"/>
        <family val="2"/>
      </rPr>
      <t>6</t>
    </r>
    <r>
      <rPr>
        <sz val="9"/>
        <color theme="1"/>
        <rFont val="Arial"/>
        <family val="2"/>
      </rPr>
      <t xml:space="preserve"> m</t>
    </r>
    <r>
      <rPr>
        <vertAlign val="superscript"/>
        <sz val="9"/>
        <color theme="1"/>
        <rFont val="Arial"/>
        <family val="2"/>
      </rPr>
      <t>3</t>
    </r>
  </si>
  <si>
    <t>IV-2</t>
  </si>
  <si>
    <t>Công trình đập</t>
  </si>
  <si>
    <t>a) Đập đất, đất - đá</t>
  </si>
  <si>
    <t>Chiều cao</t>
  </si>
  <si>
    <t>&gt;100 m</t>
  </si>
  <si>
    <t>75  - 100 m</t>
  </si>
  <si>
    <t>25 - &lt; 75 m</t>
  </si>
  <si>
    <t>15 - &lt; 25 m</t>
  </si>
  <si>
    <t>&lt; 15 m</t>
  </si>
  <si>
    <t>b) Đập bê tông</t>
  </si>
  <si>
    <t xml:space="preserve"> &gt; 150 m</t>
  </si>
  <si>
    <t>100 - 150m</t>
  </si>
  <si>
    <t>50 - &lt; 100 m</t>
  </si>
  <si>
    <t>15 - &lt; 50 m</t>
  </si>
  <si>
    <t>&lt;15 m</t>
  </si>
  <si>
    <t>c) Tường chắn</t>
  </si>
  <si>
    <t>&gt; 50 m</t>
  </si>
  <si>
    <t>5 - 50 m</t>
  </si>
  <si>
    <t>&lt;5 m</t>
  </si>
  <si>
    <t>IV-3</t>
  </si>
  <si>
    <t>Công trình thủy nông</t>
  </si>
  <si>
    <r>
      <rPr>
        <sz val="9"/>
        <color theme="1"/>
        <rFont val="Arial"/>
        <family val="2"/>
      </rPr>
      <t>a) Hệ thống thủy nông có sức tưới hoặc sức tiêu trên diện tích: S x 10</t>
    </r>
    <r>
      <rPr>
        <vertAlign val="superscript"/>
        <sz val="9"/>
        <color theme="1"/>
        <rFont val="Arial"/>
        <family val="2"/>
      </rPr>
      <t>3</t>
    </r>
    <r>
      <rPr>
        <sz val="9"/>
        <color theme="1"/>
        <rFont val="Arial"/>
        <family val="2"/>
      </rPr>
      <t xml:space="preserve"> ha</t>
    </r>
  </si>
  <si>
    <t>Diện tích</t>
  </si>
  <si>
    <t>&gt; 75</t>
  </si>
  <si>
    <t>&gt; 50 - 75</t>
  </si>
  <si>
    <t>10 - &lt; 50</t>
  </si>
  <si>
    <t>2 - &lt; 10</t>
  </si>
  <si>
    <t>&lt; 2</t>
  </si>
  <si>
    <r>
      <rPr>
        <sz val="9"/>
        <color theme="1"/>
        <rFont val="Arial"/>
        <family val="2"/>
      </rPr>
      <t>b) Công trình cấp nước nguồn cho sinh hoạt, sản xuất có lưu lượng: Q (m</t>
    </r>
    <r>
      <rPr>
        <vertAlign val="superscript"/>
        <sz val="9"/>
        <color theme="1"/>
        <rFont val="Arial"/>
        <family val="2"/>
      </rPr>
      <t>3</t>
    </r>
    <r>
      <rPr>
        <sz val="9"/>
        <color theme="1"/>
        <rFont val="Arial"/>
        <family val="2"/>
      </rPr>
      <t>/s)</t>
    </r>
  </si>
  <si>
    <t>Lưu lượng</t>
  </si>
  <si>
    <t>&gt; 20</t>
  </si>
  <si>
    <t>10 - &lt; 20</t>
  </si>
  <si>
    <t>2- &lt; 10</t>
  </si>
  <si>
    <t>IV-4</t>
  </si>
  <si>
    <t>Đê-Kè</t>
  </si>
  <si>
    <t>Đê chính, đê bao và đê quai (phân cấp theo quy phạm phân cấp đê của ngành thủy lợi)</t>
  </si>
  <si>
    <t>V</t>
  </si>
  <si>
    <t>CÔNG TRÌNH HẠ TẦNG KỸ THUẬT</t>
  </si>
  <si>
    <t>V-1</t>
  </si>
  <si>
    <t>Công trình cấp thoát nước</t>
  </si>
  <si>
    <t>a) Cấp nước</t>
  </si>
  <si>
    <r>
      <rPr>
        <sz val="9"/>
        <color theme="1"/>
        <rFont val="Arial"/>
        <family val="2"/>
      </rPr>
      <t>&gt;</t>
    </r>
    <r>
      <rPr>
        <sz val="9"/>
        <color rgb="FF000000"/>
        <rFont val="Arial"/>
        <family val="2"/>
      </rPr>
      <t xml:space="preserve"> 500.000 m</t>
    </r>
    <r>
      <rPr>
        <vertAlign val="superscript"/>
        <sz val="9"/>
        <color rgb="FF000000"/>
        <rFont val="Arial"/>
        <family val="2"/>
      </rPr>
      <t>3</t>
    </r>
    <r>
      <rPr>
        <sz val="9"/>
        <color rgb="FF000000"/>
        <rFont val="Arial"/>
        <family val="2"/>
      </rPr>
      <t>/ngày đêm</t>
    </r>
  </si>
  <si>
    <r>
      <rPr>
        <sz val="9"/>
        <color rgb="FF000000"/>
        <rFont val="Arial"/>
        <family val="2"/>
      </rPr>
      <t>300.000 &lt; 500.000 m</t>
    </r>
    <r>
      <rPr>
        <vertAlign val="superscript"/>
        <sz val="9"/>
        <color rgb="FF000000"/>
        <rFont val="Arial"/>
        <family val="2"/>
      </rPr>
      <t>3</t>
    </r>
    <r>
      <rPr>
        <sz val="9"/>
        <color rgb="FF000000"/>
        <rFont val="Arial"/>
        <family val="2"/>
      </rPr>
      <t>/ngày đêm</t>
    </r>
  </si>
  <si>
    <r>
      <rPr>
        <sz val="9"/>
        <color rgb="FF000000"/>
        <rFont val="Arial"/>
        <family val="2"/>
      </rPr>
      <t>100.000 &lt; 300.000 m</t>
    </r>
    <r>
      <rPr>
        <vertAlign val="superscript"/>
        <sz val="9"/>
        <color rgb="FF000000"/>
        <rFont val="Arial"/>
        <family val="2"/>
      </rPr>
      <t>3</t>
    </r>
    <r>
      <rPr>
        <sz val="9"/>
        <color rgb="FF000000"/>
        <rFont val="Arial"/>
        <family val="2"/>
      </rPr>
      <t>/ngày đêm</t>
    </r>
  </si>
  <si>
    <r>
      <rPr>
        <sz val="9"/>
        <color rgb="FF000000"/>
        <rFont val="Arial"/>
        <family val="2"/>
      </rPr>
      <t>20.000 &lt; 100.000 m</t>
    </r>
    <r>
      <rPr>
        <vertAlign val="superscript"/>
        <sz val="9"/>
        <color rgb="FF000000"/>
        <rFont val="Arial"/>
        <family val="2"/>
      </rPr>
      <t>3</t>
    </r>
    <r>
      <rPr>
        <sz val="9"/>
        <color rgb="FF000000"/>
        <rFont val="Arial"/>
        <family val="2"/>
      </rPr>
      <t>/ngày đêm</t>
    </r>
  </si>
  <si>
    <r>
      <rPr>
        <sz val="9"/>
        <color rgb="FF000000"/>
        <rFont val="Arial"/>
        <family val="2"/>
      </rPr>
      <t>&lt; 20.000 m</t>
    </r>
    <r>
      <rPr>
        <vertAlign val="superscript"/>
        <sz val="9"/>
        <color rgb="FF000000"/>
        <rFont val="Arial"/>
        <family val="2"/>
      </rPr>
      <t>3</t>
    </r>
    <r>
      <rPr>
        <sz val="9"/>
        <color rgb="FF000000"/>
        <rFont val="Arial"/>
        <family val="2"/>
      </rPr>
      <t>/ngày đêm</t>
    </r>
  </si>
  <si>
    <t>b) Thoát nước</t>
  </si>
  <si>
    <r>
      <rPr>
        <sz val="9"/>
        <color theme="1"/>
        <rFont val="Arial"/>
        <family val="2"/>
      </rPr>
      <t>&gt;</t>
    </r>
    <r>
      <rPr>
        <sz val="9"/>
        <color rgb="FF000000"/>
        <rFont val="Arial"/>
        <family val="2"/>
      </rPr>
      <t xml:space="preserve"> 300.000 m</t>
    </r>
    <r>
      <rPr>
        <vertAlign val="superscript"/>
        <sz val="9"/>
        <color rgb="FF000000"/>
        <rFont val="Arial"/>
        <family val="2"/>
      </rPr>
      <t>3</t>
    </r>
    <r>
      <rPr>
        <sz val="9"/>
        <color rgb="FF000000"/>
        <rFont val="Arial"/>
        <family val="2"/>
      </rPr>
      <t>/ngày đêm</t>
    </r>
  </si>
  <si>
    <r>
      <rPr>
        <sz val="9"/>
        <color rgb="FF000000"/>
        <rFont val="Arial"/>
        <family val="2"/>
      </rPr>
      <t>300.000 &lt; 100.000 m</t>
    </r>
    <r>
      <rPr>
        <vertAlign val="superscript"/>
        <sz val="9"/>
        <color rgb="FF000000"/>
        <rFont val="Arial"/>
        <family val="2"/>
      </rPr>
      <t>3</t>
    </r>
    <r>
      <rPr>
        <sz val="9"/>
        <color rgb="FF000000"/>
        <rFont val="Arial"/>
        <family val="2"/>
      </rPr>
      <t>/ngày đêm</t>
    </r>
  </si>
  <si>
    <r>
      <rPr>
        <sz val="9"/>
        <color rgb="FF000000"/>
        <rFont val="Arial"/>
        <family val="2"/>
      </rPr>
      <t>50.000 &lt; 100.000 m</t>
    </r>
    <r>
      <rPr>
        <vertAlign val="superscript"/>
        <sz val="9"/>
        <color rgb="FF000000"/>
        <rFont val="Arial"/>
        <family val="2"/>
      </rPr>
      <t>3</t>
    </r>
    <r>
      <rPr>
        <sz val="9"/>
        <color rgb="FF000000"/>
        <rFont val="Arial"/>
        <family val="2"/>
      </rPr>
      <t>/ngày đêm</t>
    </r>
  </si>
  <si>
    <r>
      <rPr>
        <sz val="9"/>
        <color rgb="FF000000"/>
        <rFont val="Arial"/>
        <family val="2"/>
      </rPr>
      <t>10.000 &lt; 50.000 m</t>
    </r>
    <r>
      <rPr>
        <vertAlign val="superscript"/>
        <sz val="9"/>
        <color rgb="FF000000"/>
        <rFont val="Arial"/>
        <family val="2"/>
      </rPr>
      <t>3</t>
    </r>
    <r>
      <rPr>
        <sz val="9"/>
        <color rgb="FF000000"/>
        <rFont val="Arial"/>
        <family val="2"/>
      </rPr>
      <t>/ngày đêm</t>
    </r>
  </si>
  <si>
    <r>
      <rPr>
        <sz val="9"/>
        <color rgb="FF000000"/>
        <rFont val="Arial"/>
        <family val="2"/>
      </rPr>
      <t>&lt; 10.000 m</t>
    </r>
    <r>
      <rPr>
        <vertAlign val="superscript"/>
        <sz val="9"/>
        <color rgb="FF000000"/>
        <rFont val="Arial"/>
        <family val="2"/>
      </rPr>
      <t>3</t>
    </r>
    <r>
      <rPr>
        <sz val="9"/>
        <color rgb="FF000000"/>
        <rFont val="Arial"/>
        <family val="2"/>
      </rPr>
      <t>/ngày đêm</t>
    </r>
  </si>
  <si>
    <t>V-2</t>
  </si>
  <si>
    <t>Công trình xử lý chất thải</t>
  </si>
  <si>
    <t>a) Bãi chôn lấp rác</t>
  </si>
  <si>
    <t>500T/ngày</t>
  </si>
  <si>
    <r>
      <rPr>
        <sz val="9"/>
        <color theme="1"/>
        <rFont val="Arial"/>
        <family val="2"/>
      </rPr>
      <t>300-</t>
    </r>
    <r>
      <rPr>
        <sz val="9"/>
        <color rgb="FF000000"/>
        <rFont val="Arial"/>
        <family val="2"/>
      </rPr>
      <t xml:space="preserve">&lt; </t>
    </r>
    <r>
      <rPr>
        <sz val="9"/>
        <color theme="1"/>
        <rFont val="Arial"/>
        <family val="2"/>
      </rPr>
      <t>500 T/ngày</t>
    </r>
  </si>
  <si>
    <r>
      <rPr>
        <sz val="9"/>
        <color theme="1"/>
        <rFont val="Arial"/>
        <family val="2"/>
      </rPr>
      <t xml:space="preserve">150- </t>
    </r>
    <r>
      <rPr>
        <sz val="9"/>
        <color rgb="FF000000"/>
        <rFont val="Arial"/>
        <family val="2"/>
      </rPr>
      <t xml:space="preserve">&lt; </t>
    </r>
    <r>
      <rPr>
        <sz val="9"/>
        <color theme="1"/>
        <rFont val="Arial"/>
        <family val="2"/>
      </rPr>
      <t>300 T/ngày</t>
    </r>
  </si>
  <si>
    <r>
      <rPr>
        <sz val="9"/>
        <color rgb="FF000000"/>
        <rFont val="Arial"/>
        <family val="2"/>
      </rPr>
      <t xml:space="preserve">&lt; </t>
    </r>
    <r>
      <rPr>
        <sz val="9"/>
        <color theme="1"/>
        <rFont val="Arial"/>
        <family val="2"/>
      </rPr>
      <t>150 T/ngày</t>
    </r>
  </si>
  <si>
    <t xml:space="preserve">b) Nhà máy xử lý rác thải </t>
  </si>
  <si>
    <r>
      <rPr>
        <sz val="9"/>
        <color theme="1"/>
        <rFont val="Arial"/>
        <family val="2"/>
      </rPr>
      <t>&gt;</t>
    </r>
    <r>
      <rPr>
        <sz val="9"/>
        <color rgb="FF000000"/>
        <rFont val="Arial"/>
        <family val="2"/>
      </rPr>
      <t xml:space="preserve"> 3.000 T/ngày</t>
    </r>
  </si>
  <si>
    <t>1.000 &lt; 3.000 T/ngày</t>
  </si>
  <si>
    <t>300 &lt; 1.000 T/ngày</t>
  </si>
  <si>
    <t>100 &lt; 300 /ngày</t>
  </si>
  <si>
    <t>&lt; 100T/ngày</t>
  </si>
  <si>
    <t>3.1.2. Nhận dạng các loại nền đất</t>
  </si>
  <si>
    <t>(1) Các loại nền đất A, B, C, D và E được mô tả bằng các mặt cắt địa tầng, các tham số cho trong Bảng 3.1 và được mô tả dưới đây, có thể được sử dụng để kể đến ảnh hưởng của điều kiện nền đất tới tác động động đất. Việc kể đến ảnh hưởng này còn có thể thực hiện bằng cách xem xét thêm ảnh hưởng của địa chất tầng sâu tới tác động động đất.</t>
  </si>
  <si>
    <t>Bảng 3.1 - Các loại nền đất (trang 42 TCVN 9386)</t>
  </si>
  <si>
    <t xml:space="preserve">Loại </t>
  </si>
  <si>
    <t xml:space="preserve">Mô tả </t>
  </si>
  <si>
    <r>
      <rPr>
        <sz val="11"/>
        <color theme="1"/>
        <rFont val="Arial"/>
        <family val="2"/>
      </rPr>
      <t>v</t>
    </r>
    <r>
      <rPr>
        <vertAlign val="subscript"/>
        <sz val="11"/>
        <color theme="1"/>
        <rFont val="Arial"/>
        <family val="2"/>
      </rPr>
      <t xml:space="preserve">s,30 </t>
    </r>
  </si>
  <si>
    <r>
      <rPr>
        <sz val="11"/>
        <color theme="1"/>
        <rFont val="Arial"/>
        <family val="2"/>
      </rPr>
      <t>N</t>
    </r>
    <r>
      <rPr>
        <vertAlign val="subscript"/>
        <sz val="11"/>
        <color theme="1"/>
        <rFont val="Arial"/>
        <family val="2"/>
      </rPr>
      <t xml:space="preserve">SPT </t>
    </r>
  </si>
  <si>
    <t xml:space="preserve">Cu  </t>
  </si>
  <si>
    <t xml:space="preserve">(m/s) </t>
  </si>
  <si>
    <t xml:space="preserve">(nhát/30 cm) </t>
  </si>
  <si>
    <t xml:space="preserve">(Pa) </t>
  </si>
  <si>
    <t>A</t>
  </si>
  <si>
    <t xml:space="preserve">Đá hoặc các kiến tạo địa chất khác tựa đá, kể cả các đất yếu hơn trên bề mặt với bề dày lớn nhất là 5 m. </t>
  </si>
  <si>
    <t xml:space="preserve">&gt;800 </t>
  </si>
  <si>
    <t xml:space="preserve">Đất cát, cuội sỏi rất chặt hoặc đất sét rất cứng có bề dày ít nhất hàng chục mét, tính chất cơ học tăng dần theo độ sâu. </t>
  </si>
  <si>
    <t>360-800</t>
  </si>
  <si>
    <t>&gt;50</t>
  </si>
  <si>
    <t>&gt;250</t>
  </si>
  <si>
    <t>C</t>
  </si>
  <si>
    <t>Đất cát, cuội sỏi chặt, chặt vừa hoặc đất sét cứng có bề dày lớn từ hàng chục tới hàng trăm mét.</t>
  </si>
  <si>
    <t>180-360</t>
  </si>
  <si>
    <t>15-50</t>
  </si>
  <si>
    <t>70-250</t>
  </si>
  <si>
    <t xml:space="preserve">Đất rời trạng thái từ xốp đến chặt vừa (có hoặc không xen kẹp vài lớp đất dính) hoặc có đa phần đất dính trạng thái từ mềm đến cứng vừa. </t>
  </si>
  <si>
    <t>&lt;180</t>
  </si>
  <si>
    <t>&lt;15</t>
  </si>
  <si>
    <t>&lt;70</t>
  </si>
  <si>
    <t>E</t>
  </si>
  <si>
    <r>
      <rPr>
        <sz val="11"/>
        <color theme="1"/>
        <rFont val="Arial"/>
        <family val="2"/>
      </rPr>
      <t>Địa tầng bao gồm lớp đất trầm tích sông ở trên mặt với bề dày trong khoảng 5 m đến 20 m có giá trị tốc độ truyền sóng như loại C, D và bên dưới là các đất cứng hơn với tốc độ truyền sóng v</t>
    </r>
    <r>
      <rPr>
        <vertAlign val="subscript"/>
        <sz val="11"/>
        <color theme="1"/>
        <rFont val="Arial"/>
        <family val="2"/>
      </rPr>
      <t>s</t>
    </r>
    <r>
      <rPr>
        <sz val="11"/>
        <color theme="1"/>
        <rFont val="Arial"/>
        <family val="2"/>
      </rPr>
      <t xml:space="preserve"> lớn hơn 800 m/s. </t>
    </r>
  </si>
  <si>
    <t>S1</t>
  </si>
  <si>
    <t xml:space="preserve">Địa tầng bao gồm hoặc chứa một lớp đất sét mềm/bùn (bụi) tính dẻo cao (PI lớn hơn 40) và độ ẩm cao, có chiều dày ít nhất là 10 m. </t>
  </si>
  <si>
    <t>&lt;100 (Tham khảo)</t>
  </si>
  <si>
    <t>10-20</t>
  </si>
  <si>
    <t>S2</t>
  </si>
  <si>
    <t xml:space="preserve">Địa tầng bao gồm các đất dễ hoá lỏng, đất sét nhạy hoặc các đất khác với các đất trong các loại nền A-E hoặc S1. </t>
  </si>
  <si>
    <r>
      <rPr>
        <sz val="11"/>
        <color theme="1"/>
        <rFont val="Arial"/>
        <family val="2"/>
      </rPr>
      <t>(2) Nền đất  cần được phân loại theo giá trị của vận tốc sóng cắt trung bình v</t>
    </r>
    <r>
      <rPr>
        <vertAlign val="subscript"/>
        <sz val="11"/>
        <color theme="1"/>
        <rFont val="Arial"/>
        <family val="2"/>
      </rPr>
      <t>s,30</t>
    </r>
    <r>
      <rPr>
        <sz val="11"/>
        <color theme="1"/>
        <rFont val="Arial"/>
        <family val="2"/>
      </rPr>
      <t xml:space="preserve"> (m/s) nếu có giá trị này. Nếu không, có thể dùng giá trị N</t>
    </r>
    <r>
      <rPr>
        <vertAlign val="subscript"/>
        <sz val="11"/>
        <color theme="1"/>
        <rFont val="Arial"/>
        <family val="2"/>
      </rPr>
      <t>SPT</t>
    </r>
    <r>
      <rPr>
        <sz val="11"/>
        <color theme="1"/>
        <rFont val="Arial"/>
        <family val="2"/>
      </rPr>
      <t xml:space="preserve">. </t>
    </r>
  </si>
  <si>
    <r>
      <rPr>
        <sz val="11"/>
        <color theme="1"/>
        <rFont val="Arial"/>
        <family val="2"/>
      </rPr>
      <t>(3) Vận tốc sóng cắt trung bình, v</t>
    </r>
    <r>
      <rPr>
        <vertAlign val="subscript"/>
        <sz val="11"/>
        <color theme="1"/>
        <rFont val="Arial"/>
        <family val="2"/>
      </rPr>
      <t>s,30</t>
    </r>
    <r>
      <rPr>
        <sz val="11"/>
        <color theme="1"/>
        <rFont val="Arial"/>
        <family val="2"/>
      </rPr>
      <t xml:space="preserve">, được tính toán theo biểu thức sau: </t>
    </r>
  </si>
  <si>
    <r>
      <rPr>
        <sz val="11"/>
        <color theme="1"/>
        <rFont val="Arial"/>
        <family val="2"/>
      </rPr>
      <t>h</t>
    </r>
    <r>
      <rPr>
        <vertAlign val="subscript"/>
        <sz val="11"/>
        <color theme="1"/>
        <rFont val="Arial"/>
        <family val="2"/>
      </rPr>
      <t>i</t>
    </r>
    <r>
      <rPr>
        <sz val="11"/>
        <color theme="1"/>
        <rFont val="Arial"/>
        <family val="2"/>
      </rPr>
      <t>, v</t>
    </r>
    <r>
      <rPr>
        <vertAlign val="subscript"/>
        <sz val="11"/>
        <color theme="1"/>
        <rFont val="Arial"/>
        <family val="2"/>
      </rPr>
      <t>i</t>
    </r>
    <r>
      <rPr>
        <sz val="11"/>
        <color theme="1"/>
        <rFont val="Arial"/>
        <family val="2"/>
      </rPr>
      <t xml:space="preserve">  là chiều dày (m) và vận tốc sóng cắt (tại mức biến dạng cắt bằng 10</t>
    </r>
    <r>
      <rPr>
        <vertAlign val="superscript"/>
        <sz val="11"/>
        <color theme="1"/>
        <rFont val="Arial"/>
        <family val="2"/>
      </rPr>
      <t>-5</t>
    </r>
    <r>
      <rPr>
        <sz val="11"/>
        <color theme="1"/>
        <rFont val="Arial"/>
        <family val="2"/>
      </rPr>
      <t xml:space="preserve"> hoặc thấp hơn) của lớp thứ i trong tổng số N lớp tồn tại trong 30 m đất trên bề mặt. </t>
    </r>
  </si>
  <si>
    <t xml:space="preserve">(4)P Đối với các địa điểm có điều kiện nền đất thuộc một trong hai loại nền đặc biệt S1 và S2 cần phải có nghiên cứu đặc biệt để xác định tác động động đất. Đối với những loại nền này, đặc biệt là đối với nền S2, cần phải xem xét khả năng phá huỷ nền khi chịu tác động động đất. </t>
  </si>
  <si>
    <t xml:space="preserve">CHÚ THÍCH: Cần đặc biệt lưu ý nếu trầm tích là nền loại S1. Điển hình của loại nền đất này là giá trị vs rất thấp, độ cản bên trong nhỏ và phạm vi mở rộng bất thường về ứng xử tuyến tính. Vì thế, có thể tạo ra những hiệu ứng dị thường về sự khuếch đại chấn động nền và tương tác nền-công trình (xem Chương 6, Phần 2). Trường hợp này, cần nghiên cứu đặc biệt để xác định tác động động đất nhằm thiết lập quan hệ giữa phổ phản ứng với chiều dày và giá trị vs của lớp sét/ bùn và sự tương phản về độ cứng giữa lớp này và các lớp đất nằm dưới. </t>
  </si>
  <si>
    <t>Địa danh</t>
  </si>
  <si>
    <t>Tọa độ</t>
  </si>
  <si>
    <t>Gia tốc nền (*)</t>
  </si>
  <si>
    <t>Kinh độ</t>
  </si>
  <si>
    <t>Vĩ độ</t>
  </si>
  <si>
    <t>1. Thủ đô Hà Nội</t>
  </si>
  <si>
    <t>- Nội thành</t>
  </si>
  <si>
    <t>Quận Ba Đình</t>
  </si>
  <si>
    <t>(P. Cống Vị)</t>
  </si>
  <si>
    <t>Quận Cầu Giấy</t>
  </si>
  <si>
    <t>(P. Quan Hoa)</t>
  </si>
  <si>
    <t>Quận Đống Đa</t>
  </si>
  <si>
    <t>(P. Thổ Quan)</t>
  </si>
  <si>
    <t>Quận Hai Bà Trưng</t>
  </si>
  <si>
    <t>(P. Lê Đại Hành)</t>
  </si>
  <si>
    <t>Quận Hoàn Kiếm</t>
  </si>
  <si>
    <t>(P. Hàng Trống)</t>
  </si>
  <si>
    <t>Quận Hoàng Mai</t>
  </si>
  <si>
    <t>(P. Phương Mai)</t>
  </si>
  <si>
    <t>Quận Long Biên</t>
  </si>
  <si>
    <t>(P. Ngọc Thụy)</t>
  </si>
  <si>
    <t>Quận Tây Hồ</t>
  </si>
  <si>
    <t>(P. Nhật Tân)</t>
  </si>
  <si>
    <t>Quận Thanh Xuân</t>
  </si>
  <si>
    <t>(P. Thanh Xuân Bắc)</t>
  </si>
  <si>
    <t>- Huyện Đông Anh</t>
  </si>
  <si>
    <t>(TT. Đông Anh)</t>
  </si>
  <si>
    <t>- Huyện Gia Lâm</t>
  </si>
  <si>
    <t>(TT. Trâu Quỳ)</t>
  </si>
  <si>
    <t>- Huyện Sóc Sơn</t>
  </si>
  <si>
    <t>(TT. Sóc Sơn)</t>
  </si>
  <si>
    <t>- Huyện Thanh Trì</t>
  </si>
  <si>
    <t>(TT. Văn Điển)</t>
  </si>
  <si>
    <t>- Huyện Từ Liêm</t>
  </si>
  <si>
    <t>(TT. Cầu Diễn)</t>
  </si>
  <si>
    <t>2. Thành phố Hồ Chí Minh</t>
  </si>
  <si>
    <t>Quận 1</t>
  </si>
  <si>
    <t>(P. Bến Nghé)</t>
  </si>
  <si>
    <t>Quận 2</t>
  </si>
  <si>
    <t>(P. An Phú)</t>
  </si>
  <si>
    <t>Quận 3</t>
  </si>
  <si>
    <t>(P. 4)</t>
  </si>
  <si>
    <t>Quận 4</t>
  </si>
  <si>
    <t>(P. 12)</t>
  </si>
  <si>
    <t>Quận 5</t>
  </si>
  <si>
    <t>(P. 8)</t>
  </si>
  <si>
    <t>Quận 6</t>
  </si>
  <si>
    <t>(P. 1)</t>
  </si>
  <si>
    <t>Quận 7</t>
  </si>
  <si>
    <t>(P. Phú Mỹ)</t>
  </si>
  <si>
    <t>Quận 8</t>
  </si>
  <si>
    <t>(P. 11)</t>
  </si>
  <si>
    <t>Quận 9</t>
  </si>
  <si>
    <t>(P. Hiệp Phú)</t>
  </si>
  <si>
    <t>Quận 10</t>
  </si>
  <si>
    <t>(P. 14)</t>
  </si>
  <si>
    <t>Quận 11</t>
  </si>
  <si>
    <t>(P. 10)</t>
  </si>
  <si>
    <t>Quận 12</t>
  </si>
  <si>
    <t>(P. Tân Chánh Hiệp)</t>
  </si>
  <si>
    <t>Quận Bình Thạnh</t>
  </si>
  <si>
    <t>Quận Gò Vấp</t>
  </si>
  <si>
    <t>Quận Phú Nhuận</t>
  </si>
  <si>
    <t>Quận Tân Bình</t>
  </si>
  <si>
    <t>(P.4)</t>
  </si>
  <si>
    <t>Quận Tân Phú</t>
  </si>
  <si>
    <t>Quận Thủ Đức</t>
  </si>
  <si>
    <t>(P. Bình Thọ)</t>
  </si>
  <si>
    <t>- Huyện Bình Chánh</t>
  </si>
  <si>
    <t>(TT. An Lạc)</t>
  </si>
  <si>
    <t>- Huyện Cần Giờ</t>
  </si>
  <si>
    <t>(TT. Cần Giờ)</t>
  </si>
  <si>
    <t>- Huyện Củ Chi</t>
  </si>
  <si>
    <t>(TT. Củ Chi)</t>
  </si>
  <si>
    <t>- Huyện Hóc Môn</t>
  </si>
  <si>
    <t>(TT. Hóc Môn)</t>
  </si>
  <si>
    <t>- Huyện Nhà Bè</t>
  </si>
  <si>
    <t>(TT. Nhà Bè)</t>
  </si>
  <si>
    <t>3. Thành phố Hải Phòng</t>
  </si>
  <si>
    <t>Quận Hồng Bàng</t>
  </si>
  <si>
    <t>(P. Hoàng Văn Thụ)</t>
  </si>
  <si>
    <t>Quận Kiến An</t>
  </si>
  <si>
    <t>(P. Trần Thành Ngọ)</t>
  </si>
  <si>
    <t>Quận Hải An</t>
  </si>
  <si>
    <t>Quận Lê Chân</t>
  </si>
  <si>
    <t>(P. Cát Dài)</t>
  </si>
  <si>
    <t>Quận Ngô Quyền</t>
  </si>
  <si>
    <t>(P. Máy Tơ)</t>
  </si>
  <si>
    <t>- Thị xã Đồ Sơn</t>
  </si>
  <si>
    <t>(P. Vạn Sơn)</t>
  </si>
  <si>
    <t>- Huyện An Dương</t>
  </si>
  <si>
    <t>(TT. An Dương)</t>
  </si>
  <si>
    <t>- Huyện An Lão</t>
  </si>
  <si>
    <t>(TT. An Lão)</t>
  </si>
  <si>
    <t>- Huyện Bạch Long Vĩ</t>
  </si>
  <si>
    <t>(Bạch Long Vĩ)</t>
  </si>
  <si>
    <t>- Huyện Cát Hải</t>
  </si>
  <si>
    <t>(TT. Cát Bà)</t>
  </si>
  <si>
    <t>- Huyện Hải An</t>
  </si>
  <si>
    <t>(TT. Núi Đôi)</t>
  </si>
  <si>
    <t>- Huyện Kiến Thụy</t>
  </si>
  <si>
    <t>- Huyện Thủy Nguyên</t>
  </si>
  <si>
    <t>(TT. Núi Đèo)</t>
  </si>
  <si>
    <t>- Huyện Tiên Lãng</t>
  </si>
  <si>
    <t>(TT. Tiên Lãng)</t>
  </si>
  <si>
    <t>- Huyện Vĩnh Bảo</t>
  </si>
  <si>
    <t>(TT. Vĩnh Bảo)</t>
  </si>
  <si>
    <t>4. Thành phố Đà Nẵng</t>
  </si>
  <si>
    <t>Quận Hải Châu</t>
  </si>
  <si>
    <t>(P. Hải Châu)</t>
  </si>
  <si>
    <t>Quận Liên Chiểu</t>
  </si>
  <si>
    <t>(P. Hoà Khánh)</t>
  </si>
  <si>
    <t>Quận Ngũ Hành Sơn</t>
  </si>
  <si>
    <t>(P. Hoà Hải)</t>
  </si>
  <si>
    <t>Quận Sơn Trà</t>
  </si>
  <si>
    <t>(P. An Hải Đông)</t>
  </si>
  <si>
    <t>Quận Thanh Khê</t>
  </si>
  <si>
    <t>(P. Chính Gián)</t>
  </si>
  <si>
    <t>- Huyện Hòa Vang</t>
  </si>
  <si>
    <t>(TT. Hoà Thọ)</t>
  </si>
  <si>
    <t>- Huyện Hoàng Sa</t>
  </si>
  <si>
    <t>(Đảo)</t>
  </si>
  <si>
    <t>5. Thành phố Cần Thơ</t>
  </si>
  <si>
    <t>Quận Bình Thủy</t>
  </si>
  <si>
    <t>Quận Cái Răng</t>
  </si>
  <si>
    <t>Quận Ninh Kiều</t>
  </si>
  <si>
    <t>Quận Ô Môn</t>
  </si>
  <si>
    <t>- Huyện Cờ Đỏ</t>
  </si>
  <si>
    <t>(TT. Cờ Đỏ)</t>
  </si>
  <si>
    <t>- Huyện Phong Điền</t>
  </si>
  <si>
    <t>(TT. Thạch An)</t>
  </si>
  <si>
    <t>- Huyện Thốt Nốt</t>
  </si>
  <si>
    <t>(TT. Thốt Nốt)</t>
  </si>
  <si>
    <t>- Huyện Vĩnh Thanh</t>
  </si>
  <si>
    <t>(TT. Thới Lai)</t>
  </si>
  <si>
    <t>6. An Giang</t>
  </si>
  <si>
    <t>- Thành phố Long Xuyên</t>
  </si>
  <si>
    <t>(P. Mỹ Bình)</t>
  </si>
  <si>
    <t>- Thị xã Châu Đốc</t>
  </si>
  <si>
    <t>(P. Châu Phú A)</t>
  </si>
  <si>
    <t>- Huyện An Phú</t>
  </si>
  <si>
    <t>(TT. An Phú)</t>
  </si>
  <si>
    <t>- Huyện Châu Phú</t>
  </si>
  <si>
    <t>(TT. Cái Dầu)</t>
  </si>
  <si>
    <t>- Huyện Châu Thành</t>
  </si>
  <si>
    <t>(TT. An Châu)</t>
  </si>
  <si>
    <t>- Huyện Chợ Mới</t>
  </si>
  <si>
    <t>(TT. Chợ Mới)</t>
  </si>
  <si>
    <t>- Huyện Phú Tân</t>
  </si>
  <si>
    <t>(TT. Chợ Vàm)</t>
  </si>
  <si>
    <t>- Huyện Tân Châu</t>
  </si>
  <si>
    <t>(TT. Tân Châu)</t>
  </si>
  <si>
    <t>- Huyện Thoại Sơn</t>
  </si>
  <si>
    <t>(TT. Núi Sập)</t>
  </si>
  <si>
    <t>- Huyện Tri Tôn</t>
  </si>
  <si>
    <t>(TT. Tri Tôn)</t>
  </si>
  <si>
    <t>- Huyện Tịnh Biên</t>
  </si>
  <si>
    <t>(TT. Nhà Bàng)</t>
  </si>
  <si>
    <t>7. Bà Rịa - Vũng Tàu</t>
  </si>
  <si>
    <t>- Thành phố Vũng Tàu</t>
  </si>
  <si>
    <t>- Thị xã Bà Rịa</t>
  </si>
  <si>
    <t>(P. Phước Hiệp)</t>
  </si>
  <si>
    <t>- Huyện Châu Đức</t>
  </si>
  <si>
    <t>(TT. Ngãi Giao)</t>
  </si>
  <si>
    <t>- Huyện Côn Đảo</t>
  </si>
  <si>
    <t>(Côn Đảo)</t>
  </si>
  <si>
    <t>- Huyện Đất Đỏ</t>
  </si>
  <si>
    <t>(TT. Đất Đỏ)</t>
  </si>
  <si>
    <t>- Huyện Long Điền</t>
  </si>
  <si>
    <t>(TT. Long Điền)</t>
  </si>
  <si>
    <t>- Huyện Tân Thành</t>
  </si>
  <si>
    <t>(TT. Phú Mỹ)</t>
  </si>
  <si>
    <t>- Huyện Xuyên Mộc</t>
  </si>
  <si>
    <t>(TT. Phước Bửu)</t>
  </si>
  <si>
    <t>8. Bạc Liêu</t>
  </si>
  <si>
    <t>- Thị xã Bạc Liêu</t>
  </si>
  <si>
    <t>(P.3)</t>
  </si>
  <si>
    <t>- Huyện Đông Hải</t>
  </si>
  <si>
    <t>(TT. Gành Hào)</t>
  </si>
  <si>
    <t>- Huyện Giá Rai</t>
  </si>
  <si>
    <t>(TT. Giá Rai)</t>
  </si>
  <si>
    <t>- Huyện Hồng Dân</t>
  </si>
  <si>
    <t>(TT. Ngan Dừa)</t>
  </si>
  <si>
    <t>- Huyện Phước Long</t>
  </si>
  <si>
    <t>(TT. Phước Long)</t>
  </si>
  <si>
    <t>- Huyện Vĩnh Lợi</t>
  </si>
  <si>
    <t>(TT. Hoà Bình)</t>
  </si>
  <si>
    <t>9. Bắc Giang</t>
  </si>
  <si>
    <t>- Thị xã Bắc Giang</t>
  </si>
  <si>
    <t>(P. Trần Phú)</t>
  </si>
  <si>
    <t>- Huyện Hiệp Hoà</t>
  </si>
  <si>
    <t>(TT. Thắng)</t>
  </si>
  <si>
    <t>- Huyện Lạng Giang</t>
  </si>
  <si>
    <t>(TT. Vôi)</t>
  </si>
  <si>
    <t>- Huyện Lục Nam</t>
  </si>
  <si>
    <t>(TT. Đồi Ngô)</t>
  </si>
  <si>
    <t>- Huyện Lục Ngạn</t>
  </si>
  <si>
    <t>(TT. Chũ)</t>
  </si>
  <si>
    <t>- Huyện Sơn Động</t>
  </si>
  <si>
    <t>- Huyện Tân Yên</t>
  </si>
  <si>
    <t>(TT. Cao Thượng)</t>
  </si>
  <si>
    <t>- Huyện Việt Yên</t>
  </si>
  <si>
    <t>(TT. Bích Động)</t>
  </si>
  <si>
    <t>- Huyện Yên Dũng</t>
  </si>
  <si>
    <t>(TT. Neo)</t>
  </si>
  <si>
    <t>- Huyện Yên Thế</t>
  </si>
  <si>
    <t>(TT. Cầu Gồ)</t>
  </si>
  <si>
    <t>10. Bắc Kạn</t>
  </si>
  <si>
    <t>- Thị xã Bắc Kạn</t>
  </si>
  <si>
    <t>(P. Phùng Chí Kiên)</t>
  </si>
  <si>
    <t>- Huyện Ba Bể</t>
  </si>
  <si>
    <t>(TT. Chợ Rã)</t>
  </si>
  <si>
    <t>- Huyện Bạch Thông</t>
  </si>
  <si>
    <t>(TT. Phủ Thông)</t>
  </si>
  <si>
    <t>- Huyện Chợ Đồn</t>
  </si>
  <si>
    <t>(TT. Bằng Lũng)</t>
  </si>
  <si>
    <t>- Huyện Na Ri</t>
  </si>
  <si>
    <t>(TT. Yên Lạc)</t>
  </si>
  <si>
    <t>- Huyện Ngân Sơn</t>
  </si>
  <si>
    <t>(TT. Ngân Sơn)</t>
  </si>
  <si>
    <t>- Huyện Pắc Nặm</t>
  </si>
  <si>
    <t>(Bộc Bố)</t>
  </si>
  <si>
    <t>11. Bắc Ninh</t>
  </si>
  <si>
    <t>- Thị xã Bắc Ninh</t>
  </si>
  <si>
    <t>(P. Vũ Ninh)</t>
  </si>
  <si>
    <t>- Huyện Gia Bình</t>
  </si>
  <si>
    <t>(TT. Gia Bình)</t>
  </si>
  <si>
    <t>- Huyện Lương Tài</t>
  </si>
  <si>
    <t>(TT. Thứa)</t>
  </si>
  <si>
    <t>- Huyện Quế Võ</t>
  </si>
  <si>
    <t>(TT. Phố Mới)</t>
  </si>
  <si>
    <t>- Huyện Thuận Thành</t>
  </si>
  <si>
    <t>(TT. Hồ)</t>
  </si>
  <si>
    <t>- Huyện Tiên Du</t>
  </si>
  <si>
    <t>(TT. Lim)</t>
  </si>
  <si>
    <t>- Huyện Từ Sơn</t>
  </si>
  <si>
    <t>(TT. Từ Sơn)</t>
  </si>
  <si>
    <t>- Huyện Yên Phong</t>
  </si>
  <si>
    <t>(TT. Chờ)</t>
  </si>
  <si>
    <t>12. Bến Tre</t>
  </si>
  <si>
    <t>- Thị xã Bến Tre</t>
  </si>
  <si>
    <t>(P.8)</t>
  </si>
  <si>
    <t>- Huyện Ba Tri</t>
  </si>
  <si>
    <t>(TT. Ba Tri)</t>
  </si>
  <si>
    <t>- Huyện Bình Đại</t>
  </si>
  <si>
    <t>(TT. Bình Đại)</t>
  </si>
  <si>
    <t>(TT. Châu Thành)</t>
  </si>
  <si>
    <t>- Huyện Chợ Lách</t>
  </si>
  <si>
    <t>(TT. Chợ Lách)</t>
  </si>
  <si>
    <t>- Huyện Giồng Chôm</t>
  </si>
  <si>
    <t>(TT. Giồng Trôm)</t>
  </si>
  <si>
    <t>- Huyện Mỏ Cầy</t>
  </si>
  <si>
    <t>(TT. Mỏ Cầy)</t>
  </si>
  <si>
    <t>- Huyện Thạnh Phú</t>
  </si>
  <si>
    <t>(TT. Thạnh Phú)</t>
  </si>
  <si>
    <t>13. Bình Dương</t>
  </si>
  <si>
    <t>- Thị xã Thủ Dầu Một</t>
  </si>
  <si>
    <t>(P. Hiệp Thành)</t>
  </si>
  <si>
    <t>- Huyện Bến Cát</t>
  </si>
  <si>
    <t>(TT. Mỹ Phước)</t>
  </si>
  <si>
    <t>- Huyện Dầu Tiếng</t>
  </si>
  <si>
    <t>(TT. Dầu Tiếng)</t>
  </si>
  <si>
    <t>- Huyện Dĩ An</t>
  </si>
  <si>
    <t>(TT. Dĩ An)</t>
  </si>
  <si>
    <t>- Huyện Phú Giáo</t>
  </si>
  <si>
    <t>(TT. Phước Vĩnh)</t>
  </si>
  <si>
    <t>- Huyện Tân Uyên</t>
  </si>
  <si>
    <t>(TT. Uyên Hưng)</t>
  </si>
  <si>
    <t>- Huyện Thuận An</t>
  </si>
  <si>
    <t>(TT. Lái Thiêu)</t>
  </si>
  <si>
    <t>14. Bình Định</t>
  </si>
  <si>
    <t>- Thành phố Quy Nhơn</t>
  </si>
  <si>
    <t>(P. Lê Lợi)</t>
  </si>
  <si>
    <t>- Huyện An Nhơn</t>
  </si>
  <si>
    <t>(TT. Bình Định)</t>
  </si>
  <si>
    <t>- Huyện Hoài Ân</t>
  </si>
  <si>
    <t>(TT. Tăng Bạt Hổ)</t>
  </si>
  <si>
    <t>- Huyện Hoài Nhơn</t>
  </si>
  <si>
    <t>(TT. Bồng Sơn)</t>
  </si>
  <si>
    <t>- Huyện Phù Cát</t>
  </si>
  <si>
    <t>(TT. Ngô Mây)</t>
  </si>
  <si>
    <t>- Huyện Phù Mỹ</t>
  </si>
  <si>
    <t>(TT. Phù Mỹ)</t>
  </si>
  <si>
    <t>- Huyện Tây Sơn</t>
  </si>
  <si>
    <t>(TT. Phú Phong)</t>
  </si>
  <si>
    <t>- Huyện Tuy Phước</t>
  </si>
  <si>
    <t>(TT. Tuy Phước)</t>
  </si>
  <si>
    <t>- Huyện Vân Canh</t>
  </si>
  <si>
    <t>(TT. Vân Canh)</t>
  </si>
  <si>
    <t>- Huyện Vĩnh Thạnh</t>
  </si>
  <si>
    <t>(TT. Vĩnh Thạnh)</t>
  </si>
  <si>
    <t>15. Bình Phước</t>
  </si>
  <si>
    <t>- Thị xã Đồng Xoài</t>
  </si>
  <si>
    <t>(P. Tân Phú)</t>
  </si>
  <si>
    <t>- Huyện Bình Long</t>
  </si>
  <si>
    <t>(TT. An Lộc)</t>
  </si>
  <si>
    <t>- Huyện Bù Đăng</t>
  </si>
  <si>
    <t>(TT. Đức Phong)</t>
  </si>
  <si>
    <t>- Huyện Bù Đốp</t>
  </si>
  <si>
    <t>(TT. Lộc Ninh)</t>
  </si>
  <si>
    <t>- Huyện Chơn Thành</t>
  </si>
  <si>
    <t>(TT. Chơn Thành)</t>
  </si>
  <si>
    <t>- Huyện Đồng Phú</t>
  </si>
  <si>
    <t>(TT. Đồng Phú)</t>
  </si>
  <si>
    <t>- Huyện Lộc Ninh</t>
  </si>
  <si>
    <t>(TT. Thác Mơ)</t>
  </si>
  <si>
    <t>16. Bình Thuận</t>
  </si>
  <si>
    <t>- Thành phố Phan Thiết</t>
  </si>
  <si>
    <t>(P. Đức Thắng)</t>
  </si>
  <si>
    <t>- Huyện Bắc Bình</t>
  </si>
  <si>
    <t>(TT. Chợ Lầu)</t>
  </si>
  <si>
    <t>- Huyện Đức Linh</t>
  </si>
  <si>
    <t>(TT. Võ Xu)</t>
  </si>
  <si>
    <t>- Huyện Hàm Tân</t>
  </si>
  <si>
    <t>(TT. La Gi)</t>
  </si>
  <si>
    <t>- Huyện Hàm Thuận Bắc</t>
  </si>
  <si>
    <t>(TT. Ma Lâm)</t>
  </si>
  <si>
    <t>- Huyện Hàm Thuận Nam</t>
  </si>
  <si>
    <t>(TT. Thuận Nam)</t>
  </si>
  <si>
    <t>- Huyện Phú Quý</t>
  </si>
  <si>
    <t>(TT. Phú Quý)</t>
  </si>
  <si>
    <t>- Huyện Tánh Linh</t>
  </si>
  <si>
    <t>(TT. Lạc Tánh)</t>
  </si>
  <si>
    <t>- Huyện Tuy Phong</t>
  </si>
  <si>
    <t>(TT. Liên Hương)</t>
  </si>
  <si>
    <t>17. Cà Mau</t>
  </si>
  <si>
    <t>- Thành phố Cà Mau</t>
  </si>
  <si>
    <t>(P.5)</t>
  </si>
  <si>
    <t>- Huyện Cái Nước</t>
  </si>
  <si>
    <t>(TT. Cái Nước)</t>
  </si>
  <si>
    <t>- Huyện Đầm Dơi</t>
  </si>
  <si>
    <t>(TT. Đầm Dơi)</t>
  </si>
  <si>
    <t>- Huyện Năm Căn</t>
  </si>
  <si>
    <t>(TT. Năm Căn)</t>
  </si>
  <si>
    <t>- Huyện Ngọc Hiển</t>
  </si>
  <si>
    <t>(TT. Cái Đôi Vòm)</t>
  </si>
  <si>
    <t>- Huyện Thới Bình</t>
  </si>
  <si>
    <t>(TT. Thới Bình)</t>
  </si>
  <si>
    <t>- Huyện Trần Văn Thời</t>
  </si>
  <si>
    <t>(TT. Trần Văn Thời)</t>
  </si>
  <si>
    <t>- Huyện U Minh</t>
  </si>
  <si>
    <t>(TT. U Minh)</t>
  </si>
  <si>
    <t>18. Cao Bằng</t>
  </si>
  <si>
    <t>- Thị xã Cao Bằng</t>
  </si>
  <si>
    <t>(P. Hợp Giang)</t>
  </si>
  <si>
    <t>- Huyện Bảo Lâm</t>
  </si>
  <si>
    <t>(TT. Bảo Lâm)</t>
  </si>
  <si>
    <t>- Huyện Bảo Lạc</t>
  </si>
  <si>
    <t>(TT. Bảo Lạc)</t>
  </si>
  <si>
    <t>- Huyện Hà Quảng</t>
  </si>
  <si>
    <t>(TT. Hà Quảng)</t>
  </si>
  <si>
    <t>- Huyện Hạ Lang</t>
  </si>
  <si>
    <t>(TT. Hạ Lang)</t>
  </si>
  <si>
    <t>- Huyện Hòa An</t>
  </si>
  <si>
    <t>(TT. Nước Hai)</t>
  </si>
  <si>
    <t>- Huyện Nguyên Bình</t>
  </si>
  <si>
    <t>(TT. Nguyên Bình)</t>
  </si>
  <si>
    <t>- Huyện Phục Hòa</t>
  </si>
  <si>
    <t>(TT. Tà Lùng)</t>
  </si>
  <si>
    <t>- Huyện Quảng Uyên</t>
  </si>
  <si>
    <t>(TT. Quảng Uyên)</t>
  </si>
  <si>
    <t>- Huyện Thạch An</t>
  </si>
  <si>
    <t>(TT. Đông Khê)</t>
  </si>
  <si>
    <t>- Huyện Thông Nông</t>
  </si>
  <si>
    <t>(TT. Thông Nông)</t>
  </si>
  <si>
    <t>- Huyện Trà Lĩnh</t>
  </si>
  <si>
    <t>(TT. Hùng Quốc)</t>
  </si>
  <si>
    <t>- Huyện Trùng Khánh</t>
  </si>
  <si>
    <t>(TT. Trùng Khánh)</t>
  </si>
  <si>
    <t>19. Đăk Lăk</t>
  </si>
  <si>
    <t>- Thành phố Buôn Ma Thuột</t>
  </si>
  <si>
    <t>(P. Tự An)</t>
  </si>
  <si>
    <t>- Huyện Buôn Đôn</t>
  </si>
  <si>
    <t>(TT. Buôn Đôn)</t>
  </si>
  <si>
    <t>- Huyện C M'gar</t>
  </si>
  <si>
    <t>(TT. Quảng Phú)</t>
  </si>
  <si>
    <t>- Huyện Ea H'leo</t>
  </si>
  <si>
    <t>(TT. Ea Drăng)</t>
  </si>
  <si>
    <t>- Huyện Ea Kar</t>
  </si>
  <si>
    <t>(TT. Ea Kar)</t>
  </si>
  <si>
    <t>- Huyện Ea Súp</t>
  </si>
  <si>
    <t>(TT. Ea Sút)</t>
  </si>
  <si>
    <t>- Huyện Krông Ana</t>
  </si>
  <si>
    <t>(TT. Buôn Trấp)</t>
  </si>
  <si>
    <t>- Huyện Krông Bông</t>
  </si>
  <si>
    <t>(TT. Krông Kmar)</t>
  </si>
  <si>
    <t>- Huyện Krông Búk</t>
  </si>
  <si>
    <t>(TT. Buôn Hồ)</t>
  </si>
  <si>
    <t>- Huyện Krông Năng</t>
  </si>
  <si>
    <t>(TT. Krông Năng)</t>
  </si>
  <si>
    <t>- Huyện Krông Pắk</t>
  </si>
  <si>
    <t>(TT. Phước An)</t>
  </si>
  <si>
    <t>- Huyện Lăk</t>
  </si>
  <si>
    <t>(TT. Liên Sơn)</t>
  </si>
  <si>
    <t>- Huyện M'Đrắk</t>
  </si>
  <si>
    <t>(TT. M'Đrắk)</t>
  </si>
  <si>
    <t>20. Đăk Nông</t>
  </si>
  <si>
    <t>- Huyện C Jút</t>
  </si>
  <si>
    <t>(TT. Ea T'Ling)</t>
  </si>
  <si>
    <t>- Huyện Đắk Mil</t>
  </si>
  <si>
    <t>(TT. Đăk Mil)</t>
  </si>
  <si>
    <t>- Huyện Đắk Nông</t>
  </si>
  <si>
    <t>(TT. Gia Nghĩa)</t>
  </si>
  <si>
    <t>- Huyện Đắk RLấp</t>
  </si>
  <si>
    <t>(TT. Kiến Đức)</t>
  </si>
  <si>
    <t>- Huyện Đắk Song</t>
  </si>
  <si>
    <t>(TT. Đăk Song)</t>
  </si>
  <si>
    <t>- Huyện Krông Nô</t>
  </si>
  <si>
    <t>(TT. Đắk Mân)</t>
  </si>
  <si>
    <t>21. Điện Biên</t>
  </si>
  <si>
    <t>- Thành phố Điện Biên Phủ</t>
  </si>
  <si>
    <t>(P. Him Lam)</t>
  </si>
  <si>
    <t>- Thị xã Lai Châu</t>
  </si>
  <si>
    <t>(P. Na Lay)</t>
  </si>
  <si>
    <t>- Huyện Điện Biên</t>
  </si>
  <si>
    <t>(TT. Mường Thanh)</t>
  </si>
  <si>
    <t>- Huyện Điện Biên Đông</t>
  </si>
  <si>
    <t>(TT. Điện Biên Đông)</t>
  </si>
  <si>
    <t>- Huyện Mường Lay</t>
  </si>
  <si>
    <t>(TT. Mường Lay)</t>
  </si>
  <si>
    <t>- Huyện Mường Nhé</t>
  </si>
  <si>
    <t>- Huyện Tủa Chùa</t>
  </si>
  <si>
    <t>(TT. Tủa Chùa)</t>
  </si>
  <si>
    <t>- Huyện Tuần Giáo</t>
  </si>
  <si>
    <t>(TT. Tuần Giáo)</t>
  </si>
  <si>
    <t>22. Đồng Nai</t>
  </si>
  <si>
    <t>- Thành phố Biên Hoà</t>
  </si>
  <si>
    <t>(P. Thanh Bình)</t>
  </si>
  <si>
    <t>- Thị xã Long Khánh</t>
  </si>
  <si>
    <t>(TT. Xuân Lộc)</t>
  </si>
  <si>
    <t>- Huyện Cẩm Mỹ</t>
  </si>
  <si>
    <t>(TT. Trảng Bom)</t>
  </si>
  <si>
    <t>- Huyện Định Quán</t>
  </si>
  <si>
    <t>(TT. Định Quán)</t>
  </si>
  <si>
    <t>- Huyện Long Thành</t>
  </si>
  <si>
    <t>(TT. Long Thành)</t>
  </si>
  <si>
    <t>- Huyện Nhơn Trạch</t>
  </si>
  <si>
    <t>(TT. Nhơn Trạch)</t>
  </si>
  <si>
    <t>- Huyện Tân Phú</t>
  </si>
  <si>
    <t>(TT. Tân Phú)</t>
  </si>
  <si>
    <t>- Huyện Thống Nhất</t>
  </si>
  <si>
    <t>- Huyện Trảng Bom</t>
  </si>
  <si>
    <t>- Huyện Vĩnh Cửu</t>
  </si>
  <si>
    <t>(TT. Vĩnh An)</t>
  </si>
  <si>
    <t>- Huyện Xuân Lộc</t>
  </si>
  <si>
    <t>(TT. Gia Ray)</t>
  </si>
  <si>
    <t>23. Đồng Tháp</t>
  </si>
  <si>
    <t>- Thị xã Cao Lãnh</t>
  </si>
  <si>
    <t>(TT. Mỹ Thọ)</t>
  </si>
  <si>
    <t>- Thị xã Sa Đéc</t>
  </si>
  <si>
    <t>- Huyện Cao Lãnh</t>
  </si>
  <si>
    <t>(TT. Cái Tàu Hạ)</t>
  </si>
  <si>
    <t>- Huyện Hồng Ngự</t>
  </si>
  <si>
    <t>(TT. Hồng Ngự)</t>
  </si>
  <si>
    <t>- Huyện Lai Vung</t>
  </si>
  <si>
    <t>(TT. Lai Vung)</t>
  </si>
  <si>
    <t>- Huyện Lấp Vò</t>
  </si>
  <si>
    <t>(TT. Lấp Vò)</t>
  </si>
  <si>
    <t>- Huyện Tam Nông</t>
  </si>
  <si>
    <t>(TT. Tràm Chim)</t>
  </si>
  <si>
    <t>- Huyện Tân Hồng</t>
  </si>
  <si>
    <t>(TT. Sa Rài)</t>
  </si>
  <si>
    <t>- Huyện Thanh Bình</t>
  </si>
  <si>
    <t>(TT. Thanh Bình)</t>
  </si>
  <si>
    <t>- Huyện Tháp Mười</t>
  </si>
  <si>
    <t>(TT. Mỹ An)</t>
  </si>
  <si>
    <t>24. Gia Lai</t>
  </si>
  <si>
    <t>- Thành phố Plei Ku</t>
  </si>
  <si>
    <t>(P. Diên Hồng)</t>
  </si>
  <si>
    <t>- Thị xã An Khê</t>
  </si>
  <si>
    <t>(TT. An Khê)</t>
  </si>
  <si>
    <t>- Huyện Ayun Pa</t>
  </si>
  <si>
    <t>(TT. Ayun Pa)</t>
  </si>
  <si>
    <t>- Huyện Chư Păh</t>
  </si>
  <si>
    <t>(TT. Phú Hoà)</t>
  </si>
  <si>
    <t>- Huyện Chư Prông</t>
  </si>
  <si>
    <t>(TT. Chư Prông)</t>
  </si>
  <si>
    <t>- Huyện Chư Sê</t>
  </si>
  <si>
    <t>(TT. Chư sê)</t>
  </si>
  <si>
    <t>- Huyện Đăk Đoa</t>
  </si>
  <si>
    <t>(TT. Đak Đoa)</t>
  </si>
  <si>
    <t>- Huyện Đăk Pơ</t>
  </si>
  <si>
    <t>(Đak Pơ)</t>
  </si>
  <si>
    <t>- Huyện Đức Cơ</t>
  </si>
  <si>
    <t>(TT. Ch Ty)</t>
  </si>
  <si>
    <t>- Huyện la Grai</t>
  </si>
  <si>
    <t>(TT. la Kha)</t>
  </si>
  <si>
    <t>- Huyện la Pa</t>
  </si>
  <si>
    <t>(Kim Tân)</t>
  </si>
  <si>
    <t>- Huyện K'Bang</t>
  </si>
  <si>
    <t>(TT. Kbang)</t>
  </si>
  <si>
    <t>- Huyện Kông Chro</t>
  </si>
  <si>
    <t>(TT. Kông Chro)</t>
  </si>
  <si>
    <t>- Huyện Krông Pa</t>
  </si>
  <si>
    <t>(TT. Phú Túc)</t>
  </si>
  <si>
    <t>- Huyện Mang Yang</t>
  </si>
  <si>
    <t>(TT. Kon Dơng)</t>
  </si>
  <si>
    <t>25. Hà Giang</t>
  </si>
  <si>
    <t>- Thị xã Hà Giang</t>
  </si>
  <si>
    <t>- Huyện Bắc Mê</t>
  </si>
  <si>
    <t>(TT. Bắc Mê)</t>
  </si>
  <si>
    <t>- Huyện Bắc Quang</t>
  </si>
  <si>
    <t>(TT. Việt Quang)</t>
  </si>
  <si>
    <t>- Huyện Đồng Văn</t>
  </si>
  <si>
    <t>(TT. Đồng Văn)</t>
  </si>
  <si>
    <t>- Huyện Hoàng Su Phì</t>
  </si>
  <si>
    <t>(TT. Vinh Quang)</t>
  </si>
  <si>
    <t>- Huyện Mèo Vạc</t>
  </si>
  <si>
    <t>(TT. Mèo Vạc)</t>
  </si>
  <si>
    <t>- Huyện Quang Bình</t>
  </si>
  <si>
    <t>(Yên Bình)</t>
  </si>
  <si>
    <t>- Huyện Quản Bạ</t>
  </si>
  <si>
    <t>(TT. Tam Sơn)</t>
  </si>
  <si>
    <t>- Huyện Vị Xuyên</t>
  </si>
  <si>
    <t>(TT. Vị Xuyên)</t>
  </si>
  <si>
    <t>- Huyện Xín Mần</t>
  </si>
  <si>
    <t>(TT. Cốc Pài)</t>
  </si>
  <si>
    <t>- Huyện Yên Minh</t>
  </si>
  <si>
    <t>(TT. Yên Minh)</t>
  </si>
  <si>
    <t>26. Hà Nam</t>
  </si>
  <si>
    <t>- Thị xã Phủ Lý</t>
  </si>
  <si>
    <t>(P. Quang Trung)</t>
  </si>
  <si>
    <t>- Huyện Bình Lục</t>
  </si>
  <si>
    <t>(TT. Bình Mỹ)</t>
  </si>
  <si>
    <t>- Huyện Duy Tiên</t>
  </si>
  <si>
    <t>(TT. Hòa Mạc)</t>
  </si>
  <si>
    <t>- Huyện Kim Bảng</t>
  </si>
  <si>
    <t>(TT. Quế)</t>
  </si>
  <si>
    <t>- Huyện Lý Nhân</t>
  </si>
  <si>
    <t>(TT. Vĩnh Trụ)</t>
  </si>
  <si>
    <t>- Huyện Thanh Liêm</t>
  </si>
  <si>
    <t>(TT. Thanh Liêm)</t>
  </si>
  <si>
    <t>27. Hà Tây</t>
  </si>
  <si>
    <t>- Thị xã Hà Đông</t>
  </si>
  <si>
    <t>(P. Nguyễn Trãi)</t>
  </si>
  <si>
    <t>- Thị xã Sơn Tây</t>
  </si>
  <si>
    <t>- Huyện Ba Vì</t>
  </si>
  <si>
    <t>(TT. Ba Vì)</t>
  </si>
  <si>
    <t>- Huyện Chương Mỹ</t>
  </si>
  <si>
    <t>(TT. Chúc Sơn)</t>
  </si>
  <si>
    <t>- Huyện Đan Phượng</t>
  </si>
  <si>
    <t>(TT. Phùng)</t>
  </si>
  <si>
    <t>- Huyện Hoài Đức</t>
  </si>
  <si>
    <t>(TT. Trôi)</t>
  </si>
  <si>
    <t>- Huyện Mỹ Đức</t>
  </si>
  <si>
    <t>(TT. Tế Tiêu)</t>
  </si>
  <si>
    <t>- Huyện Phú Xuyên</t>
  </si>
  <si>
    <t>(TT. Phú Xuyên)</t>
  </si>
  <si>
    <t>- Huyện Phúc Thọ</t>
  </si>
  <si>
    <t>(TT. Phúc Thọ)</t>
  </si>
  <si>
    <t>- Huyện Quốc Oai</t>
  </si>
  <si>
    <t>(TT. Quốc Oai)</t>
  </si>
  <si>
    <t>- Huyện Thạch Thất</t>
  </si>
  <si>
    <t>(TT. Liên Quan)</t>
  </si>
  <si>
    <t>- Huyện Thanh Oai</t>
  </si>
  <si>
    <t>(TT. Kim Bài)</t>
  </si>
  <si>
    <t>- Huyện Thường Tín</t>
  </si>
  <si>
    <t>(TT. Thường Tín)</t>
  </si>
  <si>
    <t>- Huyện Ứng Hòa</t>
  </si>
  <si>
    <t>(TT. Vân Đình)</t>
  </si>
  <si>
    <t>28. Hà Tĩnh</t>
  </si>
  <si>
    <t>- Thị xã Hà Tĩnh</t>
  </si>
  <si>
    <t>(P. Bắc Hà)</t>
  </si>
  <si>
    <t>- Thị xã Hồng Lĩnh</t>
  </si>
  <si>
    <t>(P. Nam Hồng)</t>
  </si>
  <si>
    <t>- Huyện Can Lộc</t>
  </si>
  <si>
    <t>(TT. Nghèn)</t>
  </si>
  <si>
    <t>- Huyện Cẩm Xuyên</t>
  </si>
  <si>
    <t>(TT. Cẩm Xuyên)</t>
  </si>
  <si>
    <t>- Huyện Đức Thọ</t>
  </si>
  <si>
    <t>(TT. Đức Thọ)</t>
  </si>
  <si>
    <t>- Huyện Hương Khê</t>
  </si>
  <si>
    <t>(TT. Hương Khê)</t>
  </si>
  <si>
    <t>- Huyện Hương Sơn</t>
  </si>
  <si>
    <t>(TT. Phố Châu)</t>
  </si>
  <si>
    <t>- Huyện Kỳ Anh</t>
  </si>
  <si>
    <t>(TT. Kỳ Anh)</t>
  </si>
  <si>
    <t>- Huyện Nghi Xuân</t>
  </si>
  <si>
    <t>(TT. Nghi Xuân)</t>
  </si>
  <si>
    <t>- Huyện Thạch Hà</t>
  </si>
  <si>
    <t>(TT. Cày)</t>
  </si>
  <si>
    <t>- Huyện Vũ Quang</t>
  </si>
  <si>
    <t>(TT. Vũ Quang)</t>
  </si>
  <si>
    <t>29. Hải Dương</t>
  </si>
  <si>
    <t>- Thành phố Hải Dương</t>
  </si>
  <si>
    <t>- Huyện Bình Giang</t>
  </si>
  <si>
    <t>(TT. Kẻ Sặt)</t>
  </si>
  <si>
    <t>- Huyện Cẩm Giàng</t>
  </si>
  <si>
    <t>(TT. Lai Cách)</t>
  </si>
  <si>
    <t>- Huyện Chí Linh</t>
  </si>
  <si>
    <t>(TT. Sao Đỏ)</t>
  </si>
  <si>
    <t>- Huyện Gia Lộc</t>
  </si>
  <si>
    <t>(TT. Gia Lộc)</t>
  </si>
  <si>
    <t>- Huyện Kim Thành</t>
  </si>
  <si>
    <t>(TT. Phú Thái)</t>
  </si>
  <si>
    <t>- Huyện Kinh Môn</t>
  </si>
  <si>
    <t>(TT. An Lu)</t>
  </si>
  <si>
    <t>- Huyện Nam Sách</t>
  </si>
  <si>
    <t>(TT. Nam Sách)</t>
  </si>
  <si>
    <t>- Huyện Ninh Giang</t>
  </si>
  <si>
    <t>(TT. Ninh Giang)</t>
  </si>
  <si>
    <t>- Huyện Thanh Hà</t>
  </si>
  <si>
    <t>(TT. Thanh Hà)</t>
  </si>
  <si>
    <t>- Huyện Thanh Miện</t>
  </si>
  <si>
    <t>(TT. Thanh Miện)</t>
  </si>
  <si>
    <t>- Huyện Tứ Kỳ</t>
  </si>
  <si>
    <t>(TT. Tứ Kỳ)</t>
  </si>
  <si>
    <t>30. Hậu Giang</t>
  </si>
  <si>
    <t>- Thị xã Vị Thanh</t>
  </si>
  <si>
    <t>(TT. Ngã Sáu)</t>
  </si>
  <si>
    <t>- Huyện Châu Thành A</t>
  </si>
  <si>
    <t>(TT. Tân Thuận)</t>
  </si>
  <si>
    <t>- Huyện Long Mỹ</t>
  </si>
  <si>
    <t>(TT. Long Mỹ)</t>
  </si>
  <si>
    <t>- Huyện Phụng Hiệp</t>
  </si>
  <si>
    <t>(TT. Phụng Hiệp)</t>
  </si>
  <si>
    <t>- Huyện Vị Thủy</t>
  </si>
  <si>
    <t>(TT. Nàng Màu)</t>
  </si>
  <si>
    <t>31. Hoà Bình</t>
  </si>
  <si>
    <t>- Thị xã Hoà Bình</t>
  </si>
  <si>
    <t>(P. Phương Lâm)</t>
  </si>
  <si>
    <t>- Huyện Cao Phong</t>
  </si>
  <si>
    <t>(TT. Cao Phong)</t>
  </si>
  <si>
    <t>- Huyện Đà Bắc</t>
  </si>
  <si>
    <t>(TT. Đà Bắc)</t>
  </si>
  <si>
    <t>- Huyện Kim Bôi</t>
  </si>
  <si>
    <t>(TT. Bo)</t>
  </si>
  <si>
    <t>- Huyện Kỳ Sơn</t>
  </si>
  <si>
    <t>(TT. Kỳ Sơn)</t>
  </si>
  <si>
    <t>- Huyện Lạc Sơn</t>
  </si>
  <si>
    <t>(TT. Vụ Bản)</t>
  </si>
  <si>
    <t>- Huyện Lạc Thủy</t>
  </si>
  <si>
    <t>(TT. Chi Nê)</t>
  </si>
  <si>
    <t>- Huyện Lương Sơn</t>
  </si>
  <si>
    <t>(TT. Lương Sơn)</t>
  </si>
  <si>
    <t>- Huyện Mai Châu</t>
  </si>
  <si>
    <t>(TT. Mai Châu)</t>
  </si>
  <si>
    <t>- Huyện Tân Lạc</t>
  </si>
  <si>
    <t>(TT. Mường Khến)</t>
  </si>
  <si>
    <t>- Huyện Yên Thủy</t>
  </si>
  <si>
    <t>(TT. Hàng Trạm)</t>
  </si>
  <si>
    <t>32. Hưng Yên</t>
  </si>
  <si>
    <t>- Thị xã Hưng Yên</t>
  </si>
  <si>
    <t>(P. Minh Khai)</t>
  </si>
  <si>
    <t>- Huyện Ân Thi</t>
  </si>
  <si>
    <t>(TT. Ân Thi)</t>
  </si>
  <si>
    <t>- Huyện Khoái Châu</t>
  </si>
  <si>
    <t>(TT. Khoái Châu)</t>
  </si>
  <si>
    <t>- Huyện Kim Động</t>
  </si>
  <si>
    <t>(TT. Lương Hội)</t>
  </si>
  <si>
    <t>- Huyện Mỹ Hào</t>
  </si>
  <si>
    <t>(TT. Bền Yên Nhân)</t>
  </si>
  <si>
    <t>- Huyện Phù Cừ</t>
  </si>
  <si>
    <t>(TT. Trần Cao)</t>
  </si>
  <si>
    <t>- Huyện Tiên Lữ</t>
  </si>
  <si>
    <t>(TT. Vương)</t>
  </si>
  <si>
    <t>- Huyện Văn Giang</t>
  </si>
  <si>
    <t>(TT. Văn Giang)</t>
  </si>
  <si>
    <t>- Huyện Văn Lâm</t>
  </si>
  <si>
    <t>(TT. Như Quỳnh)</t>
  </si>
  <si>
    <t>- Huyện Yên Mỹ</t>
  </si>
  <si>
    <t>(TT. Yên Mỹ)</t>
  </si>
  <si>
    <t>33. Khánh Hoà</t>
  </si>
  <si>
    <t>- Thành phố Nha Trang</t>
  </si>
  <si>
    <t>(P. Tân Lập)</t>
  </si>
  <si>
    <t>- Thị xã Cam Ranh</t>
  </si>
  <si>
    <t>(P. Ba Ngoi)</t>
  </si>
  <si>
    <t>- Huyện Diên Khánh</t>
  </si>
  <si>
    <t>(TT. Diên Khánh)</t>
  </si>
  <si>
    <t>- Huyện Khánh Sơn</t>
  </si>
  <si>
    <t>(TT. Tô Hạp)</t>
  </si>
  <si>
    <t>- Huyện Khánh Vĩnh</t>
  </si>
  <si>
    <t>(TT. Khánh Vĩnh)</t>
  </si>
  <si>
    <t>- Huyện Ninh Hòa</t>
  </si>
  <si>
    <t>(TT. Ninh Hoà)</t>
  </si>
  <si>
    <t>- Huyện Trường Sa</t>
  </si>
  <si>
    <t>- Huyện Vạn Ninh</t>
  </si>
  <si>
    <t>(TT. Vạn Giã)</t>
  </si>
  <si>
    <t>34. Kiên Giang</t>
  </si>
  <si>
    <t>- Thị xã Hà Tiên</t>
  </si>
  <si>
    <t>(P. Đông Hồ)</t>
  </si>
  <si>
    <t>- Thị xã Rạch Giá</t>
  </si>
  <si>
    <t>(P. Vĩnh Thanh Vân)</t>
  </si>
  <si>
    <t>- Huyện An Biên</t>
  </si>
  <si>
    <t>(TT. Thứ Ba)</t>
  </si>
  <si>
    <t>- Huyện An Minh</t>
  </si>
  <si>
    <t>(TT. Thứ Mời Một)</t>
  </si>
  <si>
    <t>(TT. Minh Lương)</t>
  </si>
  <si>
    <t>- Huyện Giồng Riềng</t>
  </si>
  <si>
    <t>(TT. Giồng Riềng)</t>
  </si>
  <si>
    <t>- Huyện Gò Quao</t>
  </si>
  <si>
    <t>(TT. Gò Quao)</t>
  </si>
  <si>
    <t>- Huyện Hòn Đất</t>
  </si>
  <si>
    <t>(TT. Hòn Đất)</t>
  </si>
  <si>
    <t>- Huyện Kiên Hải</t>
  </si>
  <si>
    <t>- Huyện Kiên Lương</t>
  </si>
  <si>
    <t>(TT. Kiên Lương)</t>
  </si>
  <si>
    <t>- Huyện Phú Quốc</t>
  </si>
  <si>
    <t>(TT. Dơng Đông)</t>
  </si>
  <si>
    <t>- Huyện Tân Hiệp</t>
  </si>
  <si>
    <t>(TT. Tân Hiệp)</t>
  </si>
  <si>
    <t>- Huyện Vĩnh Thuận</t>
  </si>
  <si>
    <t>(TT. Vĩnh Thuận)</t>
  </si>
  <si>
    <t>35. Kon Tum</t>
  </si>
  <si>
    <t>- Thị xã Kon Tum</t>
  </si>
  <si>
    <t>(P. Thắng Lợi)</t>
  </si>
  <si>
    <t>- Huyện Đắk Glei</t>
  </si>
  <si>
    <t>(TT. Đắk Glei)</t>
  </si>
  <si>
    <t>- Huyện Đắk Hà</t>
  </si>
  <si>
    <t>(TT. Đắk Hà)</t>
  </si>
  <si>
    <t>- Huyện Đắk Tô</t>
  </si>
  <si>
    <t>(TT. Đắk Tô)</t>
  </si>
  <si>
    <t>- Huyện Kon Plong</t>
  </si>
  <si>
    <t>(Kon Leng)</t>
  </si>
  <si>
    <t>- Huyện Kon Rẫy</t>
  </si>
  <si>
    <t>(TT. Tân Lập)</t>
  </si>
  <si>
    <t>- Huyện Ngọc Hồi</t>
  </si>
  <si>
    <t>(TT. Plei Kần)</t>
  </si>
  <si>
    <t>- Huyện Sa Thầy</t>
  </si>
  <si>
    <t>(TT. Sa Thầy)</t>
  </si>
  <si>
    <t>36. Lai Châu</t>
  </si>
  <si>
    <t>- Huyện Mường Tè</t>
  </si>
  <si>
    <t>(TT. Mường Tè)</t>
  </si>
  <si>
    <t>- Huyện Phong Thổ</t>
  </si>
  <si>
    <t>(TT. Phong Thổ)</t>
  </si>
  <si>
    <t>- Huyện Sìn Hồ</t>
  </si>
  <si>
    <t>(TT. Sìn Hồ)</t>
  </si>
  <si>
    <t>- Huyện Tam Đường</t>
  </si>
  <si>
    <t>(TT. Tam Đường)</t>
  </si>
  <si>
    <t>- Huyện Than Uyên</t>
  </si>
  <si>
    <t>(TT. Than Uyên)</t>
  </si>
  <si>
    <t>37. Lạng Sơn</t>
  </si>
  <si>
    <t>- Thành phố Lạng Sơn</t>
  </si>
  <si>
    <t>(P. Vĩnh Trại)</t>
  </si>
  <si>
    <t>- Huyện Bắc Sơn</t>
  </si>
  <si>
    <t>(TT. Bắc Sơn)</t>
  </si>
  <si>
    <t>- Huyện Bình Gia</t>
  </si>
  <si>
    <t>(TT. Bình Gia)</t>
  </si>
  <si>
    <t>- Huyện Cao Lộc</t>
  </si>
  <si>
    <t>(TT. Cao Lộc)</t>
  </si>
  <si>
    <t>- Huyện Chi Lăng</t>
  </si>
  <si>
    <t>(TT. Đồng Mỏ)</t>
  </si>
  <si>
    <t>- Huyện Đình Lập</t>
  </si>
  <si>
    <t>(TT. Đình Lập)</t>
  </si>
  <si>
    <t>- Huyện Hữu Lũng</t>
  </si>
  <si>
    <t>(TT. Hữu Lũng)</t>
  </si>
  <si>
    <t>- Huyện Lộc Bình</t>
  </si>
  <si>
    <t>(TT. Lộc Bình)</t>
  </si>
  <si>
    <t>- Huyện Tràng Định</t>
  </si>
  <si>
    <t>(TT. Thất Khê)</t>
  </si>
  <si>
    <t>- Huyện Văn Lãng</t>
  </si>
  <si>
    <t>(TT. Na Sầm)</t>
  </si>
  <si>
    <t>- Huyện Văn Quan</t>
  </si>
  <si>
    <t>(TT. Văn Quan)</t>
  </si>
  <si>
    <t>38. Lào Cai</t>
  </si>
  <si>
    <t>- Thị xã Lào Cai</t>
  </si>
  <si>
    <t>(P. Cốc Lừu)</t>
  </si>
  <si>
    <t>- Thị xã Cam Đường</t>
  </si>
  <si>
    <t>(P. Pom Hán)</t>
  </si>
  <si>
    <t>- Huyện Bắc Hà</t>
  </si>
  <si>
    <t>(TT. Bắc Hà)</t>
  </si>
  <si>
    <t>- Huyện Bảo Thắng</t>
  </si>
  <si>
    <t>(TT. Phố Lu)</t>
  </si>
  <si>
    <t>- Huyện Bảo Yên</t>
  </si>
  <si>
    <t>(TT. Phố Ràng)</t>
  </si>
  <si>
    <t>- Huyện Bát Xát</t>
  </si>
  <si>
    <t>(TT. Bát Sát)</t>
  </si>
  <si>
    <t>- Huyện Mường Khương</t>
  </si>
  <si>
    <t>(TT. Mường Khương)</t>
  </si>
  <si>
    <t>- Huyện Sa Pa</t>
  </si>
  <si>
    <t>(TT. Sa Pa)</t>
  </si>
  <si>
    <t>- Huyện Văn Bản</t>
  </si>
  <si>
    <t>(TT. Khánh Yên)</t>
  </si>
  <si>
    <t>- Huyện Si Ma Cai</t>
  </si>
  <si>
    <t>(Si Ma Cai)</t>
  </si>
  <si>
    <t>39. Lâm Đồng</t>
  </si>
  <si>
    <t>- Thành phố Đà Lạt</t>
  </si>
  <si>
    <t>- Thị xã Bảo Lộc</t>
  </si>
  <si>
    <t>(P. B'Lao)</t>
  </si>
  <si>
    <t>(TT. Lộc Thắng)</t>
  </si>
  <si>
    <t>- Huyện Cát Tiên</t>
  </si>
  <si>
    <t>(TT. Đồng Nai)</t>
  </si>
  <si>
    <t>- Huyện Di Linh</t>
  </si>
  <si>
    <t>(TT. Di Linh)</t>
  </si>
  <si>
    <t>- Huyện Đa Huoai</t>
  </si>
  <si>
    <t>(TT. Ma Đa Gui)</t>
  </si>
  <si>
    <t>- Huyện Đa Tẻh</t>
  </si>
  <si>
    <t>(TT. Đạ Tẻh)</t>
  </si>
  <si>
    <t>- Huyện Đơn Dương</t>
  </si>
  <si>
    <t>(TT. Thạnh Mỹ)</t>
  </si>
  <si>
    <t>- Huyện Đức Trọng</t>
  </si>
  <si>
    <t>(TT. Liên Nghĩa)</t>
  </si>
  <si>
    <t>- Huyện Lâm Hà</t>
  </si>
  <si>
    <t>(TT. Đinh Văn)</t>
  </si>
  <si>
    <t>- Huyện Lạc Dương</t>
  </si>
  <si>
    <t>(TT. Lạc Dương)</t>
  </si>
  <si>
    <t>40. Long An</t>
  </si>
  <si>
    <t>- Thị xã Tân An</t>
  </si>
  <si>
    <t>(P.1)</t>
  </si>
  <si>
    <t>- Huyện Bến Lức</t>
  </si>
  <si>
    <t>(TT. Bến Lức)</t>
  </si>
  <si>
    <t>- Huyện Cần Giuộc</t>
  </si>
  <si>
    <t>(TT. Cần Giuộc)</t>
  </si>
  <si>
    <t>- Huyện Cần Đước</t>
  </si>
  <si>
    <t>(TT. Cần Đước)</t>
  </si>
  <si>
    <t>(TT. Tầm Vu)</t>
  </si>
  <si>
    <t>- Huyện Đức Hoà</t>
  </si>
  <si>
    <t>(TT. Hậu Nghĩa)</t>
  </si>
  <si>
    <t>- Huyện Đức Huệ</t>
  </si>
  <si>
    <t>(TT. Đông Thành)</t>
  </si>
  <si>
    <t>- Huyện Mộc hóa</t>
  </si>
  <si>
    <t>(TT. Mộc hóa)</t>
  </si>
  <si>
    <t>- Huyện Tân Hưng</t>
  </si>
  <si>
    <t>(TT. Tân Hưng)</t>
  </si>
  <si>
    <t>- Huyện Tân Thạnh</t>
  </si>
  <si>
    <t>(TT. Tân Thạnh)</t>
  </si>
  <si>
    <t>- Huyện Tân Trụ</t>
  </si>
  <si>
    <t>(TT. Tân Trụ)</t>
  </si>
  <si>
    <t>- Huyện Thạnh Hóa</t>
  </si>
  <si>
    <t>(TT. Thạnh Hóa)</t>
  </si>
  <si>
    <t>- Huyện Thủ Thừa</t>
  </si>
  <si>
    <t>(TT. Thủ Thừa)</t>
  </si>
  <si>
    <t>- Huyện Vĩnh Hưng</t>
  </si>
  <si>
    <t>(TT. Vĩnh Hưng)</t>
  </si>
  <si>
    <t>41. Nam Định</t>
  </si>
  <si>
    <t>- Thành phố Nam Định</t>
  </si>
  <si>
    <t>(P. Ngô Quyền)</t>
  </si>
  <si>
    <t>- Huyện Giao Thủy</t>
  </si>
  <si>
    <t>(TT. Ngô Đồng)</t>
  </si>
  <si>
    <t>- Huyện Hải Hậu</t>
  </si>
  <si>
    <t>(TT. Yên Định)</t>
  </si>
  <si>
    <t>- Huyện Mỹ Lộc</t>
  </si>
  <si>
    <t>(TT. Mỹ Lộc)</t>
  </si>
  <si>
    <t>- Huyện Nam Trực</t>
  </si>
  <si>
    <t>(TT. Nam Trực)</t>
  </si>
  <si>
    <t>- Huyện Nghĩa Hưng</t>
  </si>
  <si>
    <t>(TT. Liễu Đề)</t>
  </si>
  <si>
    <t>- Huyện Trực Ninh</t>
  </si>
  <si>
    <t>(TT. Cổ Lễ)</t>
  </si>
  <si>
    <t>- Huyện Vụ Bản</t>
  </si>
  <si>
    <t>(TT. Gôi)</t>
  </si>
  <si>
    <t>- Huyện Xuân Trường</t>
  </si>
  <si>
    <t>(TT. Xuân Ngọc)</t>
  </si>
  <si>
    <t>- Huyện Ý Yên</t>
  </si>
  <si>
    <t>(TT. Lâm)</t>
  </si>
  <si>
    <t>42. Nghệ An</t>
  </si>
  <si>
    <t>- Thành phố Vinh</t>
  </si>
  <si>
    <t>(P. Lê Mao)</t>
  </si>
  <si>
    <t>- Thị xã Cửa Lò</t>
  </si>
  <si>
    <t>(P. Nghi Thủy)</t>
  </si>
  <si>
    <t>- Huyện Anh Sơn</t>
  </si>
  <si>
    <t>(TT. Anh Sơn)</t>
  </si>
  <si>
    <t>- Huyện Con Cuông</t>
  </si>
  <si>
    <t>(TT. Con Cuông)</t>
  </si>
  <si>
    <t>- Huyện Diễn Châu</t>
  </si>
  <si>
    <t>(TT. Diễn Châu)</t>
  </si>
  <si>
    <t>- Huyện Đô Lương</t>
  </si>
  <si>
    <t>(TT. Đô Lương)</t>
  </si>
  <si>
    <t>- Huyện Hưng Nguyên</t>
  </si>
  <si>
    <t>(TT. Hưng Nguyên)</t>
  </si>
  <si>
    <t>(TT. Mường Xén)</t>
  </si>
  <si>
    <t>- Huyện Nam Đàn</t>
  </si>
  <si>
    <t>(TT. Nam Đàn)</t>
  </si>
  <si>
    <t>- Huyện Nghi Lộc</t>
  </si>
  <si>
    <t>(TT. Quán Hành)</t>
  </si>
  <si>
    <t>- Huyện Nghĩa Đàn</t>
  </si>
  <si>
    <t>(TT. Thái Hòa)</t>
  </si>
  <si>
    <t>- Huyện Quế Phong</t>
  </si>
  <si>
    <t>(TT. Kim Sơn)</t>
  </si>
  <si>
    <t>- Huyện Quỳ Châu</t>
  </si>
  <si>
    <t>(TT. Quỳ Châu)</t>
  </si>
  <si>
    <t>- Huyện Quỳ Hợp</t>
  </si>
  <si>
    <t>(TT. Quỳ Hợp)</t>
  </si>
  <si>
    <t>- Huyện Quỳnh Lưu</t>
  </si>
  <si>
    <t>(TT. Cầu Giát)</t>
  </si>
  <si>
    <t>- Huyện Tân Kỳ</t>
  </si>
  <si>
    <t>(TT. Tân Kỳ)</t>
  </si>
  <si>
    <t>- Huyện Thanh Chương</t>
  </si>
  <si>
    <t>(TT. Thanh Chương)</t>
  </si>
  <si>
    <t>- Huyện Tương Dương</t>
  </si>
  <si>
    <t>- Huyện Yên Thành</t>
  </si>
  <si>
    <t>43. Ninh Bình</t>
  </si>
  <si>
    <t>- Thị xã Ninh Bình</t>
  </si>
  <si>
    <t>- Thị xã Tam Điệp</t>
  </si>
  <si>
    <t>(P. Bắc Sơn)</t>
  </si>
  <si>
    <t>- Huyện Gia Viễn</t>
  </si>
  <si>
    <t>(TT. Me)</t>
  </si>
  <si>
    <t>- Huyện Hoa Lư</t>
  </si>
  <si>
    <t>(TT. Hoa Lư)</t>
  </si>
  <si>
    <t>- Huyện Kim Sơn</t>
  </si>
  <si>
    <t>(TT. Phát Diệm)</t>
  </si>
  <si>
    <t>- Huyện Nho Quan</t>
  </si>
  <si>
    <t>(TT. Nho Quan)</t>
  </si>
  <si>
    <t>- Huyện Yên Khánh</t>
  </si>
  <si>
    <t>(TT. Yên Ninh)</t>
  </si>
  <si>
    <t>- Huyện Yên Mô</t>
  </si>
  <si>
    <t>(TT. Yên Thịnh)</t>
  </si>
  <si>
    <t>44. Ninh Thuận</t>
  </si>
  <si>
    <t xml:space="preserve">- Thị xã Phan Rang - Tháp Chàm </t>
  </si>
  <si>
    <t>(P. Mỹ Hương)</t>
  </si>
  <si>
    <t>- Huyện Bác Ái</t>
  </si>
  <si>
    <t>(TT. Bác Ái)</t>
  </si>
  <si>
    <t>- Huyện Ninh Hải</t>
  </si>
  <si>
    <t>(TT. Khánh Hải)</t>
  </si>
  <si>
    <t>- Huyện Ninh Phước</t>
  </si>
  <si>
    <t>(TT. Phước Dân)</t>
  </si>
  <si>
    <t>- Huyện Ninh Sơn</t>
  </si>
  <si>
    <t>(TT. Tân Sơn)</t>
  </si>
  <si>
    <t>45. Phú Thọ</t>
  </si>
  <si>
    <t>- Thành phố Việt Trì</t>
  </si>
  <si>
    <t>(P. Thọ Sơn)</t>
  </si>
  <si>
    <t>- Thị xã Phú Thọ</t>
  </si>
  <si>
    <t>(P. Âu Cơ)</t>
  </si>
  <si>
    <t>- Huyện Đoan Hùng</t>
  </si>
  <si>
    <t>(TT. Đoan Hùng)</t>
  </si>
  <si>
    <t>- Huyện Hạ Hoà</t>
  </si>
  <si>
    <t>(TT. Hạ Hoà)</t>
  </si>
  <si>
    <t>- Huyện Lâm Thao</t>
  </si>
  <si>
    <t>(TT. Lâm Thao)</t>
  </si>
  <si>
    <t>- Huyện Phù Ninh</t>
  </si>
  <si>
    <t>(TT. Phong Châu)</t>
  </si>
  <si>
    <t>- Huyện Sông Thao</t>
  </si>
  <si>
    <t>(TT. Sông Thao)</t>
  </si>
  <si>
    <t>(TT.Hưng hóa)</t>
  </si>
  <si>
    <t>- Huyện Thanh Ba</t>
  </si>
  <si>
    <t>(TT. Thanh Ba)</t>
  </si>
  <si>
    <t>- Huyện Thanh Sơn</t>
  </si>
  <si>
    <t>(TT. Thanh Sơn)</t>
  </si>
  <si>
    <t>- Huyện Thanh Thủy</t>
  </si>
  <si>
    <t>(TT. Thanh Thủy)</t>
  </si>
  <si>
    <t>- Huyện Yên Lập</t>
  </si>
  <si>
    <t>(TT. Yên Lập)</t>
  </si>
  <si>
    <t>46. Phú Yên</t>
  </si>
  <si>
    <t>- Thị xã Tuy Hoà</t>
  </si>
  <si>
    <t>- Huyện Đồng Xuân</t>
  </si>
  <si>
    <t>(TT. La Hai)</t>
  </si>
  <si>
    <t>- Huyện Phú Hòa</t>
  </si>
  <si>
    <t>(Hoà Mỹ Đông)</t>
  </si>
  <si>
    <t>- Huyện Sông Cầu</t>
  </si>
  <si>
    <t>(TT. Sông Cầu)</t>
  </si>
  <si>
    <t>- Huyện Sông Hinh</t>
  </si>
  <si>
    <t>(TT. Hai Riêng)</t>
  </si>
  <si>
    <t>- Huyện Sơn Hoà</t>
  </si>
  <si>
    <t>(TT. Củng Sơn)</t>
  </si>
  <si>
    <t>- Huyện Tuy An</t>
  </si>
  <si>
    <t>(TT. Chí Thạnh)</t>
  </si>
  <si>
    <t>- Huyện Tuy Hoà</t>
  </si>
  <si>
    <t>(TT. Phú Lâm)</t>
  </si>
  <si>
    <t>47. Quảng Bình</t>
  </si>
  <si>
    <t>- Thành phố Đồng Hới</t>
  </si>
  <si>
    <t>(P. Hải Đình)</t>
  </si>
  <si>
    <t>- Huyện Bố Trạch</t>
  </si>
  <si>
    <t>(TT. Hoàn Lão)</t>
  </si>
  <si>
    <t>- Huyện Lệ Thủy</t>
  </si>
  <si>
    <t>(TT. Kiến Giang)</t>
  </si>
  <si>
    <t>- Huyện Minh Hóa</t>
  </si>
  <si>
    <t>(TT. Quy Đạt)</t>
  </si>
  <si>
    <t>- Huyện Quảng Ninh</t>
  </si>
  <si>
    <t>(TT. Quán Hầu)</t>
  </si>
  <si>
    <t>- Huyện Quảng Trạch</t>
  </si>
  <si>
    <t>(TT. Ba Đồn)</t>
  </si>
  <si>
    <t>- Huyện Tuyên hóa</t>
  </si>
  <si>
    <t>(TT. Đồng Lê)</t>
  </si>
  <si>
    <t>48. Quảng Nam</t>
  </si>
  <si>
    <t>- Thị xã Tam Kỳ</t>
  </si>
  <si>
    <t>(P. An Xuân)</t>
  </si>
  <si>
    <t>- Thị xã Hội An</t>
  </si>
  <si>
    <t>(P. Minh An)</t>
  </si>
  <si>
    <t>- Huyện Bắc Trà My</t>
  </si>
  <si>
    <t>(TT. Trà My)</t>
  </si>
  <si>
    <t>- Huyện Duy Xuyên</t>
  </si>
  <si>
    <t>(TT. Nam Phước)</t>
  </si>
  <si>
    <t>- Huyện Đại Lộc</t>
  </si>
  <si>
    <t>(TT. Ái Nghĩa)</t>
  </si>
  <si>
    <t>- Huyện Điện Bàn</t>
  </si>
  <si>
    <t>(TT. Vĩnh Điện)</t>
  </si>
  <si>
    <t>- Huyện Đông Giang</t>
  </si>
  <si>
    <t>(TT. P Rao)</t>
  </si>
  <si>
    <t>- Huyện Hiệp Đức</t>
  </si>
  <si>
    <t>(TT. Tân An)</t>
  </si>
  <si>
    <t>- Huyện Nam Giang</t>
  </si>
  <si>
    <t>(TT. Thạch Mỹ)</t>
  </si>
  <si>
    <t>- Huyện Nam Trà My</t>
  </si>
  <si>
    <t>(Trà Mai)</t>
  </si>
  <si>
    <t>- Huyện Núi Thành</t>
  </si>
  <si>
    <t>(TT. Núi Thành)</t>
  </si>
  <si>
    <t>- Huyện Phước Sơn</t>
  </si>
  <si>
    <t>(TT. Khâm Đức)</t>
  </si>
  <si>
    <t>- Huyện Quế Sơn</t>
  </si>
  <si>
    <t>(TT. Đông Phú)</t>
  </si>
  <si>
    <t>- Huyện Tây Giang</t>
  </si>
  <si>
    <t>(Plăng)</t>
  </si>
  <si>
    <t>- Huyện Thăng Bình</t>
  </si>
  <si>
    <t>(TT. Hà Lam)</t>
  </si>
  <si>
    <t>- Huyện Tiên Phước</t>
  </si>
  <si>
    <t>(TT. Tiên Kỳ)</t>
  </si>
  <si>
    <t>49. Quảng Ngãi</t>
  </si>
  <si>
    <t>- Thị xã Quảng Ngãi</t>
  </si>
  <si>
    <t>(P. Trần Hưng Đạo)</t>
  </si>
  <si>
    <t>- Huyện Ba Tơ</t>
  </si>
  <si>
    <t>(TT. Ba Tơ)</t>
  </si>
  <si>
    <t>- Huyện Bình Sơn</t>
  </si>
  <si>
    <t>(TT. Châu ổ)</t>
  </si>
  <si>
    <t>- Huyện Đức Phổ</t>
  </si>
  <si>
    <t>(TT. Đức Phổ)</t>
  </si>
  <si>
    <t>- Huyện Lý Sơn</t>
  </si>
  <si>
    <t>(TT. Lý Sơn)</t>
  </si>
  <si>
    <t>- Huyện Minh Long</t>
  </si>
  <si>
    <t>(TT. Long Hiệp)</t>
  </si>
  <si>
    <t>- Huyện Mộ Đức</t>
  </si>
  <si>
    <t>(TT. Mộ Đức)</t>
  </si>
  <si>
    <t>- Huyện Nghĩa Hành</t>
  </si>
  <si>
    <t>(TT. Chợ Chùa)</t>
  </si>
  <si>
    <t>- Huyện Sơn Hà</t>
  </si>
  <si>
    <t>(TT. Di Lăng)</t>
  </si>
  <si>
    <t>- Huyện Sơn Tây</t>
  </si>
  <si>
    <t>(Sơn Dung)</t>
  </si>
  <si>
    <t>- Huyện Sơn Tịnh</t>
  </si>
  <si>
    <t>(TT. Sơn Tịnh)</t>
  </si>
  <si>
    <t>- Huyện Tây Trà</t>
  </si>
  <si>
    <t>- Huyện Trà Bồng</t>
  </si>
  <si>
    <t>(TT. Trà Xuân)</t>
  </si>
  <si>
    <t>- Huyện T Nghĩa</t>
  </si>
  <si>
    <t>(TT. La Hà)</t>
  </si>
  <si>
    <t>50. Quảng Ninh</t>
  </si>
  <si>
    <t>- Thành phố Hạ Long</t>
  </si>
  <si>
    <t>(P. Hồng Gai)</t>
  </si>
  <si>
    <t>- Thị xã Cẩm Phả</t>
  </si>
  <si>
    <t>(P. Cẩm Thành)</t>
  </si>
  <si>
    <t>- Thị xã Móng Cái</t>
  </si>
  <si>
    <t>- Thị xã Uông Bí</t>
  </si>
  <si>
    <t>(P. Trưng Vương)</t>
  </si>
  <si>
    <t>- Huyện Ba Chẽ</t>
  </si>
  <si>
    <t>(TT. Ba Chẽ)</t>
  </si>
  <si>
    <t>- Huyện Bình Liêu</t>
  </si>
  <si>
    <t>(TT. Bình Liêu)</t>
  </si>
  <si>
    <t>- Huyện Cô Tô</t>
  </si>
  <si>
    <t>- Huyện Đầm Hà</t>
  </si>
  <si>
    <t>(TT. Đầm Hà)</t>
  </si>
  <si>
    <t>- Huyện Đông Triều</t>
  </si>
  <si>
    <t>(TT. Đông Triều)</t>
  </si>
  <si>
    <t>- Huyện Hải Hà</t>
  </si>
  <si>
    <t>(TT. Quảng Hà)</t>
  </si>
  <si>
    <t>- Huyện Hoành Bồ</t>
  </si>
  <si>
    <t>(TT. Trới)</t>
  </si>
  <si>
    <t>- Huyện Tiên Yên</t>
  </si>
  <si>
    <t>(TT. Tiên Yên)</t>
  </si>
  <si>
    <t>- Huyện Vân Đồn</t>
  </si>
  <si>
    <t>(TT. Cái Rồng)</t>
  </si>
  <si>
    <t>- Huyện Yên Hưng</t>
  </si>
  <si>
    <t>(TT. Quảng Yên)</t>
  </si>
  <si>
    <t>51. Quảng Trị</t>
  </si>
  <si>
    <t>- Thị xã Đông Hà</t>
  </si>
  <si>
    <t>- Thị xã Quảng Trị</t>
  </si>
  <si>
    <t>- Huyện Cam Lộ</t>
  </si>
  <si>
    <t>(TT. Cam Lộ)</t>
  </si>
  <si>
    <t>- Huyện Đa Krông</t>
  </si>
  <si>
    <t>(TT. Đa Krông)</t>
  </si>
  <si>
    <t>- Huyện Gio Linh</t>
  </si>
  <si>
    <t>(TT. Gio Linh)</t>
  </si>
  <si>
    <t>- Huyện Hải Lăng</t>
  </si>
  <si>
    <t>(TT. Hải Lăng)</t>
  </si>
  <si>
    <t>- Huyện Hướng hóa</t>
  </si>
  <si>
    <t>(TT. Khe Sanh)</t>
  </si>
  <si>
    <t>- Huyện Triệu Phong</t>
  </si>
  <si>
    <t>(TT. Ái Tử)</t>
  </si>
  <si>
    <t>- Huyện Vĩnh Linh</t>
  </si>
  <si>
    <t>(TT. Hồ Xá)</t>
  </si>
  <si>
    <t>52. Sóc Trăng</t>
  </si>
  <si>
    <t>- Thị xã Sóc Trăng</t>
  </si>
  <si>
    <t>(P.2)</t>
  </si>
  <si>
    <t>- Huyện Cù Lao Dung</t>
  </si>
  <si>
    <t>(TT. Vĩnh Châu)</t>
  </si>
  <si>
    <t>- Huyện Kế Sách</t>
  </si>
  <si>
    <t>(TT. Kế Sách)</t>
  </si>
  <si>
    <t>- Huyện Long Phú</t>
  </si>
  <si>
    <t>(TT. Long Phú)</t>
  </si>
  <si>
    <t>- Huyện Mỹ Tú</t>
  </si>
  <si>
    <t>(TT. Huỳnh Hữu Nghĩa)</t>
  </si>
  <si>
    <t>- Huyện Mỹ Xuyên</t>
  </si>
  <si>
    <t>(TT. Mỹ Xuyên)</t>
  </si>
  <si>
    <t>- Huyện Ngã Năm</t>
  </si>
  <si>
    <t>(TT. Ngã Năm)</t>
  </si>
  <si>
    <t>- Huyện Thạnh Trị</t>
  </si>
  <si>
    <t>(TT. Phú Lộc)</t>
  </si>
  <si>
    <t>- Huyện Vĩnh Châu</t>
  </si>
  <si>
    <t>53. Sơn La</t>
  </si>
  <si>
    <t>- Thị xã Sơn La</t>
  </si>
  <si>
    <t>(P. Chiềng Lề)</t>
  </si>
  <si>
    <t>- Huyện Bắc Yên</t>
  </si>
  <si>
    <t>(TT. Bắc Yên)</t>
  </si>
  <si>
    <t>- Huyện Mai Sơn</t>
  </si>
  <si>
    <t>(TT. Hát Lót)</t>
  </si>
  <si>
    <t>- Huyện Mộc Châu</t>
  </si>
  <si>
    <t>(TT. Mộc Châu)</t>
  </si>
  <si>
    <t>- Huyện Mường La</t>
  </si>
  <si>
    <t>(TT. Mường La)</t>
  </si>
  <si>
    <t>- Huyện Phù Yên</t>
  </si>
  <si>
    <t>(TT. Phù Yên)</t>
  </si>
  <si>
    <t>- Huyện Quỳnh Nhai</t>
  </si>
  <si>
    <t>(TT. Quỳnh Nhai)</t>
  </si>
  <si>
    <t>- Huyện Sông Mã</t>
  </si>
  <si>
    <t>(TT. Sông Mã)</t>
  </si>
  <si>
    <t>- Huyện Sốp Cộp</t>
  </si>
  <si>
    <t>(TT. Sốp Cộp)</t>
  </si>
  <si>
    <t>- Huyện Thuận Châu</t>
  </si>
  <si>
    <t>(TT. Thuận Châu)</t>
  </si>
  <si>
    <t>- Huyện Yên Châu</t>
  </si>
  <si>
    <t>(TT. Yên Châu)</t>
  </si>
  <si>
    <t>54. Tây Ninh</t>
  </si>
  <si>
    <t>- Thị xã Tây Ninh</t>
  </si>
  <si>
    <t>- Huyện Bến Cầu</t>
  </si>
  <si>
    <t>(TT. Bến Cầu)</t>
  </si>
  <si>
    <t>- Huyện Dương Minh Châu</t>
  </si>
  <si>
    <t>(TT. Dương Minh Châu)</t>
  </si>
  <si>
    <t>- Huyện Gò Dầu</t>
  </si>
  <si>
    <t>(TT. Gò Dầu)</t>
  </si>
  <si>
    <t>- Huyện Hoà Thành</t>
  </si>
  <si>
    <t>(TT. Hoà Thành)</t>
  </si>
  <si>
    <t>- Huyện Tân Biên</t>
  </si>
  <si>
    <t>(TT. Tân Biên)</t>
  </si>
  <si>
    <t>- Huyện Trảng Bàng</t>
  </si>
  <si>
    <t>(TT. Trảng Bàng)</t>
  </si>
  <si>
    <t>55. Thái Bình</t>
  </si>
  <si>
    <t>- Thành phố Thái Bình</t>
  </si>
  <si>
    <t>(P. Lê Hồng Phong)</t>
  </si>
  <si>
    <t>- Huyện Đông Hưng</t>
  </si>
  <si>
    <t>(TT. Đông Hưng)</t>
  </si>
  <si>
    <t>- Huyện Hưng Hà</t>
  </si>
  <si>
    <t>(TT. Hưng Hà)</t>
  </si>
  <si>
    <t>- Huyện Kiến Xương</t>
  </si>
  <si>
    <t>(TT. Kiến Xương)</t>
  </si>
  <si>
    <t>- Huyện Quỳnh Phụ</t>
  </si>
  <si>
    <t>(TT. Quỳnh Côi)</t>
  </si>
  <si>
    <t>- Huyện Thái Thụy</t>
  </si>
  <si>
    <t>(TT. Diêm Điền)</t>
  </si>
  <si>
    <t>- Huyện Tiền Hải</t>
  </si>
  <si>
    <t>(TT. Tiền Hải)</t>
  </si>
  <si>
    <t>- Huyện Vũ Thư</t>
  </si>
  <si>
    <t>(TT. Vũ Thư)</t>
  </si>
  <si>
    <t>56. Thái Nguyên</t>
  </si>
  <si>
    <t>- Thành phố Thái Nguyên</t>
  </si>
  <si>
    <t>- Thị xã Sông Công</t>
  </si>
  <si>
    <t>(P. Tân Quang)</t>
  </si>
  <si>
    <t>- Huyện Đại Từ</t>
  </si>
  <si>
    <t>(TT. Đại Từ)</t>
  </si>
  <si>
    <t>- Huyện Định Hóa</t>
  </si>
  <si>
    <t>(TT. Chợ Chu)</t>
  </si>
  <si>
    <t>- Huyện Đồng Hỷ</t>
  </si>
  <si>
    <t>(TT. Chùa Hang)</t>
  </si>
  <si>
    <t>- Huyện Phổ Yên</t>
  </si>
  <si>
    <t>(TT. Ba Hàng)</t>
  </si>
  <si>
    <t>- Huyện Phú Bình</t>
  </si>
  <si>
    <t>(TT. Úc Sơn)</t>
  </si>
  <si>
    <t>- Huyện Phú Lương</t>
  </si>
  <si>
    <t>(TT. Đu)</t>
  </si>
  <si>
    <t>- Huyện Võ Nhai</t>
  </si>
  <si>
    <t>(TT. Đình Cả)</t>
  </si>
  <si>
    <t>57. Thanh Hóa</t>
  </si>
  <si>
    <t>- Thành phố Thanh Hóa</t>
  </si>
  <si>
    <t>(P. Điện Biên)</t>
  </si>
  <si>
    <t>- Thị xã Bỉm Sơn</t>
  </si>
  <si>
    <t>- Thị xã Sầm Sơn</t>
  </si>
  <si>
    <t>- Huyện Bá Thước</t>
  </si>
  <si>
    <t>(TT. Cành Nàng)</t>
  </si>
  <si>
    <t>- Huyện Cẩm Thủy</t>
  </si>
  <si>
    <t>(TT. Cẩm Thủy)</t>
  </si>
  <si>
    <t>- Huyện Đông Sơn</t>
  </si>
  <si>
    <t>(TT. Rừng Thông)</t>
  </si>
  <si>
    <t>- Huyện Hà Trung</t>
  </si>
  <si>
    <t>(TT. Hà Trung)</t>
  </si>
  <si>
    <t>- Huyện Hậu Lộc</t>
  </si>
  <si>
    <t>(TT. Hậu Lộc)</t>
  </si>
  <si>
    <t>- Huyện Hoằng Hóa</t>
  </si>
  <si>
    <t>(TT. Bút Sơn)</t>
  </si>
  <si>
    <t>- Huyện Lang Chánh</t>
  </si>
  <si>
    <t>(TT. Lang Chánh)</t>
  </si>
  <si>
    <t>- Huyện Mường Lát</t>
  </si>
  <si>
    <t>(TT. Mường Lát)</t>
  </si>
  <si>
    <t>- Huyện Nga Sơn</t>
  </si>
  <si>
    <t>(TT. Nga Sơn)</t>
  </si>
  <si>
    <t>- Huyện Ngọc Lặc</t>
  </si>
  <si>
    <t>(TT. Ngọc Lạc)</t>
  </si>
  <si>
    <t>- Huyện Như Thanh</t>
  </si>
  <si>
    <t>(TT. Như Thanh)</t>
  </si>
  <si>
    <t>- Huyện Như Xuân</t>
  </si>
  <si>
    <t>(TT. Yên Cát)</t>
  </si>
  <si>
    <t>- Huyện Nông Cống</t>
  </si>
  <si>
    <t>(TT. Nông Cống)</t>
  </si>
  <si>
    <t>- Huyện Quảng Xương</t>
  </si>
  <si>
    <t>(TT. Quảng Xương)</t>
  </si>
  <si>
    <t>- Huyện Quan Hóa</t>
  </si>
  <si>
    <t>(TT. Quan Hóa)</t>
  </si>
  <si>
    <t>- Huyện Quan Sơn</t>
  </si>
  <si>
    <t>(TT. Quan Sơn)</t>
  </si>
  <si>
    <t>- Huyện Thạch Thành</t>
  </si>
  <si>
    <t>(TT. Kim Tân)</t>
  </si>
  <si>
    <t>- Huyện Thọ Xuân</t>
  </si>
  <si>
    <t>(TT. Thọ Xuân)</t>
  </si>
  <si>
    <t>- Huyện Thường Xuân</t>
  </si>
  <si>
    <t>(TT. Thường Xuân)</t>
  </si>
  <si>
    <t>- Huyện Thiệu Hóa</t>
  </si>
  <si>
    <t>(TT. Vạn Hà)</t>
  </si>
  <si>
    <t>- Huyện Tĩnh Gia</t>
  </si>
  <si>
    <t>(TT. Tĩnh Gia)</t>
  </si>
  <si>
    <t>- Huyện Triệu Sơn</t>
  </si>
  <si>
    <t>(TT. Triệu Sơn)</t>
  </si>
  <si>
    <t>- Huyện Vĩnh Lộc</t>
  </si>
  <si>
    <t>(TT. Vĩnh Lộc)</t>
  </si>
  <si>
    <t>- Huyện Yên Định</t>
  </si>
  <si>
    <t>(TT. Quán Lão)</t>
  </si>
  <si>
    <t>58. Thừa Thiên - Huế</t>
  </si>
  <si>
    <t>- Thành phố Huế</t>
  </si>
  <si>
    <t>(P. Phú Hội)</t>
  </si>
  <si>
    <t>- Huyện A Lưới</t>
  </si>
  <si>
    <t>(TT. A Lưới)</t>
  </si>
  <si>
    <t>- Huyện Hương Thủy</t>
  </si>
  <si>
    <t>(TT. Phú Bài)</t>
  </si>
  <si>
    <t>- Huyện Hương Trà</t>
  </si>
  <si>
    <t>(TT. Tứ Hạ)</t>
  </si>
  <si>
    <t>- Huyện Nam Đông</t>
  </si>
  <si>
    <t>(TT. Khe Tre)</t>
  </si>
  <si>
    <t>- Huyện Phú Lộc</t>
  </si>
  <si>
    <t>- Huyện Phú Vang</t>
  </si>
  <si>
    <t>(TT. Phú Vang)</t>
  </si>
  <si>
    <t>(TT. Phong Điền)</t>
  </si>
  <si>
    <t>- Huyện Quảng Điền</t>
  </si>
  <si>
    <t>(TT. Sịa)</t>
  </si>
  <si>
    <t>59. Tiền Giang</t>
  </si>
  <si>
    <t>- Thành phố Mỹ Tho</t>
  </si>
  <si>
    <t>- Thị xã Gò Công</t>
  </si>
  <si>
    <t>- Huyện Cái Bè</t>
  </si>
  <si>
    <t>(TT. Cái Bè)</t>
  </si>
  <si>
    <t>- Huyện Cai Lậy</t>
  </si>
  <si>
    <t>(TT. Cai Lậy)</t>
  </si>
  <si>
    <t>- Huyện Chợ Gạo</t>
  </si>
  <si>
    <t>(TT. Chợ Gạo)</t>
  </si>
  <si>
    <t>- Huyện Gò Công Đông</t>
  </si>
  <si>
    <t>(TT. Tân Hoà)</t>
  </si>
  <si>
    <t>- Huyện Gò Công Tây</t>
  </si>
  <si>
    <t>(TT. Vĩnh Bình)</t>
  </si>
  <si>
    <t>- Huyện Tân Phước</t>
  </si>
  <si>
    <t>60. Trà Vinh</t>
  </si>
  <si>
    <t>- Thị xã Trà Vinh</t>
  </si>
  <si>
    <t>- Huyện Càng Long</t>
  </si>
  <si>
    <t>(TT. Càng Long)</t>
  </si>
  <si>
    <t>- Huyện Cầu Kè</t>
  </si>
  <si>
    <t>(TT. Cầu Kè)</t>
  </si>
  <si>
    <t>- Huyện Cầu Ngang</t>
  </si>
  <si>
    <t>(TT. Cầu Ngang)</t>
  </si>
  <si>
    <t>- Huyện Duyên Hải</t>
  </si>
  <si>
    <t>(TT. Duyên Hải)</t>
  </si>
  <si>
    <t>- Huyện Tiểu Cần</t>
  </si>
  <si>
    <t>(TT. Tiểu Cần)</t>
  </si>
  <si>
    <t>- Huyện Trà Cú</t>
  </si>
  <si>
    <t>(TT. Trà Cú)</t>
  </si>
  <si>
    <t>61. Tuyên Quang</t>
  </si>
  <si>
    <t>- Thị xã Tuyên Quang</t>
  </si>
  <si>
    <t>(P. Minh Xuân)</t>
  </si>
  <si>
    <t>- Huyện Chiêm Hóa</t>
  </si>
  <si>
    <t>- Huyện Hàm Yên</t>
  </si>
  <si>
    <t>(TT. Tân Yên)</t>
  </si>
  <si>
    <t>- Huyện Na Hang</t>
  </si>
  <si>
    <t>(TT. Na Hang)</t>
  </si>
  <si>
    <t>- Huyện Sơn Dương</t>
  </si>
  <si>
    <t>(TT. Sơn Dương)</t>
  </si>
  <si>
    <t>- Huyện Yên Sơn</t>
  </si>
  <si>
    <t>(TT. Yên Sơn)</t>
  </si>
  <si>
    <t>62. Vĩnh Long</t>
  </si>
  <si>
    <t>- Thị xã Vĩnh Long</t>
  </si>
  <si>
    <t>- Huyện Bình Minh</t>
  </si>
  <si>
    <t>(TT. Cái Vồn)</t>
  </si>
  <si>
    <t>- Huyện Long Hồ</t>
  </si>
  <si>
    <t>(TT. Long Hồ)</t>
  </si>
  <si>
    <t>- Huyện Mang Thít</t>
  </si>
  <si>
    <t>(TT. Cái Nhum)</t>
  </si>
  <si>
    <t>- Huyện Tam Bình</t>
  </si>
  <si>
    <t>(TT. Tam Bình)</t>
  </si>
  <si>
    <t>- Huyện Trà Ôn</t>
  </si>
  <si>
    <t>(TT. Trà Ôn)</t>
  </si>
  <si>
    <t>- Huyện Vũng Liêm</t>
  </si>
  <si>
    <t>(TT. Vũng Liêm)</t>
  </si>
  <si>
    <t>63. Vĩnh Phúc</t>
  </si>
  <si>
    <t>- Thị xã Phúc Yên</t>
  </si>
  <si>
    <t>(TT. Phúc Yên)</t>
  </si>
  <si>
    <t>- Thị xã Vĩnh Yên</t>
  </si>
  <si>
    <t>(P. Liên Bảo)</t>
  </si>
  <si>
    <t>- Huyện Bình Xuyên</t>
  </si>
  <si>
    <t>(TT. Hương Canh)</t>
  </si>
  <si>
    <t>- Huyện Lập Thạch</t>
  </si>
  <si>
    <t>(TT. Lập Thạch)</t>
  </si>
  <si>
    <t>- Huyện Mê Linh</t>
  </si>
  <si>
    <t>- Huyện Tam Dương</t>
  </si>
  <si>
    <t>(TT. Tam Dương)</t>
  </si>
  <si>
    <t>- Huyện Vĩnh Tường</t>
  </si>
  <si>
    <t>(TT. Vĩnh Tường)</t>
  </si>
  <si>
    <t>- Huyện Yên Lạc</t>
  </si>
  <si>
    <t>64. Yên Bái</t>
  </si>
  <si>
    <t>- Thành phố Yên Bái</t>
  </si>
  <si>
    <t>(P. Nguyễn Thái Học)</t>
  </si>
  <si>
    <t>- Thị xã Nghĩa Lộ</t>
  </si>
  <si>
    <t>(P. Trung Tâm)</t>
  </si>
  <si>
    <t>- Huyện Lục Yên</t>
  </si>
  <si>
    <t>(TT. Yên Thế)</t>
  </si>
  <si>
    <t>- Huyện Mù Căng Chải</t>
  </si>
  <si>
    <t>(TT. Mù Căng Chải)</t>
  </si>
  <si>
    <t>- Huyện Trạm Tấu</t>
  </si>
  <si>
    <t>(TT. Trạm Tấu)</t>
  </si>
  <si>
    <t>- Huyện Trấn Yên</t>
  </si>
  <si>
    <t>(TT. Cổ Phúc)</t>
  </si>
  <si>
    <t>- Huyện Văn Chấn</t>
  </si>
  <si>
    <t>(TTNT. Liên Sơn)</t>
  </si>
  <si>
    <t>- Huyện Văn Yên</t>
  </si>
  <si>
    <t>(TT. Mậu A)</t>
  </si>
  <si>
    <t>- Huyện Yên Bình</t>
  </si>
  <si>
    <t>(TT. Yên Bình)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</si>
</sst>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8" formatCode="0.000"/>
    <numFmt numFmtId="169" formatCode="0.0000"/>
    <numFmt numFmtId="170" formatCode="[$-1010000]d/m/yyyy;@"/>
    <numFmt numFmtId="171" formatCode="&quot;&quot;0.00&quot; %&quot;"/>
  </numFmts>
  <fonts count="54">
    <font>
      <sz val="11"/>
      <color theme="1"/>
      <name val="Arial"/>
      <charset val="134"/>
    </font>
    <font>
      <b/>
      <sz val="10"/>
      <color theme="1"/>
      <name val="Arial"/>
      <family val="2"/>
    </font>
    <font>
      <sz val="10"/>
      <color theme="1"/>
      <name val="Arial"/>
      <family val="2"/>
    </font>
    <font>
      <i/>
      <sz val="10"/>
      <color theme="1"/>
      <name val="Arial"/>
      <family val="2"/>
    </font>
    <font>
      <b/>
      <sz val="11"/>
      <color theme="1"/>
      <name val="Arial"/>
      <family val="2"/>
    </font>
    <font>
      <sz val="9"/>
      <color theme="1"/>
      <name val="Arial"/>
      <family val="2"/>
    </font>
    <font>
      <b/>
      <sz val="9"/>
      <color theme="1"/>
      <name val="Arial"/>
      <family val="2"/>
    </font>
    <font>
      <i/>
      <sz val="9"/>
      <color theme="1"/>
      <name val="Arial"/>
      <family val="2"/>
    </font>
    <font>
      <b/>
      <sz val="9"/>
      <color rgb="FF000000"/>
      <name val="Arial"/>
      <family val="2"/>
    </font>
    <font>
      <sz val="9"/>
      <color rgb="FF000000"/>
      <name val="Arial"/>
      <family val="2"/>
    </font>
    <font>
      <b/>
      <i/>
      <sz val="10"/>
      <color rgb="FF0000FF"/>
      <name val="Arial"/>
      <family val="2"/>
    </font>
    <font>
      <sz val="10"/>
      <color theme="1"/>
      <name val="Symbol"/>
      <family val="1"/>
      <charset val="2"/>
    </font>
    <font>
      <b/>
      <sz val="10"/>
      <color rgb="FF0000FF"/>
      <name val="Arial"/>
      <family val="2"/>
    </font>
    <font>
      <b/>
      <i/>
      <sz val="10"/>
      <color rgb="FFFF0000"/>
      <name val="Arial"/>
      <family val="2"/>
    </font>
    <font>
      <b/>
      <sz val="15"/>
      <color rgb="FFFF0000"/>
      <name val="Arial"/>
      <family val="2"/>
    </font>
    <font>
      <sz val="10"/>
      <color rgb="FF0000FF"/>
      <name val="Arial"/>
      <family val="2"/>
    </font>
    <font>
      <sz val="10"/>
      <name val="Arial"/>
      <family val="2"/>
    </font>
    <font>
      <b/>
      <sz val="14"/>
      <color theme="1"/>
      <name val="Arial"/>
      <family val="2"/>
    </font>
    <font>
      <b/>
      <sz val="11"/>
      <name val="Arial"/>
      <family val="2"/>
    </font>
    <font>
      <b/>
      <sz val="11"/>
      <color rgb="FF0000FF"/>
      <name val="Arial"/>
      <family val="2"/>
    </font>
    <font>
      <i/>
      <sz val="10"/>
      <color rgb="FF0000FF"/>
      <name val="Arial"/>
      <family val="2"/>
    </font>
    <font>
      <i/>
      <sz val="10"/>
      <name val="Arial"/>
      <family val="2"/>
    </font>
    <font>
      <sz val="10"/>
      <color rgb="FFFF0000"/>
      <name val="Arial"/>
      <family val="2"/>
    </font>
    <font>
      <sz val="10"/>
      <name val="Symbol"/>
      <family val="1"/>
      <charset val="2"/>
    </font>
    <font>
      <sz val="10"/>
      <color rgb="FF000000"/>
      <name val="Helvetica"/>
      <charset val="134"/>
    </font>
    <font>
      <b/>
      <sz val="15"/>
      <name val="Arial"/>
      <family val="2"/>
    </font>
    <font>
      <b/>
      <sz val="10"/>
      <color rgb="FFFF0000"/>
      <name val="Arial"/>
      <family val="2"/>
    </font>
    <font>
      <b/>
      <sz val="10"/>
      <color rgb="FFFFC000"/>
      <name val="Arial"/>
      <family val="2"/>
    </font>
    <font>
      <sz val="10"/>
      <color rgb="FFFFC000"/>
      <name val="Arial"/>
      <family val="2"/>
    </font>
    <font>
      <i/>
      <sz val="9"/>
      <name val="Arial"/>
      <family val="2"/>
    </font>
    <font>
      <b/>
      <sz val="11"/>
      <color rgb="FF002060"/>
      <name val="Arial"/>
      <family val="2"/>
    </font>
    <font>
      <sz val="11"/>
      <name val="Times New Roman"/>
      <family val="1"/>
    </font>
    <font>
      <vertAlign val="subscript"/>
      <sz val="10"/>
      <color theme="1"/>
      <name val="Arial"/>
      <family val="2"/>
    </font>
    <font>
      <vertAlign val="subscript"/>
      <sz val="10"/>
      <name val="Arial"/>
      <family val="2"/>
    </font>
    <font>
      <vertAlign val="superscript"/>
      <sz val="10"/>
      <name val="Arial"/>
      <family val="2"/>
    </font>
    <font>
      <b/>
      <i/>
      <sz val="10"/>
      <color rgb="FFFFC000"/>
      <name val="Arial"/>
      <family val="2"/>
    </font>
    <font>
      <b/>
      <vertAlign val="subscript"/>
      <sz val="10"/>
      <color rgb="FFFFC000"/>
      <name val="Arial"/>
      <family val="2"/>
    </font>
    <font>
      <b/>
      <sz val="11"/>
      <color rgb="FFFF0000"/>
      <name val="Arial"/>
      <family val="2"/>
    </font>
    <font>
      <vertAlign val="superscript"/>
      <sz val="9"/>
      <color rgb="FF000000"/>
      <name val="Arial"/>
      <family val="2"/>
    </font>
    <font>
      <b/>
      <vertAlign val="subscript"/>
      <sz val="9"/>
      <color theme="1"/>
      <name val="Arial"/>
      <family val="2"/>
    </font>
    <font>
      <vertAlign val="superscript"/>
      <sz val="9"/>
      <color theme="1"/>
      <name val="Arial"/>
      <family val="2"/>
    </font>
    <font>
      <b/>
      <vertAlign val="subscript"/>
      <sz val="10"/>
      <color rgb="FF0000FF"/>
      <name val="Arial"/>
      <family val="2"/>
    </font>
    <font>
      <vertAlign val="subscript"/>
      <sz val="11"/>
      <color theme="1"/>
      <name val="Arial"/>
      <family val="2"/>
    </font>
    <font>
      <b/>
      <vertAlign val="superscript"/>
      <sz val="10"/>
      <color theme="1"/>
      <name val="Arial"/>
      <family val="2"/>
    </font>
    <font>
      <b/>
      <vertAlign val="subscript"/>
      <sz val="10"/>
      <color theme="1"/>
      <name val="Arial"/>
      <family val="2"/>
    </font>
    <font>
      <b/>
      <vertAlign val="subscript"/>
      <sz val="10"/>
      <color rgb="FFFF0000"/>
      <name val="Arial"/>
      <family val="2"/>
    </font>
    <font>
      <b/>
      <sz val="10"/>
      <color theme="1"/>
      <name val="Symbol"/>
      <family val="1"/>
      <charset val="2"/>
    </font>
    <font>
      <b/>
      <i/>
      <vertAlign val="subscript"/>
      <sz val="10"/>
      <color theme="1"/>
      <name val="Arial"/>
      <family val="2"/>
    </font>
    <font>
      <vertAlign val="superscript"/>
      <sz val="10"/>
      <color theme="1"/>
      <name val="Arial"/>
      <family val="2"/>
    </font>
    <font>
      <sz val="10"/>
      <color rgb="FF000000"/>
      <name val="TT7410o00"/>
      <charset val="134"/>
    </font>
    <font>
      <vertAlign val="superscript"/>
      <sz val="11"/>
      <color theme="1"/>
      <name val="Arial"/>
      <family val="2"/>
    </font>
    <font>
      <sz val="9"/>
      <name val="Tahoma"/>
      <family val="2"/>
    </font>
    <font>
      <sz val="11"/>
      <color theme="1"/>
      <name val="Arial"/>
      <family val="2"/>
    </font>
    <font>
      <sz val="11"/>
      <color rgb="FF000000"/>
      <name val="Arial"/>
      <family val="2"/>
    </font>
  </fonts>
  <fills count="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rgb="FFFFFF00"/>
        <bgColor indexed="64"/>
      </patternFill>
    </fill>
    <fill>
      <patternFill patternType="solid">
        <fgColor theme="9" tint="0.39994506668294322"/>
        <bgColor indexed="64"/>
      </patternFill>
    </fill>
    <fill>
      <patternFill patternType="solid">
        <fgColor rgb="FFFFFFFF"/>
        <bgColor indexed="64"/>
      </patternFill>
    </fill>
    <fill>
      <patternFill patternType="solid">
        <fgColor theme="0" tint="-0.14996795556505021"/>
        <bgColor indexed="64"/>
      </patternFill>
    </fill>
  </fills>
  <borders count="28">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top/>
      <bottom style="medium">
        <color auto="1"/>
      </bottom>
      <diagonal/>
    </border>
    <border>
      <left style="medium">
        <color auto="1"/>
      </left>
      <right style="medium">
        <color auto="1"/>
      </right>
      <top style="medium">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style="medium">
        <color auto="1"/>
      </right>
      <top/>
      <bottom/>
      <diagonal/>
    </border>
    <border>
      <left/>
      <right style="medium">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medium">
        <color auto="1"/>
      </top>
      <bottom/>
      <diagonal/>
    </border>
    <border>
      <left style="thin">
        <color auto="1"/>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style="thin">
        <color auto="1"/>
      </bottom>
      <diagonal/>
    </border>
  </borders>
  <cellStyleXfs count="2">
    <xf numFmtId="0" fontId="0" fillId="0" borderId="0"/>
    <xf numFmtId="0" fontId="31" fillId="0" borderId="0"/>
  </cellStyleXfs>
  <cellXfs count="307">
    <xf numFmtId="0" fontId="0" fillId="0" borderId="0" xfId="0"/>
    <xf numFmtId="0" fontId="0" fillId="2" borderId="0" xfId="0" applyFill="1" applyAlignment="1"/>
    <xf numFmtId="0" fontId="0" fillId="3" borderId="0" xfId="0" applyFill="1" applyAlignment="1"/>
    <xf numFmtId="0" fontId="1" fillId="4" borderId="1" xfId="0" applyFont="1" applyFill="1" applyBorder="1" applyAlignment="1">
      <alignment horizontal="center" vertical="center"/>
    </xf>
    <xf numFmtId="0" fontId="1" fillId="2" borderId="1" xfId="0" applyFont="1" applyFill="1" applyBorder="1" applyAlignment="1">
      <alignment vertical="center"/>
    </xf>
    <xf numFmtId="0" fontId="2" fillId="2" borderId="1" xfId="0" applyFont="1" applyFill="1" applyBorder="1" applyAlignment="1">
      <alignment horizontal="center" vertical="center"/>
    </xf>
    <xf numFmtId="0" fontId="2" fillId="2" borderId="1" xfId="0" applyFont="1" applyFill="1" applyBorder="1" applyAlignment="1">
      <alignment vertical="center"/>
    </xf>
    <xf numFmtId="0" fontId="3" fillId="2" borderId="1" xfId="0" applyFont="1" applyFill="1" applyBorder="1" applyAlignment="1">
      <alignment vertical="center"/>
    </xf>
    <xf numFmtId="0" fontId="0" fillId="2" borderId="0" xfId="0" applyFill="1" applyAlignment="1">
      <alignment horizontal="left" vertical="center"/>
    </xf>
    <xf numFmtId="0" fontId="0" fillId="3" borderId="0" xfId="0" applyFill="1" applyAlignment="1">
      <alignment horizontal="left" vertical="center"/>
    </xf>
    <xf numFmtId="0" fontId="4" fillId="2" borderId="7" xfId="0" applyFont="1" applyFill="1" applyBorder="1" applyAlignment="1">
      <alignment vertical="center" wrapText="1"/>
    </xf>
    <xf numFmtId="0" fontId="4" fillId="2" borderId="0" xfId="0" applyFont="1" applyFill="1" applyBorder="1" applyAlignment="1">
      <alignment vertical="center" wrapText="1"/>
    </xf>
    <xf numFmtId="0" fontId="4" fillId="2" borderId="2" xfId="0" applyFont="1" applyFill="1" applyBorder="1" applyAlignment="1">
      <alignment vertical="center" wrapText="1"/>
    </xf>
    <xf numFmtId="0" fontId="0" fillId="2" borderId="1" xfId="0" applyFill="1" applyBorder="1" applyAlignment="1">
      <alignment horizontal="center" vertical="center"/>
    </xf>
    <xf numFmtId="0" fontId="5" fillId="2" borderId="0" xfId="0" applyFont="1" applyFill="1"/>
    <xf numFmtId="0" fontId="5" fillId="3" borderId="0" xfId="0" applyFont="1" applyFill="1"/>
    <xf numFmtId="0" fontId="8" fillId="2" borderId="17" xfId="0" applyFont="1" applyFill="1" applyBorder="1" applyAlignment="1">
      <alignment horizontal="center" vertical="center" wrapText="1"/>
    </xf>
    <xf numFmtId="0" fontId="6" fillId="2" borderId="15" xfId="0" applyFont="1" applyFill="1" applyBorder="1" applyAlignment="1">
      <alignment horizontal="center" vertical="center" wrapText="1"/>
    </xf>
    <xf numFmtId="0" fontId="5" fillId="2" borderId="15" xfId="0" applyFont="1" applyFill="1" applyBorder="1" applyAlignment="1">
      <alignment horizontal="center" vertical="center" wrapText="1"/>
    </xf>
    <xf numFmtId="0" fontId="5" fillId="2" borderId="19" xfId="0" applyFont="1" applyFill="1" applyBorder="1" applyAlignment="1">
      <alignment vertical="center" wrapText="1"/>
    </xf>
    <xf numFmtId="0" fontId="5" fillId="2" borderId="17" xfId="0" applyFont="1" applyFill="1" applyBorder="1" applyAlignment="1">
      <alignment vertical="center" wrapText="1"/>
    </xf>
    <xf numFmtId="0" fontId="5" fillId="2" borderId="17" xfId="0" applyFont="1" applyFill="1" applyBorder="1" applyAlignment="1">
      <alignment horizontal="center" vertical="center" wrapText="1"/>
    </xf>
    <xf numFmtId="0" fontId="6" fillId="2" borderId="17" xfId="0" applyFont="1" applyFill="1" applyBorder="1" applyAlignment="1">
      <alignment vertical="center" wrapText="1"/>
    </xf>
    <xf numFmtId="0" fontId="5" fillId="2" borderId="17" xfId="0" applyFont="1" applyFill="1" applyBorder="1" applyAlignment="1">
      <alignment horizontal="justify" vertical="center" wrapText="1"/>
    </xf>
    <xf numFmtId="0" fontId="5" fillId="2" borderId="19" xfId="0" applyFont="1" applyFill="1" applyBorder="1" applyAlignment="1">
      <alignment horizontal="center" vertical="center" wrapText="1"/>
    </xf>
    <xf numFmtId="0" fontId="9" fillId="2" borderId="17" xfId="0" applyFont="1" applyFill="1" applyBorder="1" applyAlignment="1">
      <alignment vertical="center" wrapText="1"/>
    </xf>
    <xf numFmtId="0" fontId="9" fillId="2" borderId="17" xfId="0" applyFont="1" applyFill="1" applyBorder="1" applyAlignment="1">
      <alignment horizontal="center" vertical="center" wrapText="1"/>
    </xf>
    <xf numFmtId="0" fontId="0" fillId="2" borderId="0" xfId="0" applyFill="1"/>
    <xf numFmtId="0" fontId="0" fillId="3" borderId="0" xfId="0" applyFill="1"/>
    <xf numFmtId="0" fontId="1" fillId="2" borderId="0" xfId="0" applyFont="1" applyFill="1" applyAlignment="1">
      <alignment horizontal="center" vertical="center"/>
    </xf>
    <xf numFmtId="0" fontId="2" fillId="2" borderId="0" xfId="0" applyFont="1" applyFill="1" applyAlignment="1">
      <alignment horizontal="center" vertical="center"/>
    </xf>
    <xf numFmtId="0" fontId="1" fillId="2" borderId="14" xfId="0" applyFont="1" applyFill="1" applyBorder="1" applyAlignment="1">
      <alignment horizontal="center" vertical="center" wrapText="1"/>
    </xf>
    <xf numFmtId="0" fontId="2" fillId="2" borderId="19" xfId="0" applyFont="1" applyFill="1" applyBorder="1" applyAlignment="1">
      <alignment vertical="center" wrapText="1"/>
    </xf>
    <xf numFmtId="0" fontId="2" fillId="2" borderId="17" xfId="0" applyFont="1" applyFill="1" applyBorder="1" applyAlignment="1">
      <alignment vertical="center" wrapText="1"/>
    </xf>
    <xf numFmtId="0" fontId="2" fillId="3" borderId="0" xfId="0" applyFont="1" applyFill="1" applyAlignment="1">
      <alignment horizontal="center" vertical="center"/>
    </xf>
    <xf numFmtId="0" fontId="2" fillId="2" borderId="0" xfId="0" applyFont="1" applyFill="1" applyAlignment="1">
      <alignment horizontal="left" vertical="center"/>
    </xf>
    <xf numFmtId="0" fontId="2" fillId="3" borderId="0" xfId="0" applyFont="1" applyFill="1" applyAlignment="1">
      <alignment horizontal="left" vertical="center"/>
    </xf>
    <xf numFmtId="0" fontId="2" fillId="2" borderId="0" xfId="0" applyFont="1" applyFill="1" applyAlignment="1">
      <alignment horizontal="left" vertical="center" wrapText="1"/>
    </xf>
    <xf numFmtId="0" fontId="3" fillId="2" borderId="0" xfId="0" applyFont="1" applyFill="1" applyAlignment="1">
      <alignment horizontal="left" vertical="center"/>
    </xf>
    <xf numFmtId="0" fontId="0" fillId="2" borderId="0" xfId="0" applyFill="1" applyAlignment="1">
      <alignment horizontal="left"/>
    </xf>
    <xf numFmtId="0" fontId="2" fillId="3" borderId="0" xfId="0" applyFont="1" applyFill="1" applyAlignment="1">
      <alignment horizontal="center" vertical="center" wrapText="1"/>
    </xf>
    <xf numFmtId="0" fontId="2" fillId="2" borderId="0" xfId="0" applyFont="1" applyFill="1" applyAlignment="1">
      <alignment vertical="center"/>
    </xf>
    <xf numFmtId="0" fontId="2" fillId="2" borderId="0" xfId="0" applyFont="1" applyFill="1" applyAlignment="1">
      <alignment vertical="center" wrapText="1"/>
    </xf>
    <xf numFmtId="0" fontId="2" fillId="2" borderId="0" xfId="0" applyFont="1" applyFill="1" applyAlignment="1">
      <alignment horizontal="right" vertical="center" wrapText="1"/>
    </xf>
    <xf numFmtId="0" fontId="0" fillId="0" borderId="0" xfId="0" applyAlignment="1">
      <alignment vertical="center"/>
    </xf>
    <xf numFmtId="11" fontId="0" fillId="0" borderId="0" xfId="0" applyNumberFormat="1"/>
    <xf numFmtId="0" fontId="0" fillId="4" borderId="0" xfId="0" applyFill="1"/>
    <xf numFmtId="0" fontId="0" fillId="0" borderId="0" xfId="0" applyAlignment="1">
      <alignment horizontal="center" vertical="center"/>
    </xf>
    <xf numFmtId="0" fontId="2" fillId="2" borderId="0" xfId="0" applyFont="1" applyFill="1" applyBorder="1" applyAlignment="1">
      <alignment vertical="center"/>
    </xf>
    <xf numFmtId="0" fontId="15" fillId="2" borderId="0" xfId="0" applyFont="1" applyFill="1" applyBorder="1" applyAlignment="1">
      <alignment horizontal="right" vertical="center"/>
    </xf>
    <xf numFmtId="1" fontId="2" fillId="2" borderId="0" xfId="0" applyNumberFormat="1" applyFont="1" applyFill="1" applyBorder="1" applyAlignment="1">
      <alignment vertical="center"/>
    </xf>
    <xf numFmtId="1" fontId="16" fillId="2" borderId="0" xfId="0" applyNumberFormat="1" applyFont="1" applyFill="1" applyBorder="1" applyAlignment="1">
      <alignment vertical="center"/>
    </xf>
    <xf numFmtId="2" fontId="16" fillId="2" borderId="0" xfId="0" applyNumberFormat="1" applyFont="1" applyFill="1" applyBorder="1" applyAlignment="1">
      <alignment vertical="center"/>
    </xf>
    <xf numFmtId="168" fontId="16" fillId="2" borderId="0" xfId="0" applyNumberFormat="1" applyFont="1" applyFill="1" applyBorder="1" applyAlignment="1">
      <alignment vertical="center"/>
    </xf>
    <xf numFmtId="0" fontId="16" fillId="2" borderId="0" xfId="0" applyFont="1" applyFill="1" applyBorder="1" applyAlignment="1">
      <alignment horizontal="center" vertical="center"/>
    </xf>
    <xf numFmtId="0" fontId="2" fillId="3" borderId="0" xfId="0" applyFont="1" applyFill="1" applyBorder="1" applyAlignment="1">
      <alignment vertical="center"/>
    </xf>
    <xf numFmtId="168" fontId="2" fillId="3" borderId="1" xfId="0" applyNumberFormat="1" applyFont="1" applyFill="1" applyBorder="1" applyAlignment="1">
      <alignment vertical="center"/>
    </xf>
    <xf numFmtId="169" fontId="2" fillId="3" borderId="1" xfId="0" applyNumberFormat="1" applyFont="1" applyFill="1" applyBorder="1" applyAlignment="1">
      <alignment vertical="center"/>
    </xf>
    <xf numFmtId="0" fontId="2" fillId="3" borderId="0" xfId="0" applyFont="1" applyFill="1" applyAlignment="1">
      <alignment vertical="center"/>
    </xf>
    <xf numFmtId="168" fontId="2" fillId="3" borderId="0" xfId="0" applyNumberFormat="1" applyFont="1" applyFill="1" applyAlignment="1">
      <alignment horizontal="left" vertical="center"/>
    </xf>
    <xf numFmtId="169" fontId="2" fillId="3" borderId="0" xfId="0" applyNumberFormat="1" applyFont="1" applyFill="1" applyAlignment="1">
      <alignment horizontal="left" vertical="center"/>
    </xf>
    <xf numFmtId="0" fontId="18" fillId="3" borderId="1" xfId="0" applyFont="1" applyFill="1" applyBorder="1"/>
    <xf numFmtId="0" fontId="19" fillId="3" borderId="1" xfId="0" applyFont="1" applyFill="1" applyBorder="1"/>
    <xf numFmtId="168" fontId="2" fillId="3" borderId="0" xfId="0" applyNumberFormat="1" applyFont="1" applyFill="1" applyAlignment="1">
      <alignment vertical="center"/>
    </xf>
    <xf numFmtId="169" fontId="2" fillId="3" borderId="0" xfId="0" applyNumberFormat="1" applyFont="1" applyFill="1" applyAlignment="1">
      <alignment vertical="center"/>
    </xf>
    <xf numFmtId="0" fontId="15" fillId="2" borderId="1" xfId="0" applyFont="1" applyFill="1" applyBorder="1" applyAlignment="1">
      <alignment vertical="center"/>
    </xf>
    <xf numFmtId="0" fontId="15" fillId="2" borderId="20" xfId="0" applyFont="1" applyFill="1" applyBorder="1" applyAlignment="1">
      <alignment vertical="center"/>
    </xf>
    <xf numFmtId="0" fontId="15" fillId="2" borderId="21" xfId="0" applyFont="1" applyFill="1" applyBorder="1" applyAlignment="1">
      <alignment vertical="center"/>
    </xf>
    <xf numFmtId="0" fontId="15" fillId="2" borderId="22" xfId="0" applyFont="1" applyFill="1" applyBorder="1" applyAlignment="1">
      <alignment vertical="center"/>
    </xf>
    <xf numFmtId="168" fontId="1" fillId="3" borderId="1" xfId="0" applyNumberFormat="1" applyFont="1" applyFill="1" applyBorder="1" applyAlignment="1">
      <alignment horizontal="center" vertical="center"/>
    </xf>
    <xf numFmtId="169" fontId="1" fillId="3" borderId="1" xfId="0" applyNumberFormat="1" applyFont="1" applyFill="1" applyBorder="1" applyAlignment="1">
      <alignment horizontal="center" vertical="center"/>
    </xf>
    <xf numFmtId="0" fontId="15" fillId="2" borderId="1" xfId="0" applyFont="1" applyFill="1" applyBorder="1" applyAlignment="1">
      <alignment horizontal="right" vertical="center"/>
    </xf>
    <xf numFmtId="168" fontId="15" fillId="3" borderId="1" xfId="0" applyNumberFormat="1" applyFont="1" applyFill="1" applyBorder="1" applyAlignment="1">
      <alignment vertical="center"/>
    </xf>
    <xf numFmtId="0" fontId="2" fillId="3" borderId="0" xfId="0" applyFont="1" applyFill="1"/>
    <xf numFmtId="169" fontId="15" fillId="2" borderId="1" xfId="0" applyNumberFormat="1" applyFont="1" applyFill="1" applyBorder="1" applyAlignment="1">
      <alignment horizontal="right" vertical="center"/>
    </xf>
    <xf numFmtId="169" fontId="22" fillId="2" borderId="1" xfId="0" applyNumberFormat="1" applyFont="1" applyFill="1" applyBorder="1" applyAlignment="1">
      <alignment horizontal="right" vertical="center"/>
    </xf>
    <xf numFmtId="2" fontId="2" fillId="2" borderId="1" xfId="0" applyNumberFormat="1" applyFont="1" applyFill="1" applyBorder="1" applyAlignment="1">
      <alignment vertical="center"/>
    </xf>
    <xf numFmtId="0" fontId="24" fillId="0" borderId="0" xfId="0" applyFont="1"/>
    <xf numFmtId="169" fontId="2" fillId="2" borderId="1" xfId="0" applyNumberFormat="1" applyFont="1" applyFill="1" applyBorder="1" applyAlignment="1">
      <alignment vertical="center"/>
    </xf>
    <xf numFmtId="0" fontId="2" fillId="3" borderId="1" xfId="0" applyFont="1" applyFill="1" applyBorder="1" applyAlignment="1">
      <alignment horizontal="center" vertical="center"/>
    </xf>
    <xf numFmtId="0" fontId="1" fillId="3" borderId="0" xfId="0" applyFont="1" applyFill="1" applyAlignment="1">
      <alignment horizontal="center" vertical="center"/>
    </xf>
    <xf numFmtId="0" fontId="10" fillId="3" borderId="0" xfId="0" applyFont="1" applyFill="1" applyAlignment="1">
      <alignment vertical="center"/>
    </xf>
    <xf numFmtId="0" fontId="3" fillId="3" borderId="0" xfId="0" applyFont="1" applyFill="1" applyAlignment="1">
      <alignment vertical="center" wrapText="1"/>
    </xf>
    <xf numFmtId="0" fontId="2" fillId="3" borderId="0" xfId="0" applyFont="1" applyFill="1" applyAlignment="1">
      <alignment horizontal="left" vertical="center" wrapText="1"/>
    </xf>
    <xf numFmtId="0" fontId="0" fillId="6" borderId="0" xfId="0" applyFill="1" applyAlignment="1">
      <alignment vertical="center"/>
    </xf>
    <xf numFmtId="0" fontId="0" fillId="6" borderId="1" xfId="0" applyFill="1" applyBorder="1" applyAlignment="1">
      <alignment horizontal="left" vertical="center"/>
    </xf>
    <xf numFmtId="3" fontId="0" fillId="6" borderId="1" xfId="0" applyNumberFormat="1" applyFill="1" applyBorder="1" applyAlignment="1">
      <alignment horizontal="center" vertical="center"/>
    </xf>
    <xf numFmtId="0" fontId="0" fillId="6" borderId="1" xfId="0" applyFill="1" applyBorder="1" applyAlignment="1">
      <alignment horizontal="center" vertical="center"/>
    </xf>
    <xf numFmtId="1" fontId="0" fillId="6" borderId="1" xfId="0" applyNumberFormat="1" applyFill="1" applyBorder="1" applyAlignment="1">
      <alignment horizontal="center" vertical="center"/>
    </xf>
    <xf numFmtId="0" fontId="0" fillId="3" borderId="0" xfId="0" applyFill="1" applyBorder="1" applyAlignment="1">
      <alignment vertical="center"/>
    </xf>
    <xf numFmtId="0" fontId="0" fillId="3" borderId="0" xfId="0" applyFill="1" applyAlignment="1">
      <alignment vertical="center"/>
    </xf>
    <xf numFmtId="0" fontId="0" fillId="6" borderId="0" xfId="0" applyFill="1" applyAlignment="1">
      <alignment horizontal="right" vertical="center"/>
    </xf>
    <xf numFmtId="1" fontId="0" fillId="6" borderId="0" xfId="0" applyNumberFormat="1" applyFill="1" applyBorder="1" applyAlignment="1">
      <alignment horizontal="right" vertical="center"/>
    </xf>
    <xf numFmtId="0" fontId="0" fillId="6" borderId="0" xfId="0" applyFill="1" applyAlignment="1">
      <alignment horizontal="left" vertical="center"/>
    </xf>
    <xf numFmtId="0" fontId="3" fillId="2" borderId="0" xfId="0" applyFont="1" applyFill="1" applyAlignment="1">
      <alignment vertical="center"/>
    </xf>
    <xf numFmtId="0" fontId="2" fillId="3" borderId="0" xfId="0" applyFont="1" applyFill="1" applyBorder="1" applyAlignment="1">
      <alignment vertical="center" wrapText="1"/>
    </xf>
    <xf numFmtId="0" fontId="2" fillId="3" borderId="0" xfId="0" applyFont="1" applyFill="1" applyAlignment="1">
      <alignment horizontal="right" vertical="center" wrapText="1"/>
    </xf>
    <xf numFmtId="0" fontId="6" fillId="7" borderId="1" xfId="0" applyFont="1" applyFill="1" applyBorder="1" applyAlignment="1">
      <alignment horizontal="center" vertical="center"/>
    </xf>
    <xf numFmtId="1" fontId="6" fillId="7" borderId="1" xfId="0" applyNumberFormat="1" applyFont="1" applyFill="1" applyBorder="1" applyAlignment="1">
      <alignment horizontal="center" vertical="center"/>
    </xf>
    <xf numFmtId="1" fontId="0" fillId="3" borderId="0" xfId="0" applyNumberFormat="1" applyFill="1" applyBorder="1" applyAlignment="1">
      <alignment vertical="center"/>
    </xf>
    <xf numFmtId="2" fontId="0" fillId="2" borderId="1" xfId="0" applyNumberFormat="1" applyFill="1" applyBorder="1" applyAlignment="1">
      <alignment horizontal="center" vertical="center"/>
    </xf>
    <xf numFmtId="2" fontId="0" fillId="2" borderId="1" xfId="0" applyNumberFormat="1" applyFont="1" applyFill="1" applyBorder="1" applyAlignment="1">
      <alignment horizontal="center" vertical="center"/>
    </xf>
    <xf numFmtId="0" fontId="30" fillId="3" borderId="9" xfId="0" applyFont="1" applyFill="1" applyBorder="1"/>
    <xf numFmtId="0" fontId="0" fillId="3" borderId="23" xfId="0" applyFill="1" applyBorder="1" applyAlignment="1">
      <alignment vertical="center"/>
    </xf>
    <xf numFmtId="0" fontId="0" fillId="3" borderId="11" xfId="0" applyFill="1" applyBorder="1" applyAlignment="1">
      <alignment vertical="center"/>
    </xf>
    <xf numFmtId="0" fontId="30" fillId="3" borderId="18" xfId="0" applyFont="1" applyFill="1" applyBorder="1"/>
    <xf numFmtId="0" fontId="0" fillId="3" borderId="19" xfId="0" applyFill="1" applyBorder="1" applyAlignment="1">
      <alignment vertical="center"/>
    </xf>
    <xf numFmtId="0" fontId="4" fillId="3" borderId="0" xfId="0" applyFont="1" applyFill="1" applyAlignment="1">
      <alignment horizontal="center" vertical="center"/>
    </xf>
    <xf numFmtId="0" fontId="30" fillId="3" borderId="15" xfId="0" applyFont="1" applyFill="1" applyBorder="1"/>
    <xf numFmtId="0" fontId="0" fillId="3" borderId="8" xfId="0" applyFill="1" applyBorder="1" applyAlignment="1">
      <alignment vertical="center"/>
    </xf>
    <xf numFmtId="0" fontId="0" fillId="3" borderId="17" xfId="0" applyFill="1" applyBorder="1" applyAlignment="1">
      <alignment vertical="center"/>
    </xf>
    <xf numFmtId="1" fontId="0" fillId="2" borderId="20" xfId="0" applyNumberFormat="1" applyFill="1" applyBorder="1" applyAlignment="1">
      <alignment horizontal="center" vertical="center"/>
    </xf>
    <xf numFmtId="2" fontId="0" fillId="2" borderId="20" xfId="0" applyNumberFormat="1" applyFill="1" applyBorder="1" applyAlignment="1">
      <alignment horizontal="center" vertical="center"/>
    </xf>
    <xf numFmtId="0" fontId="0" fillId="3" borderId="0" xfId="0" applyFill="1" applyAlignment="1">
      <alignment horizontal="center" vertical="center"/>
    </xf>
    <xf numFmtId="1" fontId="0" fillId="2" borderId="0" xfId="0" applyNumberFormat="1" applyFill="1"/>
    <xf numFmtId="0" fontId="0" fillId="2" borderId="0" xfId="0" applyFill="1" applyBorder="1" applyAlignment="1"/>
    <xf numFmtId="1" fontId="0" fillId="2" borderId="0" xfId="0" applyNumberFormat="1" applyFill="1" applyBorder="1" applyAlignment="1"/>
    <xf numFmtId="171" fontId="4" fillId="2" borderId="0" xfId="0" applyNumberFormat="1" applyFont="1" applyFill="1" applyBorder="1" applyAlignment="1">
      <alignment horizontal="center" vertical="center"/>
    </xf>
    <xf numFmtId="2" fontId="4" fillId="2" borderId="1" xfId="0" applyNumberFormat="1" applyFont="1" applyFill="1" applyBorder="1" applyAlignment="1">
      <alignment horizontal="left" vertical="center"/>
    </xf>
    <xf numFmtId="171" fontId="4" fillId="2" borderId="1" xfId="0" applyNumberFormat="1" applyFont="1" applyFill="1" applyBorder="1" applyAlignment="1">
      <alignment horizontal="center" vertical="center"/>
    </xf>
    <xf numFmtId="0" fontId="4" fillId="2" borderId="0" xfId="0" applyFont="1" applyFill="1" applyBorder="1" applyAlignment="1"/>
    <xf numFmtId="1" fontId="4" fillId="2" borderId="0" xfId="0" applyNumberFormat="1" applyFont="1" applyFill="1" applyBorder="1" applyAlignment="1"/>
    <xf numFmtId="0" fontId="4" fillId="2" borderId="0" xfId="0" applyFont="1" applyFill="1" applyBorder="1" applyAlignment="1">
      <alignment horizontal="center"/>
    </xf>
    <xf numFmtId="1" fontId="6" fillId="7" borderId="20" xfId="0" applyNumberFormat="1" applyFont="1" applyFill="1" applyBorder="1" applyAlignment="1">
      <alignment horizontal="center" vertical="center"/>
    </xf>
    <xf numFmtId="0" fontId="0" fillId="0" borderId="1" xfId="0" applyFill="1" applyBorder="1" applyAlignment="1">
      <alignment horizontal="center" vertical="center"/>
    </xf>
    <xf numFmtId="2" fontId="0" fillId="0" borderId="1" xfId="0" applyNumberFormat="1" applyFill="1" applyBorder="1" applyAlignment="1">
      <alignment horizontal="center" vertical="center"/>
    </xf>
    <xf numFmtId="1" fontId="0" fillId="0" borderId="20" xfId="0" applyNumberFormat="1" applyFill="1" applyBorder="1" applyAlignment="1">
      <alignment horizontal="center" vertical="center"/>
    </xf>
    <xf numFmtId="2" fontId="0" fillId="0" borderId="20" xfId="0" applyNumberFormat="1" applyFill="1" applyBorder="1" applyAlignment="1">
      <alignment horizontal="center" vertical="center"/>
    </xf>
    <xf numFmtId="0" fontId="0" fillId="3" borderId="1" xfId="0" applyFill="1" applyBorder="1"/>
    <xf numFmtId="0" fontId="25" fillId="5" borderId="20" xfId="0" applyFont="1" applyFill="1" applyBorder="1" applyAlignment="1">
      <alignment horizontal="left" vertical="center"/>
    </xf>
    <xf numFmtId="0" fontId="0" fillId="5" borderId="21" xfId="0" applyFill="1" applyBorder="1" applyAlignment="1">
      <alignment horizontal="left" vertical="center"/>
    </xf>
    <xf numFmtId="0" fontId="0" fillId="5" borderId="22" xfId="0" applyFill="1" applyBorder="1" applyAlignment="1">
      <alignment horizontal="left" vertical="center"/>
    </xf>
    <xf numFmtId="0" fontId="29" fillId="5" borderId="20" xfId="0" applyFont="1" applyFill="1" applyBorder="1" applyAlignment="1">
      <alignment horizontal="left" vertical="center"/>
    </xf>
    <xf numFmtId="0" fontId="29" fillId="5" borderId="21" xfId="0" applyFont="1" applyFill="1" applyBorder="1" applyAlignment="1">
      <alignment horizontal="left" vertical="center"/>
    </xf>
    <xf numFmtId="0" fontId="29" fillId="5" borderId="22" xfId="0" applyFont="1" applyFill="1" applyBorder="1" applyAlignment="1">
      <alignment horizontal="left" vertical="center"/>
    </xf>
    <xf numFmtId="0" fontId="0" fillId="5" borderId="20" xfId="0" applyFill="1" applyBorder="1" applyAlignment="1">
      <alignment horizontal="left" vertical="center"/>
    </xf>
    <xf numFmtId="168" fontId="29" fillId="5" borderId="20" xfId="0" applyNumberFormat="1" applyFont="1" applyFill="1"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29" fillId="5" borderId="20" xfId="0" applyNumberFormat="1" applyFont="1" applyFill="1" applyBorder="1" applyAlignment="1">
      <alignment horizontal="left" vertical="center"/>
    </xf>
    <xf numFmtId="170" fontId="29" fillId="5" borderId="20" xfId="0" applyNumberFormat="1" applyFont="1" applyFill="1" applyBorder="1" applyAlignment="1">
      <alignment horizontal="left" vertical="center"/>
    </xf>
    <xf numFmtId="1" fontId="0" fillId="7" borderId="1" xfId="0" applyNumberFormat="1" applyFill="1" applyBorder="1" applyAlignment="1">
      <alignment horizontal="center" vertical="center"/>
    </xf>
    <xf numFmtId="0" fontId="0" fillId="7" borderId="1" xfId="0" applyFill="1" applyBorder="1" applyAlignment="1">
      <alignment horizontal="center" vertical="center"/>
    </xf>
    <xf numFmtId="0" fontId="4" fillId="2" borderId="1" xfId="0" applyFont="1" applyFill="1" applyBorder="1" applyAlignment="1">
      <alignment horizontal="center"/>
    </xf>
    <xf numFmtId="1" fontId="6" fillId="7" borderId="20" xfId="0" applyNumberFormat="1" applyFont="1" applyFill="1" applyBorder="1" applyAlignment="1">
      <alignment horizontal="center" vertical="center"/>
    </xf>
    <xf numFmtId="1" fontId="6" fillId="7" borderId="21" xfId="0" applyNumberFormat="1" applyFont="1" applyFill="1" applyBorder="1" applyAlignment="1">
      <alignment horizontal="center" vertical="center"/>
    </xf>
    <xf numFmtId="1" fontId="6" fillId="7" borderId="22" xfId="0" applyNumberFormat="1" applyFont="1" applyFill="1" applyBorder="1" applyAlignment="1">
      <alignment horizontal="center" vertical="center"/>
    </xf>
    <xf numFmtId="0" fontId="6" fillId="7" borderId="25" xfId="0" applyFont="1" applyFill="1" applyBorder="1" applyAlignment="1">
      <alignment horizontal="center" vertical="center"/>
    </xf>
    <xf numFmtId="0" fontId="6" fillId="7" borderId="26" xfId="0" applyFont="1" applyFill="1" applyBorder="1" applyAlignment="1">
      <alignment horizontal="center" vertical="center"/>
    </xf>
    <xf numFmtId="0" fontId="0" fillId="0" borderId="1" xfId="0" applyBorder="1" applyAlignment="1">
      <alignment horizontal="left" vertical="center" wrapText="1"/>
    </xf>
    <xf numFmtId="0" fontId="0" fillId="0" borderId="24" xfId="0" applyBorder="1"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0" xfId="0" applyBorder="1" applyAlignment="1">
      <alignment horizontal="left" vertical="center" wrapText="1"/>
    </xf>
    <xf numFmtId="0" fontId="0" fillId="0" borderId="2" xfId="0" applyBorder="1" applyAlignment="1">
      <alignment horizontal="left" vertical="center" wrapText="1"/>
    </xf>
    <xf numFmtId="0" fontId="0" fillId="0" borderId="27"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25" fillId="7" borderId="1" xfId="0" applyFont="1" applyFill="1" applyBorder="1" applyAlignment="1">
      <alignment horizontal="left" vertical="center" wrapText="1"/>
    </xf>
    <xf numFmtId="0" fontId="25" fillId="7" borderId="1" xfId="0" applyFont="1" applyFill="1" applyBorder="1" applyAlignment="1">
      <alignment horizontal="left" vertical="center"/>
    </xf>
    <xf numFmtId="0" fontId="29" fillId="7" borderId="1" xfId="0" applyFont="1" applyFill="1" applyBorder="1" applyAlignment="1">
      <alignment horizontal="left" vertical="center"/>
    </xf>
    <xf numFmtId="1" fontId="29" fillId="7" borderId="1" xfId="0" applyNumberFormat="1" applyFont="1" applyFill="1" applyBorder="1" applyAlignment="1">
      <alignment horizontal="left" vertical="center"/>
    </xf>
    <xf numFmtId="168" fontId="29" fillId="7" borderId="1" xfId="0" applyNumberFormat="1" applyFont="1" applyFill="1" applyBorder="1" applyAlignment="1">
      <alignment horizontal="left" vertical="center"/>
    </xf>
    <xf numFmtId="0" fontId="29" fillId="7" borderId="1" xfId="0" applyNumberFormat="1" applyFont="1" applyFill="1" applyBorder="1" applyAlignment="1">
      <alignment horizontal="left" vertical="center"/>
    </xf>
    <xf numFmtId="170" fontId="29" fillId="7" borderId="1" xfId="0" applyNumberFormat="1" applyFont="1" applyFill="1" applyBorder="1" applyAlignment="1">
      <alignment horizontal="left" vertical="center"/>
    </xf>
    <xf numFmtId="0" fontId="0" fillId="2" borderId="20" xfId="0" applyFill="1" applyBorder="1" applyAlignment="1">
      <alignment horizontal="left" vertical="center"/>
    </xf>
    <xf numFmtId="0" fontId="0" fillId="2" borderId="21" xfId="0" applyFill="1" applyBorder="1" applyAlignment="1">
      <alignment horizontal="left" vertical="center"/>
    </xf>
    <xf numFmtId="0" fontId="0" fillId="2" borderId="22" xfId="0" applyFill="1" applyBorder="1" applyAlignment="1">
      <alignment horizontal="left" vertical="center"/>
    </xf>
    <xf numFmtId="171" fontId="4" fillId="2" borderId="1" xfId="0" applyNumberFormat="1" applyFont="1" applyFill="1" applyBorder="1" applyAlignment="1">
      <alignment horizontal="left" vertical="center"/>
    </xf>
    <xf numFmtId="0" fontId="0" fillId="2" borderId="1" xfId="0" applyFont="1" applyFill="1" applyBorder="1" applyAlignment="1">
      <alignment horizontal="left" vertical="center"/>
    </xf>
    <xf numFmtId="0" fontId="4" fillId="2" borderId="1" xfId="0" applyFont="1" applyFill="1" applyBorder="1" applyAlignment="1">
      <alignment horizontal="left" vertical="center"/>
    </xf>
    <xf numFmtId="0" fontId="0" fillId="2" borderId="1" xfId="0" applyFill="1" applyBorder="1" applyAlignment="1">
      <alignment horizontal="left" vertical="center"/>
    </xf>
    <xf numFmtId="0" fontId="19" fillId="2" borderId="1" xfId="0" applyFont="1" applyFill="1" applyBorder="1" applyAlignment="1">
      <alignment horizontal="left" vertical="center"/>
    </xf>
    <xf numFmtId="0" fontId="0" fillId="2" borderId="21" xfId="0" applyFill="1" applyBorder="1" applyAlignment="1">
      <alignment horizontal="center" vertical="center"/>
    </xf>
    <xf numFmtId="0" fontId="6" fillId="7" borderId="1" xfId="0" applyFont="1" applyFill="1" applyBorder="1" applyAlignment="1">
      <alignment horizontal="center" vertical="center"/>
    </xf>
    <xf numFmtId="0" fontId="0" fillId="2" borderId="5" xfId="0" applyFill="1" applyBorder="1" applyAlignment="1">
      <alignment horizontal="left" vertical="center" wrapText="1"/>
    </xf>
    <xf numFmtId="0" fontId="0" fillId="2" borderId="3" xfId="0" applyFill="1" applyBorder="1" applyAlignment="1">
      <alignment horizontal="left" vertical="center" wrapText="1"/>
    </xf>
    <xf numFmtId="0" fontId="4" fillId="2" borderId="5" xfId="0" applyFont="1" applyFill="1" applyBorder="1" applyAlignment="1">
      <alignment horizontal="left" vertical="center"/>
    </xf>
    <xf numFmtId="0" fontId="4" fillId="2" borderId="3" xfId="0" applyFont="1" applyFill="1" applyBorder="1" applyAlignment="1">
      <alignment horizontal="left" vertical="center"/>
    </xf>
    <xf numFmtId="0" fontId="0" fillId="3" borderId="0" xfId="0" applyFill="1" applyAlignment="1">
      <alignment horizontal="left" vertical="center" wrapText="1"/>
    </xf>
    <xf numFmtId="0" fontId="25" fillId="5" borderId="1" xfId="0" applyFont="1" applyFill="1" applyBorder="1" applyAlignment="1">
      <alignment horizontal="left" vertical="center" wrapText="1"/>
    </xf>
    <xf numFmtId="0" fontId="25" fillId="5" borderId="1" xfId="0" applyFont="1" applyFill="1" applyBorder="1" applyAlignment="1">
      <alignment horizontal="left" vertical="center"/>
    </xf>
    <xf numFmtId="0" fontId="27" fillId="3" borderId="0" xfId="0" applyFont="1" applyFill="1" applyAlignment="1">
      <alignment horizontal="left" vertical="center"/>
    </xf>
    <xf numFmtId="0" fontId="28" fillId="3" borderId="0" xfId="0" applyFont="1" applyFill="1" applyAlignment="1">
      <alignment horizontal="left" vertical="center"/>
    </xf>
    <xf numFmtId="0" fontId="29" fillId="5" borderId="1" xfId="0" applyFont="1" applyFill="1" applyBorder="1" applyAlignment="1">
      <alignment horizontal="left" vertical="center"/>
    </xf>
    <xf numFmtId="1" fontId="29" fillId="5" borderId="1" xfId="0" applyNumberFormat="1" applyFont="1" applyFill="1" applyBorder="1" applyAlignment="1">
      <alignment horizontal="left" vertical="center"/>
    </xf>
    <xf numFmtId="168" fontId="29" fillId="5" borderId="1" xfId="0" applyNumberFormat="1" applyFont="1" applyFill="1" applyBorder="1" applyAlignment="1">
      <alignment horizontal="left" vertical="center"/>
    </xf>
    <xf numFmtId="0" fontId="29" fillId="5" borderId="1" xfId="0" applyNumberFormat="1" applyFont="1" applyFill="1" applyBorder="1" applyAlignment="1">
      <alignment horizontal="left" vertical="center"/>
    </xf>
    <xf numFmtId="0" fontId="2" fillId="3" borderId="0" xfId="0" applyFont="1" applyFill="1" applyAlignment="1">
      <alignment horizontal="left" vertical="center"/>
    </xf>
    <xf numFmtId="170" fontId="29" fillId="5" borderId="1" xfId="0" applyNumberFormat="1" applyFont="1" applyFill="1" applyBorder="1" applyAlignment="1">
      <alignment horizontal="left" vertical="center"/>
    </xf>
    <xf numFmtId="0" fontId="3" fillId="3" borderId="0" xfId="0" applyFont="1" applyFill="1" applyAlignment="1">
      <alignment horizontal="left" vertical="center"/>
    </xf>
    <xf numFmtId="0" fontId="2" fillId="3" borderId="0" xfId="0" applyFont="1" applyFill="1" applyAlignment="1">
      <alignment horizontal="left" vertical="center" wrapText="1"/>
    </xf>
    <xf numFmtId="0" fontId="1" fillId="3" borderId="20" xfId="0" applyFont="1" applyFill="1" applyBorder="1" applyAlignment="1">
      <alignment horizontal="center" vertical="center" wrapText="1"/>
    </xf>
    <xf numFmtId="0" fontId="1" fillId="3" borderId="21" xfId="0" applyFont="1" applyFill="1" applyBorder="1" applyAlignment="1">
      <alignment horizontal="center" vertical="center" wrapText="1"/>
    </xf>
    <xf numFmtId="0" fontId="1" fillId="3" borderId="22" xfId="0" applyFont="1" applyFill="1" applyBorder="1" applyAlignment="1">
      <alignment horizontal="center" vertical="center" wrapText="1"/>
    </xf>
    <xf numFmtId="0" fontId="21" fillId="5" borderId="20" xfId="0" applyFont="1" applyFill="1" applyBorder="1" applyAlignment="1">
      <alignment horizontal="left" vertical="center"/>
    </xf>
    <xf numFmtId="0" fontId="21" fillId="5" borderId="21" xfId="0" applyFont="1" applyFill="1" applyBorder="1" applyAlignment="1">
      <alignment horizontal="left" vertical="center"/>
    </xf>
    <xf numFmtId="1" fontId="21" fillId="5" borderId="20" xfId="0" applyNumberFormat="1" applyFont="1" applyFill="1" applyBorder="1" applyAlignment="1">
      <alignment horizontal="left" vertical="center"/>
    </xf>
    <xf numFmtId="1" fontId="21" fillId="5" borderId="22" xfId="0" applyNumberFormat="1" applyFont="1" applyFill="1" applyBorder="1" applyAlignment="1">
      <alignment horizontal="left" vertical="center"/>
    </xf>
    <xf numFmtId="168" fontId="21" fillId="5" borderId="20" xfId="0" applyNumberFormat="1" applyFont="1" applyFill="1" applyBorder="1" applyAlignment="1">
      <alignment horizontal="left" vertical="center"/>
    </xf>
    <xf numFmtId="168" fontId="21" fillId="5" borderId="21" xfId="0" applyNumberFormat="1" applyFont="1" applyFill="1" applyBorder="1" applyAlignment="1">
      <alignment horizontal="left" vertical="center"/>
    </xf>
    <xf numFmtId="0" fontId="21" fillId="5" borderId="20" xfId="0" applyNumberFormat="1" applyFont="1" applyFill="1" applyBorder="1" applyAlignment="1">
      <alignment horizontal="left" vertical="center"/>
    </xf>
    <xf numFmtId="0" fontId="21" fillId="5" borderId="22" xfId="0" applyNumberFormat="1" applyFont="1" applyFill="1" applyBorder="1" applyAlignment="1">
      <alignment horizontal="left" vertical="center"/>
    </xf>
    <xf numFmtId="0" fontId="2" fillId="3" borderId="1" xfId="0" applyFont="1" applyFill="1" applyBorder="1" applyAlignment="1">
      <alignment horizontal="center" vertical="center"/>
    </xf>
    <xf numFmtId="170" fontId="21" fillId="5" borderId="20" xfId="0" applyNumberFormat="1" applyFont="1" applyFill="1" applyBorder="1" applyAlignment="1">
      <alignment horizontal="left" vertical="center"/>
    </xf>
    <xf numFmtId="170" fontId="21" fillId="5" borderId="22" xfId="0" applyNumberFormat="1" applyFont="1" applyFill="1" applyBorder="1" applyAlignment="1">
      <alignment horizontal="left" vertical="center"/>
    </xf>
    <xf numFmtId="0" fontId="2" fillId="3" borderId="1" xfId="0" applyFont="1" applyFill="1" applyBorder="1" applyAlignment="1">
      <alignment horizontal="left" vertical="center"/>
    </xf>
    <xf numFmtId="0" fontId="2" fillId="2" borderId="1" xfId="0" applyFont="1" applyFill="1" applyBorder="1" applyAlignment="1">
      <alignment horizontal="left" vertical="center"/>
    </xf>
    <xf numFmtId="0" fontId="15" fillId="2" borderId="1" xfId="0" applyFont="1" applyFill="1" applyBorder="1" applyAlignment="1">
      <alignment horizontal="left" vertical="center"/>
    </xf>
    <xf numFmtId="0" fontId="2" fillId="2" borderId="20" xfId="0" applyFont="1" applyFill="1" applyBorder="1" applyAlignment="1">
      <alignment horizontal="left" vertical="center"/>
    </xf>
    <xf numFmtId="0" fontId="2" fillId="2" borderId="21" xfId="0" applyFont="1" applyFill="1" applyBorder="1" applyAlignment="1">
      <alignment horizontal="left" vertical="center"/>
    </xf>
    <xf numFmtId="0" fontId="2" fillId="2" borderId="22" xfId="0" applyFont="1" applyFill="1" applyBorder="1" applyAlignment="1">
      <alignment horizontal="left" vertical="center"/>
    </xf>
    <xf numFmtId="0" fontId="12" fillId="2" borderId="0" xfId="0" applyFont="1" applyFill="1" applyBorder="1" applyAlignment="1">
      <alignment horizontal="left" vertical="center"/>
    </xf>
    <xf numFmtId="2" fontId="2" fillId="2" borderId="1" xfId="0" applyNumberFormat="1" applyFont="1" applyFill="1" applyBorder="1" applyAlignment="1">
      <alignment horizontal="left" vertical="center"/>
    </xf>
    <xf numFmtId="0" fontId="10" fillId="2" borderId="1" xfId="0" applyFont="1" applyFill="1" applyBorder="1" applyAlignment="1">
      <alignment horizontal="left" vertical="center"/>
    </xf>
    <xf numFmtId="2" fontId="26" fillId="2" borderId="1" xfId="0" applyNumberFormat="1" applyFont="1" applyFill="1" applyBorder="1" applyAlignment="1">
      <alignment horizontal="left" vertical="center"/>
    </xf>
    <xf numFmtId="0" fontId="17" fillId="5" borderId="1" xfId="0" applyFont="1" applyFill="1" applyBorder="1" applyAlignment="1">
      <alignment horizontal="left" vertical="center" wrapText="1"/>
    </xf>
    <xf numFmtId="0" fontId="17" fillId="5" borderId="1" xfId="0" applyFont="1" applyFill="1" applyBorder="1" applyAlignment="1">
      <alignment horizontal="left" vertical="center"/>
    </xf>
    <xf numFmtId="0" fontId="3" fillId="5" borderId="1" xfId="0" applyFont="1" applyFill="1" applyBorder="1" applyAlignment="1">
      <alignment horizontal="left" vertical="center"/>
    </xf>
    <xf numFmtId="1" fontId="20" fillId="5" borderId="1" xfId="0" applyNumberFormat="1" applyFont="1" applyFill="1" applyBorder="1" applyAlignment="1">
      <alignment vertical="center"/>
    </xf>
    <xf numFmtId="168" fontId="21" fillId="5" borderId="1" xfId="0" applyNumberFormat="1" applyFont="1" applyFill="1" applyBorder="1" applyAlignment="1">
      <alignment horizontal="left" vertical="center"/>
    </xf>
    <xf numFmtId="0" fontId="20" fillId="5" borderId="1" xfId="0" applyFont="1" applyFill="1" applyBorder="1" applyAlignment="1">
      <alignment horizontal="left" vertical="center"/>
    </xf>
    <xf numFmtId="0" fontId="1" fillId="3" borderId="1" xfId="0" applyFont="1" applyFill="1" applyBorder="1" applyAlignment="1">
      <alignment horizontal="left" vertical="center"/>
    </xf>
    <xf numFmtId="1" fontId="20" fillId="5" borderId="1" xfId="0" applyNumberFormat="1" applyFont="1" applyFill="1" applyBorder="1" applyAlignment="1">
      <alignment horizontal="left" vertical="center"/>
    </xf>
    <xf numFmtId="0" fontId="2" fillId="2" borderId="0" xfId="0" applyFont="1" applyFill="1" applyBorder="1" applyAlignment="1">
      <alignment horizontal="center" vertical="center"/>
    </xf>
    <xf numFmtId="0" fontId="15" fillId="2" borderId="20" xfId="0" applyFont="1" applyFill="1" applyBorder="1" applyAlignment="1">
      <alignment horizontal="left" vertical="center"/>
    </xf>
    <xf numFmtId="0" fontId="15" fillId="2" borderId="21" xfId="0" applyFont="1" applyFill="1" applyBorder="1" applyAlignment="1">
      <alignment horizontal="left" vertical="center"/>
    </xf>
    <xf numFmtId="0" fontId="15" fillId="2" borderId="22" xfId="0" applyFont="1" applyFill="1" applyBorder="1" applyAlignment="1">
      <alignment horizontal="left" vertical="center"/>
    </xf>
    <xf numFmtId="0" fontId="16" fillId="2" borderId="1" xfId="0" applyFont="1" applyFill="1" applyBorder="1" applyAlignment="1">
      <alignment horizontal="left" vertical="center"/>
    </xf>
    <xf numFmtId="0" fontId="23" fillId="2" borderId="1" xfId="0" applyFont="1" applyFill="1" applyBorder="1" applyAlignment="1">
      <alignment horizontal="left" vertical="center"/>
    </xf>
    <xf numFmtId="14" fontId="20" fillId="5" borderId="1" xfId="0" applyNumberFormat="1" applyFont="1" applyFill="1" applyBorder="1" applyAlignment="1">
      <alignment horizontal="left" vertical="center"/>
    </xf>
    <xf numFmtId="1" fontId="15" fillId="2" borderId="1" xfId="0" applyNumberFormat="1" applyFont="1" applyFill="1" applyBorder="1" applyAlignment="1">
      <alignment horizontal="left" vertical="center"/>
    </xf>
    <xf numFmtId="0" fontId="14" fillId="0" borderId="0" xfId="0" applyFont="1" applyAlignment="1">
      <alignment horizontal="left" vertical="center" wrapText="1"/>
    </xf>
    <xf numFmtId="0" fontId="0" fillId="0" borderId="0" xfId="0" applyAlignment="1">
      <alignment horizontal="left" vertical="center" wrapText="1"/>
    </xf>
    <xf numFmtId="0" fontId="1" fillId="2" borderId="0" xfId="0" applyFont="1" applyFill="1" applyAlignment="1">
      <alignment horizontal="left" vertical="center"/>
    </xf>
    <xf numFmtId="0" fontId="10" fillId="2" borderId="0" xfId="0" applyFont="1" applyFill="1" applyAlignment="1">
      <alignment horizontal="left" vertical="center" wrapText="1"/>
    </xf>
    <xf numFmtId="0" fontId="3" fillId="2" borderId="0" xfId="0" applyFont="1" applyFill="1" applyAlignment="1">
      <alignment horizontal="left" vertical="center" wrapText="1"/>
    </xf>
    <xf numFmtId="0" fontId="2" fillId="2" borderId="0" xfId="0" applyFont="1" applyFill="1" applyAlignment="1">
      <alignment horizontal="left" vertical="center"/>
    </xf>
    <xf numFmtId="0" fontId="2" fillId="2" borderId="3"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2" fillId="2" borderId="1" xfId="0" applyFont="1" applyFill="1" applyBorder="1" applyAlignment="1">
      <alignment horizontal="center" vertical="center"/>
    </xf>
    <xf numFmtId="0" fontId="12" fillId="2" borderId="0" xfId="0" applyFont="1" applyFill="1" applyAlignment="1">
      <alignment horizontal="left" vertical="center"/>
    </xf>
    <xf numFmtId="0" fontId="3" fillId="2" borderId="0" xfId="0" applyFont="1" applyFill="1" applyAlignment="1">
      <alignment horizontal="left" vertical="center"/>
    </xf>
    <xf numFmtId="0" fontId="3" fillId="2" borderId="0" xfId="0" applyFont="1" applyFill="1" applyAlignment="1">
      <alignment horizontal="center" vertical="center" wrapText="1"/>
    </xf>
    <xf numFmtId="0" fontId="13" fillId="2" borderId="1" xfId="0" applyFont="1" applyFill="1" applyBorder="1" applyAlignment="1">
      <alignment horizontal="left" vertical="center"/>
    </xf>
    <xf numFmtId="0" fontId="2" fillId="2" borderId="0" xfId="0" applyFont="1" applyFill="1" applyAlignment="1">
      <alignment horizontal="left" vertical="center" wrapText="1"/>
    </xf>
    <xf numFmtId="0" fontId="2" fillId="2" borderId="0" xfId="0" applyFont="1" applyFill="1" applyAlignment="1">
      <alignment horizontal="left"/>
    </xf>
    <xf numFmtId="0" fontId="11" fillId="2" borderId="0" xfId="0" applyFont="1" applyFill="1" applyAlignment="1">
      <alignment horizontal="left" vertical="center" wrapText="1"/>
    </xf>
    <xf numFmtId="0" fontId="2" fillId="2" borderId="0" xfId="0" applyFont="1" applyFill="1" applyAlignment="1">
      <alignment horizontal="left" wrapText="1"/>
    </xf>
    <xf numFmtId="0" fontId="13" fillId="2" borderId="1" xfId="0" applyFont="1" applyFill="1" applyBorder="1" applyAlignment="1">
      <alignment horizontal="left" vertical="center" wrapText="1"/>
    </xf>
    <xf numFmtId="0" fontId="1" fillId="2" borderId="0" xfId="0" applyFont="1" applyFill="1" applyAlignment="1">
      <alignment horizontal="center" vertical="center"/>
    </xf>
    <xf numFmtId="0" fontId="2" fillId="2" borderId="0" xfId="0" applyFont="1" applyFill="1" applyAlignment="1">
      <alignment horizontal="center" vertical="center"/>
    </xf>
    <xf numFmtId="0" fontId="1" fillId="2" borderId="8" xfId="0" applyFont="1" applyFill="1" applyBorder="1" applyAlignment="1">
      <alignment horizontal="center" vertical="center"/>
    </xf>
    <xf numFmtId="0" fontId="1" fillId="2" borderId="12"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2" fillId="2" borderId="12" xfId="0" applyFont="1" applyFill="1" applyBorder="1" applyAlignment="1">
      <alignment vertical="center" wrapText="1"/>
    </xf>
    <xf numFmtId="0" fontId="2" fillId="2" borderId="13" xfId="0" applyFont="1" applyFill="1" applyBorder="1" applyAlignment="1">
      <alignment vertical="center" wrapText="1"/>
    </xf>
    <xf numFmtId="0" fontId="2" fillId="2" borderId="14" xfId="0" applyFont="1" applyFill="1" applyBorder="1" applyAlignment="1">
      <alignment vertical="center" wrapText="1"/>
    </xf>
    <xf numFmtId="0" fontId="2" fillId="2" borderId="9" xfId="0" applyFont="1" applyFill="1" applyBorder="1" applyAlignment="1">
      <alignment horizontal="center" vertical="center" wrapText="1"/>
    </xf>
    <xf numFmtId="0" fontId="2" fillId="2" borderId="18"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9" xfId="0" applyFont="1" applyFill="1" applyBorder="1" applyAlignment="1">
      <alignment vertical="center" wrapText="1"/>
    </xf>
    <xf numFmtId="0" fontId="2" fillId="2" borderId="18" xfId="0" applyFont="1" applyFill="1" applyBorder="1" applyAlignment="1">
      <alignment vertical="center" wrapText="1"/>
    </xf>
    <xf numFmtId="0" fontId="2" fillId="2" borderId="15" xfId="0" applyFont="1" applyFill="1" applyBorder="1" applyAlignment="1">
      <alignment vertical="center" wrapText="1"/>
    </xf>
    <xf numFmtId="0" fontId="6" fillId="2" borderId="0" xfId="0" applyFont="1" applyFill="1" applyAlignment="1">
      <alignment horizontal="center" vertical="center"/>
    </xf>
    <xf numFmtId="0" fontId="5" fillId="2" borderId="0" xfId="0" applyFont="1" applyFill="1" applyAlignment="1">
      <alignment horizontal="center" vertical="center"/>
    </xf>
    <xf numFmtId="0" fontId="7" fillId="2" borderId="8" xfId="0" applyFont="1" applyFill="1" applyBorder="1" applyAlignment="1">
      <alignment horizontal="center" vertical="center"/>
    </xf>
    <xf numFmtId="0" fontId="6" fillId="2" borderId="12" xfId="0" applyFont="1" applyFill="1" applyBorder="1" applyAlignment="1">
      <alignment horizontal="center" vertical="center" wrapText="1"/>
    </xf>
    <xf numFmtId="0" fontId="6" fillId="2" borderId="13" xfId="0" applyFont="1" applyFill="1" applyBorder="1" applyAlignment="1">
      <alignment horizontal="center" vertical="center" wrapText="1"/>
    </xf>
    <xf numFmtId="0" fontId="6" fillId="2" borderId="14" xfId="0" applyFont="1" applyFill="1" applyBorder="1" applyAlignment="1">
      <alignment horizontal="center" vertical="center" wrapText="1"/>
    </xf>
    <xf numFmtId="0" fontId="6" fillId="2" borderId="12" xfId="0" applyFont="1" applyFill="1" applyBorder="1" applyAlignment="1">
      <alignment vertical="center" wrapText="1"/>
    </xf>
    <xf numFmtId="0" fontId="6" fillId="2" borderId="13" xfId="0" applyFont="1" applyFill="1" applyBorder="1" applyAlignment="1">
      <alignment vertical="center" wrapText="1"/>
    </xf>
    <xf numFmtId="0" fontId="6" fillId="2" borderId="14" xfId="0" applyFont="1" applyFill="1" applyBorder="1" applyAlignment="1">
      <alignment vertical="center" wrapText="1"/>
    </xf>
    <xf numFmtId="0" fontId="8" fillId="2" borderId="9" xfId="0" applyFont="1" applyFill="1" applyBorder="1" applyAlignment="1">
      <alignment horizontal="center" vertical="center" wrapText="1"/>
    </xf>
    <xf numFmtId="0" fontId="8" fillId="2" borderId="15" xfId="0" applyFont="1" applyFill="1" applyBorder="1" applyAlignment="1">
      <alignment horizontal="center" vertical="center" wrapText="1"/>
    </xf>
    <xf numFmtId="0" fontId="5" fillId="2" borderId="9" xfId="0" applyFont="1" applyFill="1" applyBorder="1" applyAlignment="1">
      <alignment horizontal="center" vertical="center" wrapText="1"/>
    </xf>
    <xf numFmtId="0" fontId="5" fillId="2" borderId="18" xfId="0" applyFont="1" applyFill="1" applyBorder="1" applyAlignment="1">
      <alignment horizontal="center" vertical="center" wrapText="1"/>
    </xf>
    <xf numFmtId="0" fontId="5" fillId="2" borderId="15" xfId="0" applyFont="1" applyFill="1" applyBorder="1" applyAlignment="1">
      <alignment horizontal="center" vertical="center" wrapText="1"/>
    </xf>
    <xf numFmtId="0" fontId="5" fillId="2" borderId="9" xfId="0" applyFont="1" applyFill="1" applyBorder="1" applyAlignment="1">
      <alignment vertical="center" wrapText="1"/>
    </xf>
    <xf numFmtId="0" fontId="5" fillId="2" borderId="18" xfId="0" applyFont="1" applyFill="1" applyBorder="1" applyAlignment="1">
      <alignment vertical="center" wrapText="1"/>
    </xf>
    <xf numFmtId="0" fontId="5" fillId="2" borderId="15" xfId="0" applyFont="1" applyFill="1" applyBorder="1" applyAlignment="1">
      <alignment vertical="center" wrapText="1"/>
    </xf>
    <xf numFmtId="0" fontId="6" fillId="2" borderId="9" xfId="0" applyFont="1" applyFill="1" applyBorder="1" applyAlignment="1">
      <alignment vertical="center" wrapText="1"/>
    </xf>
    <xf numFmtId="0" fontId="6" fillId="2" borderId="18" xfId="0" applyFont="1" applyFill="1" applyBorder="1" applyAlignment="1">
      <alignment vertical="center" wrapText="1"/>
    </xf>
    <xf numFmtId="0" fontId="6" fillId="2" borderId="15" xfId="0" applyFont="1" applyFill="1" applyBorder="1" applyAlignment="1">
      <alignment vertical="center" wrapText="1"/>
    </xf>
    <xf numFmtId="0" fontId="5" fillId="2" borderId="9" xfId="0" applyFont="1" applyFill="1" applyBorder="1" applyAlignment="1">
      <alignment horizontal="left" vertical="center" wrapText="1"/>
    </xf>
    <xf numFmtId="0" fontId="5" fillId="2" borderId="15" xfId="0" applyFont="1" applyFill="1" applyBorder="1" applyAlignment="1">
      <alignment horizontal="left" vertical="center" wrapText="1"/>
    </xf>
    <xf numFmtId="0" fontId="8" fillId="2" borderId="10" xfId="0" applyFont="1" applyFill="1" applyBorder="1" applyAlignment="1">
      <alignment horizontal="center" vertical="center" wrapText="1"/>
    </xf>
    <xf numFmtId="0" fontId="8" fillId="2" borderId="11" xfId="0" applyFont="1" applyFill="1" applyBorder="1" applyAlignment="1">
      <alignment horizontal="center" vertical="center" wrapText="1"/>
    </xf>
    <xf numFmtId="0" fontId="8" fillId="2" borderId="16" xfId="0" applyFont="1" applyFill="1" applyBorder="1" applyAlignment="1">
      <alignment horizontal="center" vertical="center" wrapText="1"/>
    </xf>
    <xf numFmtId="0" fontId="8" fillId="2" borderId="17" xfId="0" applyFont="1" applyFill="1" applyBorder="1" applyAlignment="1">
      <alignment horizontal="center" vertical="center" wrapText="1"/>
    </xf>
    <xf numFmtId="0" fontId="4" fillId="2" borderId="1" xfId="0" applyFont="1" applyFill="1" applyBorder="1" applyAlignment="1">
      <alignment horizontal="center" vertical="center"/>
    </xf>
    <xf numFmtId="0" fontId="0" fillId="2" borderId="0" xfId="0" applyFill="1" applyAlignment="1">
      <alignment horizontal="left" vertical="center"/>
    </xf>
    <xf numFmtId="0" fontId="0" fillId="2" borderId="1" xfId="0" applyFill="1" applyBorder="1" applyAlignment="1">
      <alignment horizontal="center" vertical="center"/>
    </xf>
    <xf numFmtId="0" fontId="0" fillId="2" borderId="1" xfId="0" applyFill="1" applyBorder="1" applyAlignment="1">
      <alignment horizontal="center" vertical="center" wrapText="1"/>
    </xf>
    <xf numFmtId="49" fontId="0" fillId="2" borderId="1" xfId="0" applyNumberFormat="1" applyFill="1" applyBorder="1" applyAlignment="1">
      <alignment horizontal="center" vertical="center"/>
    </xf>
    <xf numFmtId="0" fontId="0" fillId="2" borderId="1" xfId="0" applyFill="1" applyBorder="1" applyAlignment="1">
      <alignment horizontal="left" vertical="center" wrapText="1"/>
    </xf>
    <xf numFmtId="0" fontId="0" fillId="2" borderId="2" xfId="0" applyFill="1" applyBorder="1" applyAlignment="1">
      <alignment horizontal="left" vertical="center"/>
    </xf>
    <xf numFmtId="0" fontId="0" fillId="2" borderId="3" xfId="0" applyFill="1" applyBorder="1" applyAlignment="1">
      <alignment horizontal="left" vertical="center"/>
    </xf>
    <xf numFmtId="0" fontId="0" fillId="2" borderId="4" xfId="0" applyFill="1" applyBorder="1" applyAlignment="1">
      <alignment horizontal="left" vertical="center"/>
    </xf>
    <xf numFmtId="0" fontId="0" fillId="2" borderId="0" xfId="0" applyFill="1" applyAlignment="1">
      <alignment horizontal="left" vertical="center" wrapText="1"/>
    </xf>
    <xf numFmtId="0" fontId="0" fillId="2" borderId="6" xfId="0" applyFill="1" applyBorder="1" applyAlignment="1">
      <alignment horizontal="left" vertical="center" wrapText="1"/>
    </xf>
    <xf numFmtId="0" fontId="0" fillId="2" borderId="2" xfId="0" applyFill="1" applyBorder="1" applyAlignment="1">
      <alignment horizontal="left" vertical="center" wrapText="1"/>
    </xf>
    <xf numFmtId="0" fontId="0" fillId="2" borderId="4" xfId="0" applyFill="1" applyBorder="1" applyAlignment="1">
      <alignment horizontal="left" vertical="center" wrapText="1"/>
    </xf>
    <xf numFmtId="0" fontId="1" fillId="4" borderId="1" xfId="0" applyFont="1" applyFill="1" applyBorder="1" applyAlignment="1">
      <alignment horizontal="center" vertical="center"/>
    </xf>
    <xf numFmtId="0" fontId="1" fillId="2" borderId="1" xfId="0" applyFont="1" applyFill="1" applyBorder="1" applyAlignment="1">
      <alignment vertical="center"/>
    </xf>
    <xf numFmtId="0" fontId="2" fillId="2" borderId="1" xfId="0" applyFont="1" applyFill="1" applyBorder="1" applyAlignment="1">
      <alignment vertical="center"/>
    </xf>
  </cellXfs>
  <cellStyles count="2">
    <cellStyle name="Normal" xfId="0" builtinId="0"/>
    <cellStyle name="Normal 2" xfId="1"/>
  </cellStyles>
  <dxfs count="8">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color rgb="FF9C0006"/>
      </font>
      <fill>
        <patternFill patternType="solid">
          <bgColor rgb="FFFFC7CE"/>
        </patternFill>
      </fill>
    </dxf>
  </dxfs>
  <tableStyles count="0" defaultTableStyle="TableStyleMedium9" defaultPivotStyle="PivotStyleLight16"/>
  <colors>
    <mruColors>
      <color rgb="FF0000FF"/>
      <color rgb="FFFFFFFF"/>
      <color rgb="FFABABAB"/>
      <color rgb="FFC1FFDD"/>
      <color rgb="FFC7E6A4"/>
      <color rgb="FFE1E1FF"/>
      <color rgb="FFB3B3FF"/>
      <color rgb="FFC5E4ED"/>
      <color rgb="FFDAC9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lang="en-US"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263181474296406E-2"/>
          <c:y val="9.9790366643850797E-2"/>
          <c:w val="0.87318126297014798"/>
          <c:h val="0.77598889871146803"/>
        </c:manualLayout>
      </c:layout>
      <c:scatterChart>
        <c:scatterStyle val="lineMarker"/>
        <c:varyColors val="0"/>
        <c:ser>
          <c:idx val="0"/>
          <c:order val="0"/>
          <c:tx>
            <c:v>HORIZONTAL DESIGN SPECTRUM</c:v>
          </c:tx>
          <c:spPr>
            <a:ln w="19050" cap="rnd">
              <a:solidFill>
                <a:schemeClr val="accent1"/>
              </a:solidFill>
              <a:round/>
            </a:ln>
            <a:effectLst/>
          </c:spPr>
          <c:marker>
            <c:symbol val="none"/>
          </c:marker>
          <c:xVal>
            <c:numRef>
              <c:f>SEISMICLOAD!$N$9:$N$1009</c:f>
              <c:numCache>
                <c:formatCode>0.000</c:formatCode>
                <c:ptCount val="1001"/>
                <c:pt idx="0">
                  <c:v>0</c:v>
                </c:pt>
                <c:pt idx="1">
                  <c:v>9.9999997764825804E-3</c:v>
                </c:pt>
                <c:pt idx="2">
                  <c:v>1.9999999552965199E-2</c:v>
                </c:pt>
                <c:pt idx="3">
                  <c:v>2.9999999329447701E-2</c:v>
                </c:pt>
                <c:pt idx="4">
                  <c:v>3.9999999105930301E-2</c:v>
                </c:pt>
                <c:pt idx="5">
                  <c:v>4.9999997019767803E-2</c:v>
                </c:pt>
                <c:pt idx="6">
                  <c:v>5.9999994933605201E-2</c:v>
                </c:pt>
                <c:pt idx="7">
                  <c:v>6.9999992847442599E-2</c:v>
                </c:pt>
                <c:pt idx="8">
                  <c:v>7.9999990761280101E-2</c:v>
                </c:pt>
                <c:pt idx="9">
                  <c:v>8.9999988675117507E-2</c:v>
                </c:pt>
                <c:pt idx="10">
                  <c:v>9.9999986588954898E-2</c:v>
                </c:pt>
                <c:pt idx="11">
                  <c:v>0.109999984502792</c:v>
                </c:pt>
                <c:pt idx="12">
                  <c:v>0.11999998241663</c:v>
                </c:pt>
                <c:pt idx="13">
                  <c:v>0.129999980330467</c:v>
                </c:pt>
                <c:pt idx="14">
                  <c:v>0.139999985694885</c:v>
                </c:pt>
                <c:pt idx="15">
                  <c:v>0.14999999105930301</c:v>
                </c:pt>
                <c:pt idx="16">
                  <c:v>0.15999999642372101</c:v>
                </c:pt>
                <c:pt idx="17">
                  <c:v>0.17000000178813901</c:v>
                </c:pt>
                <c:pt idx="18">
                  <c:v>0.18000000715255701</c:v>
                </c:pt>
                <c:pt idx="19">
                  <c:v>0.19000001251697499</c:v>
                </c:pt>
                <c:pt idx="20">
                  <c:v>0.20000001788139299</c:v>
                </c:pt>
                <c:pt idx="21">
                  <c:v>0.21000002324581099</c:v>
                </c:pt>
                <c:pt idx="22">
                  <c:v>0.22000002861022899</c:v>
                </c:pt>
                <c:pt idx="23">
                  <c:v>0.23000003397464799</c:v>
                </c:pt>
                <c:pt idx="24">
                  <c:v>0.240000039339066</c:v>
                </c:pt>
                <c:pt idx="25">
                  <c:v>0.250000029802322</c:v>
                </c:pt>
                <c:pt idx="26">
                  <c:v>0.260000020265579</c:v>
                </c:pt>
                <c:pt idx="27">
                  <c:v>0.270000010728836</c:v>
                </c:pt>
                <c:pt idx="28">
                  <c:v>0.28000000119209301</c:v>
                </c:pt>
                <c:pt idx="29">
                  <c:v>0.28999999165535001</c:v>
                </c:pt>
                <c:pt idx="30">
                  <c:v>0.29999998211860701</c:v>
                </c:pt>
                <c:pt idx="31">
                  <c:v>0.30999997258186301</c:v>
                </c:pt>
                <c:pt idx="32">
                  <c:v>0.31999996304512002</c:v>
                </c:pt>
                <c:pt idx="33">
                  <c:v>0.32999995350837702</c:v>
                </c:pt>
                <c:pt idx="34">
                  <c:v>0.33999994397163402</c:v>
                </c:pt>
                <c:pt idx="35">
                  <c:v>0.34999993443489102</c:v>
                </c:pt>
                <c:pt idx="36">
                  <c:v>0.35999992489814803</c:v>
                </c:pt>
                <c:pt idx="37">
                  <c:v>0.36999991536140397</c:v>
                </c:pt>
                <c:pt idx="38">
                  <c:v>0.37999990582466098</c:v>
                </c:pt>
                <c:pt idx="39">
                  <c:v>0.38999989628791798</c:v>
                </c:pt>
                <c:pt idx="40">
                  <c:v>0.39999988675117498</c:v>
                </c:pt>
                <c:pt idx="41">
                  <c:v>0.40999987721443198</c:v>
                </c:pt>
                <c:pt idx="42">
                  <c:v>0.41999986767768899</c:v>
                </c:pt>
                <c:pt idx="43">
                  <c:v>0.42999985814094499</c:v>
                </c:pt>
                <c:pt idx="44">
                  <c:v>0.43999984860420199</c:v>
                </c:pt>
                <c:pt idx="45">
                  <c:v>0.449999839067459</c:v>
                </c:pt>
                <c:pt idx="46">
                  <c:v>0.459999829530716</c:v>
                </c:pt>
                <c:pt idx="47">
                  <c:v>0.469999819993973</c:v>
                </c:pt>
                <c:pt idx="48">
                  <c:v>0.47999981045723</c:v>
                </c:pt>
                <c:pt idx="49">
                  <c:v>0.48999980092048601</c:v>
                </c:pt>
                <c:pt idx="50">
                  <c:v>0.49999979138374301</c:v>
                </c:pt>
                <c:pt idx="51">
                  <c:v>0.50999981164932295</c:v>
                </c:pt>
                <c:pt idx="52">
                  <c:v>0.51999980211257901</c:v>
                </c:pt>
                <c:pt idx="53">
                  <c:v>0.52999979257583596</c:v>
                </c:pt>
                <c:pt idx="54">
                  <c:v>0.53999978303909302</c:v>
                </c:pt>
                <c:pt idx="55">
                  <c:v>0.54999977350234996</c:v>
                </c:pt>
                <c:pt idx="56">
                  <c:v>0.55999976396560702</c:v>
                </c:pt>
                <c:pt idx="57">
                  <c:v>0.56999975442886397</c:v>
                </c:pt>
                <c:pt idx="58">
                  <c:v>0.57999974489212003</c:v>
                </c:pt>
                <c:pt idx="59">
                  <c:v>0.58999973535537698</c:v>
                </c:pt>
                <c:pt idx="60">
                  <c:v>0.59999972581863403</c:v>
                </c:pt>
                <c:pt idx="61">
                  <c:v>0.60999971628189098</c:v>
                </c:pt>
                <c:pt idx="62">
                  <c:v>0.61999970674514804</c:v>
                </c:pt>
                <c:pt idx="63">
                  <c:v>0.62999969720840499</c:v>
                </c:pt>
                <c:pt idx="64">
                  <c:v>0.63999968767166104</c:v>
                </c:pt>
                <c:pt idx="65">
                  <c:v>0.64999967813491799</c:v>
                </c:pt>
                <c:pt idx="66">
                  <c:v>0.65999966859817505</c:v>
                </c:pt>
                <c:pt idx="67">
                  <c:v>0.669999659061432</c:v>
                </c:pt>
                <c:pt idx="68">
                  <c:v>0.67999964952468905</c:v>
                </c:pt>
                <c:pt idx="69">
                  <c:v>0.689999639987946</c:v>
                </c:pt>
                <c:pt idx="70">
                  <c:v>0.69999963045120195</c:v>
                </c:pt>
                <c:pt idx="71">
                  <c:v>0.70999962091445901</c:v>
                </c:pt>
                <c:pt idx="72">
                  <c:v>0.71999961137771595</c:v>
                </c:pt>
                <c:pt idx="73">
                  <c:v>0.72999960184097301</c:v>
                </c:pt>
                <c:pt idx="74">
                  <c:v>0.73999959230422996</c:v>
                </c:pt>
                <c:pt idx="75">
                  <c:v>0.74999958276748702</c:v>
                </c:pt>
                <c:pt idx="76">
                  <c:v>0.75999957323074296</c:v>
                </c:pt>
                <c:pt idx="77">
                  <c:v>0.76999956369400002</c:v>
                </c:pt>
                <c:pt idx="78">
                  <c:v>0.77999955415725697</c:v>
                </c:pt>
                <c:pt idx="79">
                  <c:v>0.78999954462051403</c:v>
                </c:pt>
                <c:pt idx="80">
                  <c:v>0.79999953508377097</c:v>
                </c:pt>
                <c:pt idx="81">
                  <c:v>0.80999952554702803</c:v>
                </c:pt>
                <c:pt idx="82">
                  <c:v>0.81999951601028398</c:v>
                </c:pt>
                <c:pt idx="83">
                  <c:v>0.82999950647354104</c:v>
                </c:pt>
                <c:pt idx="84">
                  <c:v>0.83999949693679798</c:v>
                </c:pt>
                <c:pt idx="85">
                  <c:v>0.84999948740005504</c:v>
                </c:pt>
                <c:pt idx="86">
                  <c:v>0.85999947786331199</c:v>
                </c:pt>
                <c:pt idx="87">
                  <c:v>0.86999946832656905</c:v>
                </c:pt>
                <c:pt idx="88">
                  <c:v>0.879999458789825</c:v>
                </c:pt>
                <c:pt idx="89">
                  <c:v>0.88999944925308205</c:v>
                </c:pt>
                <c:pt idx="90">
                  <c:v>0.899999439716339</c:v>
                </c:pt>
                <c:pt idx="91">
                  <c:v>0.90999943017959595</c:v>
                </c:pt>
                <c:pt idx="92">
                  <c:v>0.91999942064285301</c:v>
                </c:pt>
                <c:pt idx="93">
                  <c:v>0.92999941110610995</c:v>
                </c:pt>
                <c:pt idx="94">
                  <c:v>0.93999940156936601</c:v>
                </c:pt>
                <c:pt idx="95">
                  <c:v>0.94999939203262296</c:v>
                </c:pt>
                <c:pt idx="96">
                  <c:v>0.95999938249588002</c:v>
                </c:pt>
                <c:pt idx="97">
                  <c:v>0.96999937295913696</c:v>
                </c:pt>
                <c:pt idx="98">
                  <c:v>0.97999936342239402</c:v>
                </c:pt>
                <c:pt idx="99">
                  <c:v>0.98999935388565097</c:v>
                </c:pt>
                <c:pt idx="100">
                  <c:v>0.99999934434890703</c:v>
                </c:pt>
                <c:pt idx="101">
                  <c:v>1.00999939441681</c:v>
                </c:pt>
                <c:pt idx="102">
                  <c:v>1.0199993848800699</c:v>
                </c:pt>
                <c:pt idx="103">
                  <c:v>1.0299993753433201</c:v>
                </c:pt>
                <c:pt idx="104">
                  <c:v>1.03999936580658</c:v>
                </c:pt>
                <c:pt idx="105">
                  <c:v>1.04999935626984</c:v>
                </c:pt>
                <c:pt idx="106">
                  <c:v>1.0599993467330899</c:v>
                </c:pt>
                <c:pt idx="107">
                  <c:v>1.0699993371963501</c:v>
                </c:pt>
                <c:pt idx="108">
                  <c:v>1.07999932765961</c:v>
                </c:pt>
                <c:pt idx="109">
                  <c:v>1.08999931812286</c:v>
                </c:pt>
                <c:pt idx="110">
                  <c:v>1.0999993085861199</c:v>
                </c:pt>
                <c:pt idx="111">
                  <c:v>1.1099992990493801</c:v>
                </c:pt>
                <c:pt idx="112">
                  <c:v>1.1199992895126301</c:v>
                </c:pt>
                <c:pt idx="113">
                  <c:v>1.12999927997589</c:v>
                </c:pt>
                <c:pt idx="114">
                  <c:v>1.1399992704391499</c:v>
                </c:pt>
                <c:pt idx="115">
                  <c:v>1.1499992609023999</c:v>
                </c:pt>
                <c:pt idx="116">
                  <c:v>1.1599992513656601</c:v>
                </c:pt>
                <c:pt idx="117">
                  <c:v>1.16999924182892</c:v>
                </c:pt>
                <c:pt idx="118">
                  <c:v>1.17999923229218</c:v>
                </c:pt>
                <c:pt idx="119">
                  <c:v>1.1899992227554299</c:v>
                </c:pt>
                <c:pt idx="120">
                  <c:v>1.1999992132186901</c:v>
                </c:pt>
                <c:pt idx="121">
                  <c:v>1.20999920368195</c:v>
                </c:pt>
                <c:pt idx="122">
                  <c:v>1.2199991941452</c:v>
                </c:pt>
                <c:pt idx="123">
                  <c:v>1.2299991846084599</c:v>
                </c:pt>
                <c:pt idx="124">
                  <c:v>1.2399991750717201</c:v>
                </c:pt>
                <c:pt idx="125">
                  <c:v>1.24999916553497</c:v>
                </c:pt>
                <c:pt idx="126">
                  <c:v>1.25999915599823</c:v>
                </c:pt>
                <c:pt idx="127">
                  <c:v>1.2699991464614899</c:v>
                </c:pt>
                <c:pt idx="128">
                  <c:v>1.2799991369247401</c:v>
                </c:pt>
                <c:pt idx="129">
                  <c:v>1.289999127388</c:v>
                </c:pt>
                <c:pt idx="130">
                  <c:v>1.29999911785126</c:v>
                </c:pt>
                <c:pt idx="131">
                  <c:v>1.3099991083145099</c:v>
                </c:pt>
                <c:pt idx="132">
                  <c:v>1.3199990987777701</c:v>
                </c:pt>
                <c:pt idx="133">
                  <c:v>1.3299990892410301</c:v>
                </c:pt>
                <c:pt idx="134">
                  <c:v>1.33999907970428</c:v>
                </c:pt>
                <c:pt idx="135">
                  <c:v>1.3499990701675399</c:v>
                </c:pt>
                <c:pt idx="136">
                  <c:v>1.3599990606307999</c:v>
                </c:pt>
                <c:pt idx="137">
                  <c:v>1.3699990510940601</c:v>
                </c:pt>
                <c:pt idx="138">
                  <c:v>1.37999904155731</c:v>
                </c:pt>
                <c:pt idx="139">
                  <c:v>1.38999903202057</c:v>
                </c:pt>
                <c:pt idx="140">
                  <c:v>1.3999990224838299</c:v>
                </c:pt>
                <c:pt idx="141">
                  <c:v>1.4099990129470801</c:v>
                </c:pt>
                <c:pt idx="142">
                  <c:v>1.41999900341034</c:v>
                </c:pt>
                <c:pt idx="143">
                  <c:v>1.4299989938736</c:v>
                </c:pt>
                <c:pt idx="144">
                  <c:v>1.4399989843368499</c:v>
                </c:pt>
                <c:pt idx="145">
                  <c:v>1.4499989748001101</c:v>
                </c:pt>
                <c:pt idx="146">
                  <c:v>1.45999896526337</c:v>
                </c:pt>
                <c:pt idx="147">
                  <c:v>1.46999895572662</c:v>
                </c:pt>
                <c:pt idx="148">
                  <c:v>1.4799989461898799</c:v>
                </c:pt>
                <c:pt idx="149">
                  <c:v>1.4899989366531401</c:v>
                </c:pt>
                <c:pt idx="150">
                  <c:v>1.49999892711639</c:v>
                </c:pt>
                <c:pt idx="151">
                  <c:v>1.50999891757965</c:v>
                </c:pt>
                <c:pt idx="152">
                  <c:v>1.5199989080429099</c:v>
                </c:pt>
                <c:pt idx="153">
                  <c:v>1.5299988985061601</c:v>
                </c:pt>
                <c:pt idx="154">
                  <c:v>1.5399988889694201</c:v>
                </c:pt>
                <c:pt idx="155">
                  <c:v>1.54999887943268</c:v>
                </c:pt>
                <c:pt idx="156">
                  <c:v>1.5599988698959399</c:v>
                </c:pt>
                <c:pt idx="157">
                  <c:v>1.5699988603591899</c:v>
                </c:pt>
                <c:pt idx="158">
                  <c:v>1.5799988508224501</c:v>
                </c:pt>
                <c:pt idx="159">
                  <c:v>1.58999884128571</c:v>
                </c:pt>
                <c:pt idx="160">
                  <c:v>1.59999883174896</c:v>
                </c:pt>
                <c:pt idx="161">
                  <c:v>1.6099988222122199</c:v>
                </c:pt>
                <c:pt idx="162">
                  <c:v>1.6199988126754801</c:v>
                </c:pt>
                <c:pt idx="163">
                  <c:v>1.62999880313873</c:v>
                </c:pt>
                <c:pt idx="164">
                  <c:v>1.63999879360199</c:v>
                </c:pt>
                <c:pt idx="165">
                  <c:v>1.6499987840652499</c:v>
                </c:pt>
                <c:pt idx="166">
                  <c:v>1.6599987745285001</c:v>
                </c:pt>
                <c:pt idx="167">
                  <c:v>1.66999876499176</c:v>
                </c:pt>
                <c:pt idx="168">
                  <c:v>1.67999875545502</c:v>
                </c:pt>
                <c:pt idx="169">
                  <c:v>1.6899987459182699</c:v>
                </c:pt>
                <c:pt idx="170">
                  <c:v>1.6999987363815301</c:v>
                </c:pt>
                <c:pt idx="171">
                  <c:v>1.70999872684479</c:v>
                </c:pt>
                <c:pt idx="172">
                  <c:v>1.71999871730804</c:v>
                </c:pt>
                <c:pt idx="173">
                  <c:v>1.7299987077712999</c:v>
                </c:pt>
                <c:pt idx="174">
                  <c:v>1.7399986982345601</c:v>
                </c:pt>
                <c:pt idx="175">
                  <c:v>1.7499986886978101</c:v>
                </c:pt>
                <c:pt idx="176">
                  <c:v>1.75999867916107</c:v>
                </c:pt>
                <c:pt idx="177">
                  <c:v>1.7699986696243299</c:v>
                </c:pt>
                <c:pt idx="178">
                  <c:v>1.7799986600875899</c:v>
                </c:pt>
                <c:pt idx="179">
                  <c:v>1.7899986505508401</c:v>
                </c:pt>
                <c:pt idx="180">
                  <c:v>1.7999986410141</c:v>
                </c:pt>
                <c:pt idx="181">
                  <c:v>1.80999863147736</c:v>
                </c:pt>
                <c:pt idx="182">
                  <c:v>1.8199986219406099</c:v>
                </c:pt>
                <c:pt idx="183">
                  <c:v>1.8299986124038701</c:v>
                </c:pt>
                <c:pt idx="184">
                  <c:v>1.83999860286713</c:v>
                </c:pt>
                <c:pt idx="185">
                  <c:v>1.84999859333038</c:v>
                </c:pt>
                <c:pt idx="186">
                  <c:v>1.8599985837936399</c:v>
                </c:pt>
                <c:pt idx="187">
                  <c:v>1.8699985742569001</c:v>
                </c:pt>
                <c:pt idx="188">
                  <c:v>1.87999856472015</c:v>
                </c:pt>
                <c:pt idx="189">
                  <c:v>1.88999855518341</c:v>
                </c:pt>
                <c:pt idx="190">
                  <c:v>1.8999985456466699</c:v>
                </c:pt>
                <c:pt idx="191">
                  <c:v>1.9099985361099201</c:v>
                </c:pt>
                <c:pt idx="192">
                  <c:v>1.91999852657318</c:v>
                </c:pt>
                <c:pt idx="193">
                  <c:v>1.92999851703644</c:v>
                </c:pt>
                <c:pt idx="194">
                  <c:v>1.9399985074996899</c:v>
                </c:pt>
                <c:pt idx="195">
                  <c:v>1.9499984979629501</c:v>
                </c:pt>
                <c:pt idx="196">
                  <c:v>1.9599984884262101</c:v>
                </c:pt>
                <c:pt idx="197">
                  <c:v>1.96999847888947</c:v>
                </c:pt>
                <c:pt idx="198">
                  <c:v>1.9799984693527199</c:v>
                </c:pt>
                <c:pt idx="199">
                  <c:v>1.9899984598159799</c:v>
                </c:pt>
                <c:pt idx="200">
                  <c:v>1.9999984502792401</c:v>
                </c:pt>
                <c:pt idx="201">
                  <c:v>2.00999855995178</c:v>
                </c:pt>
                <c:pt idx="202">
                  <c:v>2.01999855041504</c:v>
                </c:pt>
                <c:pt idx="203">
                  <c:v>2.0299985408782999</c:v>
                </c:pt>
                <c:pt idx="204">
                  <c:v>2.0399985313415501</c:v>
                </c:pt>
                <c:pt idx="205">
                  <c:v>2.04999852180481</c:v>
                </c:pt>
                <c:pt idx="206">
                  <c:v>2.05999851226807</c:v>
                </c:pt>
                <c:pt idx="207">
                  <c:v>2.0699985027313201</c:v>
                </c:pt>
                <c:pt idx="208">
                  <c:v>2.0799984931945801</c:v>
                </c:pt>
                <c:pt idx="209">
                  <c:v>2.08999848365784</c:v>
                </c:pt>
                <c:pt idx="210">
                  <c:v>2.0999984741210902</c:v>
                </c:pt>
                <c:pt idx="211">
                  <c:v>2.1099984645843501</c:v>
                </c:pt>
                <c:pt idx="212">
                  <c:v>2.1199984550476101</c:v>
                </c:pt>
                <c:pt idx="213">
                  <c:v>2.1299984455108598</c:v>
                </c:pt>
                <c:pt idx="214">
                  <c:v>2.1399984359741202</c:v>
                </c:pt>
                <c:pt idx="215">
                  <c:v>2.1499984264373802</c:v>
                </c:pt>
                <c:pt idx="216">
                  <c:v>2.1599984169006299</c:v>
                </c:pt>
                <c:pt idx="217">
                  <c:v>2.1699984073638898</c:v>
                </c:pt>
                <c:pt idx="218">
                  <c:v>2.1799983978271502</c:v>
                </c:pt>
                <c:pt idx="219">
                  <c:v>2.1899983882904102</c:v>
                </c:pt>
                <c:pt idx="220">
                  <c:v>2.1999983787536599</c:v>
                </c:pt>
                <c:pt idx="221">
                  <c:v>2.2099983692169198</c:v>
                </c:pt>
                <c:pt idx="222">
                  <c:v>2.2199983596801798</c:v>
                </c:pt>
                <c:pt idx="223">
                  <c:v>2.22999835014343</c:v>
                </c:pt>
                <c:pt idx="224">
                  <c:v>2.2399983406066899</c:v>
                </c:pt>
                <c:pt idx="225">
                  <c:v>2.2499983310699498</c:v>
                </c:pt>
                <c:pt idx="226">
                  <c:v>2.2599983215332</c:v>
                </c:pt>
                <c:pt idx="227">
                  <c:v>2.26999831199646</c:v>
                </c:pt>
                <c:pt idx="228">
                  <c:v>2.2799983024597199</c:v>
                </c:pt>
                <c:pt idx="229">
                  <c:v>2.2899982929229701</c:v>
                </c:pt>
                <c:pt idx="230">
                  <c:v>2.29999828338623</c:v>
                </c:pt>
                <c:pt idx="231">
                  <c:v>2.30999827384949</c:v>
                </c:pt>
                <c:pt idx="232">
                  <c:v>2.3199982643127401</c:v>
                </c:pt>
                <c:pt idx="233">
                  <c:v>2.3299982547760001</c:v>
                </c:pt>
                <c:pt idx="234">
                  <c:v>2.33999824523926</c:v>
                </c:pt>
                <c:pt idx="235">
                  <c:v>2.3499982357025102</c:v>
                </c:pt>
                <c:pt idx="236">
                  <c:v>2.3599982261657702</c:v>
                </c:pt>
                <c:pt idx="237">
                  <c:v>2.3699982166290301</c:v>
                </c:pt>
                <c:pt idx="238">
                  <c:v>2.37999820709229</c:v>
                </c:pt>
                <c:pt idx="239">
                  <c:v>2.3899981975555402</c:v>
                </c:pt>
                <c:pt idx="240">
                  <c:v>2.3999981880188002</c:v>
                </c:pt>
                <c:pt idx="241">
                  <c:v>2.4099981784820601</c:v>
                </c:pt>
                <c:pt idx="242">
                  <c:v>2.4199981689453098</c:v>
                </c:pt>
                <c:pt idx="243">
                  <c:v>2.4299981594085698</c:v>
                </c:pt>
                <c:pt idx="244">
                  <c:v>2.4399981498718302</c:v>
                </c:pt>
                <c:pt idx="245">
                  <c:v>2.4499981403350799</c:v>
                </c:pt>
                <c:pt idx="246">
                  <c:v>2.4599981307983398</c:v>
                </c:pt>
                <c:pt idx="247">
                  <c:v>2.4699981212615998</c:v>
                </c:pt>
                <c:pt idx="248">
                  <c:v>2.47999811172485</c:v>
                </c:pt>
                <c:pt idx="249">
                  <c:v>2.4899981021881099</c:v>
                </c:pt>
                <c:pt idx="250">
                  <c:v>2.4999980926513699</c:v>
                </c:pt>
                <c:pt idx="251">
                  <c:v>2.50999808311462</c:v>
                </c:pt>
                <c:pt idx="252">
                  <c:v>2.51999807357788</c:v>
                </c:pt>
                <c:pt idx="253">
                  <c:v>2.5299980640411399</c:v>
                </c:pt>
                <c:pt idx="254">
                  <c:v>2.5399980545043901</c:v>
                </c:pt>
                <c:pt idx="255">
                  <c:v>2.54999804496765</c:v>
                </c:pt>
                <c:pt idx="256">
                  <c:v>2.55999803543091</c:v>
                </c:pt>
                <c:pt idx="257">
                  <c:v>2.5699980258941602</c:v>
                </c:pt>
                <c:pt idx="258">
                  <c:v>2.5799980163574201</c:v>
                </c:pt>
                <c:pt idx="259">
                  <c:v>2.58999800682068</c:v>
                </c:pt>
                <c:pt idx="260">
                  <c:v>2.59999799728394</c:v>
                </c:pt>
                <c:pt idx="261">
                  <c:v>2.6099979877471902</c:v>
                </c:pt>
                <c:pt idx="262">
                  <c:v>2.6199979782104501</c:v>
                </c:pt>
                <c:pt idx="263">
                  <c:v>2.6299979686737101</c:v>
                </c:pt>
                <c:pt idx="264">
                  <c:v>2.6399979591369598</c:v>
                </c:pt>
                <c:pt idx="265">
                  <c:v>2.6499979496002202</c:v>
                </c:pt>
                <c:pt idx="266">
                  <c:v>2.6599979400634801</c:v>
                </c:pt>
                <c:pt idx="267">
                  <c:v>2.6699979305267298</c:v>
                </c:pt>
                <c:pt idx="268">
                  <c:v>2.6799979209899898</c:v>
                </c:pt>
                <c:pt idx="269">
                  <c:v>2.6899979114532502</c:v>
                </c:pt>
                <c:pt idx="270">
                  <c:v>2.6999979019164999</c:v>
                </c:pt>
                <c:pt idx="271">
                  <c:v>2.7099978923797599</c:v>
                </c:pt>
                <c:pt idx="272">
                  <c:v>2.7199978828430198</c:v>
                </c:pt>
                <c:pt idx="273">
                  <c:v>2.72999787330627</c:v>
                </c:pt>
                <c:pt idx="274">
                  <c:v>2.7399978637695299</c:v>
                </c:pt>
                <c:pt idx="275">
                  <c:v>2.7499978542327899</c:v>
                </c:pt>
                <c:pt idx="276">
                  <c:v>2.75999784469604</c:v>
                </c:pt>
                <c:pt idx="277">
                  <c:v>2.7699978351593</c:v>
                </c:pt>
                <c:pt idx="278">
                  <c:v>2.7799978256225599</c:v>
                </c:pt>
                <c:pt idx="279">
                  <c:v>2.7899978160858199</c:v>
                </c:pt>
                <c:pt idx="280">
                  <c:v>2.79999780654907</c:v>
                </c:pt>
                <c:pt idx="281">
                  <c:v>2.80999779701233</c:v>
                </c:pt>
                <c:pt idx="282">
                  <c:v>2.8199977874755899</c:v>
                </c:pt>
                <c:pt idx="283">
                  <c:v>2.8299977779388401</c:v>
                </c:pt>
                <c:pt idx="284">
                  <c:v>2.8399977684021001</c:v>
                </c:pt>
                <c:pt idx="285">
                  <c:v>2.84999775886536</c:v>
                </c:pt>
                <c:pt idx="286">
                  <c:v>2.8599977493286102</c:v>
                </c:pt>
                <c:pt idx="287">
                  <c:v>2.8699977397918701</c:v>
                </c:pt>
                <c:pt idx="288">
                  <c:v>2.8799977302551301</c:v>
                </c:pt>
                <c:pt idx="289">
                  <c:v>2.8899977207183798</c:v>
                </c:pt>
                <c:pt idx="290">
                  <c:v>2.8999977111816402</c:v>
                </c:pt>
                <c:pt idx="291">
                  <c:v>2.9099977016449001</c:v>
                </c:pt>
                <c:pt idx="292">
                  <c:v>2.9199976921081499</c:v>
                </c:pt>
                <c:pt idx="293">
                  <c:v>2.9299976825714098</c:v>
                </c:pt>
                <c:pt idx="294">
                  <c:v>2.9399976730346702</c:v>
                </c:pt>
                <c:pt idx="295">
                  <c:v>2.9499976634979199</c:v>
                </c:pt>
                <c:pt idx="296">
                  <c:v>2.9599976539611799</c:v>
                </c:pt>
                <c:pt idx="297">
                  <c:v>2.9699976444244398</c:v>
                </c:pt>
                <c:pt idx="298">
                  <c:v>2.9799976348877002</c:v>
                </c:pt>
                <c:pt idx="299">
                  <c:v>2.9899976253509499</c:v>
                </c:pt>
                <c:pt idx="300">
                  <c:v>2.9999976158142099</c:v>
                </c:pt>
                <c:pt idx="301">
                  <c:v>3.0099976062774698</c:v>
                </c:pt>
                <c:pt idx="302">
                  <c:v>3.01999759674072</c:v>
                </c:pt>
                <c:pt idx="303">
                  <c:v>3.0299975872039799</c:v>
                </c:pt>
                <c:pt idx="304">
                  <c:v>3.0399975776672399</c:v>
                </c:pt>
                <c:pt idx="305">
                  <c:v>3.0499975681304901</c:v>
                </c:pt>
                <c:pt idx="306">
                  <c:v>3.05999755859375</c:v>
                </c:pt>
                <c:pt idx="307">
                  <c:v>3.0699975490570099</c:v>
                </c:pt>
                <c:pt idx="308">
                  <c:v>3.0799975395202601</c:v>
                </c:pt>
                <c:pt idx="309">
                  <c:v>3.0899975299835201</c:v>
                </c:pt>
                <c:pt idx="310">
                  <c:v>3.09999752044678</c:v>
                </c:pt>
                <c:pt idx="311">
                  <c:v>3.1099975109100302</c:v>
                </c:pt>
                <c:pt idx="312">
                  <c:v>3.1199975013732901</c:v>
                </c:pt>
                <c:pt idx="313">
                  <c:v>3.1299974918365501</c:v>
                </c:pt>
                <c:pt idx="314">
                  <c:v>3.1399974822997998</c:v>
                </c:pt>
                <c:pt idx="315">
                  <c:v>3.1499974727630602</c:v>
                </c:pt>
                <c:pt idx="316">
                  <c:v>3.1599974632263201</c:v>
                </c:pt>
                <c:pt idx="317">
                  <c:v>3.1699974536895801</c:v>
                </c:pt>
                <c:pt idx="318">
                  <c:v>3.1799974441528298</c:v>
                </c:pt>
                <c:pt idx="319">
                  <c:v>3.1899974346160902</c:v>
                </c:pt>
                <c:pt idx="320">
                  <c:v>3.1999974250793501</c:v>
                </c:pt>
                <c:pt idx="321">
                  <c:v>3.2099974155425999</c:v>
                </c:pt>
                <c:pt idx="322">
                  <c:v>3.2199974060058598</c:v>
                </c:pt>
                <c:pt idx="323">
                  <c:v>3.2299973964691202</c:v>
                </c:pt>
                <c:pt idx="324">
                  <c:v>3.2399973869323699</c:v>
                </c:pt>
                <c:pt idx="325">
                  <c:v>3.2499973773956299</c:v>
                </c:pt>
                <c:pt idx="326">
                  <c:v>3.2599973678588898</c:v>
                </c:pt>
                <c:pt idx="327">
                  <c:v>3.26999735832214</c:v>
                </c:pt>
                <c:pt idx="328">
                  <c:v>3.2799973487853999</c:v>
                </c:pt>
                <c:pt idx="329">
                  <c:v>3.2899973392486599</c:v>
                </c:pt>
                <c:pt idx="330">
                  <c:v>3.2999973297119101</c:v>
                </c:pt>
                <c:pt idx="331">
                  <c:v>3.30999732017517</c:v>
                </c:pt>
                <c:pt idx="332">
                  <c:v>3.31999731063843</c:v>
                </c:pt>
                <c:pt idx="333">
                  <c:v>3.3299973011016801</c:v>
                </c:pt>
                <c:pt idx="334">
                  <c:v>3.3399972915649401</c:v>
                </c:pt>
                <c:pt idx="335">
                  <c:v>3.3499972820282</c:v>
                </c:pt>
                <c:pt idx="336">
                  <c:v>3.3599972724914502</c:v>
                </c:pt>
                <c:pt idx="337">
                  <c:v>3.3699972629547101</c:v>
                </c:pt>
                <c:pt idx="338">
                  <c:v>3.3799972534179701</c:v>
                </c:pt>
                <c:pt idx="339">
                  <c:v>3.38999724388123</c:v>
                </c:pt>
                <c:pt idx="340">
                  <c:v>3.3999972343444802</c:v>
                </c:pt>
                <c:pt idx="341">
                  <c:v>3.4099972248077401</c:v>
                </c:pt>
                <c:pt idx="342">
                  <c:v>3.4199972152710001</c:v>
                </c:pt>
                <c:pt idx="343">
                  <c:v>3.4299972057342498</c:v>
                </c:pt>
                <c:pt idx="344">
                  <c:v>3.4399971961975102</c:v>
                </c:pt>
                <c:pt idx="345">
                  <c:v>3.4499971866607702</c:v>
                </c:pt>
                <c:pt idx="346">
                  <c:v>3.4599971771240199</c:v>
                </c:pt>
                <c:pt idx="347">
                  <c:v>3.4699971675872798</c:v>
                </c:pt>
                <c:pt idx="348">
                  <c:v>3.4799971580505402</c:v>
                </c:pt>
                <c:pt idx="349">
                  <c:v>3.4899971485137899</c:v>
                </c:pt>
                <c:pt idx="350">
                  <c:v>3.4999971389770499</c:v>
                </c:pt>
                <c:pt idx="351">
                  <c:v>3.5099971294403098</c:v>
                </c:pt>
                <c:pt idx="352">
                  <c:v>3.51999711990356</c:v>
                </c:pt>
                <c:pt idx="353">
                  <c:v>3.52999711036682</c:v>
                </c:pt>
                <c:pt idx="354">
                  <c:v>3.5399971008300799</c:v>
                </c:pt>
                <c:pt idx="355">
                  <c:v>3.5499970912933301</c:v>
                </c:pt>
                <c:pt idx="356">
                  <c:v>3.55999708175659</c:v>
                </c:pt>
                <c:pt idx="357">
                  <c:v>3.56999707221985</c:v>
                </c:pt>
                <c:pt idx="358">
                  <c:v>3.5799970626831099</c:v>
                </c:pt>
                <c:pt idx="359">
                  <c:v>3.5899970531463601</c:v>
                </c:pt>
                <c:pt idx="360">
                  <c:v>3.59999704360962</c:v>
                </c:pt>
                <c:pt idx="361">
                  <c:v>3.60999703407288</c:v>
                </c:pt>
                <c:pt idx="362">
                  <c:v>3.6199970245361301</c:v>
                </c:pt>
                <c:pt idx="363">
                  <c:v>3.6299970149993901</c:v>
                </c:pt>
                <c:pt idx="364">
                  <c:v>3.63999700546265</c:v>
                </c:pt>
                <c:pt idx="365">
                  <c:v>3.6499969959259002</c:v>
                </c:pt>
                <c:pt idx="366">
                  <c:v>3.6599969863891602</c:v>
                </c:pt>
                <c:pt idx="367">
                  <c:v>3.6699969768524201</c:v>
                </c:pt>
                <c:pt idx="368">
                  <c:v>3.6799969673156698</c:v>
                </c:pt>
                <c:pt idx="369">
                  <c:v>3.6899969577789302</c:v>
                </c:pt>
                <c:pt idx="370">
                  <c:v>3.6999969482421902</c:v>
                </c:pt>
                <c:pt idx="371">
                  <c:v>3.7099969387054399</c:v>
                </c:pt>
                <c:pt idx="372">
                  <c:v>3.7199969291686998</c:v>
                </c:pt>
                <c:pt idx="373">
                  <c:v>3.7299969196319598</c:v>
                </c:pt>
                <c:pt idx="374">
                  <c:v>3.73999691009521</c:v>
                </c:pt>
                <c:pt idx="375">
                  <c:v>3.7499969005584699</c:v>
                </c:pt>
                <c:pt idx="376">
                  <c:v>3.7599968910217298</c:v>
                </c:pt>
                <c:pt idx="377">
                  <c:v>3.7699968814849898</c:v>
                </c:pt>
                <c:pt idx="378">
                  <c:v>3.77999687194824</c:v>
                </c:pt>
                <c:pt idx="379">
                  <c:v>3.7899968624114999</c:v>
                </c:pt>
                <c:pt idx="380">
                  <c:v>3.7999968528747599</c:v>
                </c:pt>
                <c:pt idx="381">
                  <c:v>3.80999684333801</c:v>
                </c:pt>
                <c:pt idx="382">
                  <c:v>3.81999683380127</c:v>
                </c:pt>
                <c:pt idx="383">
                  <c:v>3.8299968242645299</c:v>
                </c:pt>
                <c:pt idx="384">
                  <c:v>3.8399968147277801</c:v>
                </c:pt>
                <c:pt idx="385">
                  <c:v>3.84999680519104</c:v>
                </c:pt>
                <c:pt idx="386">
                  <c:v>3.8599967956543</c:v>
                </c:pt>
                <c:pt idx="387">
                  <c:v>3.8699967861175502</c:v>
                </c:pt>
                <c:pt idx="388">
                  <c:v>3.8799967765808101</c:v>
                </c:pt>
                <c:pt idx="389">
                  <c:v>3.88999676704407</c:v>
                </c:pt>
                <c:pt idx="390">
                  <c:v>3.8999967575073202</c:v>
                </c:pt>
                <c:pt idx="391">
                  <c:v>3.9099967479705802</c:v>
                </c:pt>
                <c:pt idx="392">
                  <c:v>3.9199967384338401</c:v>
                </c:pt>
                <c:pt idx="393">
                  <c:v>3.9299967288970898</c:v>
                </c:pt>
                <c:pt idx="394">
                  <c:v>3.9399967193603498</c:v>
                </c:pt>
                <c:pt idx="395">
                  <c:v>3.9499967098236102</c:v>
                </c:pt>
                <c:pt idx="396">
                  <c:v>3.9599967002868701</c:v>
                </c:pt>
                <c:pt idx="397">
                  <c:v>3.9699966907501198</c:v>
                </c:pt>
                <c:pt idx="398">
                  <c:v>3.9799966812133798</c:v>
                </c:pt>
                <c:pt idx="399">
                  <c:v>3.9899966716766402</c:v>
                </c:pt>
                <c:pt idx="400">
                  <c:v>3.9999966621398899</c:v>
                </c:pt>
                <c:pt idx="401">
                  <c:v>4.0099968910217303</c:v>
                </c:pt>
                <c:pt idx="402">
                  <c:v>4.01999711990356</c:v>
                </c:pt>
                <c:pt idx="403">
                  <c:v>4.0299973487854004</c:v>
                </c:pt>
                <c:pt idx="404">
                  <c:v>4.0399975776672399</c:v>
                </c:pt>
                <c:pt idx="405">
                  <c:v>4.0499978065490696</c:v>
                </c:pt>
                <c:pt idx="406">
                  <c:v>4.05999803543091</c:v>
                </c:pt>
                <c:pt idx="407">
                  <c:v>4.0699982643127397</c:v>
                </c:pt>
                <c:pt idx="408">
                  <c:v>4.0799984931945801</c:v>
                </c:pt>
                <c:pt idx="409">
                  <c:v>4.0899987220764196</c:v>
                </c:pt>
                <c:pt idx="410">
                  <c:v>4.0999989509582502</c:v>
                </c:pt>
                <c:pt idx="411">
                  <c:v>4.1099991798400897</c:v>
                </c:pt>
                <c:pt idx="412">
                  <c:v>4.1199994087219203</c:v>
                </c:pt>
                <c:pt idx="413">
                  <c:v>4.1299996376037598</c:v>
                </c:pt>
                <c:pt idx="414">
                  <c:v>4.1399998664856001</c:v>
                </c:pt>
                <c:pt idx="415">
                  <c:v>4.1500000953674299</c:v>
                </c:pt>
                <c:pt idx="416">
                  <c:v>4.1600003242492702</c:v>
                </c:pt>
                <c:pt idx="417">
                  <c:v>4.1700005531311</c:v>
                </c:pt>
                <c:pt idx="418">
                  <c:v>4.1800007820129403</c:v>
                </c:pt>
                <c:pt idx="419">
                  <c:v>4.1900010108947798</c:v>
                </c:pt>
                <c:pt idx="420">
                  <c:v>4.2000012397766104</c:v>
                </c:pt>
                <c:pt idx="421">
                  <c:v>4.2100014686584499</c:v>
                </c:pt>
                <c:pt idx="422">
                  <c:v>4.2200016975402797</c:v>
                </c:pt>
                <c:pt idx="423">
                  <c:v>4.23000192642212</c:v>
                </c:pt>
                <c:pt idx="424">
                  <c:v>4.2400021553039604</c:v>
                </c:pt>
                <c:pt idx="425">
                  <c:v>4.2500023841857901</c:v>
                </c:pt>
                <c:pt idx="426">
                  <c:v>4.2600026130676296</c:v>
                </c:pt>
                <c:pt idx="427">
                  <c:v>4.2700028419494602</c:v>
                </c:pt>
                <c:pt idx="428">
                  <c:v>4.2800030708312997</c:v>
                </c:pt>
                <c:pt idx="429">
                  <c:v>4.2900032997131303</c:v>
                </c:pt>
                <c:pt idx="430">
                  <c:v>4.3000035285949698</c:v>
                </c:pt>
                <c:pt idx="431">
                  <c:v>4.3100037574768102</c:v>
                </c:pt>
                <c:pt idx="432">
                  <c:v>4.3200039863586399</c:v>
                </c:pt>
                <c:pt idx="433">
                  <c:v>4.3300042152404803</c:v>
                </c:pt>
                <c:pt idx="434">
                  <c:v>4.34000444412231</c:v>
                </c:pt>
                <c:pt idx="435">
                  <c:v>4.3500046730041504</c:v>
                </c:pt>
                <c:pt idx="436">
                  <c:v>4.3600049018859899</c:v>
                </c:pt>
                <c:pt idx="437">
                  <c:v>4.3700051307678196</c:v>
                </c:pt>
                <c:pt idx="438">
                  <c:v>4.38000535964966</c:v>
                </c:pt>
                <c:pt idx="439">
                  <c:v>4.3900055885314897</c:v>
                </c:pt>
                <c:pt idx="440">
                  <c:v>4.4000058174133301</c:v>
                </c:pt>
                <c:pt idx="441">
                  <c:v>4.4100060462951696</c:v>
                </c:pt>
                <c:pt idx="442">
                  <c:v>4.4200062751770002</c:v>
                </c:pt>
                <c:pt idx="443">
                  <c:v>4.4300065040588397</c:v>
                </c:pt>
                <c:pt idx="444">
                  <c:v>4.4400067329406703</c:v>
                </c:pt>
                <c:pt idx="445">
                  <c:v>4.4500069618225098</c:v>
                </c:pt>
                <c:pt idx="446">
                  <c:v>4.4600071907043501</c:v>
                </c:pt>
                <c:pt idx="447">
                  <c:v>4.4700074195861799</c:v>
                </c:pt>
                <c:pt idx="448">
                  <c:v>4.4800076484680202</c:v>
                </c:pt>
                <c:pt idx="449">
                  <c:v>4.49000787734985</c:v>
                </c:pt>
                <c:pt idx="450">
                  <c:v>4.5000081062316903</c:v>
                </c:pt>
                <c:pt idx="451">
                  <c:v>4.5100083351135298</c:v>
                </c:pt>
                <c:pt idx="452">
                  <c:v>4.5200085639953604</c:v>
                </c:pt>
                <c:pt idx="453">
                  <c:v>4.5300087928771999</c:v>
                </c:pt>
                <c:pt idx="454">
                  <c:v>4.5400090217590297</c:v>
                </c:pt>
                <c:pt idx="455">
                  <c:v>4.55000925064087</c:v>
                </c:pt>
                <c:pt idx="456">
                  <c:v>4.5600094795227104</c:v>
                </c:pt>
                <c:pt idx="457">
                  <c:v>4.5700097084045401</c:v>
                </c:pt>
                <c:pt idx="458">
                  <c:v>4.5800099372863796</c:v>
                </c:pt>
                <c:pt idx="459">
                  <c:v>4.5900101661682102</c:v>
                </c:pt>
                <c:pt idx="460">
                  <c:v>4.6000103950500497</c:v>
                </c:pt>
                <c:pt idx="461">
                  <c:v>4.6100106239318803</c:v>
                </c:pt>
                <c:pt idx="462">
                  <c:v>4.6200108528137198</c:v>
                </c:pt>
                <c:pt idx="463">
                  <c:v>4.6300110816955602</c:v>
                </c:pt>
                <c:pt idx="464">
                  <c:v>4.6400113105773899</c:v>
                </c:pt>
                <c:pt idx="465">
                  <c:v>4.6500115394592303</c:v>
                </c:pt>
                <c:pt idx="466">
                  <c:v>4.66001176834106</c:v>
                </c:pt>
                <c:pt idx="467">
                  <c:v>4.6700119972229004</c:v>
                </c:pt>
                <c:pt idx="468">
                  <c:v>4.6800122261047399</c:v>
                </c:pt>
                <c:pt idx="469">
                  <c:v>4.6900124549865696</c:v>
                </c:pt>
                <c:pt idx="470">
                  <c:v>4.70001268386841</c:v>
                </c:pt>
                <c:pt idx="471">
                  <c:v>4.7100129127502397</c:v>
                </c:pt>
                <c:pt idx="472">
                  <c:v>4.7200131416320801</c:v>
                </c:pt>
                <c:pt idx="473">
                  <c:v>4.7300133705139196</c:v>
                </c:pt>
                <c:pt idx="474">
                  <c:v>4.7400135993957502</c:v>
                </c:pt>
                <c:pt idx="475">
                  <c:v>4.7500138282775897</c:v>
                </c:pt>
                <c:pt idx="476">
                  <c:v>4.7600140571594203</c:v>
                </c:pt>
                <c:pt idx="477">
                  <c:v>4.7700142860412598</c:v>
                </c:pt>
                <c:pt idx="478">
                  <c:v>4.7800145149231001</c:v>
                </c:pt>
                <c:pt idx="479">
                  <c:v>4.7900147438049299</c:v>
                </c:pt>
                <c:pt idx="480">
                  <c:v>4.8000149726867702</c:v>
                </c:pt>
                <c:pt idx="481">
                  <c:v>4.8100152015686</c:v>
                </c:pt>
                <c:pt idx="482">
                  <c:v>4.8200154304504403</c:v>
                </c:pt>
                <c:pt idx="483">
                  <c:v>4.8300156593322798</c:v>
                </c:pt>
                <c:pt idx="484">
                  <c:v>4.8400158882141104</c:v>
                </c:pt>
                <c:pt idx="485">
                  <c:v>4.8500161170959499</c:v>
                </c:pt>
                <c:pt idx="486">
                  <c:v>4.8600163459777797</c:v>
                </c:pt>
                <c:pt idx="487">
                  <c:v>4.87001657485962</c:v>
                </c:pt>
                <c:pt idx="488">
                  <c:v>4.8800168037414604</c:v>
                </c:pt>
                <c:pt idx="489">
                  <c:v>4.8900170326232901</c:v>
                </c:pt>
                <c:pt idx="490">
                  <c:v>4.9000172615051296</c:v>
                </c:pt>
                <c:pt idx="491">
                  <c:v>4.9100174903869602</c:v>
                </c:pt>
                <c:pt idx="492">
                  <c:v>4.9200177192687997</c:v>
                </c:pt>
                <c:pt idx="493">
                  <c:v>4.9300179481506303</c:v>
                </c:pt>
                <c:pt idx="494">
                  <c:v>4.9400181770324698</c:v>
                </c:pt>
                <c:pt idx="495">
                  <c:v>4.9500184059143102</c:v>
                </c:pt>
                <c:pt idx="496">
                  <c:v>4.9600186347961399</c:v>
                </c:pt>
                <c:pt idx="497">
                  <c:v>4.9700188636779803</c:v>
                </c:pt>
                <c:pt idx="498">
                  <c:v>4.98001909255981</c:v>
                </c:pt>
                <c:pt idx="499">
                  <c:v>4.9900193214416504</c:v>
                </c:pt>
                <c:pt idx="500">
                  <c:v>5.0000195503234899</c:v>
                </c:pt>
                <c:pt idx="501">
                  <c:v>5.0100197792053196</c:v>
                </c:pt>
                <c:pt idx="502">
                  <c:v>5.02002000808716</c:v>
                </c:pt>
                <c:pt idx="503">
                  <c:v>5.0300202369689897</c:v>
                </c:pt>
                <c:pt idx="504">
                  <c:v>5.0400204658508301</c:v>
                </c:pt>
                <c:pt idx="505">
                  <c:v>5.0500206947326696</c:v>
                </c:pt>
                <c:pt idx="506">
                  <c:v>5.0600209236145002</c:v>
                </c:pt>
                <c:pt idx="507">
                  <c:v>5.0700211524963397</c:v>
                </c:pt>
                <c:pt idx="508">
                  <c:v>5.0800213813781703</c:v>
                </c:pt>
                <c:pt idx="509">
                  <c:v>5.0900216102600098</c:v>
                </c:pt>
                <c:pt idx="510">
                  <c:v>5.1000218391418501</c:v>
                </c:pt>
                <c:pt idx="511">
                  <c:v>5.1100220680236799</c:v>
                </c:pt>
                <c:pt idx="512">
                  <c:v>5.1200222969055202</c:v>
                </c:pt>
                <c:pt idx="513">
                  <c:v>5.13002252578735</c:v>
                </c:pt>
                <c:pt idx="514">
                  <c:v>5.1400227546691903</c:v>
                </c:pt>
                <c:pt idx="515">
                  <c:v>5.1500229835510298</c:v>
                </c:pt>
                <c:pt idx="516">
                  <c:v>5.1600232124328604</c:v>
                </c:pt>
                <c:pt idx="517">
                  <c:v>5.1700234413146999</c:v>
                </c:pt>
                <c:pt idx="518">
                  <c:v>5.1800236701965297</c:v>
                </c:pt>
                <c:pt idx="519">
                  <c:v>5.19002389907837</c:v>
                </c:pt>
                <c:pt idx="520">
                  <c:v>5.2000241279602104</c:v>
                </c:pt>
                <c:pt idx="521">
                  <c:v>5.2100243568420401</c:v>
                </c:pt>
                <c:pt idx="522">
                  <c:v>5.2200245857238796</c:v>
                </c:pt>
                <c:pt idx="523">
                  <c:v>5.2300248146057102</c:v>
                </c:pt>
                <c:pt idx="524">
                  <c:v>5.2400250434875497</c:v>
                </c:pt>
                <c:pt idx="525">
                  <c:v>5.2500252723693803</c:v>
                </c:pt>
                <c:pt idx="526">
                  <c:v>5.2600255012512198</c:v>
                </c:pt>
                <c:pt idx="527">
                  <c:v>5.2700257301330602</c:v>
                </c:pt>
                <c:pt idx="528">
                  <c:v>5.2800259590148899</c:v>
                </c:pt>
                <c:pt idx="529">
                  <c:v>5.2900261878967303</c:v>
                </c:pt>
                <c:pt idx="530">
                  <c:v>5.30002641677856</c:v>
                </c:pt>
                <c:pt idx="531">
                  <c:v>5.3100266456604004</c:v>
                </c:pt>
                <c:pt idx="532">
                  <c:v>5.3200268745422399</c:v>
                </c:pt>
                <c:pt idx="533">
                  <c:v>5.3300271034240696</c:v>
                </c:pt>
                <c:pt idx="534">
                  <c:v>5.34002733230591</c:v>
                </c:pt>
                <c:pt idx="535">
                  <c:v>5.3500275611877397</c:v>
                </c:pt>
                <c:pt idx="536">
                  <c:v>5.3600277900695801</c:v>
                </c:pt>
                <c:pt idx="537">
                  <c:v>5.3700280189514196</c:v>
                </c:pt>
                <c:pt idx="538">
                  <c:v>5.3800282478332502</c:v>
                </c:pt>
                <c:pt idx="539">
                  <c:v>5.3900284767150897</c:v>
                </c:pt>
                <c:pt idx="540">
                  <c:v>5.4000287055969203</c:v>
                </c:pt>
                <c:pt idx="541">
                  <c:v>5.4100289344787598</c:v>
                </c:pt>
                <c:pt idx="542">
                  <c:v>5.4200291633606001</c:v>
                </c:pt>
                <c:pt idx="543">
                  <c:v>5.4300293922424299</c:v>
                </c:pt>
                <c:pt idx="544">
                  <c:v>5.4400296211242702</c:v>
                </c:pt>
                <c:pt idx="545">
                  <c:v>5.4500298500061</c:v>
                </c:pt>
                <c:pt idx="546">
                  <c:v>5.4600300788879403</c:v>
                </c:pt>
                <c:pt idx="547">
                  <c:v>5.4700303077697798</c:v>
                </c:pt>
                <c:pt idx="548">
                  <c:v>5.4800305366516104</c:v>
                </c:pt>
                <c:pt idx="549">
                  <c:v>5.4900307655334499</c:v>
                </c:pt>
                <c:pt idx="550">
                  <c:v>5.5000309944152797</c:v>
                </c:pt>
                <c:pt idx="551">
                  <c:v>5.51003122329712</c:v>
                </c:pt>
                <c:pt idx="552">
                  <c:v>5.5200314521789604</c:v>
                </c:pt>
                <c:pt idx="553">
                  <c:v>5.5300316810607901</c:v>
                </c:pt>
                <c:pt idx="554">
                  <c:v>5.5400319099426296</c:v>
                </c:pt>
                <c:pt idx="555">
                  <c:v>5.5500321388244602</c:v>
                </c:pt>
                <c:pt idx="556">
                  <c:v>5.5600323677062997</c:v>
                </c:pt>
                <c:pt idx="557">
                  <c:v>5.5700325965881303</c:v>
                </c:pt>
                <c:pt idx="558">
                  <c:v>5.5800328254699698</c:v>
                </c:pt>
                <c:pt idx="559">
                  <c:v>5.5900330543518102</c:v>
                </c:pt>
                <c:pt idx="560">
                  <c:v>5.6000332832336399</c:v>
                </c:pt>
                <c:pt idx="561">
                  <c:v>5.6100335121154803</c:v>
                </c:pt>
                <c:pt idx="562">
                  <c:v>5.62003374099731</c:v>
                </c:pt>
                <c:pt idx="563">
                  <c:v>5.6300339698791504</c:v>
                </c:pt>
                <c:pt idx="564">
                  <c:v>5.6400341987609899</c:v>
                </c:pt>
                <c:pt idx="565">
                  <c:v>5.6500344276428196</c:v>
                </c:pt>
                <c:pt idx="566">
                  <c:v>5.66003465652466</c:v>
                </c:pt>
                <c:pt idx="567">
                  <c:v>5.6700348854064897</c:v>
                </c:pt>
                <c:pt idx="568">
                  <c:v>5.6800351142883301</c:v>
                </c:pt>
                <c:pt idx="569">
                  <c:v>5.6900353431701696</c:v>
                </c:pt>
                <c:pt idx="570">
                  <c:v>5.7000355720520002</c:v>
                </c:pt>
                <c:pt idx="571">
                  <c:v>5.7100358009338397</c:v>
                </c:pt>
                <c:pt idx="572">
                  <c:v>5.7200360298156703</c:v>
                </c:pt>
                <c:pt idx="573">
                  <c:v>5.7300362586975098</c:v>
                </c:pt>
                <c:pt idx="574">
                  <c:v>5.7400364875793501</c:v>
                </c:pt>
                <c:pt idx="575">
                  <c:v>5.7500367164611799</c:v>
                </c:pt>
                <c:pt idx="576">
                  <c:v>5.7600369453430202</c:v>
                </c:pt>
                <c:pt idx="577">
                  <c:v>5.77003717422485</c:v>
                </c:pt>
                <c:pt idx="578">
                  <c:v>5.7800374031066903</c:v>
                </c:pt>
                <c:pt idx="579">
                  <c:v>5.7900376319885298</c:v>
                </c:pt>
                <c:pt idx="580">
                  <c:v>5.8000378608703604</c:v>
                </c:pt>
                <c:pt idx="581">
                  <c:v>5.8100380897521999</c:v>
                </c:pt>
                <c:pt idx="582">
                  <c:v>5.8200383186340297</c:v>
                </c:pt>
                <c:pt idx="583">
                  <c:v>5.83003854751587</c:v>
                </c:pt>
                <c:pt idx="584">
                  <c:v>5.8400387763977104</c:v>
                </c:pt>
                <c:pt idx="585">
                  <c:v>5.8500390052795401</c:v>
                </c:pt>
                <c:pt idx="586">
                  <c:v>5.8600392341613796</c:v>
                </c:pt>
                <c:pt idx="587">
                  <c:v>5.8700394630432102</c:v>
                </c:pt>
                <c:pt idx="588">
                  <c:v>5.8800396919250497</c:v>
                </c:pt>
                <c:pt idx="589">
                  <c:v>5.8900399208068803</c:v>
                </c:pt>
                <c:pt idx="590">
                  <c:v>5.9000401496887198</c:v>
                </c:pt>
                <c:pt idx="591">
                  <c:v>5.9100403785705602</c:v>
                </c:pt>
                <c:pt idx="592">
                  <c:v>5.9200406074523899</c:v>
                </c:pt>
                <c:pt idx="593">
                  <c:v>5.9300408363342303</c:v>
                </c:pt>
                <c:pt idx="594">
                  <c:v>5.94004106521606</c:v>
                </c:pt>
                <c:pt idx="595">
                  <c:v>5.9500412940979004</c:v>
                </c:pt>
                <c:pt idx="596">
                  <c:v>5.9600415229797399</c:v>
                </c:pt>
                <c:pt idx="597">
                  <c:v>5.9700417518615696</c:v>
                </c:pt>
                <c:pt idx="598">
                  <c:v>5.98004198074341</c:v>
                </c:pt>
                <c:pt idx="599">
                  <c:v>5.9900422096252397</c:v>
                </c:pt>
                <c:pt idx="600">
                  <c:v>6.0000424385070801</c:v>
                </c:pt>
                <c:pt idx="601">
                  <c:v>6.0100426673889196</c:v>
                </c:pt>
                <c:pt idx="602">
                  <c:v>6.0200428962707502</c:v>
                </c:pt>
                <c:pt idx="603">
                  <c:v>6.0300431251525897</c:v>
                </c:pt>
                <c:pt idx="604">
                  <c:v>6.0400433540344203</c:v>
                </c:pt>
                <c:pt idx="605">
                  <c:v>6.0500435829162598</c:v>
                </c:pt>
                <c:pt idx="606">
                  <c:v>6.0600438117981001</c:v>
                </c:pt>
                <c:pt idx="607">
                  <c:v>6.0700440406799299</c:v>
                </c:pt>
                <c:pt idx="608">
                  <c:v>6.0800442695617702</c:v>
                </c:pt>
                <c:pt idx="609">
                  <c:v>6.0900444984436</c:v>
                </c:pt>
                <c:pt idx="610">
                  <c:v>6.1000447273254403</c:v>
                </c:pt>
                <c:pt idx="611">
                  <c:v>6.1100449562072798</c:v>
                </c:pt>
                <c:pt idx="612">
                  <c:v>6.1200451850891104</c:v>
                </c:pt>
                <c:pt idx="613">
                  <c:v>6.1300454139709499</c:v>
                </c:pt>
                <c:pt idx="614">
                  <c:v>6.1400456428527797</c:v>
                </c:pt>
                <c:pt idx="615">
                  <c:v>6.15004587173462</c:v>
                </c:pt>
                <c:pt idx="616">
                  <c:v>6.1600461006164604</c:v>
                </c:pt>
                <c:pt idx="617">
                  <c:v>6.1700463294982901</c:v>
                </c:pt>
                <c:pt idx="618">
                  <c:v>6.1800465583801296</c:v>
                </c:pt>
                <c:pt idx="619">
                  <c:v>6.1900467872619602</c:v>
                </c:pt>
                <c:pt idx="620">
                  <c:v>6.2000470161437997</c:v>
                </c:pt>
                <c:pt idx="621">
                  <c:v>6.2100472450256303</c:v>
                </c:pt>
                <c:pt idx="622">
                  <c:v>6.2200474739074698</c:v>
                </c:pt>
                <c:pt idx="623">
                  <c:v>6.2300477027893102</c:v>
                </c:pt>
                <c:pt idx="624">
                  <c:v>6.2400479316711399</c:v>
                </c:pt>
                <c:pt idx="625">
                  <c:v>6.2500481605529803</c:v>
                </c:pt>
                <c:pt idx="626">
                  <c:v>6.26004838943481</c:v>
                </c:pt>
                <c:pt idx="627">
                  <c:v>6.2700486183166504</c:v>
                </c:pt>
                <c:pt idx="628">
                  <c:v>6.2800488471984899</c:v>
                </c:pt>
                <c:pt idx="629">
                  <c:v>6.2900490760803196</c:v>
                </c:pt>
                <c:pt idx="630">
                  <c:v>6.30004930496216</c:v>
                </c:pt>
                <c:pt idx="631">
                  <c:v>6.3100495338439897</c:v>
                </c:pt>
                <c:pt idx="632">
                  <c:v>6.3200497627258301</c:v>
                </c:pt>
                <c:pt idx="633">
                  <c:v>6.3300499916076696</c:v>
                </c:pt>
                <c:pt idx="634">
                  <c:v>6.3400502204895002</c:v>
                </c:pt>
                <c:pt idx="635">
                  <c:v>6.3500504493713397</c:v>
                </c:pt>
                <c:pt idx="636">
                  <c:v>6.3600506782531703</c:v>
                </c:pt>
                <c:pt idx="637">
                  <c:v>6.3700509071350098</c:v>
                </c:pt>
                <c:pt idx="638">
                  <c:v>6.3800511360168501</c:v>
                </c:pt>
                <c:pt idx="639">
                  <c:v>6.3900513648986799</c:v>
                </c:pt>
                <c:pt idx="640">
                  <c:v>6.4000515937805202</c:v>
                </c:pt>
                <c:pt idx="641">
                  <c:v>6.41005182266235</c:v>
                </c:pt>
                <c:pt idx="642">
                  <c:v>6.4200520515441903</c:v>
                </c:pt>
                <c:pt idx="643">
                  <c:v>6.4300522804260298</c:v>
                </c:pt>
                <c:pt idx="644">
                  <c:v>6.4400525093078604</c:v>
                </c:pt>
                <c:pt idx="645">
                  <c:v>6.4500527381896999</c:v>
                </c:pt>
                <c:pt idx="646">
                  <c:v>6.4600529670715297</c:v>
                </c:pt>
                <c:pt idx="647">
                  <c:v>6.47005319595337</c:v>
                </c:pt>
                <c:pt idx="648">
                  <c:v>6.4800534248352104</c:v>
                </c:pt>
                <c:pt idx="649">
                  <c:v>6.4900536537170401</c:v>
                </c:pt>
                <c:pt idx="650">
                  <c:v>6.5000538825988796</c:v>
                </c:pt>
                <c:pt idx="651">
                  <c:v>6.5100541114807102</c:v>
                </c:pt>
                <c:pt idx="652">
                  <c:v>6.5200543403625497</c:v>
                </c:pt>
                <c:pt idx="653">
                  <c:v>6.5300545692443803</c:v>
                </c:pt>
                <c:pt idx="654">
                  <c:v>6.5400547981262198</c:v>
                </c:pt>
                <c:pt idx="655">
                  <c:v>6.5500550270080602</c:v>
                </c:pt>
                <c:pt idx="656">
                  <c:v>6.5600552558898899</c:v>
                </c:pt>
                <c:pt idx="657">
                  <c:v>6.5700554847717303</c:v>
                </c:pt>
                <c:pt idx="658">
                  <c:v>6.58005571365356</c:v>
                </c:pt>
                <c:pt idx="659">
                  <c:v>6.5900559425354004</c:v>
                </c:pt>
                <c:pt idx="660">
                  <c:v>6.6000561714172399</c:v>
                </c:pt>
                <c:pt idx="661">
                  <c:v>6.6100564002990696</c:v>
                </c:pt>
                <c:pt idx="662">
                  <c:v>6.62005662918091</c:v>
                </c:pt>
                <c:pt idx="663">
                  <c:v>6.6300568580627397</c:v>
                </c:pt>
                <c:pt idx="664">
                  <c:v>6.6400570869445801</c:v>
                </c:pt>
                <c:pt idx="665">
                  <c:v>6.6500573158264196</c:v>
                </c:pt>
                <c:pt idx="666">
                  <c:v>6.6600575447082502</c:v>
                </c:pt>
                <c:pt idx="667">
                  <c:v>6.6700577735900897</c:v>
                </c:pt>
                <c:pt idx="668">
                  <c:v>6.6800580024719203</c:v>
                </c:pt>
                <c:pt idx="669">
                  <c:v>6.6900582313537598</c:v>
                </c:pt>
                <c:pt idx="670">
                  <c:v>6.7000584602356001</c:v>
                </c:pt>
                <c:pt idx="671">
                  <c:v>6.7100586891174299</c:v>
                </c:pt>
                <c:pt idx="672">
                  <c:v>6.7200589179992702</c:v>
                </c:pt>
                <c:pt idx="673">
                  <c:v>6.7300591468811</c:v>
                </c:pt>
                <c:pt idx="674">
                  <c:v>6.7400593757629403</c:v>
                </c:pt>
                <c:pt idx="675">
                  <c:v>6.7500596046447798</c:v>
                </c:pt>
                <c:pt idx="676">
                  <c:v>6.7600598335266104</c:v>
                </c:pt>
                <c:pt idx="677">
                  <c:v>6.7700600624084499</c:v>
                </c:pt>
                <c:pt idx="678">
                  <c:v>6.7800602912902797</c:v>
                </c:pt>
                <c:pt idx="679">
                  <c:v>6.79006052017212</c:v>
                </c:pt>
                <c:pt idx="680">
                  <c:v>6.8000607490539604</c:v>
                </c:pt>
                <c:pt idx="681">
                  <c:v>6.8100609779357901</c:v>
                </c:pt>
                <c:pt idx="682">
                  <c:v>6.8200612068176296</c:v>
                </c:pt>
                <c:pt idx="683">
                  <c:v>6.8300614356994602</c:v>
                </c:pt>
                <c:pt idx="684">
                  <c:v>6.8400616645812997</c:v>
                </c:pt>
                <c:pt idx="685">
                  <c:v>6.8500618934631303</c:v>
                </c:pt>
                <c:pt idx="686">
                  <c:v>6.8600621223449698</c:v>
                </c:pt>
                <c:pt idx="687">
                  <c:v>6.8700623512268102</c:v>
                </c:pt>
                <c:pt idx="688">
                  <c:v>6.8800625801086399</c:v>
                </c:pt>
                <c:pt idx="689">
                  <c:v>6.8900628089904803</c:v>
                </c:pt>
                <c:pt idx="690">
                  <c:v>6.90006303787231</c:v>
                </c:pt>
                <c:pt idx="691">
                  <c:v>6.9100632667541504</c:v>
                </c:pt>
                <c:pt idx="692">
                  <c:v>6.9200634956359899</c:v>
                </c:pt>
                <c:pt idx="693">
                  <c:v>6.9300637245178196</c:v>
                </c:pt>
                <c:pt idx="694">
                  <c:v>6.94006395339966</c:v>
                </c:pt>
                <c:pt idx="695">
                  <c:v>6.9500641822814897</c:v>
                </c:pt>
                <c:pt idx="696">
                  <c:v>6.9600644111633301</c:v>
                </c:pt>
                <c:pt idx="697">
                  <c:v>6.9700646400451696</c:v>
                </c:pt>
                <c:pt idx="698">
                  <c:v>6.9800648689270002</c:v>
                </c:pt>
                <c:pt idx="699">
                  <c:v>6.9900650978088397</c:v>
                </c:pt>
                <c:pt idx="700">
                  <c:v>7.0000653266906703</c:v>
                </c:pt>
                <c:pt idx="701">
                  <c:v>7.0100655555725098</c:v>
                </c:pt>
                <c:pt idx="702">
                  <c:v>7.0200657844543501</c:v>
                </c:pt>
                <c:pt idx="703">
                  <c:v>7.0300660133361799</c:v>
                </c:pt>
                <c:pt idx="704">
                  <c:v>7.0400662422180202</c:v>
                </c:pt>
                <c:pt idx="705">
                  <c:v>7.05006647109985</c:v>
                </c:pt>
                <c:pt idx="706">
                  <c:v>7.0600666999816903</c:v>
                </c:pt>
                <c:pt idx="707">
                  <c:v>7.0700669288635298</c:v>
                </c:pt>
                <c:pt idx="708">
                  <c:v>7.0800671577453604</c:v>
                </c:pt>
                <c:pt idx="709">
                  <c:v>7.0900673866271999</c:v>
                </c:pt>
                <c:pt idx="710">
                  <c:v>7.1000676155090297</c:v>
                </c:pt>
                <c:pt idx="711">
                  <c:v>7.11006784439087</c:v>
                </c:pt>
                <c:pt idx="712">
                  <c:v>7.1200680732727104</c:v>
                </c:pt>
                <c:pt idx="713">
                  <c:v>7.1300683021545401</c:v>
                </c:pt>
                <c:pt idx="714">
                  <c:v>7.1400685310363796</c:v>
                </c:pt>
                <c:pt idx="715">
                  <c:v>7.1500687599182102</c:v>
                </c:pt>
                <c:pt idx="716">
                  <c:v>7.1600689888000497</c:v>
                </c:pt>
                <c:pt idx="717">
                  <c:v>7.1700692176818803</c:v>
                </c:pt>
                <c:pt idx="718">
                  <c:v>7.1800694465637198</c:v>
                </c:pt>
                <c:pt idx="719">
                  <c:v>7.1900696754455602</c:v>
                </c:pt>
                <c:pt idx="720">
                  <c:v>7.2000699043273899</c:v>
                </c:pt>
                <c:pt idx="721">
                  <c:v>7.2100701332092303</c:v>
                </c:pt>
                <c:pt idx="722">
                  <c:v>7.22007036209106</c:v>
                </c:pt>
                <c:pt idx="723">
                  <c:v>7.2300705909729004</c:v>
                </c:pt>
                <c:pt idx="724">
                  <c:v>7.2400708198547399</c:v>
                </c:pt>
                <c:pt idx="725">
                  <c:v>7.2500710487365696</c:v>
                </c:pt>
                <c:pt idx="726">
                  <c:v>7.26007127761841</c:v>
                </c:pt>
                <c:pt idx="727">
                  <c:v>7.2700715065002397</c:v>
                </c:pt>
                <c:pt idx="728">
                  <c:v>7.2800717353820801</c:v>
                </c:pt>
                <c:pt idx="729">
                  <c:v>7.2900719642639196</c:v>
                </c:pt>
                <c:pt idx="730">
                  <c:v>7.3000721931457502</c:v>
                </c:pt>
                <c:pt idx="731">
                  <c:v>7.3100724220275897</c:v>
                </c:pt>
                <c:pt idx="732">
                  <c:v>7.3200726509094203</c:v>
                </c:pt>
                <c:pt idx="733">
                  <c:v>7.3300728797912598</c:v>
                </c:pt>
                <c:pt idx="734">
                  <c:v>7.3400731086731001</c:v>
                </c:pt>
                <c:pt idx="735">
                  <c:v>7.3500733375549299</c:v>
                </c:pt>
                <c:pt idx="736">
                  <c:v>7.3600735664367702</c:v>
                </c:pt>
                <c:pt idx="737">
                  <c:v>7.3700737953186</c:v>
                </c:pt>
                <c:pt idx="738">
                  <c:v>7.3800740242004403</c:v>
                </c:pt>
                <c:pt idx="739">
                  <c:v>7.3900742530822798</c:v>
                </c:pt>
                <c:pt idx="740">
                  <c:v>7.4000744819641104</c:v>
                </c:pt>
                <c:pt idx="741">
                  <c:v>7.4100747108459499</c:v>
                </c:pt>
                <c:pt idx="742">
                  <c:v>7.4200749397277797</c:v>
                </c:pt>
                <c:pt idx="743">
                  <c:v>7.43007516860962</c:v>
                </c:pt>
                <c:pt idx="744">
                  <c:v>7.4400753974914604</c:v>
                </c:pt>
                <c:pt idx="745">
                  <c:v>7.4500756263732901</c:v>
                </c:pt>
                <c:pt idx="746">
                  <c:v>7.4600758552551296</c:v>
                </c:pt>
                <c:pt idx="747">
                  <c:v>7.4700760841369602</c:v>
                </c:pt>
                <c:pt idx="748">
                  <c:v>7.4800763130187997</c:v>
                </c:pt>
                <c:pt idx="749">
                  <c:v>7.4900765419006303</c:v>
                </c:pt>
                <c:pt idx="750">
                  <c:v>7.5000767707824698</c:v>
                </c:pt>
                <c:pt idx="751">
                  <c:v>7.5100769996643102</c:v>
                </c:pt>
                <c:pt idx="752">
                  <c:v>7.5200772285461399</c:v>
                </c:pt>
                <c:pt idx="753">
                  <c:v>7.5300774574279803</c:v>
                </c:pt>
                <c:pt idx="754">
                  <c:v>7.54007768630981</c:v>
                </c:pt>
                <c:pt idx="755">
                  <c:v>7.5500779151916504</c:v>
                </c:pt>
                <c:pt idx="756">
                  <c:v>7.5600781440734899</c:v>
                </c:pt>
                <c:pt idx="757">
                  <c:v>7.5700783729553196</c:v>
                </c:pt>
                <c:pt idx="758">
                  <c:v>7.58007860183716</c:v>
                </c:pt>
                <c:pt idx="759">
                  <c:v>7.5900788307189897</c:v>
                </c:pt>
                <c:pt idx="760">
                  <c:v>7.6000790596008301</c:v>
                </c:pt>
                <c:pt idx="761">
                  <c:v>7.6100792884826696</c:v>
                </c:pt>
                <c:pt idx="762">
                  <c:v>7.6200795173645002</c:v>
                </c:pt>
                <c:pt idx="763">
                  <c:v>7.6300797462463397</c:v>
                </c:pt>
                <c:pt idx="764">
                  <c:v>7.6400799751281703</c:v>
                </c:pt>
                <c:pt idx="765">
                  <c:v>7.6500802040100098</c:v>
                </c:pt>
                <c:pt idx="766">
                  <c:v>7.6600804328918501</c:v>
                </c:pt>
                <c:pt idx="767">
                  <c:v>7.6700806617736799</c:v>
                </c:pt>
                <c:pt idx="768">
                  <c:v>7.6800808906555202</c:v>
                </c:pt>
                <c:pt idx="769">
                  <c:v>7.69008111953735</c:v>
                </c:pt>
                <c:pt idx="770">
                  <c:v>7.7000813484191903</c:v>
                </c:pt>
                <c:pt idx="771">
                  <c:v>7.7100815773010298</c:v>
                </c:pt>
                <c:pt idx="772">
                  <c:v>7.7200818061828604</c:v>
                </c:pt>
                <c:pt idx="773">
                  <c:v>7.7300820350646999</c:v>
                </c:pt>
                <c:pt idx="774">
                  <c:v>7.7400822639465297</c:v>
                </c:pt>
                <c:pt idx="775">
                  <c:v>7.75008249282837</c:v>
                </c:pt>
                <c:pt idx="776">
                  <c:v>7.7600827217102104</c:v>
                </c:pt>
                <c:pt idx="777">
                  <c:v>7.7700829505920401</c:v>
                </c:pt>
                <c:pt idx="778">
                  <c:v>7.7800831794738796</c:v>
                </c:pt>
                <c:pt idx="779">
                  <c:v>7.7900834083557102</c:v>
                </c:pt>
                <c:pt idx="780">
                  <c:v>7.8000836372375497</c:v>
                </c:pt>
                <c:pt idx="781">
                  <c:v>7.8100838661193803</c:v>
                </c:pt>
                <c:pt idx="782">
                  <c:v>7.8200840950012198</c:v>
                </c:pt>
                <c:pt idx="783">
                  <c:v>7.8300843238830602</c:v>
                </c:pt>
                <c:pt idx="784">
                  <c:v>7.8400845527648899</c:v>
                </c:pt>
                <c:pt idx="785">
                  <c:v>7.8500847816467303</c:v>
                </c:pt>
                <c:pt idx="786">
                  <c:v>7.86008501052856</c:v>
                </c:pt>
                <c:pt idx="787">
                  <c:v>7.8700852394104004</c:v>
                </c:pt>
                <c:pt idx="788">
                  <c:v>7.8800854682922399</c:v>
                </c:pt>
                <c:pt idx="789">
                  <c:v>7.8900856971740696</c:v>
                </c:pt>
                <c:pt idx="790">
                  <c:v>7.90008592605591</c:v>
                </c:pt>
                <c:pt idx="791">
                  <c:v>7.9100861549377397</c:v>
                </c:pt>
                <c:pt idx="792">
                  <c:v>7.9200863838195801</c:v>
                </c:pt>
                <c:pt idx="793">
                  <c:v>7.9300866127014196</c:v>
                </c:pt>
                <c:pt idx="794">
                  <c:v>7.9400868415832502</c:v>
                </c:pt>
                <c:pt idx="795">
                  <c:v>7.9500870704650897</c:v>
                </c:pt>
                <c:pt idx="796">
                  <c:v>7.9600872993469203</c:v>
                </c:pt>
                <c:pt idx="797">
                  <c:v>7.9700875282287598</c:v>
                </c:pt>
                <c:pt idx="798">
                  <c:v>7.9800877571106001</c:v>
                </c:pt>
                <c:pt idx="799">
                  <c:v>7.9900879859924299</c:v>
                </c:pt>
                <c:pt idx="800">
                  <c:v>8.0000877380371094</c:v>
                </c:pt>
                <c:pt idx="801">
                  <c:v>8.0100879669189506</c:v>
                </c:pt>
                <c:pt idx="802">
                  <c:v>8.0200881958007795</c:v>
                </c:pt>
                <c:pt idx="803">
                  <c:v>8.0300884246826207</c:v>
                </c:pt>
                <c:pt idx="804">
                  <c:v>8.0400886535644496</c:v>
                </c:pt>
                <c:pt idx="805">
                  <c:v>8.0500888824462908</c:v>
                </c:pt>
                <c:pt idx="806">
                  <c:v>8.0600891113281197</c:v>
                </c:pt>
                <c:pt idx="807">
                  <c:v>8.0700893402099592</c:v>
                </c:pt>
                <c:pt idx="808">
                  <c:v>8.0800895690918004</c:v>
                </c:pt>
                <c:pt idx="809">
                  <c:v>8.0900897979736293</c:v>
                </c:pt>
                <c:pt idx="810">
                  <c:v>8.1000900268554705</c:v>
                </c:pt>
                <c:pt idx="811">
                  <c:v>8.1100902557372994</c:v>
                </c:pt>
                <c:pt idx="812">
                  <c:v>8.1200904846191406</c:v>
                </c:pt>
                <c:pt idx="813">
                  <c:v>8.1300907135009801</c:v>
                </c:pt>
                <c:pt idx="814">
                  <c:v>8.1400909423828107</c:v>
                </c:pt>
                <c:pt idx="815">
                  <c:v>8.1500911712646502</c:v>
                </c:pt>
                <c:pt idx="816">
                  <c:v>8.1600914001464808</c:v>
                </c:pt>
                <c:pt idx="817">
                  <c:v>8.1700916290283203</c:v>
                </c:pt>
                <c:pt idx="818">
                  <c:v>8.1800918579101598</c:v>
                </c:pt>
                <c:pt idx="819">
                  <c:v>8.1900920867919904</c:v>
                </c:pt>
                <c:pt idx="820">
                  <c:v>8.2000923156738299</c:v>
                </c:pt>
                <c:pt idx="821">
                  <c:v>8.2100925445556605</c:v>
                </c:pt>
                <c:pt idx="822">
                  <c:v>8.2200927734375</c:v>
                </c:pt>
                <c:pt idx="823">
                  <c:v>8.2300930023193395</c:v>
                </c:pt>
                <c:pt idx="824">
                  <c:v>8.2400932312011701</c:v>
                </c:pt>
                <c:pt idx="825">
                  <c:v>8.2500934600830096</c:v>
                </c:pt>
                <c:pt idx="826">
                  <c:v>8.2600936889648402</c:v>
                </c:pt>
                <c:pt idx="827">
                  <c:v>8.2700939178466797</c:v>
                </c:pt>
                <c:pt idx="828">
                  <c:v>8.2800941467285192</c:v>
                </c:pt>
                <c:pt idx="829">
                  <c:v>8.2900943756103498</c:v>
                </c:pt>
                <c:pt idx="830">
                  <c:v>8.3000946044921893</c:v>
                </c:pt>
                <c:pt idx="831">
                  <c:v>8.3100948333740199</c:v>
                </c:pt>
                <c:pt idx="832">
                  <c:v>8.3200950622558594</c:v>
                </c:pt>
                <c:pt idx="833">
                  <c:v>8.3300952911377006</c:v>
                </c:pt>
                <c:pt idx="834">
                  <c:v>8.3400955200195295</c:v>
                </c:pt>
                <c:pt idx="835">
                  <c:v>8.3500957489013707</c:v>
                </c:pt>
                <c:pt idx="836">
                  <c:v>8.3600959777831996</c:v>
                </c:pt>
                <c:pt idx="837">
                  <c:v>8.3700962066650408</c:v>
                </c:pt>
                <c:pt idx="838">
                  <c:v>8.3800964355468697</c:v>
                </c:pt>
                <c:pt idx="839">
                  <c:v>8.3900966644287092</c:v>
                </c:pt>
                <c:pt idx="840">
                  <c:v>8.4000968933105504</c:v>
                </c:pt>
                <c:pt idx="841">
                  <c:v>8.4100971221923793</c:v>
                </c:pt>
                <c:pt idx="842">
                  <c:v>8.4200973510742205</c:v>
                </c:pt>
                <c:pt idx="843">
                  <c:v>8.4300975799560494</c:v>
                </c:pt>
                <c:pt idx="844">
                  <c:v>8.4400978088378906</c:v>
                </c:pt>
                <c:pt idx="845">
                  <c:v>8.4500980377197301</c:v>
                </c:pt>
                <c:pt idx="846">
                  <c:v>8.4600982666015607</c:v>
                </c:pt>
                <c:pt idx="847">
                  <c:v>8.4700984954834002</c:v>
                </c:pt>
                <c:pt idx="848">
                  <c:v>8.4800987243652308</c:v>
                </c:pt>
                <c:pt idx="849">
                  <c:v>8.4900989532470703</c:v>
                </c:pt>
                <c:pt idx="850">
                  <c:v>8.5000991821289098</c:v>
                </c:pt>
                <c:pt idx="851">
                  <c:v>8.5100994110107404</c:v>
                </c:pt>
                <c:pt idx="852">
                  <c:v>8.5200996398925799</c:v>
                </c:pt>
                <c:pt idx="853">
                  <c:v>8.5300998687744105</c:v>
                </c:pt>
                <c:pt idx="854">
                  <c:v>8.54010009765625</c:v>
                </c:pt>
                <c:pt idx="855">
                  <c:v>8.5501003265380895</c:v>
                </c:pt>
                <c:pt idx="856">
                  <c:v>8.5601005554199201</c:v>
                </c:pt>
                <c:pt idx="857">
                  <c:v>8.5701007843017596</c:v>
                </c:pt>
                <c:pt idx="858">
                  <c:v>8.5801010131835902</c:v>
                </c:pt>
                <c:pt idx="859">
                  <c:v>8.5901012420654297</c:v>
                </c:pt>
                <c:pt idx="860">
                  <c:v>8.6001014709472692</c:v>
                </c:pt>
                <c:pt idx="861">
                  <c:v>8.6101016998290998</c:v>
                </c:pt>
                <c:pt idx="862">
                  <c:v>8.6201019287109393</c:v>
                </c:pt>
                <c:pt idx="863">
                  <c:v>8.6301021575927699</c:v>
                </c:pt>
                <c:pt idx="864">
                  <c:v>8.6401023864746094</c:v>
                </c:pt>
                <c:pt idx="865">
                  <c:v>8.6501026153564506</c:v>
                </c:pt>
                <c:pt idx="866">
                  <c:v>8.6601028442382795</c:v>
                </c:pt>
                <c:pt idx="867">
                  <c:v>8.6701030731201207</c:v>
                </c:pt>
                <c:pt idx="868">
                  <c:v>8.6801033020019496</c:v>
                </c:pt>
                <c:pt idx="869">
                  <c:v>8.6901035308837908</c:v>
                </c:pt>
                <c:pt idx="870">
                  <c:v>8.7001037597656197</c:v>
                </c:pt>
                <c:pt idx="871">
                  <c:v>8.7101039886474592</c:v>
                </c:pt>
                <c:pt idx="872">
                  <c:v>8.7201042175293004</c:v>
                </c:pt>
                <c:pt idx="873">
                  <c:v>8.7301044464111293</c:v>
                </c:pt>
                <c:pt idx="874">
                  <c:v>8.7401046752929705</c:v>
                </c:pt>
                <c:pt idx="875">
                  <c:v>8.7501049041747994</c:v>
                </c:pt>
                <c:pt idx="876">
                  <c:v>8.7601051330566406</c:v>
                </c:pt>
                <c:pt idx="877">
                  <c:v>8.7701053619384801</c:v>
                </c:pt>
                <c:pt idx="878">
                  <c:v>8.7801055908203107</c:v>
                </c:pt>
                <c:pt idx="879">
                  <c:v>8.7901058197021502</c:v>
                </c:pt>
                <c:pt idx="880">
                  <c:v>8.8001060485839808</c:v>
                </c:pt>
                <c:pt idx="881">
                  <c:v>8.8101062774658203</c:v>
                </c:pt>
                <c:pt idx="882">
                  <c:v>8.8201065063476598</c:v>
                </c:pt>
                <c:pt idx="883">
                  <c:v>8.8301067352294904</c:v>
                </c:pt>
                <c:pt idx="884">
                  <c:v>8.8401069641113299</c:v>
                </c:pt>
                <c:pt idx="885">
                  <c:v>8.8501071929931605</c:v>
                </c:pt>
                <c:pt idx="886">
                  <c:v>8.860107421875</c:v>
                </c:pt>
                <c:pt idx="887">
                  <c:v>8.8701076507568395</c:v>
                </c:pt>
                <c:pt idx="888">
                  <c:v>8.8801078796386701</c:v>
                </c:pt>
                <c:pt idx="889">
                  <c:v>8.8901081085205096</c:v>
                </c:pt>
                <c:pt idx="890">
                  <c:v>8.9001083374023402</c:v>
                </c:pt>
                <c:pt idx="891">
                  <c:v>8.9101085662841797</c:v>
                </c:pt>
                <c:pt idx="892">
                  <c:v>8.9201087951660192</c:v>
                </c:pt>
                <c:pt idx="893">
                  <c:v>8.9301090240478498</c:v>
                </c:pt>
                <c:pt idx="894">
                  <c:v>8.9401092529296893</c:v>
                </c:pt>
                <c:pt idx="895">
                  <c:v>8.9501094818115199</c:v>
                </c:pt>
                <c:pt idx="896">
                  <c:v>8.9601097106933594</c:v>
                </c:pt>
                <c:pt idx="897">
                  <c:v>8.9701099395752006</c:v>
                </c:pt>
                <c:pt idx="898">
                  <c:v>8.9801101684570295</c:v>
                </c:pt>
                <c:pt idx="899">
                  <c:v>8.9901103973388707</c:v>
                </c:pt>
                <c:pt idx="900">
                  <c:v>9.0001106262206996</c:v>
                </c:pt>
                <c:pt idx="901">
                  <c:v>9.0101108551025408</c:v>
                </c:pt>
                <c:pt idx="902">
                  <c:v>9.0201110839843697</c:v>
                </c:pt>
                <c:pt idx="903">
                  <c:v>9.0301113128662092</c:v>
                </c:pt>
                <c:pt idx="904">
                  <c:v>9.0401115417480504</c:v>
                </c:pt>
                <c:pt idx="905">
                  <c:v>9.0501117706298793</c:v>
                </c:pt>
                <c:pt idx="906">
                  <c:v>9.0601119995117205</c:v>
                </c:pt>
                <c:pt idx="907">
                  <c:v>9.0701122283935494</c:v>
                </c:pt>
                <c:pt idx="908">
                  <c:v>9.0801124572753906</c:v>
                </c:pt>
                <c:pt idx="909">
                  <c:v>9.0901126861572301</c:v>
                </c:pt>
                <c:pt idx="910">
                  <c:v>9.1001129150390607</c:v>
                </c:pt>
                <c:pt idx="911">
                  <c:v>9.1101131439209002</c:v>
                </c:pt>
                <c:pt idx="912">
                  <c:v>9.1201133728027308</c:v>
                </c:pt>
                <c:pt idx="913">
                  <c:v>9.1301136016845703</c:v>
                </c:pt>
                <c:pt idx="914">
                  <c:v>9.1401138305664098</c:v>
                </c:pt>
                <c:pt idx="915">
                  <c:v>9.1501140594482404</c:v>
                </c:pt>
                <c:pt idx="916">
                  <c:v>9.1601142883300799</c:v>
                </c:pt>
                <c:pt idx="917">
                  <c:v>9.1701145172119105</c:v>
                </c:pt>
                <c:pt idx="918">
                  <c:v>9.18011474609375</c:v>
                </c:pt>
                <c:pt idx="919">
                  <c:v>9.1901149749755895</c:v>
                </c:pt>
                <c:pt idx="920">
                  <c:v>9.2001152038574201</c:v>
                </c:pt>
                <c:pt idx="921">
                  <c:v>9.2101154327392596</c:v>
                </c:pt>
                <c:pt idx="922">
                  <c:v>9.2201156616210902</c:v>
                </c:pt>
                <c:pt idx="923">
                  <c:v>9.2301158905029297</c:v>
                </c:pt>
                <c:pt idx="924">
                  <c:v>9.2401161193847692</c:v>
                </c:pt>
                <c:pt idx="925">
                  <c:v>9.2501163482665998</c:v>
                </c:pt>
                <c:pt idx="926">
                  <c:v>9.2601165771484393</c:v>
                </c:pt>
                <c:pt idx="927">
                  <c:v>9.2701168060302699</c:v>
                </c:pt>
                <c:pt idx="928">
                  <c:v>9.2801170349121094</c:v>
                </c:pt>
                <c:pt idx="929">
                  <c:v>9.2901172637939506</c:v>
                </c:pt>
                <c:pt idx="930">
                  <c:v>9.3001174926757795</c:v>
                </c:pt>
                <c:pt idx="931">
                  <c:v>9.3101177215576207</c:v>
                </c:pt>
                <c:pt idx="932">
                  <c:v>9.3201179504394496</c:v>
                </c:pt>
                <c:pt idx="933">
                  <c:v>9.3301181793212908</c:v>
                </c:pt>
                <c:pt idx="934">
                  <c:v>9.3401184082031197</c:v>
                </c:pt>
                <c:pt idx="935">
                  <c:v>9.3501186370849592</c:v>
                </c:pt>
                <c:pt idx="936">
                  <c:v>9.3601188659668004</c:v>
                </c:pt>
                <c:pt idx="937">
                  <c:v>9.3701190948486293</c:v>
                </c:pt>
                <c:pt idx="938">
                  <c:v>9.3801193237304705</c:v>
                </c:pt>
                <c:pt idx="939">
                  <c:v>9.3901195526122994</c:v>
                </c:pt>
                <c:pt idx="940">
                  <c:v>9.4001197814941406</c:v>
                </c:pt>
                <c:pt idx="941">
                  <c:v>9.4101200103759801</c:v>
                </c:pt>
                <c:pt idx="942">
                  <c:v>9.4201202392578107</c:v>
                </c:pt>
                <c:pt idx="943">
                  <c:v>9.4301204681396502</c:v>
                </c:pt>
                <c:pt idx="944">
                  <c:v>9.4401206970214808</c:v>
                </c:pt>
                <c:pt idx="945">
                  <c:v>9.4501209259033203</c:v>
                </c:pt>
                <c:pt idx="946">
                  <c:v>9.4601211547851598</c:v>
                </c:pt>
                <c:pt idx="947">
                  <c:v>9.4701213836669904</c:v>
                </c:pt>
                <c:pt idx="948">
                  <c:v>9.4801216125488299</c:v>
                </c:pt>
                <c:pt idx="949">
                  <c:v>9.4901218414306605</c:v>
                </c:pt>
                <c:pt idx="950">
                  <c:v>9.5001220703125</c:v>
                </c:pt>
                <c:pt idx="951">
                  <c:v>9.5101222991943395</c:v>
                </c:pt>
                <c:pt idx="952">
                  <c:v>9.5201225280761701</c:v>
                </c:pt>
                <c:pt idx="953">
                  <c:v>9.5301227569580096</c:v>
                </c:pt>
                <c:pt idx="954">
                  <c:v>9.5401229858398402</c:v>
                </c:pt>
                <c:pt idx="955">
                  <c:v>9.5501232147216797</c:v>
                </c:pt>
                <c:pt idx="956">
                  <c:v>9.5601234436035192</c:v>
                </c:pt>
                <c:pt idx="957">
                  <c:v>9.5701236724853498</c:v>
                </c:pt>
                <c:pt idx="958">
                  <c:v>9.5801239013671893</c:v>
                </c:pt>
                <c:pt idx="959">
                  <c:v>9.5901241302490199</c:v>
                </c:pt>
                <c:pt idx="960">
                  <c:v>9.6001243591308594</c:v>
                </c:pt>
                <c:pt idx="961">
                  <c:v>9.6101245880127006</c:v>
                </c:pt>
                <c:pt idx="962">
                  <c:v>9.6201248168945295</c:v>
                </c:pt>
                <c:pt idx="963">
                  <c:v>9.6301250457763707</c:v>
                </c:pt>
                <c:pt idx="964">
                  <c:v>9.6401252746581996</c:v>
                </c:pt>
                <c:pt idx="965">
                  <c:v>9.6501255035400408</c:v>
                </c:pt>
                <c:pt idx="966">
                  <c:v>9.6601257324218697</c:v>
                </c:pt>
                <c:pt idx="967">
                  <c:v>9.6701259613037092</c:v>
                </c:pt>
                <c:pt idx="968">
                  <c:v>9.6801261901855504</c:v>
                </c:pt>
                <c:pt idx="969">
                  <c:v>9.6901264190673793</c:v>
                </c:pt>
                <c:pt idx="970">
                  <c:v>9.7001266479492205</c:v>
                </c:pt>
                <c:pt idx="971">
                  <c:v>9.7101268768310494</c:v>
                </c:pt>
                <c:pt idx="972">
                  <c:v>9.7201271057128906</c:v>
                </c:pt>
                <c:pt idx="973">
                  <c:v>9.7301273345947301</c:v>
                </c:pt>
                <c:pt idx="974">
                  <c:v>9.7401275634765607</c:v>
                </c:pt>
                <c:pt idx="975">
                  <c:v>9.7501277923584002</c:v>
                </c:pt>
                <c:pt idx="976">
                  <c:v>9.7601280212402308</c:v>
                </c:pt>
                <c:pt idx="977">
                  <c:v>9.7701282501220703</c:v>
                </c:pt>
                <c:pt idx="978">
                  <c:v>9.7801284790039098</c:v>
                </c:pt>
                <c:pt idx="979">
                  <c:v>9.7901287078857404</c:v>
                </c:pt>
                <c:pt idx="980">
                  <c:v>9.8001289367675799</c:v>
                </c:pt>
                <c:pt idx="981">
                  <c:v>9.8101291656494105</c:v>
                </c:pt>
                <c:pt idx="982">
                  <c:v>9.82012939453125</c:v>
                </c:pt>
                <c:pt idx="983">
                  <c:v>9.8301296234130895</c:v>
                </c:pt>
                <c:pt idx="984">
                  <c:v>9.8401298522949201</c:v>
                </c:pt>
                <c:pt idx="985">
                  <c:v>9.8501300811767596</c:v>
                </c:pt>
                <c:pt idx="986">
                  <c:v>9.8601303100585902</c:v>
                </c:pt>
                <c:pt idx="987">
                  <c:v>9.8701305389404297</c:v>
                </c:pt>
                <c:pt idx="988">
                  <c:v>9.8801307678222692</c:v>
                </c:pt>
                <c:pt idx="989">
                  <c:v>9.8901309967040998</c:v>
                </c:pt>
                <c:pt idx="990">
                  <c:v>9.9001312255859393</c:v>
                </c:pt>
                <c:pt idx="991">
                  <c:v>9.9101314544677699</c:v>
                </c:pt>
                <c:pt idx="992">
                  <c:v>9.9201316833496094</c:v>
                </c:pt>
                <c:pt idx="993">
                  <c:v>9.9301319122314506</c:v>
                </c:pt>
                <c:pt idx="994">
                  <c:v>9.9401321411132795</c:v>
                </c:pt>
                <c:pt idx="995">
                  <c:v>9.9501323699951207</c:v>
                </c:pt>
                <c:pt idx="996">
                  <c:v>9.9601325988769496</c:v>
                </c:pt>
                <c:pt idx="997">
                  <c:v>9.9701328277587908</c:v>
                </c:pt>
                <c:pt idx="998">
                  <c:v>9.9801330566406197</c:v>
                </c:pt>
                <c:pt idx="999">
                  <c:v>9.9901332855224592</c:v>
                </c:pt>
              </c:numCache>
            </c:numRef>
          </c:xVal>
          <c:yVal>
            <c:numRef>
              <c:f>SEISMICLOAD!$O$9:$O$1009</c:f>
              <c:numCache>
                <c:formatCode>0.0000</c:formatCode>
                <c:ptCount val="1001"/>
                <c:pt idx="0">
                  <c:v>0.93587402566051503</c:v>
                </c:pt>
                <c:pt idx="1">
                  <c:v>1.0060645749702499</c:v>
                </c:pt>
                <c:pt idx="2">
                  <c:v>1.07625512427999</c:v>
                </c:pt>
                <c:pt idx="3">
                  <c:v>1.1464456735897299</c:v>
                </c:pt>
                <c:pt idx="4">
                  <c:v>1.2166362228994601</c:v>
                </c:pt>
                <c:pt idx="5">
                  <c:v>1.2868267591351901</c:v>
                </c:pt>
                <c:pt idx="6">
                  <c:v>1.3570172953709201</c:v>
                </c:pt>
                <c:pt idx="7">
                  <c:v>1.4272078316066501</c:v>
                </c:pt>
                <c:pt idx="8">
                  <c:v>1.4973983678423699</c:v>
                </c:pt>
                <c:pt idx="9">
                  <c:v>1.5675889040780999</c:v>
                </c:pt>
                <c:pt idx="10">
                  <c:v>1.6377794403138299</c:v>
                </c:pt>
                <c:pt idx="11">
                  <c:v>1.70796997654956</c:v>
                </c:pt>
                <c:pt idx="12">
                  <c:v>1.77816051278529</c:v>
                </c:pt>
                <c:pt idx="13">
                  <c:v>1.84835104902101</c:v>
                </c:pt>
                <c:pt idx="14">
                  <c:v>1.91854163755278</c:v>
                </c:pt>
                <c:pt idx="15">
                  <c:v>1.9887322260845399</c:v>
                </c:pt>
                <c:pt idx="16">
                  <c:v>2.0589228146163001</c:v>
                </c:pt>
                <c:pt idx="17">
                  <c:v>2.1291134031480698</c:v>
                </c:pt>
                <c:pt idx="18">
                  <c:v>2.1993039916798298</c:v>
                </c:pt>
                <c:pt idx="19">
                  <c:v>2.2694945802115898</c:v>
                </c:pt>
                <c:pt idx="20">
                  <c:v>2.3396850641512899</c:v>
                </c:pt>
                <c:pt idx="21">
                  <c:v>2.3396850641512899</c:v>
                </c:pt>
                <c:pt idx="22">
                  <c:v>2.3396850641512899</c:v>
                </c:pt>
                <c:pt idx="23">
                  <c:v>2.3396850641512899</c:v>
                </c:pt>
                <c:pt idx="24">
                  <c:v>2.3396850641512899</c:v>
                </c:pt>
                <c:pt idx="25">
                  <c:v>2.3396850641512899</c:v>
                </c:pt>
                <c:pt idx="26">
                  <c:v>2.3396850641512899</c:v>
                </c:pt>
                <c:pt idx="27">
                  <c:v>2.3396850641512899</c:v>
                </c:pt>
                <c:pt idx="28">
                  <c:v>2.3396850641512899</c:v>
                </c:pt>
                <c:pt idx="29">
                  <c:v>2.3396850641512899</c:v>
                </c:pt>
                <c:pt idx="30">
                  <c:v>2.3396850641512899</c:v>
                </c:pt>
                <c:pt idx="31">
                  <c:v>2.3396850641512899</c:v>
                </c:pt>
                <c:pt idx="32">
                  <c:v>2.3396850641512899</c:v>
                </c:pt>
                <c:pt idx="33">
                  <c:v>2.3396850641512899</c:v>
                </c:pt>
                <c:pt idx="34">
                  <c:v>2.3396850641512899</c:v>
                </c:pt>
                <c:pt idx="35">
                  <c:v>2.3396850641512899</c:v>
                </c:pt>
                <c:pt idx="36">
                  <c:v>2.3396850641512899</c:v>
                </c:pt>
                <c:pt idx="37">
                  <c:v>2.3396850641512899</c:v>
                </c:pt>
                <c:pt idx="38">
                  <c:v>2.3396850641512899</c:v>
                </c:pt>
                <c:pt idx="39">
                  <c:v>2.3396850641512899</c:v>
                </c:pt>
                <c:pt idx="40">
                  <c:v>2.3396850641512899</c:v>
                </c:pt>
                <c:pt idx="41">
                  <c:v>2.3396850641512899</c:v>
                </c:pt>
                <c:pt idx="42">
                  <c:v>2.3396850641512899</c:v>
                </c:pt>
                <c:pt idx="43">
                  <c:v>2.3396850641512899</c:v>
                </c:pt>
                <c:pt idx="44">
                  <c:v>2.3396850641512899</c:v>
                </c:pt>
                <c:pt idx="45">
                  <c:v>2.3396850641512899</c:v>
                </c:pt>
                <c:pt idx="46">
                  <c:v>2.3396850641512899</c:v>
                </c:pt>
                <c:pt idx="47">
                  <c:v>2.3396850641512899</c:v>
                </c:pt>
                <c:pt idx="48">
                  <c:v>2.3396850641512899</c:v>
                </c:pt>
                <c:pt idx="49">
                  <c:v>2.3396850641512899</c:v>
                </c:pt>
                <c:pt idx="50">
                  <c:v>2.3396850641512899</c:v>
                </c:pt>
                <c:pt idx="51">
                  <c:v>2.3396850641512899</c:v>
                </c:pt>
                <c:pt idx="52">
                  <c:v>2.3396850641512899</c:v>
                </c:pt>
                <c:pt idx="53">
                  <c:v>2.3396850641512899</c:v>
                </c:pt>
                <c:pt idx="54">
                  <c:v>2.3396850641512899</c:v>
                </c:pt>
                <c:pt idx="55">
                  <c:v>2.3396850641512899</c:v>
                </c:pt>
                <c:pt idx="56">
                  <c:v>2.3396850641512899</c:v>
                </c:pt>
                <c:pt idx="57">
                  <c:v>2.3396850641512899</c:v>
                </c:pt>
                <c:pt idx="58">
                  <c:v>2.3396850641512899</c:v>
                </c:pt>
                <c:pt idx="59">
                  <c:v>2.3396850641512899</c:v>
                </c:pt>
                <c:pt idx="60">
                  <c:v>2.3396850641512899</c:v>
                </c:pt>
                <c:pt idx="61">
                  <c:v>2.3396850641512899</c:v>
                </c:pt>
                <c:pt idx="62">
                  <c:v>2.3396850641512899</c:v>
                </c:pt>
                <c:pt idx="63">
                  <c:v>2.3396850641512899</c:v>
                </c:pt>
                <c:pt idx="64">
                  <c:v>2.3396850641512899</c:v>
                </c:pt>
                <c:pt idx="65">
                  <c:v>2.3396850641512899</c:v>
                </c:pt>
                <c:pt idx="66">
                  <c:v>2.3396850641512899</c:v>
                </c:pt>
                <c:pt idx="67">
                  <c:v>2.3396850641512899</c:v>
                </c:pt>
                <c:pt idx="68">
                  <c:v>2.3396850641512899</c:v>
                </c:pt>
                <c:pt idx="69">
                  <c:v>2.3396850641512899</c:v>
                </c:pt>
                <c:pt idx="70">
                  <c:v>2.3396850641512899</c:v>
                </c:pt>
                <c:pt idx="71">
                  <c:v>2.3396850641512899</c:v>
                </c:pt>
                <c:pt idx="72">
                  <c:v>2.3396850641512899</c:v>
                </c:pt>
                <c:pt idx="73">
                  <c:v>2.3396850641512899</c:v>
                </c:pt>
                <c:pt idx="74">
                  <c:v>2.3396850641512899</c:v>
                </c:pt>
                <c:pt idx="75">
                  <c:v>2.3396850641512899</c:v>
                </c:pt>
                <c:pt idx="76">
                  <c:v>2.3396850641512899</c:v>
                </c:pt>
                <c:pt idx="77">
                  <c:v>2.3396850641512899</c:v>
                </c:pt>
                <c:pt idx="78">
                  <c:v>2.3396850641512899</c:v>
                </c:pt>
                <c:pt idx="79">
                  <c:v>2.3396850641512899</c:v>
                </c:pt>
                <c:pt idx="80">
                  <c:v>2.3396850641512899</c:v>
                </c:pt>
                <c:pt idx="81">
                  <c:v>2.3108014513319302</c:v>
                </c:pt>
                <c:pt idx="82">
                  <c:v>2.2826209560698998</c:v>
                </c:pt>
                <c:pt idx="83">
                  <c:v>2.2551195086426401</c:v>
                </c:pt>
                <c:pt idx="84">
                  <c:v>2.2282728573503898</c:v>
                </c:pt>
                <c:pt idx="85">
                  <c:v>2.20205789174942</c:v>
                </c:pt>
                <c:pt idx="86">
                  <c:v>2.1764525762999898</c:v>
                </c:pt>
                <c:pt idx="87">
                  <c:v>2.15143588859029</c:v>
                </c:pt>
                <c:pt idx="88">
                  <c:v>2.1269877617723498</c:v>
                </c:pt>
                <c:pt idx="89">
                  <c:v>2.10308903087871</c:v>
                </c:pt>
                <c:pt idx="90">
                  <c:v>2.0797213827179499</c:v>
                </c:pt>
                <c:pt idx="91">
                  <c:v>2.0568673090738598</c:v>
                </c:pt>
                <c:pt idx="92">
                  <c:v>2.0345100629567301</c:v>
                </c:pt>
                <c:pt idx="93">
                  <c:v>2.0126336176773001</c:v>
                </c:pt>
                <c:pt idx="94">
                  <c:v>1.99122262853284</c:v>
                </c:pt>
                <c:pt idx="95">
                  <c:v>1.9702623969131701</c:v>
                </c:pt>
                <c:pt idx="96">
                  <c:v>1.9497388366500099</c:v>
                </c:pt>
                <c:pt idx="97">
                  <c:v>1.9296384424478401</c:v>
                </c:pt>
                <c:pt idx="98">
                  <c:v>1.90994826024749</c:v>
                </c:pt>
                <c:pt idx="99">
                  <c:v>1.8906558593859899</c:v>
                </c:pt>
                <c:pt idx="100">
                  <c:v>1.8717493064267301</c:v>
                </c:pt>
                <c:pt idx="101">
                  <c:v>1.85321703117756</c:v>
                </c:pt>
                <c:pt idx="102">
                  <c:v>1.8350482431245101</c:v>
                </c:pt>
                <c:pt idx="103">
                  <c:v>1.81723224695001</c:v>
                </c:pt>
                <c:pt idx="104">
                  <c:v>1.79975886596873</c:v>
                </c:pt>
                <c:pt idx="105">
                  <c:v>1.7826183111784999</c:v>
                </c:pt>
                <c:pt idx="106">
                  <c:v>1.7658011629733099</c:v>
                </c:pt>
                <c:pt idx="107">
                  <c:v>1.7492983538818501</c:v>
                </c:pt>
                <c:pt idx="108">
                  <c:v>1.73310115226496</c:v>
                </c:pt>
                <c:pt idx="109">
                  <c:v>1.7172011469105</c:v>
                </c:pt>
                <c:pt idx="110">
                  <c:v>1.7015902324684999</c:v>
                </c:pt>
                <c:pt idx="111">
                  <c:v>1.6862605956735699</c:v>
                </c:pt>
                <c:pt idx="112">
                  <c:v>1.67120470230542</c:v>
                </c:pt>
                <c:pt idx="113">
                  <c:v>1.6564152848417599</c:v>
                </c:pt>
                <c:pt idx="114">
                  <c:v>1.64188533076097</c:v>
                </c:pt>
                <c:pt idx="115">
                  <c:v>1.6276080714551799</c:v>
                </c:pt>
                <c:pt idx="116">
                  <c:v>1.6135769717167101</c:v>
                </c:pt>
                <c:pt idx="117">
                  <c:v>1.59978571976369</c:v>
                </c:pt>
                <c:pt idx="118">
                  <c:v>1.5862282177729401</c:v>
                </c:pt>
                <c:pt idx="119">
                  <c:v>1.57289857289002</c:v>
                </c:pt>
                <c:pt idx="120">
                  <c:v>1.5597910886889399</c:v>
                </c:pt>
                <c:pt idx="121">
                  <c:v>1.5469002570552499</c:v>
                </c:pt>
                <c:pt idx="122">
                  <c:v>1.53422075046836</c:v>
                </c:pt>
                <c:pt idx="123">
                  <c:v>1.52174741466034</c:v>
                </c:pt>
                <c:pt idx="124">
                  <c:v>1.5094752616299101</c:v>
                </c:pt>
                <c:pt idx="125">
                  <c:v>1.4973994629917899</c:v>
                </c:pt>
                <c:pt idx="126">
                  <c:v>1.48551534364272</c:v>
                </c:pt>
                <c:pt idx="127">
                  <c:v>1.47381837572677</c:v>
                </c:pt>
                <c:pt idx="128">
                  <c:v>1.4623041728834401</c:v>
                </c:pt>
                <c:pt idx="129">
                  <c:v>1.4509684847633799</c:v>
                </c:pt>
                <c:pt idx="130">
                  <c:v>1.43980719179719</c:v>
                </c:pt>
                <c:pt idx="131">
                  <c:v>1.4288163002038199</c:v>
                </c:pt>
                <c:pt idx="132">
                  <c:v>1.41799193722584</c:v>
                </c:pt>
                <c:pt idx="133">
                  <c:v>1.40733034657969</c:v>
                </c:pt>
                <c:pt idx="134">
                  <c:v>1.39682788410968</c:v>
                </c:pt>
                <c:pt idx="135">
                  <c:v>1.3864810136350401</c:v>
                </c:pt>
                <c:pt idx="136">
                  <c:v>1.3762863029803101</c:v>
                </c:pt>
                <c:pt idx="137">
                  <c:v>1.36624042017949</c:v>
                </c:pt>
                <c:pt idx="138">
                  <c:v>1.3563401298453099</c:v>
                </c:pt>
                <c:pt idx="139">
                  <c:v>1.3465822896951101</c:v>
                </c:pt>
                <c:pt idx="140">
                  <c:v>1.3369638472257399</c:v>
                </c:pt>
                <c:pt idx="141">
                  <c:v>1.32748183652984</c:v>
                </c:pt>
                <c:pt idx="142">
                  <c:v>1.3181333752467199</c:v>
                </c:pt>
                <c:pt idx="143">
                  <c:v>1.3089156616411599</c:v>
                </c:pt>
                <c:pt idx="144">
                  <c:v>1.29982597180388</c:v>
                </c:pt>
                <c:pt idx="145">
                  <c:v>1.2908616569679201</c:v>
                </c:pt>
                <c:pt idx="146">
                  <c:v>1.2820201409352401</c:v>
                </c:pt>
                <c:pt idx="147">
                  <c:v>1.2732989176084399</c:v>
                </c:pt>
                <c:pt idx="148">
                  <c:v>1.26469554862244</c:v>
                </c:pt>
                <c:pt idx="149">
                  <c:v>1.25620766107163</c:v>
                </c:pt>
                <c:pt idx="150">
                  <c:v>1.2478329453278401</c:v>
                </c:pt>
                <c:pt idx="151">
                  <c:v>1.23956915294512</c:v>
                </c:pt>
                <c:pt idx="152">
                  <c:v>1.2314140946471099</c:v>
                </c:pt>
                <c:pt idx="153">
                  <c:v>1.2233656383934399</c:v>
                </c:pt>
                <c:pt idx="154">
                  <c:v>1.21542170752138</c:v>
                </c:pt>
                <c:pt idx="155">
                  <c:v>1.20758027895952</c:v>
                </c:pt>
                <c:pt idx="156">
                  <c:v>1.1998393815100099</c:v>
                </c:pt>
                <c:pt idx="157">
                  <c:v>1.19219709419663</c:v>
                </c:pt>
                <c:pt idx="158">
                  <c:v>1.18465154467545</c:v>
                </c:pt>
                <c:pt idx="159">
                  <c:v>1.1772009077055099</c:v>
                </c:pt>
                <c:pt idx="160">
                  <c:v>1.1698434036768901</c:v>
                </c:pt>
                <c:pt idx="161">
                  <c:v>1.16257729719353</c:v>
                </c:pt>
                <c:pt idx="162">
                  <c:v>1.1554008957086801</c:v>
                </c:pt>
                <c:pt idx="163">
                  <c:v>1.1483125482104699</c:v>
                </c:pt>
                <c:pt idx="164">
                  <c:v>1.14131064395557</c:v>
                </c:pt>
                <c:pt idx="165">
                  <c:v>1.1343936112490101</c:v>
                </c:pt>
                <c:pt idx="166">
                  <c:v>1.1275599162679399</c:v>
                </c:pt>
                <c:pt idx="167">
                  <c:v>1.12080806192781</c:v>
                </c:pt>
                <c:pt idx="168">
                  <c:v>1.1141365867888999</c:v>
                </c:pt>
                <c:pt idx="169">
                  <c:v>1.10754406400179</c:v>
                </c:pt>
                <c:pt idx="170">
                  <c:v>1.1010291002899699</c:v>
                </c:pt>
                <c:pt idx="171">
                  <c:v>1.09459033496821</c:v>
                </c:pt>
                <c:pt idx="172">
                  <c:v>1.08822643899509</c:v>
                </c:pt>
                <c:pt idx="173">
                  <c:v>1.08193611405847</c:v>
                </c:pt>
                <c:pt idx="174">
                  <c:v>1.07571809169246</c:v>
                </c:pt>
                <c:pt idx="175">
                  <c:v>1.0695711324246899</c:v>
                </c:pt>
                <c:pt idx="176">
                  <c:v>1.0634940249525899</c:v>
                </c:pt>
                <c:pt idx="177">
                  <c:v>1.0574855853476499</c:v>
                </c:pt>
                <c:pt idx="178">
                  <c:v>1.0515446562865101</c:v>
                </c:pt>
                <c:pt idx="179">
                  <c:v>1.04567010630776</c:v>
                </c:pt>
                <c:pt idx="180">
                  <c:v>1.03986082909359</c:v>
                </c:pt>
                <c:pt idx="181">
                  <c:v>1.0341157427751699</c:v>
                </c:pt>
                <c:pt idx="182">
                  <c:v>1.02843378926104</c:v>
                </c:pt>
                <c:pt idx="183">
                  <c:v>1.02281393358738</c:v>
                </c:pt>
                <c:pt idx="184">
                  <c:v>1.0172551632896101</c:v>
                </c:pt>
                <c:pt idx="185">
                  <c:v>1.01175648779425</c:v>
                </c:pt>
                <c:pt idx="186">
                  <c:v>1.0063169378304799</c:v>
                </c:pt>
                <c:pt idx="187">
                  <c:v>1.00093556486055</c:v>
                </c:pt>
                <c:pt idx="188">
                  <c:v>0.99561144052834305</c:v>
                </c:pt>
                <c:pt idx="189">
                  <c:v>0.99034365612549902</c:v>
                </c:pt>
                <c:pt idx="190">
                  <c:v>0.98513132207435306</c:v>
                </c:pt>
                <c:pt idx="191">
                  <c:v>0.97997356742713604</c:v>
                </c:pt>
                <c:pt idx="192">
                  <c:v>0.97486953938081999</c:v>
                </c:pt>
                <c:pt idx="193">
                  <c:v>0.96981840280704801</c:v>
                </c:pt>
                <c:pt idx="194">
                  <c:v>0.96481933979660195</c:v>
                </c:pt>
                <c:pt idx="195">
                  <c:v>0.95987154921788598</c:v>
                </c:pt>
                <c:pt idx="196">
                  <c:v>0.95497424628892402</c:v>
                </c:pt>
                <c:pt idx="197">
                  <c:v>0.95012666216239805</c:v>
                </c:pt>
                <c:pt idx="198">
                  <c:v>0.94532804352325595</c:v>
                </c:pt>
                <c:pt idx="199">
                  <c:v>0.94057765219845202</c:v>
                </c:pt>
                <c:pt idx="200">
                  <c:v>0.93587476477840204</c:v>
                </c:pt>
                <c:pt idx="201">
                  <c:v>0.92658635242327203</c:v>
                </c:pt>
                <c:pt idx="202">
                  <c:v>0.91743494050047403</c:v>
                </c:pt>
                <c:pt idx="203">
                  <c:v>0.90841843770156605</c:v>
                </c:pt>
                <c:pt idx="204">
                  <c:v>0.89953420524444305</c:v>
                </c:pt>
                <c:pt idx="205">
                  <c:v>0.890779668550163</c:v>
                </c:pt>
                <c:pt idx="206">
                  <c:v>0.88215231537750205</c:v>
                </c:pt>
                <c:pt idx="207">
                  <c:v>0.87364969402044201</c:v>
                </c:pt>
                <c:pt idx="208">
                  <c:v>0.86526941156617798</c:v>
                </c:pt>
                <c:pt idx="209">
                  <c:v>0.85700913221132502</c:v>
                </c:pt>
                <c:pt idx="210">
                  <c:v>0.84886657563411605</c:v>
                </c:pt>
                <c:pt idx="211">
                  <c:v>0.84083951542047797</c:v>
                </c:pt>
                <c:pt idx="212">
                  <c:v>0.83292577754195496</c:v>
                </c:pt>
                <c:pt idx="213">
                  <c:v>0.82512323888352701</c:v>
                </c:pt>
                <c:pt idx="214">
                  <c:v>0.81742982581948198</c:v>
                </c:pt>
                <c:pt idx="215">
                  <c:v>0.80984351283553602</c:v>
                </c:pt>
                <c:pt idx="216">
                  <c:v>0.80236232119551298</c:v>
                </c:pt>
                <c:pt idx="217">
                  <c:v>0.79498431765092703</c:v>
                </c:pt>
                <c:pt idx="218">
                  <c:v>0.78770761319191096</c:v>
                </c:pt>
                <c:pt idx="219">
                  <c:v>0.78053036183797397</c:v>
                </c:pt>
                <c:pt idx="220">
                  <c:v>0.77345075946714803</c:v>
                </c:pt>
                <c:pt idx="221">
                  <c:v>0.76646704268213695</c:v>
                </c:pt>
                <c:pt idx="222">
                  <c:v>0.75957748771213895</c:v>
                </c:pt>
                <c:pt idx="223">
                  <c:v>0.75278040934905599</c:v>
                </c:pt>
                <c:pt idx="224">
                  <c:v>0.74607415991688297</c:v>
                </c:pt>
                <c:pt idx="225">
                  <c:v>0.73945712827307697</c:v>
                </c:pt>
                <c:pt idx="226">
                  <c:v>0.73292773884079898</c:v>
                </c:pt>
                <c:pt idx="227">
                  <c:v>0.72648445067092704</c:v>
                </c:pt>
                <c:pt idx="228">
                  <c:v>0.72012575653280497</c:v>
                </c:pt>
                <c:pt idx="229">
                  <c:v>0.71385018203272399</c:v>
                </c:pt>
                <c:pt idx="230">
                  <c:v>0.70765628475917097</c:v>
                </c:pt>
                <c:pt idx="231">
                  <c:v>0.70154265345393496</c:v>
                </c:pt>
                <c:pt idx="232">
                  <c:v>0.69550790720814903</c:v>
                </c:pt>
                <c:pt idx="233">
                  <c:v>0.689550694682451</c:v>
                </c:pt>
                <c:pt idx="234">
                  <c:v>0.68366969335041405</c:v>
                </c:pt>
                <c:pt idx="235">
                  <c:v>0.67786360876446805</c:v>
                </c:pt>
                <c:pt idx="236">
                  <c:v>0.67213117384354304</c:v>
                </c:pt>
                <c:pt idx="237">
                  <c:v>0.66647114818171904</c:v>
                </c:pt>
                <c:pt idx="238">
                  <c:v>0.66088231737715597</c:v>
                </c:pt>
                <c:pt idx="239">
                  <c:v>0.65536349238064096</c:v>
                </c:pt>
                <c:pt idx="240">
                  <c:v>0.64991350886309995</c:v>
                </c:pt>
                <c:pt idx="241">
                  <c:v>0.64453122660143602</c:v>
                </c:pt>
                <c:pt idx="242">
                  <c:v>0.63921552888210098</c:v>
                </c:pt>
                <c:pt idx="243">
                  <c:v>0.63396532192180799</c:v>
                </c:pt>
                <c:pt idx="244">
                  <c:v>0.62877953430483702</c:v>
                </c:pt>
                <c:pt idx="245">
                  <c:v>0.62365711643637101</c:v>
                </c:pt>
                <c:pt idx="246">
                  <c:v>0.61859704001136895</c:v>
                </c:pt>
                <c:pt idx="247">
                  <c:v>0.61359829749845396</c:v>
                </c:pt>
                <c:pt idx="248">
                  <c:v>0.60865990163834205</c:v>
                </c:pt>
                <c:pt idx="249">
                  <c:v>0.60378088495633697</c:v>
                </c:pt>
                <c:pt idx="250">
                  <c:v>0.59896029928845795</c:v>
                </c:pt>
                <c:pt idx="251">
                  <c:v>0.59419721532074699</c:v>
                </c:pt>
                <c:pt idx="252">
                  <c:v>0.58949072214135501</c:v>
                </c:pt>
                <c:pt idx="253">
                  <c:v>0.58483992680499097</c:v>
                </c:pt>
                <c:pt idx="254">
                  <c:v>0.58024395390935302</c:v>
                </c:pt>
                <c:pt idx="255">
                  <c:v>0.57570194518316398</c:v>
                </c:pt>
                <c:pt idx="256">
                  <c:v>0.57121305908544895</c:v>
                </c:pt>
                <c:pt idx="257">
                  <c:v>0.56677647041571</c:v>
                </c:pt>
                <c:pt idx="258">
                  <c:v>0.562391369934646</c:v>
                </c:pt>
                <c:pt idx="259">
                  <c:v>0.55805696399511795</c:v>
                </c:pt>
                <c:pt idx="260">
                  <c:v>0.553772474183023</c:v>
                </c:pt>
                <c:pt idx="261">
                  <c:v>0.54953713696777595</c:v>
                </c:pt>
                <c:pt idx="262">
                  <c:v>0.54535020336212703</c:v>
                </c:pt>
                <c:pt idx="263">
                  <c:v>0.541210938590999</c:v>
                </c:pt>
                <c:pt idx="264">
                  <c:v>0.53711862176909997</c:v>
                </c:pt>
                <c:pt idx="265">
                  <c:v>0.53307254558703598</c:v>
                </c:pt>
                <c:pt idx="266">
                  <c:v>0.52907201600565701</c:v>
                </c:pt>
                <c:pt idx="267">
                  <c:v>0.52511635195841699</c:v>
                </c:pt>
                <c:pt idx="268">
                  <c:v>0.52120488506147999</c:v>
                </c:pt>
                <c:pt idx="269">
                  <c:v>0.51733695933136603</c:v>
                </c:pt>
                <c:pt idx="270">
                  <c:v>0.513511930909895</c:v>
                </c:pt>
                <c:pt idx="271">
                  <c:v>0.50972916779623101</c:v>
                </c:pt>
                <c:pt idx="272">
                  <c:v>0.50598804958580101</c:v>
                </c:pt>
                <c:pt idx="273">
                  <c:v>0.50228796721590196</c:v>
                </c:pt>
                <c:pt idx="274">
                  <c:v>0.498628322717794</c:v>
                </c:pt>
                <c:pt idx="275">
                  <c:v>0.49500852897508901</c:v>
                </c:pt>
                <c:pt idx="276">
                  <c:v>0.49142800948826099</c:v>
                </c:pt>
                <c:pt idx="277">
                  <c:v>0.48788619814509299</c:v>
                </c:pt>
                <c:pt idx="278">
                  <c:v>0.48438253899689399</c:v>
                </c:pt>
                <c:pt idx="279">
                  <c:v>0.480916486040323</c:v>
                </c:pt>
                <c:pt idx="280">
                  <c:v>0.47748750300465298</c:v>
                </c:pt>
                <c:pt idx="281">
                  <c:v>0.47409506314433097</c:v>
                </c:pt>
                <c:pt idx="282">
                  <c:v>0.47073864903667401</c:v>
                </c:pt>
                <c:pt idx="283">
                  <c:v>0.46741775238456001</c:v>
                </c:pt>
                <c:pt idx="284">
                  <c:v>0.46413187382397503</c:v>
                </c:pt>
                <c:pt idx="285">
                  <c:v>0.460880522736279</c:v>
                </c:pt>
                <c:pt idx="286">
                  <c:v>0.45766321706506002</c:v>
                </c:pt>
                <c:pt idx="287">
                  <c:v>0.45447948313743902</c:v>
                </c:pt>
                <c:pt idx="288">
                  <c:v>0.45132885548972601</c:v>
                </c:pt>
                <c:pt idx="289">
                  <c:v>0.448210876697274</c:v>
                </c:pt>
                <c:pt idx="290">
                  <c:v>0.44512509720844701</c:v>
                </c:pt>
                <c:pt idx="291">
                  <c:v>0.442071075182567</c:v>
                </c:pt>
                <c:pt idx="292">
                  <c:v>0.43904837633174398</c:v>
                </c:pt>
                <c:pt idx="293">
                  <c:v>0.436056573766472</c:v>
                </c:pt>
                <c:pt idx="294">
                  <c:v>0.433095247844903</c:v>
                </c:pt>
                <c:pt idx="295">
                  <c:v>0.43016398602568501</c:v>
                </c:pt>
                <c:pt idx="296">
                  <c:v>0.42726238272427702</c:v>
                </c:pt>
                <c:pt idx="297">
                  <c:v>0.424390039172647</c:v>
                </c:pt>
                <c:pt idx="298">
                  <c:v>0.42154656328225398</c:v>
                </c:pt>
                <c:pt idx="299">
                  <c:v>0.41873156951023599</c:v>
                </c:pt>
                <c:pt idx="300">
                  <c:v>0.41594467872872098</c:v>
                </c:pt>
                <c:pt idx="301">
                  <c:v>0.41318551809715898</c:v>
                </c:pt>
                <c:pt idx="302">
                  <c:v>0.41045372093762</c:v>
                </c:pt>
                <c:pt idx="303">
                  <c:v>0.40774892661296303</c:v>
                </c:pt>
                <c:pt idx="304">
                  <c:v>0.40507078040780398</c:v>
                </c:pt>
                <c:pt idx="305">
                  <c:v>0.40241893341221702</c:v>
                </c:pt>
                <c:pt idx="306">
                  <c:v>0.39979304240808899</c:v>
                </c:pt>
                <c:pt idx="307">
                  <c:v>0.39719276975805401</c:v>
                </c:pt>
                <c:pt idx="308">
                  <c:v>0.39461778329696401</c:v>
                </c:pt>
                <c:pt idx="309">
                  <c:v>0.39206775622579398</c:v>
                </c:pt>
                <c:pt idx="310">
                  <c:v>0.38954236700796002</c:v>
                </c:pt>
                <c:pt idx="311">
                  <c:v>0.387041299267948</c:v>
                </c:pt>
                <c:pt idx="312">
                  <c:v>0.38456424169222603</c:v>
                </c:pt>
                <c:pt idx="313">
                  <c:v>0.38211088793236497</c:v>
                </c:pt>
                <c:pt idx="314">
                  <c:v>0.37968093651031198</c:v>
                </c:pt>
                <c:pt idx="315">
                  <c:v>0.377274090725775</c:v>
                </c:pt>
                <c:pt idx="316">
                  <c:v>0.374890058565643</c:v>
                </c:pt>
                <c:pt idx="317">
                  <c:v>0.37252855261541501</c:v>
                </c:pt>
                <c:pt idx="318">
                  <c:v>0.370189289972566</c:v>
                </c:pt>
                <c:pt idx="319">
                  <c:v>0.36787199216182198</c:v>
                </c:pt>
                <c:pt idx="320">
                  <c:v>0.36557638505227102</c:v>
                </c:pt>
                <c:pt idx="321">
                  <c:v>0.36330219877629399</c:v>
                </c:pt>
                <c:pt idx="322">
                  <c:v>0.36104916765024198</c:v>
                </c:pt>
                <c:pt idx="323">
                  <c:v>0.35881703009684202</c:v>
                </c:pt>
                <c:pt idx="324">
                  <c:v>0.35660552856926597</c:v>
                </c:pt>
                <c:pt idx="325">
                  <c:v>0.35441440947684</c:v>
                </c:pt>
                <c:pt idx="326">
                  <c:v>0.35224342311234103</c:v>
                </c:pt>
                <c:pt idx="327">
                  <c:v>0.35009232358085302</c:v>
                </c:pt>
                <c:pt idx="328">
                  <c:v>0.34796086873013299</c:v>
                </c:pt>
                <c:pt idx="329">
                  <c:v>0.34584882008246398</c:v>
                </c:pt>
                <c:pt idx="330">
                  <c:v>0.34375594276794103</c:v>
                </c:pt>
                <c:pt idx="331">
                  <c:v>0.34168200545917699</c:v>
                </c:pt>
                <c:pt idx="332">
                  <c:v>0.33962678030737498</c:v>
                </c:pt>
                <c:pt idx="333">
                  <c:v>0.33759004287974598</c:v>
                </c:pt>
                <c:pt idx="334">
                  <c:v>0.33557157209823701</c:v>
                </c:pt>
                <c:pt idx="335">
                  <c:v>0.33357115017953198</c:v>
                </c:pt>
                <c:pt idx="336">
                  <c:v>0.33158856257631097</c:v>
                </c:pt>
                <c:pt idx="337">
                  <c:v>0.32962359791971502</c:v>
                </c:pt>
                <c:pt idx="338">
                  <c:v>0.32767604796301297</c:v>
                </c:pt>
                <c:pt idx="339">
                  <c:v>0.32574570752642201</c:v>
                </c:pt>
                <c:pt idx="340">
                  <c:v>0.32383237444306401</c:v>
                </c:pt>
                <c:pt idx="341">
                  <c:v>0.32193584950602999</c:v>
                </c:pt>
                <c:pt idx="342">
                  <c:v>0.32005593641653102</c:v>
                </c:pt>
                <c:pt idx="343">
                  <c:v>0.31819244173309702</c:v>
                </c:pt>
                <c:pt idx="344">
                  <c:v>0.31634517482181301</c:v>
                </c:pt>
                <c:pt idx="345">
                  <c:v>0.31451394780756697</c:v>
                </c:pt>
                <c:pt idx="346">
                  <c:v>0.312698575526274</c:v>
                </c:pt>
                <c:pt idx="347">
                  <c:v>0.31089887547806799</c:v>
                </c:pt>
                <c:pt idx="348">
                  <c:v>0.30911466778143698</c:v>
                </c:pt>
                <c:pt idx="349">
                  <c:v>0.307345775128268</c:v>
                </c:pt>
                <c:pt idx="350">
                  <c:v>0.30559202273979802</c:v>
                </c:pt>
                <c:pt idx="351">
                  <c:v>0.30385323832343702</c:v>
                </c:pt>
                <c:pt idx="352">
                  <c:v>0.30212925203045299</c:v>
                </c:pt>
                <c:pt idx="353">
                  <c:v>0.30041989641448802</c:v>
                </c:pt>
                <c:pt idx="354">
                  <c:v>0.29872500639090199</c:v>
                </c:pt>
                <c:pt idx="355">
                  <c:v>0.29704441919691099</c:v>
                </c:pt>
                <c:pt idx="356">
                  <c:v>0.29537797435250801</c:v>
                </c:pt>
                <c:pt idx="357">
                  <c:v>0.29372551362215499</c:v>
                </c:pt>
                <c:pt idx="358">
                  <c:v>0.29208688097721403</c:v>
                </c:pt>
                <c:pt idx="359">
                  <c:v>0.29046192255911801</c:v>
                </c:pt>
                <c:pt idx="360">
                  <c:v>0.28885048664325103</c:v>
                </c:pt>
                <c:pt idx="361">
                  <c:v>0.28725242360353298</c:v>
                </c:pt>
                <c:pt idx="362">
                  <c:v>0.28566758587768099</c:v>
                </c:pt>
                <c:pt idx="363">
                  <c:v>0.28409582793315002</c:v>
                </c:pt>
                <c:pt idx="364">
                  <c:v>0.28253700623371503</c:v>
                </c:pt>
                <c:pt idx="365">
                  <c:v>0.28099097920670502</c:v>
                </c:pt>
                <c:pt idx="366">
                  <c:v>0.279457607210857</c:v>
                </c:pt>
                <c:pt idx="367">
                  <c:v>0.27793675250477801</c:v>
                </c:pt>
                <c:pt idx="368">
                  <c:v>0.27642827921601898</c:v>
                </c:pt>
                <c:pt idx="369">
                  <c:v>0.27493205331072101</c:v>
                </c:pt>
                <c:pt idx="370">
                  <c:v>0.27344794256383997</c:v>
                </c:pt>
                <c:pt idx="371">
                  <c:v>0.27197581652994002</c:v>
                </c:pt>
                <c:pt idx="372">
                  <c:v>0.27051554651452098</c:v>
                </c:pt>
                <c:pt idx="373">
                  <c:v>0.26906700554589402</c:v>
                </c:pt>
                <c:pt idx="374">
                  <c:v>0.26763006834758202</c:v>
                </c:pt>
                <c:pt idx="375">
                  <c:v>0.26620461131122802</c:v>
                </c:pt>
                <c:pt idx="376">
                  <c:v>0.264790512470018</c:v>
                </c:pt>
                <c:pt idx="377">
                  <c:v>0.26338765147258197</c:v>
                </c:pt>
                <c:pt idx="378">
                  <c:v>0.26199590955739499</c:v>
                </c:pt>
                <c:pt idx="379">
                  <c:v>0.26061516952763297</c:v>
                </c:pt>
                <c:pt idx="380">
                  <c:v>0.259245315726507</c:v>
                </c:pt>
                <c:pt idx="381">
                  <c:v>0.25788623401303601</c:v>
                </c:pt>
                <c:pt idx="382">
                  <c:v>0.256537811738274</c:v>
                </c:pt>
                <c:pt idx="383">
                  <c:v>0.25519993772196498</c:v>
                </c:pt>
                <c:pt idx="384">
                  <c:v>0.25387250222962598</c:v>
                </c:pt>
                <c:pt idx="385">
                  <c:v>0.25255539695004298</c:v>
                </c:pt>
                <c:pt idx="386">
                  <c:v>0.25124851497317602</c:v>
                </c:pt>
                <c:pt idx="387">
                  <c:v>0.24995175076846499</c:v>
                </c:pt>
                <c:pt idx="388">
                  <c:v>0.24866500016352799</c:v>
                </c:pt>
                <c:pt idx="389">
                  <c:v>0.24738816032323199</c:v>
                </c:pt>
                <c:pt idx="390">
                  <c:v>0.24612112972915201</c:v>
                </c:pt>
                <c:pt idx="391">
                  <c:v>0.24486380815939199</c:v>
                </c:pt>
                <c:pt idx="392">
                  <c:v>0.243616096668761</c:v>
                </c:pt>
                <c:pt idx="393">
                  <c:v>0.24237789756931</c:v>
                </c:pt>
                <c:pt idx="394">
                  <c:v>0.24114911441121101</c:v>
                </c:pt>
                <c:pt idx="395">
                  <c:v>0.23992965196396901</c:v>
                </c:pt>
                <c:pt idx="396">
                  <c:v>0.23871941619797701</c:v>
                </c:pt>
                <c:pt idx="397">
                  <c:v>0.23751831426638501</c:v>
                </c:pt>
                <c:pt idx="398">
                  <c:v>0.236326254487294</c:v>
                </c:pt>
                <c:pt idx="399">
                  <c:v>0.23514314632625899</c:v>
                </c:pt>
                <c:pt idx="400">
                  <c:v>0.23396890037909801</c:v>
                </c:pt>
                <c:pt idx="401">
                  <c:v>0.23280340067186001</c:v>
                </c:pt>
                <c:pt idx="402">
                  <c:v>0.23164658810581801</c:v>
                </c:pt>
                <c:pt idx="403">
                  <c:v>0.23049837656128699</c:v>
                </c:pt>
                <c:pt idx="404">
                  <c:v>0.22935868098312501</c:v>
                </c:pt>
                <c:pt idx="405">
                  <c:v>0.22822741736498001</c:v>
                </c:pt>
                <c:pt idx="406">
                  <c:v>0.227104502733809</c:v>
                </c:pt>
                <c:pt idx="407">
                  <c:v>0.22598985513466399</c:v>
                </c:pt>
                <c:pt idx="408">
                  <c:v>0.224883393615737</c:v>
                </c:pt>
                <c:pt idx="409">
                  <c:v>0.22378503821366399</c:v>
                </c:pt>
                <c:pt idx="410">
                  <c:v>0.222694709939075</c:v>
                </c:pt>
                <c:pt idx="411">
                  <c:v>0.22161233076239201</c:v>
                </c:pt>
                <c:pt idx="412">
                  <c:v>0.22053782359987201</c:v>
                </c:pt>
                <c:pt idx="413">
                  <c:v>0.21947111229987601</c:v>
                </c:pt>
                <c:pt idx="414">
                  <c:v>0.21841212162938101</c:v>
                </c:pt>
                <c:pt idx="415">
                  <c:v>0.21736077726071401</c:v>
                </c:pt>
                <c:pt idx="416">
                  <c:v>0.21631700575850801</c:v>
                </c:pt>
                <c:pt idx="417">
                  <c:v>0.21528073456687799</c:v>
                </c:pt>
                <c:pt idx="418">
                  <c:v>0.21425189199681599</c:v>
                </c:pt>
                <c:pt idx="419">
                  <c:v>0.213230407213784</c:v>
                </c:pt>
                <c:pt idx="420">
                  <c:v>0.21221621022553</c:v>
                </c:pt>
                <c:pt idx="421">
                  <c:v>0.211209231870092</c:v>
                </c:pt>
                <c:pt idx="422">
                  <c:v>0.21020940380400899</c:v>
                </c:pt>
                <c:pt idx="423">
                  <c:v>0.20921665849072599</c:v>
                </c:pt>
                <c:pt idx="424">
                  <c:v>0.20823092918918601</c:v>
                </c:pt>
                <c:pt idx="425">
                  <c:v>0.20797200512844299</c:v>
                </c:pt>
                <c:pt idx="426">
                  <c:v>0.20797200512844299</c:v>
                </c:pt>
                <c:pt idx="427">
                  <c:v>0.20797200512844299</c:v>
                </c:pt>
                <c:pt idx="428">
                  <c:v>0.20797200512844299</c:v>
                </c:pt>
                <c:pt idx="429">
                  <c:v>0.20797200512844299</c:v>
                </c:pt>
                <c:pt idx="430">
                  <c:v>0.20797200512844299</c:v>
                </c:pt>
                <c:pt idx="431">
                  <c:v>0.20797200512844299</c:v>
                </c:pt>
                <c:pt idx="432">
                  <c:v>0.20797200512844299</c:v>
                </c:pt>
                <c:pt idx="433">
                  <c:v>0.20797200512844299</c:v>
                </c:pt>
                <c:pt idx="434">
                  <c:v>0.20797200512844299</c:v>
                </c:pt>
                <c:pt idx="435">
                  <c:v>0.20797200512844299</c:v>
                </c:pt>
                <c:pt idx="436">
                  <c:v>0.20797200512844299</c:v>
                </c:pt>
                <c:pt idx="437">
                  <c:v>0.20797200512844299</c:v>
                </c:pt>
                <c:pt idx="438">
                  <c:v>0.20797200512844299</c:v>
                </c:pt>
                <c:pt idx="439">
                  <c:v>0.20797200512844299</c:v>
                </c:pt>
                <c:pt idx="440">
                  <c:v>0.20797200512844299</c:v>
                </c:pt>
                <c:pt idx="441">
                  <c:v>0.20797200512844299</c:v>
                </c:pt>
                <c:pt idx="442">
                  <c:v>0.20797200512844299</c:v>
                </c:pt>
                <c:pt idx="443">
                  <c:v>0.20797200512844299</c:v>
                </c:pt>
                <c:pt idx="444">
                  <c:v>0.20797200512844299</c:v>
                </c:pt>
                <c:pt idx="445">
                  <c:v>0.20797200512844299</c:v>
                </c:pt>
                <c:pt idx="446">
                  <c:v>0.20797200512844299</c:v>
                </c:pt>
                <c:pt idx="447">
                  <c:v>0.20797200512844299</c:v>
                </c:pt>
                <c:pt idx="448">
                  <c:v>0.20797200512844299</c:v>
                </c:pt>
                <c:pt idx="449">
                  <c:v>0.20797200512844299</c:v>
                </c:pt>
                <c:pt idx="450">
                  <c:v>0.20797200512844299</c:v>
                </c:pt>
                <c:pt idx="451">
                  <c:v>0.20797200512844299</c:v>
                </c:pt>
                <c:pt idx="452">
                  <c:v>0.20797200512844299</c:v>
                </c:pt>
                <c:pt idx="453">
                  <c:v>0.20797200512844299</c:v>
                </c:pt>
                <c:pt idx="454">
                  <c:v>0.20797200512844299</c:v>
                </c:pt>
                <c:pt idx="455">
                  <c:v>0.20797200512844299</c:v>
                </c:pt>
                <c:pt idx="456">
                  <c:v>0.20797200512844299</c:v>
                </c:pt>
                <c:pt idx="457">
                  <c:v>0.20797200512844299</c:v>
                </c:pt>
                <c:pt idx="458">
                  <c:v>0.20797200512844299</c:v>
                </c:pt>
                <c:pt idx="459">
                  <c:v>0.20797200512844299</c:v>
                </c:pt>
                <c:pt idx="460">
                  <c:v>0.20797200512844299</c:v>
                </c:pt>
                <c:pt idx="461">
                  <c:v>0.20797200512844299</c:v>
                </c:pt>
                <c:pt idx="462">
                  <c:v>0.20797200512844299</c:v>
                </c:pt>
                <c:pt idx="463">
                  <c:v>0.20797200512844299</c:v>
                </c:pt>
                <c:pt idx="464">
                  <c:v>0.20797200512844299</c:v>
                </c:pt>
                <c:pt idx="465">
                  <c:v>0.20797200512844299</c:v>
                </c:pt>
                <c:pt idx="466">
                  <c:v>0.20797200512844299</c:v>
                </c:pt>
                <c:pt idx="467">
                  <c:v>0.20797200512844299</c:v>
                </c:pt>
                <c:pt idx="468">
                  <c:v>0.20797200512844299</c:v>
                </c:pt>
                <c:pt idx="469">
                  <c:v>0.20797200512844299</c:v>
                </c:pt>
                <c:pt idx="470">
                  <c:v>0.20797200512844299</c:v>
                </c:pt>
                <c:pt idx="471">
                  <c:v>0.20797200512844299</c:v>
                </c:pt>
                <c:pt idx="472">
                  <c:v>0.20797200512844299</c:v>
                </c:pt>
                <c:pt idx="473">
                  <c:v>0.20797200512844299</c:v>
                </c:pt>
                <c:pt idx="474">
                  <c:v>0.20797200512844299</c:v>
                </c:pt>
                <c:pt idx="475">
                  <c:v>0.20797200512844299</c:v>
                </c:pt>
                <c:pt idx="476">
                  <c:v>0.20797200512844299</c:v>
                </c:pt>
                <c:pt idx="477">
                  <c:v>0.20797200512844299</c:v>
                </c:pt>
                <c:pt idx="478">
                  <c:v>0.20797200512844299</c:v>
                </c:pt>
                <c:pt idx="479">
                  <c:v>0.20797200512844299</c:v>
                </c:pt>
                <c:pt idx="480">
                  <c:v>0.20797200512844299</c:v>
                </c:pt>
                <c:pt idx="481">
                  <c:v>0.20797200512844299</c:v>
                </c:pt>
                <c:pt idx="482">
                  <c:v>0.20797200512844299</c:v>
                </c:pt>
                <c:pt idx="483">
                  <c:v>0.20797200512844299</c:v>
                </c:pt>
                <c:pt idx="484">
                  <c:v>0.20797200512844299</c:v>
                </c:pt>
                <c:pt idx="485">
                  <c:v>0.20797200512844299</c:v>
                </c:pt>
                <c:pt idx="486">
                  <c:v>0.20797200512844299</c:v>
                </c:pt>
                <c:pt idx="487">
                  <c:v>0.20797200512844299</c:v>
                </c:pt>
                <c:pt idx="488">
                  <c:v>0.20797200512844299</c:v>
                </c:pt>
                <c:pt idx="489">
                  <c:v>0.20797200512844299</c:v>
                </c:pt>
                <c:pt idx="490">
                  <c:v>0.20797200512844299</c:v>
                </c:pt>
                <c:pt idx="491">
                  <c:v>0.20797200512844299</c:v>
                </c:pt>
                <c:pt idx="492">
                  <c:v>0.20797200512844299</c:v>
                </c:pt>
                <c:pt idx="493">
                  <c:v>0.20797200512844299</c:v>
                </c:pt>
                <c:pt idx="494">
                  <c:v>0.20797200512844299</c:v>
                </c:pt>
                <c:pt idx="495">
                  <c:v>0.20797200512844299</c:v>
                </c:pt>
                <c:pt idx="496">
                  <c:v>0.20797200512844299</c:v>
                </c:pt>
                <c:pt idx="497">
                  <c:v>0.20797200512844299</c:v>
                </c:pt>
                <c:pt idx="498">
                  <c:v>0.20797200512844299</c:v>
                </c:pt>
                <c:pt idx="499">
                  <c:v>0.20797200512844299</c:v>
                </c:pt>
                <c:pt idx="500">
                  <c:v>0.20797200512844299</c:v>
                </c:pt>
                <c:pt idx="501">
                  <c:v>0.20797200512844299</c:v>
                </c:pt>
                <c:pt idx="502">
                  <c:v>0.20797200512844299</c:v>
                </c:pt>
                <c:pt idx="503">
                  <c:v>0.20797200512844299</c:v>
                </c:pt>
                <c:pt idx="504">
                  <c:v>0.20797200512844299</c:v>
                </c:pt>
                <c:pt idx="505">
                  <c:v>0.20797200512844299</c:v>
                </c:pt>
                <c:pt idx="506">
                  <c:v>0.20797200512844299</c:v>
                </c:pt>
                <c:pt idx="507">
                  <c:v>0.20797200512844299</c:v>
                </c:pt>
                <c:pt idx="508">
                  <c:v>0.20797200512844299</c:v>
                </c:pt>
                <c:pt idx="509">
                  <c:v>0.20797200512844299</c:v>
                </c:pt>
                <c:pt idx="510">
                  <c:v>0.20797200512844299</c:v>
                </c:pt>
                <c:pt idx="511">
                  <c:v>0.20797200512844299</c:v>
                </c:pt>
                <c:pt idx="512">
                  <c:v>0.20797200512844299</c:v>
                </c:pt>
                <c:pt idx="513">
                  <c:v>0.20797200512844299</c:v>
                </c:pt>
                <c:pt idx="514">
                  <c:v>0.20797200512844299</c:v>
                </c:pt>
                <c:pt idx="515">
                  <c:v>0.20797200512844299</c:v>
                </c:pt>
                <c:pt idx="516">
                  <c:v>0.20797200512844299</c:v>
                </c:pt>
                <c:pt idx="517">
                  <c:v>0.20797200512844299</c:v>
                </c:pt>
                <c:pt idx="518">
                  <c:v>0.20797200512844299</c:v>
                </c:pt>
                <c:pt idx="519">
                  <c:v>0.20797200512844299</c:v>
                </c:pt>
                <c:pt idx="520">
                  <c:v>0.20797200512844299</c:v>
                </c:pt>
                <c:pt idx="521">
                  <c:v>0.20797200512844299</c:v>
                </c:pt>
                <c:pt idx="522">
                  <c:v>0.20797200512844299</c:v>
                </c:pt>
                <c:pt idx="523">
                  <c:v>0.20797200512844299</c:v>
                </c:pt>
                <c:pt idx="524">
                  <c:v>0.20797200512844299</c:v>
                </c:pt>
                <c:pt idx="525">
                  <c:v>0.20797200512844299</c:v>
                </c:pt>
                <c:pt idx="526">
                  <c:v>0.20797200512844299</c:v>
                </c:pt>
                <c:pt idx="527">
                  <c:v>0.20797200512844299</c:v>
                </c:pt>
                <c:pt idx="528">
                  <c:v>0.20797200512844299</c:v>
                </c:pt>
                <c:pt idx="529">
                  <c:v>0.20797200512844299</c:v>
                </c:pt>
                <c:pt idx="530">
                  <c:v>0.20797200512844299</c:v>
                </c:pt>
                <c:pt idx="531">
                  <c:v>0.20797200512844299</c:v>
                </c:pt>
                <c:pt idx="532">
                  <c:v>0.20797200512844299</c:v>
                </c:pt>
                <c:pt idx="533">
                  <c:v>0.20797200512844299</c:v>
                </c:pt>
                <c:pt idx="534">
                  <c:v>0.20797200512844299</c:v>
                </c:pt>
                <c:pt idx="535">
                  <c:v>0.20797200512844299</c:v>
                </c:pt>
                <c:pt idx="536">
                  <c:v>0.20797200512844299</c:v>
                </c:pt>
                <c:pt idx="537">
                  <c:v>0.20797200512844299</c:v>
                </c:pt>
                <c:pt idx="538">
                  <c:v>0.20797200512844299</c:v>
                </c:pt>
                <c:pt idx="539">
                  <c:v>0.20797200512844299</c:v>
                </c:pt>
                <c:pt idx="540">
                  <c:v>0.20797200512844299</c:v>
                </c:pt>
                <c:pt idx="541">
                  <c:v>0.20797200512844299</c:v>
                </c:pt>
                <c:pt idx="542">
                  <c:v>0.20797200512844299</c:v>
                </c:pt>
                <c:pt idx="543">
                  <c:v>0.20797200512844299</c:v>
                </c:pt>
                <c:pt idx="544">
                  <c:v>0.20797200512844299</c:v>
                </c:pt>
                <c:pt idx="545">
                  <c:v>0.20797200512844299</c:v>
                </c:pt>
                <c:pt idx="546">
                  <c:v>0.20797200512844299</c:v>
                </c:pt>
                <c:pt idx="547">
                  <c:v>0.20797200512844299</c:v>
                </c:pt>
                <c:pt idx="548">
                  <c:v>0.20797200512844299</c:v>
                </c:pt>
                <c:pt idx="549">
                  <c:v>0.20797200512844299</c:v>
                </c:pt>
                <c:pt idx="550">
                  <c:v>0.20797200512844299</c:v>
                </c:pt>
                <c:pt idx="551">
                  <c:v>0.20797200512844299</c:v>
                </c:pt>
                <c:pt idx="552">
                  <c:v>0.20797200512844299</c:v>
                </c:pt>
                <c:pt idx="553">
                  <c:v>0.20797200512844299</c:v>
                </c:pt>
                <c:pt idx="554">
                  <c:v>0.20797200512844299</c:v>
                </c:pt>
                <c:pt idx="555">
                  <c:v>0.20797200512844299</c:v>
                </c:pt>
                <c:pt idx="556">
                  <c:v>0.20797200512844299</c:v>
                </c:pt>
                <c:pt idx="557">
                  <c:v>0.20797200512844299</c:v>
                </c:pt>
                <c:pt idx="558">
                  <c:v>0.20797200512844299</c:v>
                </c:pt>
                <c:pt idx="559">
                  <c:v>0.20797200512844299</c:v>
                </c:pt>
                <c:pt idx="560">
                  <c:v>0.20797200512844299</c:v>
                </c:pt>
                <c:pt idx="561">
                  <c:v>0.20797200512844299</c:v>
                </c:pt>
                <c:pt idx="562">
                  <c:v>0.20797200512844299</c:v>
                </c:pt>
                <c:pt idx="563">
                  <c:v>0.20797200512844299</c:v>
                </c:pt>
                <c:pt idx="564">
                  <c:v>0.20797200512844299</c:v>
                </c:pt>
                <c:pt idx="565">
                  <c:v>0.20797200512844299</c:v>
                </c:pt>
                <c:pt idx="566">
                  <c:v>0.20797200512844299</c:v>
                </c:pt>
                <c:pt idx="567">
                  <c:v>0.20797200512844299</c:v>
                </c:pt>
                <c:pt idx="568">
                  <c:v>0.20797200512844299</c:v>
                </c:pt>
                <c:pt idx="569">
                  <c:v>0.20797200512844299</c:v>
                </c:pt>
                <c:pt idx="570">
                  <c:v>0.20797200512844299</c:v>
                </c:pt>
                <c:pt idx="571">
                  <c:v>0.20797200512844299</c:v>
                </c:pt>
                <c:pt idx="572">
                  <c:v>0.20797200512844299</c:v>
                </c:pt>
                <c:pt idx="573">
                  <c:v>0.20797200512844299</c:v>
                </c:pt>
                <c:pt idx="574">
                  <c:v>0.20797200512844299</c:v>
                </c:pt>
                <c:pt idx="575">
                  <c:v>0.20797200512844299</c:v>
                </c:pt>
                <c:pt idx="576">
                  <c:v>0.20797200512844299</c:v>
                </c:pt>
                <c:pt idx="577">
                  <c:v>0.20797200512844299</c:v>
                </c:pt>
                <c:pt idx="578">
                  <c:v>0.20797200512844299</c:v>
                </c:pt>
                <c:pt idx="579">
                  <c:v>0.20797200512844299</c:v>
                </c:pt>
                <c:pt idx="580">
                  <c:v>0.20797200512844299</c:v>
                </c:pt>
                <c:pt idx="581">
                  <c:v>0.20797200512844299</c:v>
                </c:pt>
                <c:pt idx="582">
                  <c:v>0.20797200512844299</c:v>
                </c:pt>
                <c:pt idx="583">
                  <c:v>0.20797200512844299</c:v>
                </c:pt>
                <c:pt idx="584">
                  <c:v>0.20797200512844299</c:v>
                </c:pt>
                <c:pt idx="585">
                  <c:v>0.20797200512844299</c:v>
                </c:pt>
                <c:pt idx="586">
                  <c:v>0.20797200512844299</c:v>
                </c:pt>
                <c:pt idx="587">
                  <c:v>0.20797200512844299</c:v>
                </c:pt>
                <c:pt idx="588">
                  <c:v>0.20797200512844299</c:v>
                </c:pt>
                <c:pt idx="589">
                  <c:v>0.20797200512844299</c:v>
                </c:pt>
                <c:pt idx="590">
                  <c:v>0.20797200512844299</c:v>
                </c:pt>
                <c:pt idx="591">
                  <c:v>0.20797200512844299</c:v>
                </c:pt>
                <c:pt idx="592">
                  <c:v>0.20797200512844299</c:v>
                </c:pt>
                <c:pt idx="593">
                  <c:v>0.20797200512844299</c:v>
                </c:pt>
                <c:pt idx="594">
                  <c:v>0.20797200512844299</c:v>
                </c:pt>
                <c:pt idx="595">
                  <c:v>0.20797200512844299</c:v>
                </c:pt>
                <c:pt idx="596">
                  <c:v>0.20797200512844299</c:v>
                </c:pt>
                <c:pt idx="597">
                  <c:v>0.20797200512844299</c:v>
                </c:pt>
                <c:pt idx="598">
                  <c:v>0.20797200512844299</c:v>
                </c:pt>
                <c:pt idx="599">
                  <c:v>0.20797200512844299</c:v>
                </c:pt>
                <c:pt idx="600">
                  <c:v>0.20797200512844299</c:v>
                </c:pt>
                <c:pt idx="601">
                  <c:v>0.20797200512844299</c:v>
                </c:pt>
                <c:pt idx="602">
                  <c:v>0.20797200512844299</c:v>
                </c:pt>
                <c:pt idx="603">
                  <c:v>0.20797200512844299</c:v>
                </c:pt>
                <c:pt idx="604">
                  <c:v>0.20797200512844299</c:v>
                </c:pt>
                <c:pt idx="605">
                  <c:v>0.20797200512844299</c:v>
                </c:pt>
                <c:pt idx="606">
                  <c:v>0.20797200512844299</c:v>
                </c:pt>
                <c:pt idx="607">
                  <c:v>0.20797200512844299</c:v>
                </c:pt>
                <c:pt idx="608">
                  <c:v>0.20797200512844299</c:v>
                </c:pt>
                <c:pt idx="609">
                  <c:v>0.20797200512844299</c:v>
                </c:pt>
                <c:pt idx="610">
                  <c:v>0.20797200512844299</c:v>
                </c:pt>
                <c:pt idx="611">
                  <c:v>0.20797200512844299</c:v>
                </c:pt>
                <c:pt idx="612">
                  <c:v>0.20797200512844299</c:v>
                </c:pt>
                <c:pt idx="613">
                  <c:v>0.20797200512844299</c:v>
                </c:pt>
                <c:pt idx="614">
                  <c:v>0.20797200512844299</c:v>
                </c:pt>
                <c:pt idx="615">
                  <c:v>0.20797200512844299</c:v>
                </c:pt>
                <c:pt idx="616">
                  <c:v>0.20797200512844299</c:v>
                </c:pt>
                <c:pt idx="617">
                  <c:v>0.20797200512844299</c:v>
                </c:pt>
                <c:pt idx="618">
                  <c:v>0.20797200512844299</c:v>
                </c:pt>
                <c:pt idx="619">
                  <c:v>0.20797200512844299</c:v>
                </c:pt>
                <c:pt idx="620">
                  <c:v>0.20797200512844299</c:v>
                </c:pt>
                <c:pt idx="621">
                  <c:v>0.20797200512844299</c:v>
                </c:pt>
                <c:pt idx="622">
                  <c:v>0.20797200512844299</c:v>
                </c:pt>
                <c:pt idx="623">
                  <c:v>0.20797200512844299</c:v>
                </c:pt>
                <c:pt idx="624">
                  <c:v>0.20797200512844299</c:v>
                </c:pt>
                <c:pt idx="625">
                  <c:v>0.20797200512844299</c:v>
                </c:pt>
                <c:pt idx="626">
                  <c:v>0.20797200512844299</c:v>
                </c:pt>
                <c:pt idx="627">
                  <c:v>0.20797200512844299</c:v>
                </c:pt>
                <c:pt idx="628">
                  <c:v>0.20797200512844299</c:v>
                </c:pt>
                <c:pt idx="629">
                  <c:v>0.20797200512844299</c:v>
                </c:pt>
                <c:pt idx="630">
                  <c:v>0.20797200512844299</c:v>
                </c:pt>
                <c:pt idx="631">
                  <c:v>0.20797200512844299</c:v>
                </c:pt>
                <c:pt idx="632">
                  <c:v>0.20797200512844299</c:v>
                </c:pt>
                <c:pt idx="633">
                  <c:v>0.20797200512844299</c:v>
                </c:pt>
                <c:pt idx="634">
                  <c:v>0.20797200512844299</c:v>
                </c:pt>
                <c:pt idx="635">
                  <c:v>0.20797200512844299</c:v>
                </c:pt>
                <c:pt idx="636">
                  <c:v>0.20797200512844299</c:v>
                </c:pt>
                <c:pt idx="637">
                  <c:v>0.20797200512844299</c:v>
                </c:pt>
                <c:pt idx="638">
                  <c:v>0.20797200512844299</c:v>
                </c:pt>
                <c:pt idx="639">
                  <c:v>0.20797200512844299</c:v>
                </c:pt>
                <c:pt idx="640">
                  <c:v>0.20797200512844299</c:v>
                </c:pt>
                <c:pt idx="641">
                  <c:v>0.20797200512844299</c:v>
                </c:pt>
                <c:pt idx="642">
                  <c:v>0.20797200512844299</c:v>
                </c:pt>
                <c:pt idx="643">
                  <c:v>0.20797200512844299</c:v>
                </c:pt>
                <c:pt idx="644">
                  <c:v>0.20797200512844299</c:v>
                </c:pt>
                <c:pt idx="645">
                  <c:v>0.20797200512844299</c:v>
                </c:pt>
                <c:pt idx="646">
                  <c:v>0.20797200512844299</c:v>
                </c:pt>
                <c:pt idx="647">
                  <c:v>0.20797200512844299</c:v>
                </c:pt>
                <c:pt idx="648">
                  <c:v>0.20797200512844299</c:v>
                </c:pt>
                <c:pt idx="649">
                  <c:v>0.20797200512844299</c:v>
                </c:pt>
                <c:pt idx="650">
                  <c:v>0.20797200512844299</c:v>
                </c:pt>
                <c:pt idx="651">
                  <c:v>0.20797200512844299</c:v>
                </c:pt>
                <c:pt idx="652">
                  <c:v>0.20797200512844299</c:v>
                </c:pt>
                <c:pt idx="653">
                  <c:v>0.20797200512844299</c:v>
                </c:pt>
                <c:pt idx="654">
                  <c:v>0.20797200512844299</c:v>
                </c:pt>
                <c:pt idx="655">
                  <c:v>0.20797200512844299</c:v>
                </c:pt>
                <c:pt idx="656">
                  <c:v>0.20797200512844299</c:v>
                </c:pt>
                <c:pt idx="657">
                  <c:v>0.20797200512844299</c:v>
                </c:pt>
                <c:pt idx="658">
                  <c:v>0.20797200512844299</c:v>
                </c:pt>
                <c:pt idx="659">
                  <c:v>0.20797200512844299</c:v>
                </c:pt>
                <c:pt idx="660">
                  <c:v>0.20797200512844299</c:v>
                </c:pt>
                <c:pt idx="661">
                  <c:v>0.20797200512844299</c:v>
                </c:pt>
                <c:pt idx="662">
                  <c:v>0.20797200512844299</c:v>
                </c:pt>
                <c:pt idx="663">
                  <c:v>0.20797200512844299</c:v>
                </c:pt>
                <c:pt idx="664">
                  <c:v>0.20797200512844299</c:v>
                </c:pt>
                <c:pt idx="665">
                  <c:v>0.20797200512844299</c:v>
                </c:pt>
                <c:pt idx="666">
                  <c:v>0.20797200512844299</c:v>
                </c:pt>
                <c:pt idx="667">
                  <c:v>0.20797200512844299</c:v>
                </c:pt>
                <c:pt idx="668">
                  <c:v>0.20797200512844299</c:v>
                </c:pt>
                <c:pt idx="669">
                  <c:v>0.20797200512844299</c:v>
                </c:pt>
                <c:pt idx="670">
                  <c:v>0.20797200512844299</c:v>
                </c:pt>
                <c:pt idx="671">
                  <c:v>0.20797200512844299</c:v>
                </c:pt>
                <c:pt idx="672">
                  <c:v>0.20797200512844299</c:v>
                </c:pt>
                <c:pt idx="673">
                  <c:v>0.20797200512844299</c:v>
                </c:pt>
                <c:pt idx="674">
                  <c:v>0.20797200512844299</c:v>
                </c:pt>
                <c:pt idx="675">
                  <c:v>0.20797200512844299</c:v>
                </c:pt>
                <c:pt idx="676">
                  <c:v>0.20797200512844299</c:v>
                </c:pt>
                <c:pt idx="677">
                  <c:v>0.20797200512844299</c:v>
                </c:pt>
                <c:pt idx="678">
                  <c:v>0.20797200512844299</c:v>
                </c:pt>
                <c:pt idx="679">
                  <c:v>0.20797200512844299</c:v>
                </c:pt>
                <c:pt idx="680">
                  <c:v>0.20797200512844299</c:v>
                </c:pt>
                <c:pt idx="681">
                  <c:v>0.20797200512844299</c:v>
                </c:pt>
                <c:pt idx="682">
                  <c:v>0.20797200512844299</c:v>
                </c:pt>
                <c:pt idx="683">
                  <c:v>0.20797200512844299</c:v>
                </c:pt>
                <c:pt idx="684">
                  <c:v>0.20797200512844299</c:v>
                </c:pt>
                <c:pt idx="685">
                  <c:v>0.20797200512844299</c:v>
                </c:pt>
                <c:pt idx="686">
                  <c:v>0.20797200512844299</c:v>
                </c:pt>
                <c:pt idx="687">
                  <c:v>0.20797200512844299</c:v>
                </c:pt>
                <c:pt idx="688">
                  <c:v>0.20797200512844299</c:v>
                </c:pt>
                <c:pt idx="689">
                  <c:v>0.20797200512844299</c:v>
                </c:pt>
                <c:pt idx="690">
                  <c:v>0.20797200512844299</c:v>
                </c:pt>
                <c:pt idx="691">
                  <c:v>0.20797200512844299</c:v>
                </c:pt>
                <c:pt idx="692">
                  <c:v>0.20797200512844299</c:v>
                </c:pt>
                <c:pt idx="693">
                  <c:v>0.20797200512844299</c:v>
                </c:pt>
                <c:pt idx="694">
                  <c:v>0.20797200512844299</c:v>
                </c:pt>
                <c:pt idx="695">
                  <c:v>0.20797200512844299</c:v>
                </c:pt>
                <c:pt idx="696">
                  <c:v>0.20797200512844299</c:v>
                </c:pt>
                <c:pt idx="697">
                  <c:v>0.20797200512844299</c:v>
                </c:pt>
                <c:pt idx="698">
                  <c:v>0.20797200512844299</c:v>
                </c:pt>
                <c:pt idx="699">
                  <c:v>0.20797200512844299</c:v>
                </c:pt>
                <c:pt idx="700">
                  <c:v>0.20797200512844299</c:v>
                </c:pt>
                <c:pt idx="701">
                  <c:v>0.20797200512844299</c:v>
                </c:pt>
                <c:pt idx="702">
                  <c:v>0.20797200512844299</c:v>
                </c:pt>
                <c:pt idx="703">
                  <c:v>0.20797200512844299</c:v>
                </c:pt>
                <c:pt idx="704">
                  <c:v>0.20797200512844299</c:v>
                </c:pt>
                <c:pt idx="705">
                  <c:v>0.20797200512844299</c:v>
                </c:pt>
                <c:pt idx="706">
                  <c:v>0.20797200512844299</c:v>
                </c:pt>
                <c:pt idx="707">
                  <c:v>0.20797200512844299</c:v>
                </c:pt>
                <c:pt idx="708">
                  <c:v>0.20797200512844299</c:v>
                </c:pt>
                <c:pt idx="709">
                  <c:v>0.20797200512844299</c:v>
                </c:pt>
                <c:pt idx="710">
                  <c:v>0.20797200512844299</c:v>
                </c:pt>
                <c:pt idx="711">
                  <c:v>0.20797200512844299</c:v>
                </c:pt>
                <c:pt idx="712">
                  <c:v>0.20797200512844299</c:v>
                </c:pt>
                <c:pt idx="713">
                  <c:v>0.20797200512844299</c:v>
                </c:pt>
                <c:pt idx="714">
                  <c:v>0.20797200512844299</c:v>
                </c:pt>
                <c:pt idx="715">
                  <c:v>0.20797200512844299</c:v>
                </c:pt>
                <c:pt idx="716">
                  <c:v>0.20797200512844299</c:v>
                </c:pt>
                <c:pt idx="717">
                  <c:v>0.20797200512844299</c:v>
                </c:pt>
                <c:pt idx="718">
                  <c:v>0.20797200512844299</c:v>
                </c:pt>
                <c:pt idx="719">
                  <c:v>0.20797200512844299</c:v>
                </c:pt>
                <c:pt idx="720">
                  <c:v>0.20797200512844299</c:v>
                </c:pt>
                <c:pt idx="721">
                  <c:v>0.20797200512844299</c:v>
                </c:pt>
                <c:pt idx="722">
                  <c:v>0.20797200512844299</c:v>
                </c:pt>
                <c:pt idx="723">
                  <c:v>0.20797200512844299</c:v>
                </c:pt>
                <c:pt idx="724">
                  <c:v>0.20797200512844299</c:v>
                </c:pt>
                <c:pt idx="725">
                  <c:v>0.20797200512844299</c:v>
                </c:pt>
                <c:pt idx="726">
                  <c:v>0.20797200512844299</c:v>
                </c:pt>
                <c:pt idx="727">
                  <c:v>0.20797200512844299</c:v>
                </c:pt>
                <c:pt idx="728">
                  <c:v>0.20797200512844299</c:v>
                </c:pt>
                <c:pt idx="729">
                  <c:v>0.20797200512844299</c:v>
                </c:pt>
                <c:pt idx="730">
                  <c:v>0.20797200512844299</c:v>
                </c:pt>
                <c:pt idx="731">
                  <c:v>0.20797200512844299</c:v>
                </c:pt>
                <c:pt idx="732">
                  <c:v>0.20797200512844299</c:v>
                </c:pt>
                <c:pt idx="733">
                  <c:v>0.20797200512844299</c:v>
                </c:pt>
                <c:pt idx="734">
                  <c:v>0.20797200512844299</c:v>
                </c:pt>
                <c:pt idx="735">
                  <c:v>0.20797200512844299</c:v>
                </c:pt>
                <c:pt idx="736">
                  <c:v>0.20797200512844299</c:v>
                </c:pt>
                <c:pt idx="737">
                  <c:v>0.20797200512844299</c:v>
                </c:pt>
                <c:pt idx="738">
                  <c:v>0.20797200512844299</c:v>
                </c:pt>
                <c:pt idx="739">
                  <c:v>0.20797200512844299</c:v>
                </c:pt>
                <c:pt idx="740">
                  <c:v>0.20797200512844299</c:v>
                </c:pt>
                <c:pt idx="741">
                  <c:v>0.20797200512844299</c:v>
                </c:pt>
                <c:pt idx="742">
                  <c:v>0.20797200512844299</c:v>
                </c:pt>
                <c:pt idx="743">
                  <c:v>0.20797200512844299</c:v>
                </c:pt>
                <c:pt idx="744">
                  <c:v>0.20797200512844299</c:v>
                </c:pt>
                <c:pt idx="745">
                  <c:v>0.20797200512844299</c:v>
                </c:pt>
                <c:pt idx="746">
                  <c:v>0.20797200512844299</c:v>
                </c:pt>
                <c:pt idx="747">
                  <c:v>0.20797200512844299</c:v>
                </c:pt>
                <c:pt idx="748">
                  <c:v>0.20797200512844299</c:v>
                </c:pt>
                <c:pt idx="749">
                  <c:v>0.20797200512844299</c:v>
                </c:pt>
                <c:pt idx="750">
                  <c:v>0.20797200512844299</c:v>
                </c:pt>
                <c:pt idx="751">
                  <c:v>0.20797200512844299</c:v>
                </c:pt>
                <c:pt idx="752">
                  <c:v>0.20797200512844299</c:v>
                </c:pt>
                <c:pt idx="753">
                  <c:v>0.20797200512844299</c:v>
                </c:pt>
                <c:pt idx="754">
                  <c:v>0.20797200512844299</c:v>
                </c:pt>
                <c:pt idx="755">
                  <c:v>0.20797200512844299</c:v>
                </c:pt>
                <c:pt idx="756">
                  <c:v>0.20797200512844299</c:v>
                </c:pt>
                <c:pt idx="757">
                  <c:v>0.20797200512844299</c:v>
                </c:pt>
                <c:pt idx="758">
                  <c:v>0.20797200512844299</c:v>
                </c:pt>
                <c:pt idx="759">
                  <c:v>0.20797200512844299</c:v>
                </c:pt>
                <c:pt idx="760">
                  <c:v>0.20797200512844299</c:v>
                </c:pt>
                <c:pt idx="761">
                  <c:v>0.20797200512844299</c:v>
                </c:pt>
                <c:pt idx="762">
                  <c:v>0.20797200512844299</c:v>
                </c:pt>
                <c:pt idx="763">
                  <c:v>0.20797200512844299</c:v>
                </c:pt>
                <c:pt idx="764">
                  <c:v>0.20797200512844299</c:v>
                </c:pt>
                <c:pt idx="765">
                  <c:v>0.20797200512844299</c:v>
                </c:pt>
                <c:pt idx="766">
                  <c:v>0.20797200512844299</c:v>
                </c:pt>
                <c:pt idx="767">
                  <c:v>0.20797200512844299</c:v>
                </c:pt>
                <c:pt idx="768">
                  <c:v>0.20797200512844299</c:v>
                </c:pt>
                <c:pt idx="769">
                  <c:v>0.20797200512844299</c:v>
                </c:pt>
                <c:pt idx="770">
                  <c:v>0.20797200512844299</c:v>
                </c:pt>
                <c:pt idx="771">
                  <c:v>0.20797200512844299</c:v>
                </c:pt>
                <c:pt idx="772">
                  <c:v>0.20797200512844299</c:v>
                </c:pt>
                <c:pt idx="773">
                  <c:v>0.20797200512844299</c:v>
                </c:pt>
                <c:pt idx="774">
                  <c:v>0.20797200512844299</c:v>
                </c:pt>
                <c:pt idx="775">
                  <c:v>0.20797200512844299</c:v>
                </c:pt>
                <c:pt idx="776">
                  <c:v>0.20797200512844299</c:v>
                </c:pt>
                <c:pt idx="777">
                  <c:v>0.20797200512844299</c:v>
                </c:pt>
                <c:pt idx="778">
                  <c:v>0.20797200512844299</c:v>
                </c:pt>
                <c:pt idx="779">
                  <c:v>0.20797200512844299</c:v>
                </c:pt>
                <c:pt idx="780">
                  <c:v>0.20797200512844299</c:v>
                </c:pt>
                <c:pt idx="781">
                  <c:v>0.20797200512844299</c:v>
                </c:pt>
                <c:pt idx="782">
                  <c:v>0.20797200512844299</c:v>
                </c:pt>
                <c:pt idx="783">
                  <c:v>0.20797200512844299</c:v>
                </c:pt>
                <c:pt idx="784">
                  <c:v>0.20797200512844299</c:v>
                </c:pt>
                <c:pt idx="785">
                  <c:v>0.20797200512844299</c:v>
                </c:pt>
                <c:pt idx="786">
                  <c:v>0.20797200512844299</c:v>
                </c:pt>
                <c:pt idx="787">
                  <c:v>0.20797200512844299</c:v>
                </c:pt>
                <c:pt idx="788">
                  <c:v>0.20797200512844299</c:v>
                </c:pt>
                <c:pt idx="789">
                  <c:v>0.20797200512844299</c:v>
                </c:pt>
                <c:pt idx="790">
                  <c:v>0.20797200512844299</c:v>
                </c:pt>
                <c:pt idx="791">
                  <c:v>0.20797200512844299</c:v>
                </c:pt>
                <c:pt idx="792">
                  <c:v>0.20797200512844299</c:v>
                </c:pt>
                <c:pt idx="793">
                  <c:v>0.20797200512844299</c:v>
                </c:pt>
                <c:pt idx="794">
                  <c:v>0.20797200512844299</c:v>
                </c:pt>
                <c:pt idx="795">
                  <c:v>0.20797200512844299</c:v>
                </c:pt>
                <c:pt idx="796">
                  <c:v>0.20797200512844299</c:v>
                </c:pt>
                <c:pt idx="797">
                  <c:v>0.20797200512844299</c:v>
                </c:pt>
                <c:pt idx="798">
                  <c:v>0.20797200512844299</c:v>
                </c:pt>
                <c:pt idx="799">
                  <c:v>0.20797200512844299</c:v>
                </c:pt>
                <c:pt idx="800">
                  <c:v>0.20797200512844299</c:v>
                </c:pt>
                <c:pt idx="801">
                  <c:v>0.20797200512844299</c:v>
                </c:pt>
                <c:pt idx="802">
                  <c:v>0.20797200512844299</c:v>
                </c:pt>
                <c:pt idx="803">
                  <c:v>0.20797200512844299</c:v>
                </c:pt>
                <c:pt idx="804">
                  <c:v>0.20797200512844299</c:v>
                </c:pt>
                <c:pt idx="805">
                  <c:v>0.20797200512844299</c:v>
                </c:pt>
                <c:pt idx="806">
                  <c:v>0.20797200512844299</c:v>
                </c:pt>
                <c:pt idx="807">
                  <c:v>0.20797200512844299</c:v>
                </c:pt>
                <c:pt idx="808">
                  <c:v>0.20797200512844299</c:v>
                </c:pt>
                <c:pt idx="809">
                  <c:v>0.20797200512844299</c:v>
                </c:pt>
                <c:pt idx="810">
                  <c:v>0.20797200512844299</c:v>
                </c:pt>
                <c:pt idx="811">
                  <c:v>0.20797200512844299</c:v>
                </c:pt>
                <c:pt idx="812">
                  <c:v>0.20797200512844299</c:v>
                </c:pt>
                <c:pt idx="813">
                  <c:v>0.20797200512844299</c:v>
                </c:pt>
                <c:pt idx="814">
                  <c:v>0.20797200512844299</c:v>
                </c:pt>
                <c:pt idx="815">
                  <c:v>0.20797200512844299</c:v>
                </c:pt>
                <c:pt idx="816">
                  <c:v>0.20797200512844299</c:v>
                </c:pt>
                <c:pt idx="817">
                  <c:v>0.20797200512844299</c:v>
                </c:pt>
                <c:pt idx="818">
                  <c:v>0.20797200512844299</c:v>
                </c:pt>
                <c:pt idx="819">
                  <c:v>0.20797200512844299</c:v>
                </c:pt>
                <c:pt idx="820">
                  <c:v>0.20797200512844299</c:v>
                </c:pt>
                <c:pt idx="821">
                  <c:v>0.20797200512844299</c:v>
                </c:pt>
                <c:pt idx="822">
                  <c:v>0.20797200512844299</c:v>
                </c:pt>
                <c:pt idx="823">
                  <c:v>0.20797200512844299</c:v>
                </c:pt>
                <c:pt idx="824">
                  <c:v>0.20797200512844299</c:v>
                </c:pt>
                <c:pt idx="825">
                  <c:v>0.20797200512844299</c:v>
                </c:pt>
                <c:pt idx="826">
                  <c:v>0.20797200512844299</c:v>
                </c:pt>
                <c:pt idx="827">
                  <c:v>0.20797200512844299</c:v>
                </c:pt>
                <c:pt idx="828">
                  <c:v>0.20797200512844299</c:v>
                </c:pt>
                <c:pt idx="829">
                  <c:v>0.20797200512844299</c:v>
                </c:pt>
                <c:pt idx="830">
                  <c:v>0.20797200512844299</c:v>
                </c:pt>
                <c:pt idx="831">
                  <c:v>0.20797200512844299</c:v>
                </c:pt>
                <c:pt idx="832">
                  <c:v>0.20797200512844299</c:v>
                </c:pt>
                <c:pt idx="833">
                  <c:v>0.20797200512844299</c:v>
                </c:pt>
                <c:pt idx="834">
                  <c:v>0.20797200512844299</c:v>
                </c:pt>
                <c:pt idx="835">
                  <c:v>0.20797200512844299</c:v>
                </c:pt>
                <c:pt idx="836">
                  <c:v>0.20797200512844299</c:v>
                </c:pt>
                <c:pt idx="837">
                  <c:v>0.20797200512844299</c:v>
                </c:pt>
                <c:pt idx="838">
                  <c:v>0.20797200512844299</c:v>
                </c:pt>
                <c:pt idx="839">
                  <c:v>0.20797200512844299</c:v>
                </c:pt>
                <c:pt idx="840">
                  <c:v>0.20797200512844299</c:v>
                </c:pt>
                <c:pt idx="841">
                  <c:v>0.20797200512844299</c:v>
                </c:pt>
                <c:pt idx="842">
                  <c:v>0.20797200512844299</c:v>
                </c:pt>
                <c:pt idx="843">
                  <c:v>0.20797200512844299</c:v>
                </c:pt>
                <c:pt idx="844">
                  <c:v>0.20797200512844299</c:v>
                </c:pt>
                <c:pt idx="845">
                  <c:v>0.20797200512844299</c:v>
                </c:pt>
                <c:pt idx="846">
                  <c:v>0.20797200512844299</c:v>
                </c:pt>
                <c:pt idx="847">
                  <c:v>0.20797200512844299</c:v>
                </c:pt>
                <c:pt idx="848">
                  <c:v>0.20797200512844299</c:v>
                </c:pt>
                <c:pt idx="849">
                  <c:v>0.20797200512844299</c:v>
                </c:pt>
                <c:pt idx="850">
                  <c:v>0.20797200512844299</c:v>
                </c:pt>
                <c:pt idx="851">
                  <c:v>0.20797200512844299</c:v>
                </c:pt>
                <c:pt idx="852">
                  <c:v>0.20797200512844299</c:v>
                </c:pt>
                <c:pt idx="853">
                  <c:v>0.20797200512844299</c:v>
                </c:pt>
                <c:pt idx="854">
                  <c:v>0.20797200512844299</c:v>
                </c:pt>
                <c:pt idx="855">
                  <c:v>0.20797200512844299</c:v>
                </c:pt>
                <c:pt idx="856">
                  <c:v>0.20797200512844299</c:v>
                </c:pt>
                <c:pt idx="857">
                  <c:v>0.20797200512844299</c:v>
                </c:pt>
                <c:pt idx="858">
                  <c:v>0.20797200512844299</c:v>
                </c:pt>
                <c:pt idx="859">
                  <c:v>0.20797200512844299</c:v>
                </c:pt>
                <c:pt idx="860">
                  <c:v>0.20797200512844299</c:v>
                </c:pt>
                <c:pt idx="861">
                  <c:v>0.20797200512844299</c:v>
                </c:pt>
                <c:pt idx="862">
                  <c:v>0.20797200512844299</c:v>
                </c:pt>
                <c:pt idx="863">
                  <c:v>0.20797200512844299</c:v>
                </c:pt>
                <c:pt idx="864">
                  <c:v>0.20797200512844299</c:v>
                </c:pt>
                <c:pt idx="865">
                  <c:v>0.20797200512844299</c:v>
                </c:pt>
                <c:pt idx="866">
                  <c:v>0.20797200512844299</c:v>
                </c:pt>
                <c:pt idx="867">
                  <c:v>0.20797200512844299</c:v>
                </c:pt>
                <c:pt idx="868">
                  <c:v>0.20797200512844299</c:v>
                </c:pt>
                <c:pt idx="869">
                  <c:v>0.20797200512844299</c:v>
                </c:pt>
                <c:pt idx="870">
                  <c:v>0.20797200512844299</c:v>
                </c:pt>
                <c:pt idx="871">
                  <c:v>0.20797200512844299</c:v>
                </c:pt>
                <c:pt idx="872">
                  <c:v>0.20797200512844299</c:v>
                </c:pt>
                <c:pt idx="873">
                  <c:v>0.20797200512844299</c:v>
                </c:pt>
                <c:pt idx="874">
                  <c:v>0.20797200512844299</c:v>
                </c:pt>
                <c:pt idx="875">
                  <c:v>0.20797200512844299</c:v>
                </c:pt>
                <c:pt idx="876">
                  <c:v>0.20797200512844299</c:v>
                </c:pt>
                <c:pt idx="877">
                  <c:v>0.20797200512844299</c:v>
                </c:pt>
                <c:pt idx="878">
                  <c:v>0.20797200512844299</c:v>
                </c:pt>
                <c:pt idx="879">
                  <c:v>0.20797200512844299</c:v>
                </c:pt>
                <c:pt idx="880">
                  <c:v>0.20797200512844299</c:v>
                </c:pt>
                <c:pt idx="881">
                  <c:v>0.20797200512844299</c:v>
                </c:pt>
                <c:pt idx="882">
                  <c:v>0.20797200512844299</c:v>
                </c:pt>
                <c:pt idx="883">
                  <c:v>0.20797200512844299</c:v>
                </c:pt>
                <c:pt idx="884">
                  <c:v>0.20797200512844299</c:v>
                </c:pt>
                <c:pt idx="885">
                  <c:v>0.20797200512844299</c:v>
                </c:pt>
                <c:pt idx="886">
                  <c:v>0.20797200512844299</c:v>
                </c:pt>
                <c:pt idx="887">
                  <c:v>0.20797200512844299</c:v>
                </c:pt>
                <c:pt idx="888">
                  <c:v>0.20797200512844299</c:v>
                </c:pt>
                <c:pt idx="889">
                  <c:v>0.20797200512844299</c:v>
                </c:pt>
                <c:pt idx="890">
                  <c:v>0.20797200512844299</c:v>
                </c:pt>
                <c:pt idx="891">
                  <c:v>0.20797200512844299</c:v>
                </c:pt>
                <c:pt idx="892">
                  <c:v>0.20797200512844299</c:v>
                </c:pt>
                <c:pt idx="893">
                  <c:v>0.20797200512844299</c:v>
                </c:pt>
                <c:pt idx="894">
                  <c:v>0.20797200512844299</c:v>
                </c:pt>
                <c:pt idx="895">
                  <c:v>0.20797200512844299</c:v>
                </c:pt>
                <c:pt idx="896">
                  <c:v>0.20797200512844299</c:v>
                </c:pt>
                <c:pt idx="897">
                  <c:v>0.20797200512844299</c:v>
                </c:pt>
                <c:pt idx="898">
                  <c:v>0.20797200512844299</c:v>
                </c:pt>
                <c:pt idx="899">
                  <c:v>0.20797200512844299</c:v>
                </c:pt>
                <c:pt idx="900">
                  <c:v>0.20797200512844299</c:v>
                </c:pt>
                <c:pt idx="901">
                  <c:v>0.20797200512844299</c:v>
                </c:pt>
                <c:pt idx="902">
                  <c:v>0.20797200512844299</c:v>
                </c:pt>
                <c:pt idx="903">
                  <c:v>0.20797200512844299</c:v>
                </c:pt>
                <c:pt idx="904">
                  <c:v>0.20797200512844299</c:v>
                </c:pt>
                <c:pt idx="905">
                  <c:v>0.20797200512844299</c:v>
                </c:pt>
                <c:pt idx="906">
                  <c:v>0.20797200512844299</c:v>
                </c:pt>
                <c:pt idx="907">
                  <c:v>0.20797200512844299</c:v>
                </c:pt>
                <c:pt idx="908">
                  <c:v>0.20797200512844299</c:v>
                </c:pt>
                <c:pt idx="909">
                  <c:v>0.20797200512844299</c:v>
                </c:pt>
                <c:pt idx="910">
                  <c:v>0.20797200512844299</c:v>
                </c:pt>
                <c:pt idx="911">
                  <c:v>0.20797200512844299</c:v>
                </c:pt>
                <c:pt idx="912">
                  <c:v>0.20797200512844299</c:v>
                </c:pt>
                <c:pt idx="913">
                  <c:v>0.20797200512844299</c:v>
                </c:pt>
                <c:pt idx="914">
                  <c:v>0.20797200512844299</c:v>
                </c:pt>
                <c:pt idx="915">
                  <c:v>0.20797200512844299</c:v>
                </c:pt>
                <c:pt idx="916">
                  <c:v>0.20797200512844299</c:v>
                </c:pt>
                <c:pt idx="917">
                  <c:v>0.20797200512844299</c:v>
                </c:pt>
                <c:pt idx="918">
                  <c:v>0.20797200512844299</c:v>
                </c:pt>
                <c:pt idx="919">
                  <c:v>0.20797200512844299</c:v>
                </c:pt>
                <c:pt idx="920">
                  <c:v>0.20797200512844299</c:v>
                </c:pt>
                <c:pt idx="921">
                  <c:v>0.20797200512844299</c:v>
                </c:pt>
                <c:pt idx="922">
                  <c:v>0.20797200512844299</c:v>
                </c:pt>
                <c:pt idx="923">
                  <c:v>0.20797200512844299</c:v>
                </c:pt>
                <c:pt idx="924">
                  <c:v>0.20797200512844299</c:v>
                </c:pt>
                <c:pt idx="925">
                  <c:v>0.20797200512844299</c:v>
                </c:pt>
                <c:pt idx="926">
                  <c:v>0.20797200512844299</c:v>
                </c:pt>
                <c:pt idx="927">
                  <c:v>0.20797200512844299</c:v>
                </c:pt>
                <c:pt idx="928">
                  <c:v>0.20797200512844299</c:v>
                </c:pt>
                <c:pt idx="929">
                  <c:v>0.20797200512844299</c:v>
                </c:pt>
                <c:pt idx="930">
                  <c:v>0.20797200512844299</c:v>
                </c:pt>
                <c:pt idx="931">
                  <c:v>0.20797200512844299</c:v>
                </c:pt>
                <c:pt idx="932">
                  <c:v>0.20797200512844299</c:v>
                </c:pt>
                <c:pt idx="933">
                  <c:v>0.20797200512844299</c:v>
                </c:pt>
                <c:pt idx="934">
                  <c:v>0.20797200512844299</c:v>
                </c:pt>
                <c:pt idx="935">
                  <c:v>0.20797200512844299</c:v>
                </c:pt>
                <c:pt idx="936">
                  <c:v>0.20797200512844299</c:v>
                </c:pt>
                <c:pt idx="937">
                  <c:v>0.20797200512844299</c:v>
                </c:pt>
                <c:pt idx="938">
                  <c:v>0.20797200512844299</c:v>
                </c:pt>
                <c:pt idx="939">
                  <c:v>0.20797200512844299</c:v>
                </c:pt>
                <c:pt idx="940">
                  <c:v>0.20797200512844299</c:v>
                </c:pt>
                <c:pt idx="941">
                  <c:v>0.20797200512844299</c:v>
                </c:pt>
                <c:pt idx="942">
                  <c:v>0.20797200512844299</c:v>
                </c:pt>
                <c:pt idx="943">
                  <c:v>0.20797200512844299</c:v>
                </c:pt>
                <c:pt idx="944">
                  <c:v>0.20797200512844299</c:v>
                </c:pt>
                <c:pt idx="945">
                  <c:v>0.20797200512844299</c:v>
                </c:pt>
                <c:pt idx="946">
                  <c:v>0.20797200512844299</c:v>
                </c:pt>
                <c:pt idx="947">
                  <c:v>0.20797200512844299</c:v>
                </c:pt>
                <c:pt idx="948">
                  <c:v>0.20797200512844299</c:v>
                </c:pt>
                <c:pt idx="949">
                  <c:v>0.20797200512844299</c:v>
                </c:pt>
                <c:pt idx="950">
                  <c:v>0.20797200512844299</c:v>
                </c:pt>
                <c:pt idx="951">
                  <c:v>0.20797200512844299</c:v>
                </c:pt>
                <c:pt idx="952">
                  <c:v>0.20797200512844299</c:v>
                </c:pt>
                <c:pt idx="953">
                  <c:v>0.20797200512844299</c:v>
                </c:pt>
                <c:pt idx="954">
                  <c:v>0.20797200512844299</c:v>
                </c:pt>
                <c:pt idx="955">
                  <c:v>0.20797200512844299</c:v>
                </c:pt>
                <c:pt idx="956">
                  <c:v>0.20797200512844299</c:v>
                </c:pt>
                <c:pt idx="957">
                  <c:v>0.20797200512844299</c:v>
                </c:pt>
                <c:pt idx="958">
                  <c:v>0.20797200512844299</c:v>
                </c:pt>
                <c:pt idx="959">
                  <c:v>0.20797200512844299</c:v>
                </c:pt>
                <c:pt idx="960">
                  <c:v>0.20797200512844299</c:v>
                </c:pt>
                <c:pt idx="961">
                  <c:v>0.20797200512844299</c:v>
                </c:pt>
                <c:pt idx="962">
                  <c:v>0.20797200512844299</c:v>
                </c:pt>
                <c:pt idx="963">
                  <c:v>0.20797200512844299</c:v>
                </c:pt>
                <c:pt idx="964">
                  <c:v>0.20797200512844299</c:v>
                </c:pt>
                <c:pt idx="965">
                  <c:v>0.20797200512844299</c:v>
                </c:pt>
                <c:pt idx="966">
                  <c:v>0.20797200512844299</c:v>
                </c:pt>
                <c:pt idx="967">
                  <c:v>0.20797200512844299</c:v>
                </c:pt>
                <c:pt idx="968">
                  <c:v>0.20797200512844299</c:v>
                </c:pt>
                <c:pt idx="969">
                  <c:v>0.20797200512844299</c:v>
                </c:pt>
                <c:pt idx="970">
                  <c:v>0.20797200512844299</c:v>
                </c:pt>
                <c:pt idx="971">
                  <c:v>0.20797200512844299</c:v>
                </c:pt>
                <c:pt idx="972">
                  <c:v>0.20797200512844299</c:v>
                </c:pt>
                <c:pt idx="973">
                  <c:v>0.20797200512844299</c:v>
                </c:pt>
                <c:pt idx="974">
                  <c:v>0.20797200512844299</c:v>
                </c:pt>
                <c:pt idx="975">
                  <c:v>0.20797200512844299</c:v>
                </c:pt>
                <c:pt idx="976">
                  <c:v>0.20797200512844299</c:v>
                </c:pt>
                <c:pt idx="977">
                  <c:v>0.20797200512844299</c:v>
                </c:pt>
                <c:pt idx="978">
                  <c:v>0.20797200512844299</c:v>
                </c:pt>
                <c:pt idx="979">
                  <c:v>0.20797200512844299</c:v>
                </c:pt>
                <c:pt idx="980">
                  <c:v>0.20797200512844299</c:v>
                </c:pt>
                <c:pt idx="981">
                  <c:v>0.20797200512844299</c:v>
                </c:pt>
                <c:pt idx="982">
                  <c:v>0.20797200512844299</c:v>
                </c:pt>
                <c:pt idx="983">
                  <c:v>0.20797200512844299</c:v>
                </c:pt>
                <c:pt idx="984">
                  <c:v>0.20797200512844299</c:v>
                </c:pt>
                <c:pt idx="985">
                  <c:v>0.20797200512844299</c:v>
                </c:pt>
                <c:pt idx="986">
                  <c:v>0.20797200512844299</c:v>
                </c:pt>
                <c:pt idx="987">
                  <c:v>0.20797200512844299</c:v>
                </c:pt>
                <c:pt idx="988">
                  <c:v>0.20797200512844299</c:v>
                </c:pt>
                <c:pt idx="989">
                  <c:v>0.20797200512844299</c:v>
                </c:pt>
                <c:pt idx="990">
                  <c:v>0.20797200512844299</c:v>
                </c:pt>
                <c:pt idx="991">
                  <c:v>0.20797200512844299</c:v>
                </c:pt>
                <c:pt idx="992">
                  <c:v>0.20797200512844299</c:v>
                </c:pt>
                <c:pt idx="993">
                  <c:v>0.20797200512844299</c:v>
                </c:pt>
                <c:pt idx="994">
                  <c:v>0.20797200512844299</c:v>
                </c:pt>
                <c:pt idx="995">
                  <c:v>0.20797200512844299</c:v>
                </c:pt>
                <c:pt idx="996">
                  <c:v>0.20797200512844299</c:v>
                </c:pt>
                <c:pt idx="997">
                  <c:v>0.20797200512844299</c:v>
                </c:pt>
                <c:pt idx="998">
                  <c:v>0.20797200512844299</c:v>
                </c:pt>
                <c:pt idx="999">
                  <c:v>0.20797200512844299</c:v>
                </c:pt>
              </c:numCache>
            </c:numRef>
          </c:yVal>
          <c:smooth val="0"/>
          <c:extLst>
            <c:ext xmlns:c16="http://schemas.microsoft.com/office/drawing/2014/chart" uri="{C3380CC4-5D6E-409C-BE32-E72D297353CC}">
              <c16:uniqueId val="{00000000-70E4-47ED-B656-2FE786AF6C50}"/>
            </c:ext>
          </c:extLst>
        </c:ser>
        <c:dLbls>
          <c:showLegendKey val="0"/>
          <c:showVal val="0"/>
          <c:showCatName val="0"/>
          <c:showSerName val="0"/>
          <c:showPercent val="0"/>
          <c:showBubbleSize val="0"/>
        </c:dLbls>
        <c:axId val="1506915632"/>
        <c:axId val="1506925424"/>
      </c:scatterChart>
      <c:valAx>
        <c:axId val="1506915632"/>
        <c:scaling>
          <c:orientation val="minMax"/>
          <c:max val="10"/>
        </c:scaling>
        <c:delete val="0"/>
        <c:axPos val="b"/>
        <c:majorGridlines>
          <c:spPr>
            <a:ln w="9525" cap="flat" cmpd="sng" algn="ctr">
              <a:solidFill>
                <a:schemeClr val="bg1">
                  <a:lumMod val="50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lang="en-US" sz="1000" b="1" i="0" u="none" strike="noStrike" kern="1200" baseline="0">
                    <a:solidFill>
                      <a:sysClr val="windowText" lastClr="000000"/>
                    </a:solidFill>
                    <a:latin typeface="Arial" panose="020B0604020202020204" pitchFamily="7" charset="0"/>
                    <a:ea typeface="+mn-ea"/>
                    <a:cs typeface="Arial" panose="020B0604020202020204" pitchFamily="7" charset="0"/>
                  </a:defRPr>
                </a:pPr>
                <a:r>
                  <a:rPr lang="en-US" b="1">
                    <a:solidFill>
                      <a:sysClr val="windowText" lastClr="000000"/>
                    </a:solidFill>
                    <a:latin typeface="Arial" panose="020B0604020202020204" pitchFamily="7" charset="0"/>
                    <a:cs typeface="Arial" panose="020B0604020202020204" pitchFamily="7" charset="0"/>
                  </a:rPr>
                  <a:t>T</a:t>
                </a:r>
                <a:r>
                  <a:rPr lang="en-US" b="1" baseline="0">
                    <a:solidFill>
                      <a:sysClr val="windowText" lastClr="000000"/>
                    </a:solidFill>
                    <a:latin typeface="Arial" panose="020B0604020202020204" pitchFamily="7" charset="0"/>
                    <a:cs typeface="Arial" panose="020B0604020202020204" pitchFamily="7" charset="0"/>
                  </a:rPr>
                  <a:t> (s)</a:t>
                </a:r>
                <a:endParaRPr lang="en-US" b="1">
                  <a:solidFill>
                    <a:sysClr val="windowText" lastClr="000000"/>
                  </a:solidFill>
                  <a:latin typeface="Arial" panose="020B0604020202020204" pitchFamily="7" charset="0"/>
                  <a:cs typeface="Arial" panose="020B0604020202020204" pitchFamily="7" charset="0"/>
                </a:endParaRPr>
              </a:p>
            </c:rich>
          </c:tx>
          <c:layout>
            <c:manualLayout>
              <c:xMode val="edge"/>
              <c:yMode val="edge"/>
              <c:x val="0.50626497774734702"/>
              <c:y val="0.93287816320869799"/>
            </c:manualLayout>
          </c:layout>
          <c:overlay val="0"/>
          <c:spPr>
            <a:noFill/>
            <a:ln>
              <a:noFill/>
            </a:ln>
            <a:effectLst/>
          </c:spPr>
          <c:txPr>
            <a:bodyPr rot="0" spcFirstLastPara="1" vertOverflow="ellipsis" vert="horz" wrap="square" anchor="ctr" anchorCtr="1"/>
            <a:lstStyle/>
            <a:p>
              <a:pPr>
                <a:defRPr lang="en-US" sz="1000" b="1" i="0" u="none" strike="noStrike" kern="1200" baseline="0">
                  <a:solidFill>
                    <a:sysClr val="windowText" lastClr="000000"/>
                  </a:solidFill>
                  <a:latin typeface="Arial" panose="020B0604020202020204" pitchFamily="7" charset="0"/>
                  <a:ea typeface="+mn-ea"/>
                  <a:cs typeface="Arial" panose="020B0604020202020204" pitchFamily="7" charset="0"/>
                </a:defRPr>
              </a:pPr>
              <a:endParaRPr lang="en-US"/>
            </a:p>
          </c:txPr>
        </c:title>
        <c:numFmt formatCode="0" sourceLinked="0"/>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lang="en-US" sz="1000" b="0" i="0" u="none" strike="noStrike" kern="1200" baseline="0">
                <a:solidFill>
                  <a:sysClr val="windowText" lastClr="000000"/>
                </a:solidFill>
                <a:latin typeface="Arial" panose="020B0604020202020204" pitchFamily="7" charset="0"/>
                <a:ea typeface="+mn-ea"/>
                <a:cs typeface="Arial" panose="020B0604020202020204" pitchFamily="7" charset="0"/>
              </a:defRPr>
            </a:pPr>
            <a:endParaRPr lang="en-US"/>
          </a:p>
        </c:txPr>
        <c:crossAx val="1506925424"/>
        <c:crosses val="autoZero"/>
        <c:crossBetween val="midCat"/>
        <c:majorUnit val="1"/>
        <c:minorUnit val="0.5"/>
      </c:valAx>
      <c:valAx>
        <c:axId val="1506925424"/>
        <c:scaling>
          <c:orientation val="minMax"/>
        </c:scaling>
        <c:delete val="0"/>
        <c:axPos val="l"/>
        <c:majorGridlines>
          <c:spPr>
            <a:ln w="9525" cap="flat" cmpd="sng" algn="ctr">
              <a:solidFill>
                <a:schemeClr val="bg1">
                  <a:lumMod val="6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lang="en-US" sz="1000" b="1" i="0" u="none" strike="noStrike" kern="1200" baseline="0">
                    <a:solidFill>
                      <a:sysClr val="windowText" lastClr="000000"/>
                    </a:solidFill>
                    <a:latin typeface="Arial" panose="020B0604020202020204" pitchFamily="7" charset="0"/>
                    <a:ea typeface="+mn-ea"/>
                    <a:cs typeface="Arial" panose="020B0604020202020204" pitchFamily="7" charset="0"/>
                  </a:defRPr>
                </a:pPr>
                <a:r>
                  <a:rPr lang="en-US" sz="1000" b="1" i="0" baseline="0">
                    <a:effectLst/>
                  </a:rPr>
                  <a:t>S</a:t>
                </a:r>
                <a:r>
                  <a:rPr lang="en-US" sz="1000" b="1" i="0" baseline="-25000">
                    <a:effectLst/>
                  </a:rPr>
                  <a:t>d</a:t>
                </a:r>
                <a:r>
                  <a:rPr lang="en-US" sz="1000" b="1" i="0" baseline="0">
                    <a:effectLst/>
                  </a:rPr>
                  <a:t> (m/s</a:t>
                </a:r>
                <a:r>
                  <a:rPr lang="en-US" sz="1000" b="1" i="0" baseline="30000">
                    <a:effectLst/>
                  </a:rPr>
                  <a:t>2</a:t>
                </a:r>
                <a:r>
                  <a:rPr lang="en-US" sz="1000" b="1" i="0" baseline="0">
                    <a:effectLst/>
                  </a:rPr>
                  <a:t>)</a:t>
                </a:r>
                <a:endParaRPr lang="en-US" sz="1000">
                  <a:effectLst/>
                </a:endParaRPr>
              </a:p>
            </c:rich>
          </c:tx>
          <c:layout>
            <c:manualLayout>
              <c:xMode val="edge"/>
              <c:yMode val="edge"/>
              <c:x val="6.6373345843846803E-3"/>
              <c:y val="0.37895444740008699"/>
            </c:manualLayout>
          </c:layout>
          <c:overlay val="0"/>
          <c:spPr>
            <a:noFill/>
            <a:ln>
              <a:noFill/>
            </a:ln>
            <a:effectLst/>
          </c:spPr>
          <c:txPr>
            <a:bodyPr rot="-5400000" spcFirstLastPara="1" vertOverflow="ellipsis" vert="horz" wrap="square" anchor="ctr" anchorCtr="1"/>
            <a:lstStyle/>
            <a:p>
              <a:pPr>
                <a:defRPr lang="en-US" sz="1000" b="1" i="0" u="none" strike="noStrike" kern="1200" baseline="0">
                  <a:solidFill>
                    <a:sysClr val="windowText" lastClr="000000"/>
                  </a:solidFill>
                  <a:latin typeface="Arial" panose="020B0604020202020204" pitchFamily="7" charset="0"/>
                  <a:ea typeface="+mn-ea"/>
                  <a:cs typeface="Arial" panose="020B0604020202020204" pitchFamily="7" charset="0"/>
                </a:defRPr>
              </a:pPr>
              <a:endParaRPr lang="en-US"/>
            </a:p>
          </c:txPr>
        </c:title>
        <c:numFmt formatCode="0.0" sourceLinked="0"/>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lang="en-US" sz="1000" b="0" i="0" u="none" strike="noStrike" kern="1200" baseline="0">
                <a:solidFill>
                  <a:sysClr val="windowText" lastClr="000000"/>
                </a:solidFill>
                <a:latin typeface="Arial" panose="020B0604020202020204" pitchFamily="7" charset="0"/>
                <a:ea typeface="+mn-ea"/>
                <a:cs typeface="Arial" panose="020B0604020202020204" pitchFamily="7" charset="0"/>
              </a:defRPr>
            </a:pPr>
            <a:endParaRPr lang="en-US"/>
          </a:p>
        </c:txPr>
        <c:crossAx val="1506915632"/>
        <c:crosses val="autoZero"/>
        <c:crossBetween val="midCat"/>
        <c:majorUnit val="0.5"/>
        <c:minorUnit val="0.1"/>
      </c:valAx>
      <c:spPr>
        <a:noFill/>
        <a:ln>
          <a:solidFill>
            <a:sysClr val="windowText" lastClr="000000"/>
          </a:solidFill>
        </a:ln>
        <a:effectLst/>
      </c:spPr>
    </c:plotArea>
    <c:plotVisOnly val="1"/>
    <c:dispBlanksAs val="gap"/>
    <c:showDLblsOverMax val="0"/>
    <c:extLst>
      <c:ext uri="{0b15fc19-7d7d-44ad-8c2d-2c3a37ce22c3}">
        <chartProps xmlns="https://web.wps.cn/et/2018/main" chartId="{7e202a25-c0a0-422c-bd77-75743f6e471e}"/>
      </c:ext>
    </c:extLst>
  </c:chart>
  <c:spPr>
    <a:solidFill>
      <a:schemeClr val="bg1"/>
    </a:solidFill>
    <a:ln w="9525" cap="flat" cmpd="sng" algn="ctr">
      <a:solidFill>
        <a:sysClr val="windowText" lastClr="000000"/>
      </a:solidFill>
      <a:round/>
    </a:ln>
    <a:effectLst/>
  </c:spPr>
  <c:txPr>
    <a:bodyPr/>
    <a:lstStyle/>
    <a:p>
      <a:pPr>
        <a:defRPr lang="en-US"/>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lang="en-US"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263181474296406E-2"/>
          <c:y val="9.9790366643850797E-2"/>
          <c:w val="0.87318126297014798"/>
          <c:h val="0.77598889871146803"/>
        </c:manualLayout>
      </c:layout>
      <c:scatterChart>
        <c:scatterStyle val="lineMarker"/>
        <c:varyColors val="0"/>
        <c:ser>
          <c:idx val="0"/>
          <c:order val="0"/>
          <c:tx>
            <c:v>HORIZONTAL DESIGN SPECTRUM</c:v>
          </c:tx>
          <c:spPr>
            <a:ln w="19050" cap="rnd">
              <a:solidFill>
                <a:schemeClr val="accent1"/>
              </a:solidFill>
              <a:round/>
            </a:ln>
            <a:effectLst/>
          </c:spPr>
          <c:marker>
            <c:symbol val="none"/>
          </c:marker>
          <c:xVal>
            <c:numRef>
              <c:f>'SEISMICLOAD 2025'!$N$9:$N$1009</c:f>
              <c:numCache>
                <c:formatCode>0.000</c:formatCode>
                <c:ptCount val="1001"/>
                <c:pt idx="0">
                  <c:v>0</c:v>
                </c:pt>
                <c:pt idx="1">
                  <c:v>9.9999997764825804E-3</c:v>
                </c:pt>
                <c:pt idx="2">
                  <c:v>1.9999999552965199E-2</c:v>
                </c:pt>
                <c:pt idx="3">
                  <c:v>2.9999999329447701E-2</c:v>
                </c:pt>
                <c:pt idx="4">
                  <c:v>3.9999999105930301E-2</c:v>
                </c:pt>
                <c:pt idx="5">
                  <c:v>4.9999997019767803E-2</c:v>
                </c:pt>
                <c:pt idx="6">
                  <c:v>5.9999994933605201E-2</c:v>
                </c:pt>
                <c:pt idx="7">
                  <c:v>6.9999992847442599E-2</c:v>
                </c:pt>
                <c:pt idx="8">
                  <c:v>7.9999990761280101E-2</c:v>
                </c:pt>
                <c:pt idx="9">
                  <c:v>8.9999988675117507E-2</c:v>
                </c:pt>
                <c:pt idx="10">
                  <c:v>9.9999986588954898E-2</c:v>
                </c:pt>
                <c:pt idx="11">
                  <c:v>0.109999984502792</c:v>
                </c:pt>
                <c:pt idx="12">
                  <c:v>0.11999998241663</c:v>
                </c:pt>
                <c:pt idx="13">
                  <c:v>0.129999980330467</c:v>
                </c:pt>
                <c:pt idx="14">
                  <c:v>0.139999985694885</c:v>
                </c:pt>
                <c:pt idx="15">
                  <c:v>0.14999999105930301</c:v>
                </c:pt>
                <c:pt idx="16">
                  <c:v>0.15999999642372101</c:v>
                </c:pt>
                <c:pt idx="17">
                  <c:v>0.17000000178813901</c:v>
                </c:pt>
                <c:pt idx="18">
                  <c:v>0.18000000715255701</c:v>
                </c:pt>
                <c:pt idx="19">
                  <c:v>0.19000001251697499</c:v>
                </c:pt>
                <c:pt idx="20">
                  <c:v>0.20000001788139299</c:v>
                </c:pt>
                <c:pt idx="21">
                  <c:v>0.21000002324581099</c:v>
                </c:pt>
                <c:pt idx="22">
                  <c:v>0.22000002861022899</c:v>
                </c:pt>
                <c:pt idx="23">
                  <c:v>0.23000003397464799</c:v>
                </c:pt>
                <c:pt idx="24">
                  <c:v>0.240000039339066</c:v>
                </c:pt>
                <c:pt idx="25">
                  <c:v>0.250000029802322</c:v>
                </c:pt>
                <c:pt idx="26">
                  <c:v>0.260000020265579</c:v>
                </c:pt>
                <c:pt idx="27">
                  <c:v>0.270000010728836</c:v>
                </c:pt>
                <c:pt idx="28">
                  <c:v>0.28000000119209301</c:v>
                </c:pt>
                <c:pt idx="29">
                  <c:v>0.28999999165535001</c:v>
                </c:pt>
                <c:pt idx="30">
                  <c:v>0.29999998211860701</c:v>
                </c:pt>
                <c:pt idx="31">
                  <c:v>0.30999997258186301</c:v>
                </c:pt>
                <c:pt idx="32">
                  <c:v>0.31999996304512002</c:v>
                </c:pt>
                <c:pt idx="33">
                  <c:v>0.32999995350837702</c:v>
                </c:pt>
                <c:pt idx="34">
                  <c:v>0.33999994397163402</c:v>
                </c:pt>
                <c:pt idx="35">
                  <c:v>0.34999993443489102</c:v>
                </c:pt>
                <c:pt idx="36">
                  <c:v>0.35999992489814803</c:v>
                </c:pt>
                <c:pt idx="37">
                  <c:v>0.36999991536140397</c:v>
                </c:pt>
                <c:pt idx="38">
                  <c:v>0.37999990582466098</c:v>
                </c:pt>
                <c:pt idx="39">
                  <c:v>0.38999989628791798</c:v>
                </c:pt>
                <c:pt idx="40">
                  <c:v>0.39999988675117498</c:v>
                </c:pt>
                <c:pt idx="41">
                  <c:v>0.40999987721443198</c:v>
                </c:pt>
                <c:pt idx="42">
                  <c:v>0.41999986767768899</c:v>
                </c:pt>
                <c:pt idx="43">
                  <c:v>0.42999985814094499</c:v>
                </c:pt>
                <c:pt idx="44">
                  <c:v>0.43999984860420199</c:v>
                </c:pt>
                <c:pt idx="45">
                  <c:v>0.449999839067459</c:v>
                </c:pt>
                <c:pt idx="46">
                  <c:v>0.459999829530716</c:v>
                </c:pt>
                <c:pt idx="47">
                  <c:v>0.469999819993973</c:v>
                </c:pt>
                <c:pt idx="48">
                  <c:v>0.47999981045723</c:v>
                </c:pt>
                <c:pt idx="49">
                  <c:v>0.48999980092048601</c:v>
                </c:pt>
                <c:pt idx="50">
                  <c:v>0.49999979138374301</c:v>
                </c:pt>
                <c:pt idx="51">
                  <c:v>0.50999981164932295</c:v>
                </c:pt>
                <c:pt idx="52">
                  <c:v>0.51999980211257901</c:v>
                </c:pt>
                <c:pt idx="53">
                  <c:v>0.52999979257583596</c:v>
                </c:pt>
                <c:pt idx="54">
                  <c:v>0.53999978303909302</c:v>
                </c:pt>
                <c:pt idx="55">
                  <c:v>0.54999977350234996</c:v>
                </c:pt>
                <c:pt idx="56">
                  <c:v>0.55999976396560702</c:v>
                </c:pt>
                <c:pt idx="57">
                  <c:v>0.56999975442886397</c:v>
                </c:pt>
                <c:pt idx="58">
                  <c:v>0.57999974489212003</c:v>
                </c:pt>
                <c:pt idx="59">
                  <c:v>0.58999973535537698</c:v>
                </c:pt>
                <c:pt idx="60">
                  <c:v>0.59999972581863403</c:v>
                </c:pt>
                <c:pt idx="61">
                  <c:v>0.60999971628189098</c:v>
                </c:pt>
                <c:pt idx="62">
                  <c:v>0.61999970674514804</c:v>
                </c:pt>
                <c:pt idx="63">
                  <c:v>0.62999969720840499</c:v>
                </c:pt>
                <c:pt idx="64">
                  <c:v>0.63999968767166104</c:v>
                </c:pt>
                <c:pt idx="65">
                  <c:v>0.64999967813491799</c:v>
                </c:pt>
                <c:pt idx="66">
                  <c:v>0.65999966859817505</c:v>
                </c:pt>
                <c:pt idx="67">
                  <c:v>0.669999659061432</c:v>
                </c:pt>
                <c:pt idx="68">
                  <c:v>0.67999964952468905</c:v>
                </c:pt>
                <c:pt idx="69">
                  <c:v>0.689999639987946</c:v>
                </c:pt>
                <c:pt idx="70">
                  <c:v>0.69999963045120195</c:v>
                </c:pt>
                <c:pt idx="71">
                  <c:v>0.70999962091445901</c:v>
                </c:pt>
                <c:pt idx="72">
                  <c:v>0.71999961137771595</c:v>
                </c:pt>
                <c:pt idx="73">
                  <c:v>0.72999960184097301</c:v>
                </c:pt>
                <c:pt idx="74">
                  <c:v>0.73999959230422996</c:v>
                </c:pt>
                <c:pt idx="75">
                  <c:v>0.74999958276748702</c:v>
                </c:pt>
                <c:pt idx="76">
                  <c:v>0.75999957323074296</c:v>
                </c:pt>
                <c:pt idx="77">
                  <c:v>0.76999956369400002</c:v>
                </c:pt>
                <c:pt idx="78">
                  <c:v>0.77999955415725697</c:v>
                </c:pt>
                <c:pt idx="79">
                  <c:v>0.78999954462051403</c:v>
                </c:pt>
                <c:pt idx="80">
                  <c:v>0.79999953508377097</c:v>
                </c:pt>
                <c:pt idx="81">
                  <c:v>0.80999952554702803</c:v>
                </c:pt>
                <c:pt idx="82">
                  <c:v>0.81999951601028398</c:v>
                </c:pt>
                <c:pt idx="83">
                  <c:v>0.82999950647354104</c:v>
                </c:pt>
                <c:pt idx="84">
                  <c:v>0.83999949693679798</c:v>
                </c:pt>
                <c:pt idx="85">
                  <c:v>0.84999948740005504</c:v>
                </c:pt>
                <c:pt idx="86">
                  <c:v>0.85999947786331199</c:v>
                </c:pt>
                <c:pt idx="87">
                  <c:v>0.86999946832656905</c:v>
                </c:pt>
                <c:pt idx="88">
                  <c:v>0.879999458789825</c:v>
                </c:pt>
                <c:pt idx="89">
                  <c:v>0.88999944925308205</c:v>
                </c:pt>
                <c:pt idx="90">
                  <c:v>0.899999439716339</c:v>
                </c:pt>
                <c:pt idx="91">
                  <c:v>0.90999943017959595</c:v>
                </c:pt>
                <c:pt idx="92">
                  <c:v>0.91999942064285301</c:v>
                </c:pt>
                <c:pt idx="93">
                  <c:v>0.92999941110610995</c:v>
                </c:pt>
                <c:pt idx="94">
                  <c:v>0.93999940156936601</c:v>
                </c:pt>
                <c:pt idx="95">
                  <c:v>0.94999939203262296</c:v>
                </c:pt>
                <c:pt idx="96">
                  <c:v>0.95999938249588002</c:v>
                </c:pt>
                <c:pt idx="97">
                  <c:v>0.96999937295913696</c:v>
                </c:pt>
                <c:pt idx="98">
                  <c:v>0.97999936342239402</c:v>
                </c:pt>
                <c:pt idx="99">
                  <c:v>0.98999935388565097</c:v>
                </c:pt>
                <c:pt idx="100">
                  <c:v>0.99999934434890703</c:v>
                </c:pt>
                <c:pt idx="101">
                  <c:v>1.00999939441681</c:v>
                </c:pt>
                <c:pt idx="102">
                  <c:v>1.0199993848800699</c:v>
                </c:pt>
                <c:pt idx="103">
                  <c:v>1.0299993753433201</c:v>
                </c:pt>
                <c:pt idx="104">
                  <c:v>1.03999936580658</c:v>
                </c:pt>
                <c:pt idx="105">
                  <c:v>1.04999935626984</c:v>
                </c:pt>
                <c:pt idx="106">
                  <c:v>1.0599993467330899</c:v>
                </c:pt>
                <c:pt idx="107">
                  <c:v>1.0699993371963501</c:v>
                </c:pt>
                <c:pt idx="108">
                  <c:v>1.07999932765961</c:v>
                </c:pt>
                <c:pt idx="109">
                  <c:v>1.08999931812286</c:v>
                </c:pt>
                <c:pt idx="110">
                  <c:v>1.0999993085861199</c:v>
                </c:pt>
                <c:pt idx="111">
                  <c:v>1.1099992990493801</c:v>
                </c:pt>
                <c:pt idx="112">
                  <c:v>1.1199992895126301</c:v>
                </c:pt>
                <c:pt idx="113">
                  <c:v>1.12999927997589</c:v>
                </c:pt>
                <c:pt idx="114">
                  <c:v>1.1399992704391499</c:v>
                </c:pt>
                <c:pt idx="115">
                  <c:v>1.1499992609023999</c:v>
                </c:pt>
                <c:pt idx="116">
                  <c:v>1.1599992513656601</c:v>
                </c:pt>
                <c:pt idx="117">
                  <c:v>1.16999924182892</c:v>
                </c:pt>
                <c:pt idx="118">
                  <c:v>1.17999923229218</c:v>
                </c:pt>
                <c:pt idx="119">
                  <c:v>1.1899992227554299</c:v>
                </c:pt>
                <c:pt idx="120">
                  <c:v>1.1999992132186901</c:v>
                </c:pt>
                <c:pt idx="121">
                  <c:v>1.20999920368195</c:v>
                </c:pt>
                <c:pt idx="122">
                  <c:v>1.2199991941452</c:v>
                </c:pt>
                <c:pt idx="123">
                  <c:v>1.2299991846084599</c:v>
                </c:pt>
                <c:pt idx="124">
                  <c:v>1.2399991750717201</c:v>
                </c:pt>
                <c:pt idx="125">
                  <c:v>1.24999916553497</c:v>
                </c:pt>
                <c:pt idx="126">
                  <c:v>1.25999915599823</c:v>
                </c:pt>
                <c:pt idx="127">
                  <c:v>1.2699991464614899</c:v>
                </c:pt>
                <c:pt idx="128">
                  <c:v>1.2799991369247401</c:v>
                </c:pt>
                <c:pt idx="129">
                  <c:v>1.289999127388</c:v>
                </c:pt>
                <c:pt idx="130">
                  <c:v>1.29999911785126</c:v>
                </c:pt>
                <c:pt idx="131">
                  <c:v>1.3099991083145099</c:v>
                </c:pt>
                <c:pt idx="132">
                  <c:v>1.3199990987777701</c:v>
                </c:pt>
                <c:pt idx="133">
                  <c:v>1.3299990892410301</c:v>
                </c:pt>
                <c:pt idx="134">
                  <c:v>1.33999907970428</c:v>
                </c:pt>
                <c:pt idx="135">
                  <c:v>1.3499990701675399</c:v>
                </c:pt>
                <c:pt idx="136">
                  <c:v>1.3599990606307999</c:v>
                </c:pt>
                <c:pt idx="137">
                  <c:v>1.3699990510940601</c:v>
                </c:pt>
                <c:pt idx="138">
                  <c:v>1.37999904155731</c:v>
                </c:pt>
                <c:pt idx="139">
                  <c:v>1.38999903202057</c:v>
                </c:pt>
                <c:pt idx="140">
                  <c:v>1.3999990224838299</c:v>
                </c:pt>
                <c:pt idx="141">
                  <c:v>1.4099990129470801</c:v>
                </c:pt>
                <c:pt idx="142">
                  <c:v>1.41999900341034</c:v>
                </c:pt>
                <c:pt idx="143">
                  <c:v>1.4299989938736</c:v>
                </c:pt>
                <c:pt idx="144">
                  <c:v>1.4399989843368499</c:v>
                </c:pt>
                <c:pt idx="145">
                  <c:v>1.4499989748001101</c:v>
                </c:pt>
                <c:pt idx="146">
                  <c:v>1.45999896526337</c:v>
                </c:pt>
                <c:pt idx="147">
                  <c:v>1.46999895572662</c:v>
                </c:pt>
                <c:pt idx="148">
                  <c:v>1.4799989461898799</c:v>
                </c:pt>
                <c:pt idx="149">
                  <c:v>1.4899989366531401</c:v>
                </c:pt>
                <c:pt idx="150">
                  <c:v>1.49999892711639</c:v>
                </c:pt>
                <c:pt idx="151">
                  <c:v>1.50999891757965</c:v>
                </c:pt>
                <c:pt idx="152">
                  <c:v>1.5199989080429099</c:v>
                </c:pt>
                <c:pt idx="153">
                  <c:v>1.5299988985061601</c:v>
                </c:pt>
                <c:pt idx="154">
                  <c:v>1.5399988889694201</c:v>
                </c:pt>
                <c:pt idx="155">
                  <c:v>1.54999887943268</c:v>
                </c:pt>
                <c:pt idx="156">
                  <c:v>1.5599988698959399</c:v>
                </c:pt>
                <c:pt idx="157">
                  <c:v>1.5699988603591899</c:v>
                </c:pt>
                <c:pt idx="158">
                  <c:v>1.5799988508224501</c:v>
                </c:pt>
                <c:pt idx="159">
                  <c:v>1.58999884128571</c:v>
                </c:pt>
                <c:pt idx="160">
                  <c:v>1.59999883174896</c:v>
                </c:pt>
                <c:pt idx="161">
                  <c:v>1.6099988222122199</c:v>
                </c:pt>
                <c:pt idx="162">
                  <c:v>1.6199988126754801</c:v>
                </c:pt>
                <c:pt idx="163">
                  <c:v>1.62999880313873</c:v>
                </c:pt>
                <c:pt idx="164">
                  <c:v>1.63999879360199</c:v>
                </c:pt>
                <c:pt idx="165">
                  <c:v>1.6499987840652499</c:v>
                </c:pt>
                <c:pt idx="166">
                  <c:v>1.6599987745285001</c:v>
                </c:pt>
                <c:pt idx="167">
                  <c:v>1.66999876499176</c:v>
                </c:pt>
                <c:pt idx="168">
                  <c:v>1.67999875545502</c:v>
                </c:pt>
                <c:pt idx="169">
                  <c:v>1.6899987459182699</c:v>
                </c:pt>
                <c:pt idx="170">
                  <c:v>1.6999987363815301</c:v>
                </c:pt>
                <c:pt idx="171">
                  <c:v>1.70999872684479</c:v>
                </c:pt>
                <c:pt idx="172">
                  <c:v>1.71999871730804</c:v>
                </c:pt>
                <c:pt idx="173">
                  <c:v>1.7299987077712999</c:v>
                </c:pt>
                <c:pt idx="174">
                  <c:v>1.7399986982345601</c:v>
                </c:pt>
                <c:pt idx="175">
                  <c:v>1.7499986886978101</c:v>
                </c:pt>
                <c:pt idx="176">
                  <c:v>1.75999867916107</c:v>
                </c:pt>
                <c:pt idx="177">
                  <c:v>1.7699986696243299</c:v>
                </c:pt>
                <c:pt idx="178">
                  <c:v>1.7799986600875899</c:v>
                </c:pt>
                <c:pt idx="179">
                  <c:v>1.7899986505508401</c:v>
                </c:pt>
                <c:pt idx="180">
                  <c:v>1.7999986410141</c:v>
                </c:pt>
                <c:pt idx="181">
                  <c:v>1.80999863147736</c:v>
                </c:pt>
                <c:pt idx="182">
                  <c:v>1.8199986219406099</c:v>
                </c:pt>
                <c:pt idx="183">
                  <c:v>1.8299986124038701</c:v>
                </c:pt>
                <c:pt idx="184">
                  <c:v>1.83999860286713</c:v>
                </c:pt>
                <c:pt idx="185">
                  <c:v>1.84999859333038</c:v>
                </c:pt>
                <c:pt idx="186">
                  <c:v>1.8599985837936399</c:v>
                </c:pt>
                <c:pt idx="187">
                  <c:v>1.8699985742569001</c:v>
                </c:pt>
                <c:pt idx="188">
                  <c:v>1.87999856472015</c:v>
                </c:pt>
                <c:pt idx="189">
                  <c:v>1.88999855518341</c:v>
                </c:pt>
                <c:pt idx="190">
                  <c:v>1.8999985456466699</c:v>
                </c:pt>
                <c:pt idx="191">
                  <c:v>1.9099985361099201</c:v>
                </c:pt>
                <c:pt idx="192">
                  <c:v>1.91999852657318</c:v>
                </c:pt>
                <c:pt idx="193">
                  <c:v>1.92999851703644</c:v>
                </c:pt>
                <c:pt idx="194">
                  <c:v>1.9399985074996899</c:v>
                </c:pt>
                <c:pt idx="195">
                  <c:v>1.9499984979629501</c:v>
                </c:pt>
                <c:pt idx="196">
                  <c:v>1.9599984884262101</c:v>
                </c:pt>
                <c:pt idx="197">
                  <c:v>1.96999847888947</c:v>
                </c:pt>
                <c:pt idx="198">
                  <c:v>1.9799984693527199</c:v>
                </c:pt>
                <c:pt idx="199">
                  <c:v>1.9899984598159799</c:v>
                </c:pt>
                <c:pt idx="200">
                  <c:v>1.9999984502792401</c:v>
                </c:pt>
                <c:pt idx="201">
                  <c:v>2.00999855995178</c:v>
                </c:pt>
                <c:pt idx="202">
                  <c:v>2.01999855041504</c:v>
                </c:pt>
                <c:pt idx="203">
                  <c:v>2.0299985408782999</c:v>
                </c:pt>
                <c:pt idx="204">
                  <c:v>2.0399985313415501</c:v>
                </c:pt>
                <c:pt idx="205">
                  <c:v>2.04999852180481</c:v>
                </c:pt>
                <c:pt idx="206">
                  <c:v>2.05999851226807</c:v>
                </c:pt>
                <c:pt idx="207">
                  <c:v>2.0699985027313201</c:v>
                </c:pt>
                <c:pt idx="208">
                  <c:v>2.0799984931945801</c:v>
                </c:pt>
                <c:pt idx="209">
                  <c:v>2.08999848365784</c:v>
                </c:pt>
                <c:pt idx="210">
                  <c:v>2.0999984741210902</c:v>
                </c:pt>
                <c:pt idx="211">
                  <c:v>2.1099984645843501</c:v>
                </c:pt>
                <c:pt idx="212">
                  <c:v>2.1199984550476101</c:v>
                </c:pt>
                <c:pt idx="213">
                  <c:v>2.1299984455108598</c:v>
                </c:pt>
                <c:pt idx="214">
                  <c:v>2.1399984359741202</c:v>
                </c:pt>
                <c:pt idx="215">
                  <c:v>2.1499984264373802</c:v>
                </c:pt>
                <c:pt idx="216">
                  <c:v>2.1599984169006299</c:v>
                </c:pt>
                <c:pt idx="217">
                  <c:v>2.1699984073638898</c:v>
                </c:pt>
                <c:pt idx="218">
                  <c:v>2.1799983978271502</c:v>
                </c:pt>
                <c:pt idx="219">
                  <c:v>2.1899983882904102</c:v>
                </c:pt>
                <c:pt idx="220">
                  <c:v>2.1999983787536599</c:v>
                </c:pt>
                <c:pt idx="221">
                  <c:v>2.2099983692169198</c:v>
                </c:pt>
                <c:pt idx="222">
                  <c:v>2.2199983596801798</c:v>
                </c:pt>
                <c:pt idx="223">
                  <c:v>2.22999835014343</c:v>
                </c:pt>
                <c:pt idx="224">
                  <c:v>2.2399983406066899</c:v>
                </c:pt>
                <c:pt idx="225">
                  <c:v>2.2499983310699498</c:v>
                </c:pt>
                <c:pt idx="226">
                  <c:v>2.2599983215332</c:v>
                </c:pt>
                <c:pt idx="227">
                  <c:v>2.26999831199646</c:v>
                </c:pt>
                <c:pt idx="228">
                  <c:v>2.2799983024597199</c:v>
                </c:pt>
                <c:pt idx="229">
                  <c:v>2.2899982929229701</c:v>
                </c:pt>
                <c:pt idx="230">
                  <c:v>2.29999828338623</c:v>
                </c:pt>
                <c:pt idx="231">
                  <c:v>2.30999827384949</c:v>
                </c:pt>
                <c:pt idx="232">
                  <c:v>2.3199982643127401</c:v>
                </c:pt>
                <c:pt idx="233">
                  <c:v>2.3299982547760001</c:v>
                </c:pt>
                <c:pt idx="234">
                  <c:v>2.33999824523926</c:v>
                </c:pt>
                <c:pt idx="235">
                  <c:v>2.3499982357025102</c:v>
                </c:pt>
                <c:pt idx="236">
                  <c:v>2.3599982261657702</c:v>
                </c:pt>
                <c:pt idx="237">
                  <c:v>2.3699982166290301</c:v>
                </c:pt>
                <c:pt idx="238">
                  <c:v>2.37999820709229</c:v>
                </c:pt>
                <c:pt idx="239">
                  <c:v>2.3899981975555402</c:v>
                </c:pt>
                <c:pt idx="240">
                  <c:v>2.3999981880188002</c:v>
                </c:pt>
                <c:pt idx="241">
                  <c:v>2.4099981784820601</c:v>
                </c:pt>
                <c:pt idx="242">
                  <c:v>2.4199981689453098</c:v>
                </c:pt>
                <c:pt idx="243">
                  <c:v>2.4299981594085698</c:v>
                </c:pt>
                <c:pt idx="244">
                  <c:v>2.4399981498718302</c:v>
                </c:pt>
                <c:pt idx="245">
                  <c:v>2.4499981403350799</c:v>
                </c:pt>
                <c:pt idx="246">
                  <c:v>2.4599981307983398</c:v>
                </c:pt>
                <c:pt idx="247">
                  <c:v>2.4699981212615998</c:v>
                </c:pt>
                <c:pt idx="248">
                  <c:v>2.47999811172485</c:v>
                </c:pt>
                <c:pt idx="249">
                  <c:v>2.4899981021881099</c:v>
                </c:pt>
                <c:pt idx="250">
                  <c:v>2.4999980926513699</c:v>
                </c:pt>
                <c:pt idx="251">
                  <c:v>2.50999808311462</c:v>
                </c:pt>
                <c:pt idx="252">
                  <c:v>2.51999807357788</c:v>
                </c:pt>
                <c:pt idx="253">
                  <c:v>2.5299980640411399</c:v>
                </c:pt>
                <c:pt idx="254">
                  <c:v>2.5399980545043901</c:v>
                </c:pt>
                <c:pt idx="255">
                  <c:v>2.54999804496765</c:v>
                </c:pt>
                <c:pt idx="256">
                  <c:v>2.55999803543091</c:v>
                </c:pt>
                <c:pt idx="257">
                  <c:v>2.5699980258941602</c:v>
                </c:pt>
                <c:pt idx="258">
                  <c:v>2.5799980163574201</c:v>
                </c:pt>
                <c:pt idx="259">
                  <c:v>2.58999800682068</c:v>
                </c:pt>
                <c:pt idx="260">
                  <c:v>2.59999799728394</c:v>
                </c:pt>
                <c:pt idx="261">
                  <c:v>2.6099979877471902</c:v>
                </c:pt>
                <c:pt idx="262">
                  <c:v>2.6199979782104501</c:v>
                </c:pt>
                <c:pt idx="263">
                  <c:v>2.6299979686737101</c:v>
                </c:pt>
                <c:pt idx="264">
                  <c:v>2.6399979591369598</c:v>
                </c:pt>
                <c:pt idx="265">
                  <c:v>2.6499979496002202</c:v>
                </c:pt>
                <c:pt idx="266">
                  <c:v>2.6599979400634801</c:v>
                </c:pt>
                <c:pt idx="267">
                  <c:v>2.6699979305267298</c:v>
                </c:pt>
                <c:pt idx="268">
                  <c:v>2.6799979209899898</c:v>
                </c:pt>
                <c:pt idx="269">
                  <c:v>2.6899979114532502</c:v>
                </c:pt>
                <c:pt idx="270">
                  <c:v>2.6999979019164999</c:v>
                </c:pt>
                <c:pt idx="271">
                  <c:v>2.7099978923797599</c:v>
                </c:pt>
                <c:pt idx="272">
                  <c:v>2.7199978828430198</c:v>
                </c:pt>
                <c:pt idx="273">
                  <c:v>2.72999787330627</c:v>
                </c:pt>
                <c:pt idx="274">
                  <c:v>2.7399978637695299</c:v>
                </c:pt>
                <c:pt idx="275">
                  <c:v>2.7499978542327899</c:v>
                </c:pt>
                <c:pt idx="276">
                  <c:v>2.75999784469604</c:v>
                </c:pt>
                <c:pt idx="277">
                  <c:v>2.7699978351593</c:v>
                </c:pt>
                <c:pt idx="278">
                  <c:v>2.7799978256225599</c:v>
                </c:pt>
                <c:pt idx="279">
                  <c:v>2.7899978160858199</c:v>
                </c:pt>
                <c:pt idx="280">
                  <c:v>2.79999780654907</c:v>
                </c:pt>
                <c:pt idx="281">
                  <c:v>2.80999779701233</c:v>
                </c:pt>
                <c:pt idx="282">
                  <c:v>2.8199977874755899</c:v>
                </c:pt>
                <c:pt idx="283">
                  <c:v>2.8299977779388401</c:v>
                </c:pt>
                <c:pt idx="284">
                  <c:v>2.8399977684021001</c:v>
                </c:pt>
                <c:pt idx="285">
                  <c:v>2.84999775886536</c:v>
                </c:pt>
                <c:pt idx="286">
                  <c:v>2.8599977493286102</c:v>
                </c:pt>
                <c:pt idx="287">
                  <c:v>2.8699977397918701</c:v>
                </c:pt>
                <c:pt idx="288">
                  <c:v>2.8799977302551301</c:v>
                </c:pt>
                <c:pt idx="289">
                  <c:v>2.8899977207183798</c:v>
                </c:pt>
                <c:pt idx="290">
                  <c:v>2.8999977111816402</c:v>
                </c:pt>
                <c:pt idx="291">
                  <c:v>2.9099977016449001</c:v>
                </c:pt>
                <c:pt idx="292">
                  <c:v>2.9199976921081499</c:v>
                </c:pt>
                <c:pt idx="293">
                  <c:v>2.9299976825714098</c:v>
                </c:pt>
                <c:pt idx="294">
                  <c:v>2.9399976730346702</c:v>
                </c:pt>
                <c:pt idx="295">
                  <c:v>2.9499976634979199</c:v>
                </c:pt>
                <c:pt idx="296">
                  <c:v>2.9599976539611799</c:v>
                </c:pt>
                <c:pt idx="297">
                  <c:v>2.9699976444244398</c:v>
                </c:pt>
                <c:pt idx="298">
                  <c:v>2.9799976348877002</c:v>
                </c:pt>
                <c:pt idx="299">
                  <c:v>2.9899976253509499</c:v>
                </c:pt>
                <c:pt idx="300">
                  <c:v>2.9999976158142099</c:v>
                </c:pt>
                <c:pt idx="301">
                  <c:v>3.0099976062774698</c:v>
                </c:pt>
                <c:pt idx="302">
                  <c:v>3.01999759674072</c:v>
                </c:pt>
                <c:pt idx="303">
                  <c:v>3.0299975872039799</c:v>
                </c:pt>
                <c:pt idx="304">
                  <c:v>3.0399975776672399</c:v>
                </c:pt>
                <c:pt idx="305">
                  <c:v>3.0499975681304901</c:v>
                </c:pt>
                <c:pt idx="306">
                  <c:v>3.05999755859375</c:v>
                </c:pt>
                <c:pt idx="307">
                  <c:v>3.0699975490570099</c:v>
                </c:pt>
                <c:pt idx="308">
                  <c:v>3.0799975395202601</c:v>
                </c:pt>
                <c:pt idx="309">
                  <c:v>3.0899975299835201</c:v>
                </c:pt>
                <c:pt idx="310">
                  <c:v>3.09999752044678</c:v>
                </c:pt>
                <c:pt idx="311">
                  <c:v>3.1099975109100302</c:v>
                </c:pt>
                <c:pt idx="312">
                  <c:v>3.1199975013732901</c:v>
                </c:pt>
                <c:pt idx="313">
                  <c:v>3.1299974918365501</c:v>
                </c:pt>
                <c:pt idx="314">
                  <c:v>3.1399974822997998</c:v>
                </c:pt>
                <c:pt idx="315">
                  <c:v>3.1499974727630602</c:v>
                </c:pt>
                <c:pt idx="316">
                  <c:v>3.1599974632263201</c:v>
                </c:pt>
                <c:pt idx="317">
                  <c:v>3.1699974536895801</c:v>
                </c:pt>
                <c:pt idx="318">
                  <c:v>3.1799974441528298</c:v>
                </c:pt>
                <c:pt idx="319">
                  <c:v>3.1899974346160902</c:v>
                </c:pt>
                <c:pt idx="320">
                  <c:v>3.1999974250793501</c:v>
                </c:pt>
                <c:pt idx="321">
                  <c:v>3.2099974155425999</c:v>
                </c:pt>
                <c:pt idx="322">
                  <c:v>3.2199974060058598</c:v>
                </c:pt>
                <c:pt idx="323">
                  <c:v>3.2299973964691202</c:v>
                </c:pt>
                <c:pt idx="324">
                  <c:v>3.2399973869323699</c:v>
                </c:pt>
                <c:pt idx="325">
                  <c:v>3.2499973773956299</c:v>
                </c:pt>
                <c:pt idx="326">
                  <c:v>3.2599973678588898</c:v>
                </c:pt>
                <c:pt idx="327">
                  <c:v>3.26999735832214</c:v>
                </c:pt>
                <c:pt idx="328">
                  <c:v>3.2799973487853999</c:v>
                </c:pt>
                <c:pt idx="329">
                  <c:v>3.2899973392486599</c:v>
                </c:pt>
                <c:pt idx="330">
                  <c:v>3.2999973297119101</c:v>
                </c:pt>
                <c:pt idx="331">
                  <c:v>3.30999732017517</c:v>
                </c:pt>
                <c:pt idx="332">
                  <c:v>3.31999731063843</c:v>
                </c:pt>
                <c:pt idx="333">
                  <c:v>3.3299973011016801</c:v>
                </c:pt>
                <c:pt idx="334">
                  <c:v>3.3399972915649401</c:v>
                </c:pt>
                <c:pt idx="335">
                  <c:v>3.3499972820282</c:v>
                </c:pt>
                <c:pt idx="336">
                  <c:v>3.3599972724914502</c:v>
                </c:pt>
                <c:pt idx="337">
                  <c:v>3.3699972629547101</c:v>
                </c:pt>
                <c:pt idx="338">
                  <c:v>3.3799972534179701</c:v>
                </c:pt>
                <c:pt idx="339">
                  <c:v>3.38999724388123</c:v>
                </c:pt>
                <c:pt idx="340">
                  <c:v>3.3999972343444802</c:v>
                </c:pt>
                <c:pt idx="341">
                  <c:v>3.4099972248077401</c:v>
                </c:pt>
                <c:pt idx="342">
                  <c:v>3.4199972152710001</c:v>
                </c:pt>
                <c:pt idx="343">
                  <c:v>3.4299972057342498</c:v>
                </c:pt>
                <c:pt idx="344">
                  <c:v>3.4399971961975102</c:v>
                </c:pt>
                <c:pt idx="345">
                  <c:v>3.4499971866607702</c:v>
                </c:pt>
                <c:pt idx="346">
                  <c:v>3.4599971771240199</c:v>
                </c:pt>
                <c:pt idx="347">
                  <c:v>3.4699971675872798</c:v>
                </c:pt>
                <c:pt idx="348">
                  <c:v>3.4799971580505402</c:v>
                </c:pt>
                <c:pt idx="349">
                  <c:v>3.4899971485137899</c:v>
                </c:pt>
                <c:pt idx="350">
                  <c:v>3.4999971389770499</c:v>
                </c:pt>
                <c:pt idx="351">
                  <c:v>3.5099971294403098</c:v>
                </c:pt>
                <c:pt idx="352">
                  <c:v>3.51999711990356</c:v>
                </c:pt>
                <c:pt idx="353">
                  <c:v>3.52999711036682</c:v>
                </c:pt>
                <c:pt idx="354">
                  <c:v>3.5399971008300799</c:v>
                </c:pt>
                <c:pt idx="355">
                  <c:v>3.5499970912933301</c:v>
                </c:pt>
                <c:pt idx="356">
                  <c:v>3.55999708175659</c:v>
                </c:pt>
                <c:pt idx="357">
                  <c:v>3.56999707221985</c:v>
                </c:pt>
                <c:pt idx="358">
                  <c:v>3.5799970626831099</c:v>
                </c:pt>
                <c:pt idx="359">
                  <c:v>3.5899970531463601</c:v>
                </c:pt>
                <c:pt idx="360">
                  <c:v>3.59999704360962</c:v>
                </c:pt>
                <c:pt idx="361">
                  <c:v>3.60999703407288</c:v>
                </c:pt>
                <c:pt idx="362">
                  <c:v>3.6199970245361301</c:v>
                </c:pt>
                <c:pt idx="363">
                  <c:v>3.6299970149993901</c:v>
                </c:pt>
                <c:pt idx="364">
                  <c:v>3.63999700546265</c:v>
                </c:pt>
                <c:pt idx="365">
                  <c:v>3.6499969959259002</c:v>
                </c:pt>
                <c:pt idx="366">
                  <c:v>3.6599969863891602</c:v>
                </c:pt>
                <c:pt idx="367">
                  <c:v>3.6699969768524201</c:v>
                </c:pt>
                <c:pt idx="368">
                  <c:v>3.6799969673156698</c:v>
                </c:pt>
                <c:pt idx="369">
                  <c:v>3.6899969577789302</c:v>
                </c:pt>
                <c:pt idx="370">
                  <c:v>3.6999969482421902</c:v>
                </c:pt>
                <c:pt idx="371">
                  <c:v>3.7099969387054399</c:v>
                </c:pt>
                <c:pt idx="372">
                  <c:v>3.7199969291686998</c:v>
                </c:pt>
                <c:pt idx="373">
                  <c:v>3.7299969196319598</c:v>
                </c:pt>
                <c:pt idx="374">
                  <c:v>3.73999691009521</c:v>
                </c:pt>
                <c:pt idx="375">
                  <c:v>3.7499969005584699</c:v>
                </c:pt>
                <c:pt idx="376">
                  <c:v>3.7599968910217298</c:v>
                </c:pt>
                <c:pt idx="377">
                  <c:v>3.7699968814849898</c:v>
                </c:pt>
                <c:pt idx="378">
                  <c:v>3.77999687194824</c:v>
                </c:pt>
                <c:pt idx="379">
                  <c:v>3.7899968624114999</c:v>
                </c:pt>
                <c:pt idx="380">
                  <c:v>3.7999968528747599</c:v>
                </c:pt>
                <c:pt idx="381">
                  <c:v>3.80999684333801</c:v>
                </c:pt>
                <c:pt idx="382">
                  <c:v>3.81999683380127</c:v>
                </c:pt>
                <c:pt idx="383">
                  <c:v>3.8299968242645299</c:v>
                </c:pt>
                <c:pt idx="384">
                  <c:v>3.8399968147277801</c:v>
                </c:pt>
                <c:pt idx="385">
                  <c:v>3.84999680519104</c:v>
                </c:pt>
                <c:pt idx="386">
                  <c:v>3.8599967956543</c:v>
                </c:pt>
                <c:pt idx="387">
                  <c:v>3.8699967861175502</c:v>
                </c:pt>
                <c:pt idx="388">
                  <c:v>3.8799967765808101</c:v>
                </c:pt>
                <c:pt idx="389">
                  <c:v>3.88999676704407</c:v>
                </c:pt>
                <c:pt idx="390">
                  <c:v>3.8999967575073202</c:v>
                </c:pt>
                <c:pt idx="391">
                  <c:v>3.9099967479705802</c:v>
                </c:pt>
                <c:pt idx="392">
                  <c:v>3.9199967384338401</c:v>
                </c:pt>
                <c:pt idx="393">
                  <c:v>3.9299967288970898</c:v>
                </c:pt>
                <c:pt idx="394">
                  <c:v>3.9399967193603498</c:v>
                </c:pt>
                <c:pt idx="395">
                  <c:v>3.9499967098236102</c:v>
                </c:pt>
                <c:pt idx="396">
                  <c:v>3.9599967002868701</c:v>
                </c:pt>
                <c:pt idx="397">
                  <c:v>3.9699966907501198</c:v>
                </c:pt>
                <c:pt idx="398">
                  <c:v>3.9799966812133798</c:v>
                </c:pt>
                <c:pt idx="399">
                  <c:v>3.9899966716766402</c:v>
                </c:pt>
                <c:pt idx="400">
                  <c:v>3.9999966621398899</c:v>
                </c:pt>
                <c:pt idx="401">
                  <c:v>4.0099968910217303</c:v>
                </c:pt>
                <c:pt idx="402">
                  <c:v>4.01999711990356</c:v>
                </c:pt>
                <c:pt idx="403">
                  <c:v>4.0299973487854004</c:v>
                </c:pt>
                <c:pt idx="404">
                  <c:v>4.0399975776672399</c:v>
                </c:pt>
                <c:pt idx="405">
                  <c:v>4.0499978065490696</c:v>
                </c:pt>
                <c:pt idx="406">
                  <c:v>4.05999803543091</c:v>
                </c:pt>
                <c:pt idx="407">
                  <c:v>4.0699982643127397</c:v>
                </c:pt>
                <c:pt idx="408">
                  <c:v>4.0799984931945801</c:v>
                </c:pt>
                <c:pt idx="409">
                  <c:v>4.0899987220764196</c:v>
                </c:pt>
                <c:pt idx="410">
                  <c:v>4.0999989509582502</c:v>
                </c:pt>
                <c:pt idx="411">
                  <c:v>4.1099991798400897</c:v>
                </c:pt>
                <c:pt idx="412">
                  <c:v>4.1199994087219203</c:v>
                </c:pt>
                <c:pt idx="413">
                  <c:v>4.1299996376037598</c:v>
                </c:pt>
                <c:pt idx="414">
                  <c:v>4.1399998664856001</c:v>
                </c:pt>
                <c:pt idx="415">
                  <c:v>4.1500000953674299</c:v>
                </c:pt>
                <c:pt idx="416">
                  <c:v>4.1600003242492702</c:v>
                </c:pt>
                <c:pt idx="417">
                  <c:v>4.1700005531311</c:v>
                </c:pt>
                <c:pt idx="418">
                  <c:v>4.1800007820129403</c:v>
                </c:pt>
                <c:pt idx="419">
                  <c:v>4.1900010108947798</c:v>
                </c:pt>
                <c:pt idx="420">
                  <c:v>4.2000012397766104</c:v>
                </c:pt>
                <c:pt idx="421">
                  <c:v>4.2100014686584499</c:v>
                </c:pt>
                <c:pt idx="422">
                  <c:v>4.2200016975402797</c:v>
                </c:pt>
                <c:pt idx="423">
                  <c:v>4.23000192642212</c:v>
                </c:pt>
                <c:pt idx="424">
                  <c:v>4.2400021553039604</c:v>
                </c:pt>
                <c:pt idx="425">
                  <c:v>4.2500023841857901</c:v>
                </c:pt>
                <c:pt idx="426">
                  <c:v>4.2600026130676296</c:v>
                </c:pt>
                <c:pt idx="427">
                  <c:v>4.2700028419494602</c:v>
                </c:pt>
                <c:pt idx="428">
                  <c:v>4.2800030708312997</c:v>
                </c:pt>
                <c:pt idx="429">
                  <c:v>4.2900032997131303</c:v>
                </c:pt>
                <c:pt idx="430">
                  <c:v>4.3000035285949698</c:v>
                </c:pt>
                <c:pt idx="431">
                  <c:v>4.3100037574768102</c:v>
                </c:pt>
                <c:pt idx="432">
                  <c:v>4.3200039863586399</c:v>
                </c:pt>
                <c:pt idx="433">
                  <c:v>4.3300042152404803</c:v>
                </c:pt>
                <c:pt idx="434">
                  <c:v>4.34000444412231</c:v>
                </c:pt>
                <c:pt idx="435">
                  <c:v>4.3500046730041504</c:v>
                </c:pt>
                <c:pt idx="436">
                  <c:v>4.3600049018859899</c:v>
                </c:pt>
                <c:pt idx="437">
                  <c:v>4.3700051307678196</c:v>
                </c:pt>
                <c:pt idx="438">
                  <c:v>4.38000535964966</c:v>
                </c:pt>
                <c:pt idx="439">
                  <c:v>4.3900055885314897</c:v>
                </c:pt>
                <c:pt idx="440">
                  <c:v>4.4000058174133301</c:v>
                </c:pt>
                <c:pt idx="441">
                  <c:v>4.4100060462951696</c:v>
                </c:pt>
                <c:pt idx="442">
                  <c:v>4.4200062751770002</c:v>
                </c:pt>
                <c:pt idx="443">
                  <c:v>4.4300065040588397</c:v>
                </c:pt>
                <c:pt idx="444">
                  <c:v>4.4400067329406703</c:v>
                </c:pt>
                <c:pt idx="445">
                  <c:v>4.4500069618225098</c:v>
                </c:pt>
                <c:pt idx="446">
                  <c:v>4.4600071907043501</c:v>
                </c:pt>
                <c:pt idx="447">
                  <c:v>4.4700074195861799</c:v>
                </c:pt>
                <c:pt idx="448">
                  <c:v>4.4800076484680202</c:v>
                </c:pt>
                <c:pt idx="449">
                  <c:v>4.49000787734985</c:v>
                </c:pt>
                <c:pt idx="450">
                  <c:v>4.5000081062316903</c:v>
                </c:pt>
                <c:pt idx="451">
                  <c:v>4.5100083351135298</c:v>
                </c:pt>
                <c:pt idx="452">
                  <c:v>4.5200085639953604</c:v>
                </c:pt>
                <c:pt idx="453">
                  <c:v>4.5300087928771999</c:v>
                </c:pt>
                <c:pt idx="454">
                  <c:v>4.5400090217590297</c:v>
                </c:pt>
                <c:pt idx="455">
                  <c:v>4.55000925064087</c:v>
                </c:pt>
                <c:pt idx="456">
                  <c:v>4.5600094795227104</c:v>
                </c:pt>
                <c:pt idx="457">
                  <c:v>4.5700097084045401</c:v>
                </c:pt>
                <c:pt idx="458">
                  <c:v>4.5800099372863796</c:v>
                </c:pt>
                <c:pt idx="459">
                  <c:v>4.5900101661682102</c:v>
                </c:pt>
                <c:pt idx="460">
                  <c:v>4.6000103950500497</c:v>
                </c:pt>
                <c:pt idx="461">
                  <c:v>4.6100106239318803</c:v>
                </c:pt>
                <c:pt idx="462">
                  <c:v>4.6200108528137198</c:v>
                </c:pt>
                <c:pt idx="463">
                  <c:v>4.6300110816955602</c:v>
                </c:pt>
                <c:pt idx="464">
                  <c:v>4.6400113105773899</c:v>
                </c:pt>
                <c:pt idx="465">
                  <c:v>4.6500115394592303</c:v>
                </c:pt>
                <c:pt idx="466">
                  <c:v>4.66001176834106</c:v>
                </c:pt>
                <c:pt idx="467">
                  <c:v>4.6700119972229004</c:v>
                </c:pt>
                <c:pt idx="468">
                  <c:v>4.6800122261047399</c:v>
                </c:pt>
                <c:pt idx="469">
                  <c:v>4.6900124549865696</c:v>
                </c:pt>
                <c:pt idx="470">
                  <c:v>4.70001268386841</c:v>
                </c:pt>
                <c:pt idx="471">
                  <c:v>4.7100129127502397</c:v>
                </c:pt>
                <c:pt idx="472">
                  <c:v>4.7200131416320801</c:v>
                </c:pt>
                <c:pt idx="473">
                  <c:v>4.7300133705139196</c:v>
                </c:pt>
                <c:pt idx="474">
                  <c:v>4.7400135993957502</c:v>
                </c:pt>
                <c:pt idx="475">
                  <c:v>4.7500138282775897</c:v>
                </c:pt>
                <c:pt idx="476">
                  <c:v>4.7600140571594203</c:v>
                </c:pt>
                <c:pt idx="477">
                  <c:v>4.7700142860412598</c:v>
                </c:pt>
                <c:pt idx="478">
                  <c:v>4.7800145149231001</c:v>
                </c:pt>
                <c:pt idx="479">
                  <c:v>4.7900147438049299</c:v>
                </c:pt>
                <c:pt idx="480">
                  <c:v>4.8000149726867702</c:v>
                </c:pt>
                <c:pt idx="481">
                  <c:v>4.8100152015686</c:v>
                </c:pt>
                <c:pt idx="482">
                  <c:v>4.8200154304504403</c:v>
                </c:pt>
                <c:pt idx="483">
                  <c:v>4.8300156593322798</c:v>
                </c:pt>
                <c:pt idx="484">
                  <c:v>4.8400158882141104</c:v>
                </c:pt>
                <c:pt idx="485">
                  <c:v>4.8500161170959499</c:v>
                </c:pt>
                <c:pt idx="486">
                  <c:v>4.8600163459777797</c:v>
                </c:pt>
                <c:pt idx="487">
                  <c:v>4.87001657485962</c:v>
                </c:pt>
                <c:pt idx="488">
                  <c:v>4.8800168037414604</c:v>
                </c:pt>
                <c:pt idx="489">
                  <c:v>4.8900170326232901</c:v>
                </c:pt>
                <c:pt idx="490">
                  <c:v>4.9000172615051296</c:v>
                </c:pt>
                <c:pt idx="491">
                  <c:v>4.9100174903869602</c:v>
                </c:pt>
                <c:pt idx="492">
                  <c:v>4.9200177192687997</c:v>
                </c:pt>
                <c:pt idx="493">
                  <c:v>4.9300179481506303</c:v>
                </c:pt>
                <c:pt idx="494">
                  <c:v>4.9400181770324698</c:v>
                </c:pt>
                <c:pt idx="495">
                  <c:v>4.9500184059143102</c:v>
                </c:pt>
                <c:pt idx="496">
                  <c:v>4.9600186347961399</c:v>
                </c:pt>
                <c:pt idx="497">
                  <c:v>4.9700188636779803</c:v>
                </c:pt>
                <c:pt idx="498">
                  <c:v>4.98001909255981</c:v>
                </c:pt>
                <c:pt idx="499">
                  <c:v>4.9900193214416504</c:v>
                </c:pt>
                <c:pt idx="500">
                  <c:v>5.0000195503234899</c:v>
                </c:pt>
                <c:pt idx="501">
                  <c:v>5.0100197792053196</c:v>
                </c:pt>
                <c:pt idx="502">
                  <c:v>5.02002000808716</c:v>
                </c:pt>
                <c:pt idx="503">
                  <c:v>5.0300202369689897</c:v>
                </c:pt>
                <c:pt idx="504">
                  <c:v>5.0400204658508301</c:v>
                </c:pt>
                <c:pt idx="505">
                  <c:v>5.0500206947326696</c:v>
                </c:pt>
                <c:pt idx="506">
                  <c:v>5.0600209236145002</c:v>
                </c:pt>
                <c:pt idx="507">
                  <c:v>5.0700211524963397</c:v>
                </c:pt>
                <c:pt idx="508">
                  <c:v>5.0800213813781703</c:v>
                </c:pt>
                <c:pt idx="509">
                  <c:v>5.0900216102600098</c:v>
                </c:pt>
                <c:pt idx="510">
                  <c:v>5.1000218391418501</c:v>
                </c:pt>
                <c:pt idx="511">
                  <c:v>5.1100220680236799</c:v>
                </c:pt>
                <c:pt idx="512">
                  <c:v>5.1200222969055202</c:v>
                </c:pt>
                <c:pt idx="513">
                  <c:v>5.13002252578735</c:v>
                </c:pt>
                <c:pt idx="514">
                  <c:v>5.1400227546691903</c:v>
                </c:pt>
                <c:pt idx="515">
                  <c:v>5.1500229835510298</c:v>
                </c:pt>
                <c:pt idx="516">
                  <c:v>5.1600232124328604</c:v>
                </c:pt>
                <c:pt idx="517">
                  <c:v>5.1700234413146999</c:v>
                </c:pt>
                <c:pt idx="518">
                  <c:v>5.1800236701965297</c:v>
                </c:pt>
                <c:pt idx="519">
                  <c:v>5.19002389907837</c:v>
                </c:pt>
                <c:pt idx="520">
                  <c:v>5.2000241279602104</c:v>
                </c:pt>
                <c:pt idx="521">
                  <c:v>5.2100243568420401</c:v>
                </c:pt>
                <c:pt idx="522">
                  <c:v>5.2200245857238796</c:v>
                </c:pt>
                <c:pt idx="523">
                  <c:v>5.2300248146057102</c:v>
                </c:pt>
                <c:pt idx="524">
                  <c:v>5.2400250434875497</c:v>
                </c:pt>
                <c:pt idx="525">
                  <c:v>5.2500252723693803</c:v>
                </c:pt>
                <c:pt idx="526">
                  <c:v>5.2600255012512198</c:v>
                </c:pt>
                <c:pt idx="527">
                  <c:v>5.2700257301330602</c:v>
                </c:pt>
                <c:pt idx="528">
                  <c:v>5.2800259590148899</c:v>
                </c:pt>
                <c:pt idx="529">
                  <c:v>5.2900261878967303</c:v>
                </c:pt>
                <c:pt idx="530">
                  <c:v>5.30002641677856</c:v>
                </c:pt>
                <c:pt idx="531">
                  <c:v>5.3100266456604004</c:v>
                </c:pt>
                <c:pt idx="532">
                  <c:v>5.3200268745422399</c:v>
                </c:pt>
                <c:pt idx="533">
                  <c:v>5.3300271034240696</c:v>
                </c:pt>
                <c:pt idx="534">
                  <c:v>5.34002733230591</c:v>
                </c:pt>
                <c:pt idx="535">
                  <c:v>5.3500275611877397</c:v>
                </c:pt>
                <c:pt idx="536">
                  <c:v>5.3600277900695801</c:v>
                </c:pt>
                <c:pt idx="537">
                  <c:v>5.3700280189514196</c:v>
                </c:pt>
                <c:pt idx="538">
                  <c:v>5.3800282478332502</c:v>
                </c:pt>
                <c:pt idx="539">
                  <c:v>5.3900284767150897</c:v>
                </c:pt>
                <c:pt idx="540">
                  <c:v>5.4000287055969203</c:v>
                </c:pt>
                <c:pt idx="541">
                  <c:v>5.4100289344787598</c:v>
                </c:pt>
                <c:pt idx="542">
                  <c:v>5.4200291633606001</c:v>
                </c:pt>
                <c:pt idx="543">
                  <c:v>5.4300293922424299</c:v>
                </c:pt>
                <c:pt idx="544">
                  <c:v>5.4400296211242702</c:v>
                </c:pt>
                <c:pt idx="545">
                  <c:v>5.4500298500061</c:v>
                </c:pt>
                <c:pt idx="546">
                  <c:v>5.4600300788879403</c:v>
                </c:pt>
                <c:pt idx="547">
                  <c:v>5.4700303077697798</c:v>
                </c:pt>
                <c:pt idx="548">
                  <c:v>5.4800305366516104</c:v>
                </c:pt>
                <c:pt idx="549">
                  <c:v>5.4900307655334499</c:v>
                </c:pt>
                <c:pt idx="550">
                  <c:v>5.5000309944152797</c:v>
                </c:pt>
                <c:pt idx="551">
                  <c:v>5.51003122329712</c:v>
                </c:pt>
                <c:pt idx="552">
                  <c:v>5.5200314521789604</c:v>
                </c:pt>
                <c:pt idx="553">
                  <c:v>5.5300316810607901</c:v>
                </c:pt>
                <c:pt idx="554">
                  <c:v>5.5400319099426296</c:v>
                </c:pt>
                <c:pt idx="555">
                  <c:v>5.5500321388244602</c:v>
                </c:pt>
                <c:pt idx="556">
                  <c:v>5.5600323677062997</c:v>
                </c:pt>
                <c:pt idx="557">
                  <c:v>5.5700325965881303</c:v>
                </c:pt>
                <c:pt idx="558">
                  <c:v>5.5800328254699698</c:v>
                </c:pt>
                <c:pt idx="559">
                  <c:v>5.5900330543518102</c:v>
                </c:pt>
                <c:pt idx="560">
                  <c:v>5.6000332832336399</c:v>
                </c:pt>
                <c:pt idx="561">
                  <c:v>5.6100335121154803</c:v>
                </c:pt>
                <c:pt idx="562">
                  <c:v>5.62003374099731</c:v>
                </c:pt>
                <c:pt idx="563">
                  <c:v>5.6300339698791504</c:v>
                </c:pt>
                <c:pt idx="564">
                  <c:v>5.6400341987609899</c:v>
                </c:pt>
                <c:pt idx="565">
                  <c:v>5.6500344276428196</c:v>
                </c:pt>
                <c:pt idx="566">
                  <c:v>5.66003465652466</c:v>
                </c:pt>
                <c:pt idx="567">
                  <c:v>5.6700348854064897</c:v>
                </c:pt>
                <c:pt idx="568">
                  <c:v>5.6800351142883301</c:v>
                </c:pt>
                <c:pt idx="569">
                  <c:v>5.6900353431701696</c:v>
                </c:pt>
                <c:pt idx="570">
                  <c:v>5.7000355720520002</c:v>
                </c:pt>
                <c:pt idx="571">
                  <c:v>5.7100358009338397</c:v>
                </c:pt>
                <c:pt idx="572">
                  <c:v>5.7200360298156703</c:v>
                </c:pt>
                <c:pt idx="573">
                  <c:v>5.7300362586975098</c:v>
                </c:pt>
                <c:pt idx="574">
                  <c:v>5.7400364875793501</c:v>
                </c:pt>
                <c:pt idx="575">
                  <c:v>5.7500367164611799</c:v>
                </c:pt>
                <c:pt idx="576">
                  <c:v>5.7600369453430202</c:v>
                </c:pt>
                <c:pt idx="577">
                  <c:v>5.77003717422485</c:v>
                </c:pt>
                <c:pt idx="578">
                  <c:v>5.7800374031066903</c:v>
                </c:pt>
                <c:pt idx="579">
                  <c:v>5.7900376319885298</c:v>
                </c:pt>
                <c:pt idx="580">
                  <c:v>5.8000378608703604</c:v>
                </c:pt>
                <c:pt idx="581">
                  <c:v>5.8100380897521999</c:v>
                </c:pt>
                <c:pt idx="582">
                  <c:v>5.8200383186340297</c:v>
                </c:pt>
                <c:pt idx="583">
                  <c:v>5.83003854751587</c:v>
                </c:pt>
                <c:pt idx="584">
                  <c:v>5.8400387763977104</c:v>
                </c:pt>
                <c:pt idx="585">
                  <c:v>5.8500390052795401</c:v>
                </c:pt>
                <c:pt idx="586">
                  <c:v>5.8600392341613796</c:v>
                </c:pt>
                <c:pt idx="587">
                  <c:v>5.8700394630432102</c:v>
                </c:pt>
                <c:pt idx="588">
                  <c:v>5.8800396919250497</c:v>
                </c:pt>
                <c:pt idx="589">
                  <c:v>5.8900399208068803</c:v>
                </c:pt>
                <c:pt idx="590">
                  <c:v>5.9000401496887198</c:v>
                </c:pt>
                <c:pt idx="591">
                  <c:v>5.9100403785705602</c:v>
                </c:pt>
                <c:pt idx="592">
                  <c:v>5.9200406074523899</c:v>
                </c:pt>
                <c:pt idx="593">
                  <c:v>5.9300408363342303</c:v>
                </c:pt>
                <c:pt idx="594">
                  <c:v>5.94004106521606</c:v>
                </c:pt>
                <c:pt idx="595">
                  <c:v>5.9500412940979004</c:v>
                </c:pt>
                <c:pt idx="596">
                  <c:v>5.9600415229797399</c:v>
                </c:pt>
                <c:pt idx="597">
                  <c:v>5.9700417518615696</c:v>
                </c:pt>
                <c:pt idx="598">
                  <c:v>5.98004198074341</c:v>
                </c:pt>
                <c:pt idx="599">
                  <c:v>5.9900422096252397</c:v>
                </c:pt>
                <c:pt idx="600">
                  <c:v>6.0000424385070801</c:v>
                </c:pt>
                <c:pt idx="601">
                  <c:v>6.0100426673889196</c:v>
                </c:pt>
                <c:pt idx="602">
                  <c:v>6.0200428962707502</c:v>
                </c:pt>
                <c:pt idx="603">
                  <c:v>6.0300431251525897</c:v>
                </c:pt>
                <c:pt idx="604">
                  <c:v>6.0400433540344203</c:v>
                </c:pt>
                <c:pt idx="605">
                  <c:v>6.0500435829162598</c:v>
                </c:pt>
                <c:pt idx="606">
                  <c:v>6.0600438117981001</c:v>
                </c:pt>
                <c:pt idx="607">
                  <c:v>6.0700440406799299</c:v>
                </c:pt>
                <c:pt idx="608">
                  <c:v>6.0800442695617702</c:v>
                </c:pt>
                <c:pt idx="609">
                  <c:v>6.0900444984436</c:v>
                </c:pt>
                <c:pt idx="610">
                  <c:v>6.1000447273254403</c:v>
                </c:pt>
                <c:pt idx="611">
                  <c:v>6.1100449562072798</c:v>
                </c:pt>
                <c:pt idx="612">
                  <c:v>6.1200451850891104</c:v>
                </c:pt>
                <c:pt idx="613">
                  <c:v>6.1300454139709499</c:v>
                </c:pt>
                <c:pt idx="614">
                  <c:v>6.1400456428527797</c:v>
                </c:pt>
                <c:pt idx="615">
                  <c:v>6.15004587173462</c:v>
                </c:pt>
                <c:pt idx="616">
                  <c:v>6.1600461006164604</c:v>
                </c:pt>
                <c:pt idx="617">
                  <c:v>6.1700463294982901</c:v>
                </c:pt>
                <c:pt idx="618">
                  <c:v>6.1800465583801296</c:v>
                </c:pt>
                <c:pt idx="619">
                  <c:v>6.1900467872619602</c:v>
                </c:pt>
                <c:pt idx="620">
                  <c:v>6.2000470161437997</c:v>
                </c:pt>
                <c:pt idx="621">
                  <c:v>6.2100472450256303</c:v>
                </c:pt>
                <c:pt idx="622">
                  <c:v>6.2200474739074698</c:v>
                </c:pt>
                <c:pt idx="623">
                  <c:v>6.2300477027893102</c:v>
                </c:pt>
                <c:pt idx="624">
                  <c:v>6.2400479316711399</c:v>
                </c:pt>
                <c:pt idx="625">
                  <c:v>6.2500481605529803</c:v>
                </c:pt>
                <c:pt idx="626">
                  <c:v>6.26004838943481</c:v>
                </c:pt>
                <c:pt idx="627">
                  <c:v>6.2700486183166504</c:v>
                </c:pt>
                <c:pt idx="628">
                  <c:v>6.2800488471984899</c:v>
                </c:pt>
                <c:pt idx="629">
                  <c:v>6.2900490760803196</c:v>
                </c:pt>
                <c:pt idx="630">
                  <c:v>6.30004930496216</c:v>
                </c:pt>
                <c:pt idx="631">
                  <c:v>6.3100495338439897</c:v>
                </c:pt>
                <c:pt idx="632">
                  <c:v>6.3200497627258301</c:v>
                </c:pt>
                <c:pt idx="633">
                  <c:v>6.3300499916076696</c:v>
                </c:pt>
                <c:pt idx="634">
                  <c:v>6.3400502204895002</c:v>
                </c:pt>
                <c:pt idx="635">
                  <c:v>6.3500504493713397</c:v>
                </c:pt>
                <c:pt idx="636">
                  <c:v>6.3600506782531703</c:v>
                </c:pt>
                <c:pt idx="637">
                  <c:v>6.3700509071350098</c:v>
                </c:pt>
                <c:pt idx="638">
                  <c:v>6.3800511360168501</c:v>
                </c:pt>
                <c:pt idx="639">
                  <c:v>6.3900513648986799</c:v>
                </c:pt>
                <c:pt idx="640">
                  <c:v>6.4000515937805202</c:v>
                </c:pt>
                <c:pt idx="641">
                  <c:v>6.41005182266235</c:v>
                </c:pt>
                <c:pt idx="642">
                  <c:v>6.4200520515441903</c:v>
                </c:pt>
                <c:pt idx="643">
                  <c:v>6.4300522804260298</c:v>
                </c:pt>
                <c:pt idx="644">
                  <c:v>6.4400525093078604</c:v>
                </c:pt>
                <c:pt idx="645">
                  <c:v>6.4500527381896999</c:v>
                </c:pt>
                <c:pt idx="646">
                  <c:v>6.4600529670715297</c:v>
                </c:pt>
                <c:pt idx="647">
                  <c:v>6.47005319595337</c:v>
                </c:pt>
                <c:pt idx="648">
                  <c:v>6.4800534248352104</c:v>
                </c:pt>
                <c:pt idx="649">
                  <c:v>6.4900536537170401</c:v>
                </c:pt>
                <c:pt idx="650">
                  <c:v>6.5000538825988796</c:v>
                </c:pt>
                <c:pt idx="651">
                  <c:v>6.5100541114807102</c:v>
                </c:pt>
                <c:pt idx="652">
                  <c:v>6.5200543403625497</c:v>
                </c:pt>
                <c:pt idx="653">
                  <c:v>6.5300545692443803</c:v>
                </c:pt>
                <c:pt idx="654">
                  <c:v>6.5400547981262198</c:v>
                </c:pt>
                <c:pt idx="655">
                  <c:v>6.5500550270080602</c:v>
                </c:pt>
                <c:pt idx="656">
                  <c:v>6.5600552558898899</c:v>
                </c:pt>
                <c:pt idx="657">
                  <c:v>6.5700554847717303</c:v>
                </c:pt>
                <c:pt idx="658">
                  <c:v>6.58005571365356</c:v>
                </c:pt>
                <c:pt idx="659">
                  <c:v>6.5900559425354004</c:v>
                </c:pt>
                <c:pt idx="660">
                  <c:v>6.6000561714172399</c:v>
                </c:pt>
                <c:pt idx="661">
                  <c:v>6.6100564002990696</c:v>
                </c:pt>
                <c:pt idx="662">
                  <c:v>6.62005662918091</c:v>
                </c:pt>
                <c:pt idx="663">
                  <c:v>6.6300568580627397</c:v>
                </c:pt>
                <c:pt idx="664">
                  <c:v>6.6400570869445801</c:v>
                </c:pt>
                <c:pt idx="665">
                  <c:v>6.6500573158264196</c:v>
                </c:pt>
                <c:pt idx="666">
                  <c:v>6.6600575447082502</c:v>
                </c:pt>
                <c:pt idx="667">
                  <c:v>6.6700577735900897</c:v>
                </c:pt>
                <c:pt idx="668">
                  <c:v>6.6800580024719203</c:v>
                </c:pt>
                <c:pt idx="669">
                  <c:v>6.6900582313537598</c:v>
                </c:pt>
                <c:pt idx="670">
                  <c:v>6.7000584602356001</c:v>
                </c:pt>
                <c:pt idx="671">
                  <c:v>6.7100586891174299</c:v>
                </c:pt>
                <c:pt idx="672">
                  <c:v>6.7200589179992702</c:v>
                </c:pt>
                <c:pt idx="673">
                  <c:v>6.7300591468811</c:v>
                </c:pt>
                <c:pt idx="674">
                  <c:v>6.7400593757629403</c:v>
                </c:pt>
                <c:pt idx="675">
                  <c:v>6.7500596046447798</c:v>
                </c:pt>
                <c:pt idx="676">
                  <c:v>6.7600598335266104</c:v>
                </c:pt>
                <c:pt idx="677">
                  <c:v>6.7700600624084499</c:v>
                </c:pt>
                <c:pt idx="678">
                  <c:v>6.7800602912902797</c:v>
                </c:pt>
                <c:pt idx="679">
                  <c:v>6.79006052017212</c:v>
                </c:pt>
                <c:pt idx="680">
                  <c:v>6.8000607490539604</c:v>
                </c:pt>
                <c:pt idx="681">
                  <c:v>6.8100609779357901</c:v>
                </c:pt>
                <c:pt idx="682">
                  <c:v>6.8200612068176296</c:v>
                </c:pt>
                <c:pt idx="683">
                  <c:v>6.8300614356994602</c:v>
                </c:pt>
                <c:pt idx="684">
                  <c:v>6.8400616645812997</c:v>
                </c:pt>
                <c:pt idx="685">
                  <c:v>6.8500618934631303</c:v>
                </c:pt>
                <c:pt idx="686">
                  <c:v>6.8600621223449698</c:v>
                </c:pt>
                <c:pt idx="687">
                  <c:v>6.8700623512268102</c:v>
                </c:pt>
                <c:pt idx="688">
                  <c:v>6.8800625801086399</c:v>
                </c:pt>
                <c:pt idx="689">
                  <c:v>6.8900628089904803</c:v>
                </c:pt>
                <c:pt idx="690">
                  <c:v>6.90006303787231</c:v>
                </c:pt>
                <c:pt idx="691">
                  <c:v>6.9100632667541504</c:v>
                </c:pt>
                <c:pt idx="692">
                  <c:v>6.9200634956359899</c:v>
                </c:pt>
                <c:pt idx="693">
                  <c:v>6.9300637245178196</c:v>
                </c:pt>
                <c:pt idx="694">
                  <c:v>6.94006395339966</c:v>
                </c:pt>
                <c:pt idx="695">
                  <c:v>6.9500641822814897</c:v>
                </c:pt>
                <c:pt idx="696">
                  <c:v>6.9600644111633301</c:v>
                </c:pt>
                <c:pt idx="697">
                  <c:v>6.9700646400451696</c:v>
                </c:pt>
                <c:pt idx="698">
                  <c:v>6.9800648689270002</c:v>
                </c:pt>
                <c:pt idx="699">
                  <c:v>6.9900650978088397</c:v>
                </c:pt>
                <c:pt idx="700">
                  <c:v>7.0000653266906703</c:v>
                </c:pt>
                <c:pt idx="701">
                  <c:v>7.0100655555725098</c:v>
                </c:pt>
                <c:pt idx="702">
                  <c:v>7.0200657844543501</c:v>
                </c:pt>
                <c:pt idx="703">
                  <c:v>7.0300660133361799</c:v>
                </c:pt>
                <c:pt idx="704">
                  <c:v>7.0400662422180202</c:v>
                </c:pt>
                <c:pt idx="705">
                  <c:v>7.05006647109985</c:v>
                </c:pt>
                <c:pt idx="706">
                  <c:v>7.0600666999816903</c:v>
                </c:pt>
                <c:pt idx="707">
                  <c:v>7.0700669288635298</c:v>
                </c:pt>
                <c:pt idx="708">
                  <c:v>7.0800671577453604</c:v>
                </c:pt>
                <c:pt idx="709">
                  <c:v>7.0900673866271999</c:v>
                </c:pt>
                <c:pt idx="710">
                  <c:v>7.1000676155090297</c:v>
                </c:pt>
                <c:pt idx="711">
                  <c:v>7.11006784439087</c:v>
                </c:pt>
                <c:pt idx="712">
                  <c:v>7.1200680732727104</c:v>
                </c:pt>
                <c:pt idx="713">
                  <c:v>7.1300683021545401</c:v>
                </c:pt>
                <c:pt idx="714">
                  <c:v>7.1400685310363796</c:v>
                </c:pt>
                <c:pt idx="715">
                  <c:v>7.1500687599182102</c:v>
                </c:pt>
                <c:pt idx="716">
                  <c:v>7.1600689888000497</c:v>
                </c:pt>
                <c:pt idx="717">
                  <c:v>7.1700692176818803</c:v>
                </c:pt>
                <c:pt idx="718">
                  <c:v>7.1800694465637198</c:v>
                </c:pt>
                <c:pt idx="719">
                  <c:v>7.1900696754455602</c:v>
                </c:pt>
                <c:pt idx="720">
                  <c:v>7.2000699043273899</c:v>
                </c:pt>
                <c:pt idx="721">
                  <c:v>7.2100701332092303</c:v>
                </c:pt>
                <c:pt idx="722">
                  <c:v>7.22007036209106</c:v>
                </c:pt>
                <c:pt idx="723">
                  <c:v>7.2300705909729004</c:v>
                </c:pt>
                <c:pt idx="724">
                  <c:v>7.2400708198547399</c:v>
                </c:pt>
                <c:pt idx="725">
                  <c:v>7.2500710487365696</c:v>
                </c:pt>
                <c:pt idx="726">
                  <c:v>7.26007127761841</c:v>
                </c:pt>
                <c:pt idx="727">
                  <c:v>7.2700715065002397</c:v>
                </c:pt>
                <c:pt idx="728">
                  <c:v>7.2800717353820801</c:v>
                </c:pt>
                <c:pt idx="729">
                  <c:v>7.2900719642639196</c:v>
                </c:pt>
                <c:pt idx="730">
                  <c:v>7.3000721931457502</c:v>
                </c:pt>
                <c:pt idx="731">
                  <c:v>7.3100724220275897</c:v>
                </c:pt>
                <c:pt idx="732">
                  <c:v>7.3200726509094203</c:v>
                </c:pt>
                <c:pt idx="733">
                  <c:v>7.3300728797912598</c:v>
                </c:pt>
                <c:pt idx="734">
                  <c:v>7.3400731086731001</c:v>
                </c:pt>
                <c:pt idx="735">
                  <c:v>7.3500733375549299</c:v>
                </c:pt>
                <c:pt idx="736">
                  <c:v>7.3600735664367702</c:v>
                </c:pt>
                <c:pt idx="737">
                  <c:v>7.3700737953186</c:v>
                </c:pt>
                <c:pt idx="738">
                  <c:v>7.3800740242004403</c:v>
                </c:pt>
                <c:pt idx="739">
                  <c:v>7.3900742530822798</c:v>
                </c:pt>
                <c:pt idx="740">
                  <c:v>7.4000744819641104</c:v>
                </c:pt>
                <c:pt idx="741">
                  <c:v>7.4100747108459499</c:v>
                </c:pt>
                <c:pt idx="742">
                  <c:v>7.4200749397277797</c:v>
                </c:pt>
                <c:pt idx="743">
                  <c:v>7.43007516860962</c:v>
                </c:pt>
                <c:pt idx="744">
                  <c:v>7.4400753974914604</c:v>
                </c:pt>
                <c:pt idx="745">
                  <c:v>7.4500756263732901</c:v>
                </c:pt>
                <c:pt idx="746">
                  <c:v>7.4600758552551296</c:v>
                </c:pt>
                <c:pt idx="747">
                  <c:v>7.4700760841369602</c:v>
                </c:pt>
                <c:pt idx="748">
                  <c:v>7.4800763130187997</c:v>
                </c:pt>
                <c:pt idx="749">
                  <c:v>7.4900765419006303</c:v>
                </c:pt>
                <c:pt idx="750">
                  <c:v>7.5000767707824698</c:v>
                </c:pt>
                <c:pt idx="751">
                  <c:v>7.5100769996643102</c:v>
                </c:pt>
                <c:pt idx="752">
                  <c:v>7.5200772285461399</c:v>
                </c:pt>
                <c:pt idx="753">
                  <c:v>7.5300774574279803</c:v>
                </c:pt>
                <c:pt idx="754">
                  <c:v>7.54007768630981</c:v>
                </c:pt>
                <c:pt idx="755">
                  <c:v>7.5500779151916504</c:v>
                </c:pt>
                <c:pt idx="756">
                  <c:v>7.5600781440734899</c:v>
                </c:pt>
                <c:pt idx="757">
                  <c:v>7.5700783729553196</c:v>
                </c:pt>
                <c:pt idx="758">
                  <c:v>7.58007860183716</c:v>
                </c:pt>
                <c:pt idx="759">
                  <c:v>7.5900788307189897</c:v>
                </c:pt>
                <c:pt idx="760">
                  <c:v>7.6000790596008301</c:v>
                </c:pt>
                <c:pt idx="761">
                  <c:v>7.6100792884826696</c:v>
                </c:pt>
                <c:pt idx="762">
                  <c:v>7.6200795173645002</c:v>
                </c:pt>
                <c:pt idx="763">
                  <c:v>7.6300797462463397</c:v>
                </c:pt>
                <c:pt idx="764">
                  <c:v>7.6400799751281703</c:v>
                </c:pt>
                <c:pt idx="765">
                  <c:v>7.6500802040100098</c:v>
                </c:pt>
                <c:pt idx="766">
                  <c:v>7.6600804328918501</c:v>
                </c:pt>
                <c:pt idx="767">
                  <c:v>7.6700806617736799</c:v>
                </c:pt>
                <c:pt idx="768">
                  <c:v>7.6800808906555202</c:v>
                </c:pt>
                <c:pt idx="769">
                  <c:v>7.69008111953735</c:v>
                </c:pt>
                <c:pt idx="770">
                  <c:v>7.7000813484191903</c:v>
                </c:pt>
                <c:pt idx="771">
                  <c:v>7.7100815773010298</c:v>
                </c:pt>
                <c:pt idx="772">
                  <c:v>7.7200818061828604</c:v>
                </c:pt>
                <c:pt idx="773">
                  <c:v>7.7300820350646999</c:v>
                </c:pt>
                <c:pt idx="774">
                  <c:v>7.7400822639465297</c:v>
                </c:pt>
                <c:pt idx="775">
                  <c:v>7.75008249282837</c:v>
                </c:pt>
                <c:pt idx="776">
                  <c:v>7.7600827217102104</c:v>
                </c:pt>
                <c:pt idx="777">
                  <c:v>7.7700829505920401</c:v>
                </c:pt>
                <c:pt idx="778">
                  <c:v>7.7800831794738796</c:v>
                </c:pt>
                <c:pt idx="779">
                  <c:v>7.7900834083557102</c:v>
                </c:pt>
                <c:pt idx="780">
                  <c:v>7.8000836372375497</c:v>
                </c:pt>
                <c:pt idx="781">
                  <c:v>7.8100838661193803</c:v>
                </c:pt>
                <c:pt idx="782">
                  <c:v>7.8200840950012198</c:v>
                </c:pt>
                <c:pt idx="783">
                  <c:v>7.8300843238830602</c:v>
                </c:pt>
                <c:pt idx="784">
                  <c:v>7.8400845527648899</c:v>
                </c:pt>
                <c:pt idx="785">
                  <c:v>7.8500847816467303</c:v>
                </c:pt>
                <c:pt idx="786">
                  <c:v>7.86008501052856</c:v>
                </c:pt>
                <c:pt idx="787">
                  <c:v>7.8700852394104004</c:v>
                </c:pt>
                <c:pt idx="788">
                  <c:v>7.8800854682922399</c:v>
                </c:pt>
                <c:pt idx="789">
                  <c:v>7.8900856971740696</c:v>
                </c:pt>
                <c:pt idx="790">
                  <c:v>7.90008592605591</c:v>
                </c:pt>
                <c:pt idx="791">
                  <c:v>7.9100861549377397</c:v>
                </c:pt>
                <c:pt idx="792">
                  <c:v>7.9200863838195801</c:v>
                </c:pt>
                <c:pt idx="793">
                  <c:v>7.9300866127014196</c:v>
                </c:pt>
                <c:pt idx="794">
                  <c:v>7.9400868415832502</c:v>
                </c:pt>
                <c:pt idx="795">
                  <c:v>7.9500870704650897</c:v>
                </c:pt>
                <c:pt idx="796">
                  <c:v>7.9600872993469203</c:v>
                </c:pt>
                <c:pt idx="797">
                  <c:v>7.9700875282287598</c:v>
                </c:pt>
                <c:pt idx="798">
                  <c:v>7.9800877571106001</c:v>
                </c:pt>
                <c:pt idx="799">
                  <c:v>7.9900879859924299</c:v>
                </c:pt>
                <c:pt idx="800">
                  <c:v>8.0000877380371094</c:v>
                </c:pt>
                <c:pt idx="801">
                  <c:v>8.0100879669189506</c:v>
                </c:pt>
                <c:pt idx="802">
                  <c:v>8.0200881958007795</c:v>
                </c:pt>
                <c:pt idx="803">
                  <c:v>8.0300884246826207</c:v>
                </c:pt>
                <c:pt idx="804">
                  <c:v>8.0400886535644496</c:v>
                </c:pt>
                <c:pt idx="805">
                  <c:v>8.0500888824462908</c:v>
                </c:pt>
                <c:pt idx="806">
                  <c:v>8.0600891113281197</c:v>
                </c:pt>
                <c:pt idx="807">
                  <c:v>8.0700893402099592</c:v>
                </c:pt>
                <c:pt idx="808">
                  <c:v>8.0800895690918004</c:v>
                </c:pt>
                <c:pt idx="809">
                  <c:v>8.0900897979736293</c:v>
                </c:pt>
                <c:pt idx="810">
                  <c:v>8.1000900268554705</c:v>
                </c:pt>
                <c:pt idx="811">
                  <c:v>8.1100902557372994</c:v>
                </c:pt>
                <c:pt idx="812">
                  <c:v>8.1200904846191406</c:v>
                </c:pt>
                <c:pt idx="813">
                  <c:v>8.1300907135009801</c:v>
                </c:pt>
                <c:pt idx="814">
                  <c:v>8.1400909423828107</c:v>
                </c:pt>
                <c:pt idx="815">
                  <c:v>8.1500911712646502</c:v>
                </c:pt>
                <c:pt idx="816">
                  <c:v>8.1600914001464808</c:v>
                </c:pt>
                <c:pt idx="817">
                  <c:v>8.1700916290283203</c:v>
                </c:pt>
                <c:pt idx="818">
                  <c:v>8.1800918579101598</c:v>
                </c:pt>
                <c:pt idx="819">
                  <c:v>8.1900920867919904</c:v>
                </c:pt>
                <c:pt idx="820">
                  <c:v>8.2000923156738299</c:v>
                </c:pt>
                <c:pt idx="821">
                  <c:v>8.2100925445556605</c:v>
                </c:pt>
                <c:pt idx="822">
                  <c:v>8.2200927734375</c:v>
                </c:pt>
                <c:pt idx="823">
                  <c:v>8.2300930023193395</c:v>
                </c:pt>
                <c:pt idx="824">
                  <c:v>8.2400932312011701</c:v>
                </c:pt>
                <c:pt idx="825">
                  <c:v>8.2500934600830096</c:v>
                </c:pt>
                <c:pt idx="826">
                  <c:v>8.2600936889648402</c:v>
                </c:pt>
                <c:pt idx="827">
                  <c:v>8.2700939178466797</c:v>
                </c:pt>
                <c:pt idx="828">
                  <c:v>8.2800941467285192</c:v>
                </c:pt>
                <c:pt idx="829">
                  <c:v>8.2900943756103498</c:v>
                </c:pt>
                <c:pt idx="830">
                  <c:v>8.3000946044921893</c:v>
                </c:pt>
                <c:pt idx="831">
                  <c:v>8.3100948333740199</c:v>
                </c:pt>
                <c:pt idx="832">
                  <c:v>8.3200950622558594</c:v>
                </c:pt>
                <c:pt idx="833">
                  <c:v>8.3300952911377006</c:v>
                </c:pt>
                <c:pt idx="834">
                  <c:v>8.3400955200195295</c:v>
                </c:pt>
                <c:pt idx="835">
                  <c:v>8.3500957489013707</c:v>
                </c:pt>
                <c:pt idx="836">
                  <c:v>8.3600959777831996</c:v>
                </c:pt>
                <c:pt idx="837">
                  <c:v>8.3700962066650408</c:v>
                </c:pt>
                <c:pt idx="838">
                  <c:v>8.3800964355468697</c:v>
                </c:pt>
                <c:pt idx="839">
                  <c:v>8.3900966644287092</c:v>
                </c:pt>
                <c:pt idx="840">
                  <c:v>8.4000968933105504</c:v>
                </c:pt>
                <c:pt idx="841">
                  <c:v>8.4100971221923793</c:v>
                </c:pt>
                <c:pt idx="842">
                  <c:v>8.4200973510742205</c:v>
                </c:pt>
                <c:pt idx="843">
                  <c:v>8.4300975799560494</c:v>
                </c:pt>
                <c:pt idx="844">
                  <c:v>8.4400978088378906</c:v>
                </c:pt>
                <c:pt idx="845">
                  <c:v>8.4500980377197301</c:v>
                </c:pt>
                <c:pt idx="846">
                  <c:v>8.4600982666015607</c:v>
                </c:pt>
                <c:pt idx="847">
                  <c:v>8.4700984954834002</c:v>
                </c:pt>
                <c:pt idx="848">
                  <c:v>8.4800987243652308</c:v>
                </c:pt>
                <c:pt idx="849">
                  <c:v>8.4900989532470703</c:v>
                </c:pt>
                <c:pt idx="850">
                  <c:v>8.5000991821289098</c:v>
                </c:pt>
                <c:pt idx="851">
                  <c:v>8.5100994110107404</c:v>
                </c:pt>
                <c:pt idx="852">
                  <c:v>8.5200996398925799</c:v>
                </c:pt>
                <c:pt idx="853">
                  <c:v>8.5300998687744105</c:v>
                </c:pt>
                <c:pt idx="854">
                  <c:v>8.54010009765625</c:v>
                </c:pt>
                <c:pt idx="855">
                  <c:v>8.5501003265380895</c:v>
                </c:pt>
                <c:pt idx="856">
                  <c:v>8.5601005554199201</c:v>
                </c:pt>
                <c:pt idx="857">
                  <c:v>8.5701007843017596</c:v>
                </c:pt>
                <c:pt idx="858">
                  <c:v>8.5801010131835902</c:v>
                </c:pt>
                <c:pt idx="859">
                  <c:v>8.5901012420654297</c:v>
                </c:pt>
                <c:pt idx="860">
                  <c:v>8.6001014709472692</c:v>
                </c:pt>
                <c:pt idx="861">
                  <c:v>8.6101016998290998</c:v>
                </c:pt>
                <c:pt idx="862">
                  <c:v>8.6201019287109393</c:v>
                </c:pt>
                <c:pt idx="863">
                  <c:v>8.6301021575927699</c:v>
                </c:pt>
                <c:pt idx="864">
                  <c:v>8.6401023864746094</c:v>
                </c:pt>
                <c:pt idx="865">
                  <c:v>8.6501026153564506</c:v>
                </c:pt>
                <c:pt idx="866">
                  <c:v>8.6601028442382795</c:v>
                </c:pt>
                <c:pt idx="867">
                  <c:v>8.6701030731201207</c:v>
                </c:pt>
                <c:pt idx="868">
                  <c:v>8.6801033020019496</c:v>
                </c:pt>
                <c:pt idx="869">
                  <c:v>8.6901035308837908</c:v>
                </c:pt>
                <c:pt idx="870">
                  <c:v>8.7001037597656197</c:v>
                </c:pt>
                <c:pt idx="871">
                  <c:v>8.7101039886474592</c:v>
                </c:pt>
                <c:pt idx="872">
                  <c:v>8.7201042175293004</c:v>
                </c:pt>
                <c:pt idx="873">
                  <c:v>8.7301044464111293</c:v>
                </c:pt>
                <c:pt idx="874">
                  <c:v>8.7401046752929705</c:v>
                </c:pt>
                <c:pt idx="875">
                  <c:v>8.7501049041747994</c:v>
                </c:pt>
                <c:pt idx="876">
                  <c:v>8.7601051330566406</c:v>
                </c:pt>
                <c:pt idx="877">
                  <c:v>8.7701053619384801</c:v>
                </c:pt>
                <c:pt idx="878">
                  <c:v>8.7801055908203107</c:v>
                </c:pt>
                <c:pt idx="879">
                  <c:v>8.7901058197021502</c:v>
                </c:pt>
                <c:pt idx="880">
                  <c:v>8.8001060485839808</c:v>
                </c:pt>
                <c:pt idx="881">
                  <c:v>8.8101062774658203</c:v>
                </c:pt>
                <c:pt idx="882">
                  <c:v>8.8201065063476598</c:v>
                </c:pt>
                <c:pt idx="883">
                  <c:v>8.8301067352294904</c:v>
                </c:pt>
                <c:pt idx="884">
                  <c:v>8.8401069641113299</c:v>
                </c:pt>
                <c:pt idx="885">
                  <c:v>8.8501071929931605</c:v>
                </c:pt>
                <c:pt idx="886">
                  <c:v>8.860107421875</c:v>
                </c:pt>
                <c:pt idx="887">
                  <c:v>8.8701076507568395</c:v>
                </c:pt>
                <c:pt idx="888">
                  <c:v>8.8801078796386701</c:v>
                </c:pt>
                <c:pt idx="889">
                  <c:v>8.8901081085205096</c:v>
                </c:pt>
                <c:pt idx="890">
                  <c:v>8.9001083374023402</c:v>
                </c:pt>
                <c:pt idx="891">
                  <c:v>8.9101085662841797</c:v>
                </c:pt>
                <c:pt idx="892">
                  <c:v>8.9201087951660192</c:v>
                </c:pt>
                <c:pt idx="893">
                  <c:v>8.9301090240478498</c:v>
                </c:pt>
                <c:pt idx="894">
                  <c:v>8.9401092529296893</c:v>
                </c:pt>
                <c:pt idx="895">
                  <c:v>8.9501094818115199</c:v>
                </c:pt>
                <c:pt idx="896">
                  <c:v>8.9601097106933594</c:v>
                </c:pt>
                <c:pt idx="897">
                  <c:v>8.9701099395752006</c:v>
                </c:pt>
                <c:pt idx="898">
                  <c:v>8.9801101684570295</c:v>
                </c:pt>
                <c:pt idx="899">
                  <c:v>8.9901103973388707</c:v>
                </c:pt>
                <c:pt idx="900">
                  <c:v>9.0001106262206996</c:v>
                </c:pt>
                <c:pt idx="901">
                  <c:v>9.0101108551025408</c:v>
                </c:pt>
                <c:pt idx="902">
                  <c:v>9.0201110839843697</c:v>
                </c:pt>
                <c:pt idx="903">
                  <c:v>9.0301113128662092</c:v>
                </c:pt>
                <c:pt idx="904">
                  <c:v>9.0401115417480504</c:v>
                </c:pt>
                <c:pt idx="905">
                  <c:v>9.0501117706298793</c:v>
                </c:pt>
                <c:pt idx="906">
                  <c:v>9.0601119995117205</c:v>
                </c:pt>
                <c:pt idx="907">
                  <c:v>9.0701122283935494</c:v>
                </c:pt>
                <c:pt idx="908">
                  <c:v>9.0801124572753906</c:v>
                </c:pt>
                <c:pt idx="909">
                  <c:v>9.0901126861572301</c:v>
                </c:pt>
                <c:pt idx="910">
                  <c:v>9.1001129150390607</c:v>
                </c:pt>
                <c:pt idx="911">
                  <c:v>9.1101131439209002</c:v>
                </c:pt>
                <c:pt idx="912">
                  <c:v>9.1201133728027308</c:v>
                </c:pt>
                <c:pt idx="913">
                  <c:v>9.1301136016845703</c:v>
                </c:pt>
                <c:pt idx="914">
                  <c:v>9.1401138305664098</c:v>
                </c:pt>
                <c:pt idx="915">
                  <c:v>9.1501140594482404</c:v>
                </c:pt>
                <c:pt idx="916">
                  <c:v>9.1601142883300799</c:v>
                </c:pt>
                <c:pt idx="917">
                  <c:v>9.1701145172119105</c:v>
                </c:pt>
                <c:pt idx="918">
                  <c:v>9.18011474609375</c:v>
                </c:pt>
                <c:pt idx="919">
                  <c:v>9.1901149749755895</c:v>
                </c:pt>
                <c:pt idx="920">
                  <c:v>9.2001152038574201</c:v>
                </c:pt>
                <c:pt idx="921">
                  <c:v>9.2101154327392596</c:v>
                </c:pt>
                <c:pt idx="922">
                  <c:v>9.2201156616210902</c:v>
                </c:pt>
                <c:pt idx="923">
                  <c:v>9.2301158905029297</c:v>
                </c:pt>
                <c:pt idx="924">
                  <c:v>9.2401161193847692</c:v>
                </c:pt>
                <c:pt idx="925">
                  <c:v>9.2501163482665998</c:v>
                </c:pt>
                <c:pt idx="926">
                  <c:v>9.2601165771484393</c:v>
                </c:pt>
                <c:pt idx="927">
                  <c:v>9.2701168060302699</c:v>
                </c:pt>
                <c:pt idx="928">
                  <c:v>9.2801170349121094</c:v>
                </c:pt>
                <c:pt idx="929">
                  <c:v>9.2901172637939506</c:v>
                </c:pt>
                <c:pt idx="930">
                  <c:v>9.3001174926757795</c:v>
                </c:pt>
                <c:pt idx="931">
                  <c:v>9.3101177215576207</c:v>
                </c:pt>
                <c:pt idx="932">
                  <c:v>9.3201179504394496</c:v>
                </c:pt>
                <c:pt idx="933">
                  <c:v>9.3301181793212908</c:v>
                </c:pt>
                <c:pt idx="934">
                  <c:v>9.3401184082031197</c:v>
                </c:pt>
                <c:pt idx="935">
                  <c:v>9.3501186370849592</c:v>
                </c:pt>
                <c:pt idx="936">
                  <c:v>9.3601188659668004</c:v>
                </c:pt>
                <c:pt idx="937">
                  <c:v>9.3701190948486293</c:v>
                </c:pt>
                <c:pt idx="938">
                  <c:v>9.3801193237304705</c:v>
                </c:pt>
                <c:pt idx="939">
                  <c:v>9.3901195526122994</c:v>
                </c:pt>
                <c:pt idx="940">
                  <c:v>9.4001197814941406</c:v>
                </c:pt>
                <c:pt idx="941">
                  <c:v>9.4101200103759801</c:v>
                </c:pt>
                <c:pt idx="942">
                  <c:v>9.4201202392578107</c:v>
                </c:pt>
                <c:pt idx="943">
                  <c:v>9.4301204681396502</c:v>
                </c:pt>
                <c:pt idx="944">
                  <c:v>9.4401206970214808</c:v>
                </c:pt>
                <c:pt idx="945">
                  <c:v>9.4501209259033203</c:v>
                </c:pt>
                <c:pt idx="946">
                  <c:v>9.4601211547851598</c:v>
                </c:pt>
                <c:pt idx="947">
                  <c:v>9.4701213836669904</c:v>
                </c:pt>
                <c:pt idx="948">
                  <c:v>9.4801216125488299</c:v>
                </c:pt>
                <c:pt idx="949">
                  <c:v>9.4901218414306605</c:v>
                </c:pt>
                <c:pt idx="950">
                  <c:v>9.5001220703125</c:v>
                </c:pt>
                <c:pt idx="951">
                  <c:v>9.5101222991943395</c:v>
                </c:pt>
                <c:pt idx="952">
                  <c:v>9.5201225280761701</c:v>
                </c:pt>
                <c:pt idx="953">
                  <c:v>9.5301227569580096</c:v>
                </c:pt>
                <c:pt idx="954">
                  <c:v>9.5401229858398402</c:v>
                </c:pt>
                <c:pt idx="955">
                  <c:v>9.5501232147216797</c:v>
                </c:pt>
                <c:pt idx="956">
                  <c:v>9.5601234436035192</c:v>
                </c:pt>
                <c:pt idx="957">
                  <c:v>9.5701236724853498</c:v>
                </c:pt>
                <c:pt idx="958">
                  <c:v>9.5801239013671893</c:v>
                </c:pt>
                <c:pt idx="959">
                  <c:v>9.5901241302490199</c:v>
                </c:pt>
                <c:pt idx="960">
                  <c:v>9.6001243591308594</c:v>
                </c:pt>
                <c:pt idx="961">
                  <c:v>9.6101245880127006</c:v>
                </c:pt>
                <c:pt idx="962">
                  <c:v>9.6201248168945295</c:v>
                </c:pt>
                <c:pt idx="963">
                  <c:v>9.6301250457763707</c:v>
                </c:pt>
                <c:pt idx="964">
                  <c:v>9.6401252746581996</c:v>
                </c:pt>
                <c:pt idx="965">
                  <c:v>9.6501255035400408</c:v>
                </c:pt>
                <c:pt idx="966">
                  <c:v>9.6601257324218697</c:v>
                </c:pt>
                <c:pt idx="967">
                  <c:v>9.6701259613037092</c:v>
                </c:pt>
                <c:pt idx="968">
                  <c:v>9.6801261901855504</c:v>
                </c:pt>
                <c:pt idx="969">
                  <c:v>9.6901264190673793</c:v>
                </c:pt>
                <c:pt idx="970">
                  <c:v>9.7001266479492205</c:v>
                </c:pt>
                <c:pt idx="971">
                  <c:v>9.7101268768310494</c:v>
                </c:pt>
                <c:pt idx="972">
                  <c:v>9.7201271057128906</c:v>
                </c:pt>
                <c:pt idx="973">
                  <c:v>9.7301273345947301</c:v>
                </c:pt>
                <c:pt idx="974">
                  <c:v>9.7401275634765607</c:v>
                </c:pt>
                <c:pt idx="975">
                  <c:v>9.7501277923584002</c:v>
                </c:pt>
                <c:pt idx="976">
                  <c:v>9.7601280212402308</c:v>
                </c:pt>
                <c:pt idx="977">
                  <c:v>9.7701282501220703</c:v>
                </c:pt>
                <c:pt idx="978">
                  <c:v>9.7801284790039098</c:v>
                </c:pt>
                <c:pt idx="979">
                  <c:v>9.7901287078857404</c:v>
                </c:pt>
                <c:pt idx="980">
                  <c:v>9.8001289367675799</c:v>
                </c:pt>
                <c:pt idx="981">
                  <c:v>9.8101291656494105</c:v>
                </c:pt>
                <c:pt idx="982">
                  <c:v>9.82012939453125</c:v>
                </c:pt>
                <c:pt idx="983">
                  <c:v>9.8301296234130895</c:v>
                </c:pt>
                <c:pt idx="984">
                  <c:v>9.8401298522949201</c:v>
                </c:pt>
                <c:pt idx="985">
                  <c:v>9.8501300811767596</c:v>
                </c:pt>
                <c:pt idx="986">
                  <c:v>9.8601303100585902</c:v>
                </c:pt>
                <c:pt idx="987">
                  <c:v>9.8701305389404297</c:v>
                </c:pt>
                <c:pt idx="988">
                  <c:v>9.8801307678222692</c:v>
                </c:pt>
                <c:pt idx="989">
                  <c:v>9.8901309967040998</c:v>
                </c:pt>
                <c:pt idx="990">
                  <c:v>9.9001312255859393</c:v>
                </c:pt>
                <c:pt idx="991">
                  <c:v>9.9101314544677699</c:v>
                </c:pt>
                <c:pt idx="992">
                  <c:v>9.9201316833496094</c:v>
                </c:pt>
                <c:pt idx="993">
                  <c:v>9.9301319122314506</c:v>
                </c:pt>
                <c:pt idx="994">
                  <c:v>9.9401321411132795</c:v>
                </c:pt>
                <c:pt idx="995">
                  <c:v>9.9501323699951207</c:v>
                </c:pt>
                <c:pt idx="996">
                  <c:v>9.9601325988769496</c:v>
                </c:pt>
                <c:pt idx="997">
                  <c:v>9.9701328277587908</c:v>
                </c:pt>
                <c:pt idx="998">
                  <c:v>9.9801330566406197</c:v>
                </c:pt>
                <c:pt idx="999">
                  <c:v>9.9901332855224592</c:v>
                </c:pt>
              </c:numCache>
            </c:numRef>
          </c:xVal>
          <c:yVal>
            <c:numRef>
              <c:f>'SEISMICLOAD 2025'!$O$9:$O$1009</c:f>
              <c:numCache>
                <c:formatCode>0.0000</c:formatCode>
                <c:ptCount val="1001"/>
                <c:pt idx="0">
                  <c:v>0.93587406476338697</c:v>
                </c:pt>
                <c:pt idx="1">
                  <c:v>1.00606461700584</c:v>
                </c:pt>
                <c:pt idx="2">
                  <c:v>1.07625516924829</c:v>
                </c:pt>
                <c:pt idx="3">
                  <c:v>1.14644572149074</c:v>
                </c:pt>
                <c:pt idx="4">
                  <c:v>1.2166362737331999</c:v>
                </c:pt>
                <c:pt idx="5">
                  <c:v>1.28682681290164</c:v>
                </c:pt>
                <c:pt idx="6">
                  <c:v>1.3570173520700799</c:v>
                </c:pt>
                <c:pt idx="7">
                  <c:v>1.42720789123852</c:v>
                </c:pt>
                <c:pt idx="8">
                  <c:v>1.4973984304069701</c:v>
                </c:pt>
                <c:pt idx="9">
                  <c:v>1.5675889695754099</c:v>
                </c:pt>
                <c:pt idx="10">
                  <c:v>1.63777950874385</c:v>
                </c:pt>
                <c:pt idx="11">
                  <c:v>1.7079700479122899</c:v>
                </c:pt>
                <c:pt idx="12">
                  <c:v>1.77816058708074</c:v>
                </c:pt>
                <c:pt idx="13">
                  <c:v>1.8483511262491801</c:v>
                </c:pt>
                <c:pt idx="14">
                  <c:v>1.9185417177136601</c:v>
                </c:pt>
                <c:pt idx="15">
                  <c:v>1.9887323091781399</c:v>
                </c:pt>
                <c:pt idx="16">
                  <c:v>2.05892290064262</c:v>
                </c:pt>
                <c:pt idx="17">
                  <c:v>2.1291134921071002</c:v>
                </c:pt>
                <c:pt idx="18">
                  <c:v>2.19930408357158</c:v>
                </c:pt>
                <c:pt idx="19">
                  <c:v>2.2694946750360598</c:v>
                </c:pt>
                <c:pt idx="20">
                  <c:v>2.33968516190847</c:v>
                </c:pt>
                <c:pt idx="21">
                  <c:v>2.33968516190847</c:v>
                </c:pt>
                <c:pt idx="22">
                  <c:v>2.33968516190847</c:v>
                </c:pt>
                <c:pt idx="23">
                  <c:v>2.33968516190847</c:v>
                </c:pt>
                <c:pt idx="24">
                  <c:v>2.33968516190847</c:v>
                </c:pt>
                <c:pt idx="25">
                  <c:v>2.33968516190847</c:v>
                </c:pt>
                <c:pt idx="26">
                  <c:v>2.33968516190847</c:v>
                </c:pt>
                <c:pt idx="27">
                  <c:v>2.33968516190847</c:v>
                </c:pt>
                <c:pt idx="28">
                  <c:v>2.33968516190847</c:v>
                </c:pt>
                <c:pt idx="29">
                  <c:v>2.33968516190847</c:v>
                </c:pt>
                <c:pt idx="30">
                  <c:v>2.33968516190847</c:v>
                </c:pt>
                <c:pt idx="31">
                  <c:v>2.33968516190847</c:v>
                </c:pt>
                <c:pt idx="32">
                  <c:v>2.33968516190847</c:v>
                </c:pt>
                <c:pt idx="33">
                  <c:v>2.33968516190847</c:v>
                </c:pt>
                <c:pt idx="34">
                  <c:v>2.33968516190847</c:v>
                </c:pt>
                <c:pt idx="35">
                  <c:v>2.33968516190847</c:v>
                </c:pt>
                <c:pt idx="36">
                  <c:v>2.33968516190847</c:v>
                </c:pt>
                <c:pt idx="37">
                  <c:v>2.33968516190847</c:v>
                </c:pt>
                <c:pt idx="38">
                  <c:v>2.33968516190847</c:v>
                </c:pt>
                <c:pt idx="39">
                  <c:v>2.33968516190847</c:v>
                </c:pt>
                <c:pt idx="40">
                  <c:v>2.33968516190847</c:v>
                </c:pt>
                <c:pt idx="41">
                  <c:v>2.33968516190847</c:v>
                </c:pt>
                <c:pt idx="42">
                  <c:v>2.33968516190847</c:v>
                </c:pt>
                <c:pt idx="43">
                  <c:v>2.33968516190847</c:v>
                </c:pt>
                <c:pt idx="44">
                  <c:v>2.33968516190847</c:v>
                </c:pt>
                <c:pt idx="45">
                  <c:v>2.33968516190847</c:v>
                </c:pt>
                <c:pt idx="46">
                  <c:v>2.33968516190847</c:v>
                </c:pt>
                <c:pt idx="47">
                  <c:v>2.33968516190847</c:v>
                </c:pt>
                <c:pt idx="48">
                  <c:v>2.33968516190847</c:v>
                </c:pt>
                <c:pt idx="49">
                  <c:v>2.33968516190847</c:v>
                </c:pt>
                <c:pt idx="50">
                  <c:v>2.33968516190847</c:v>
                </c:pt>
                <c:pt idx="51">
                  <c:v>2.33968516190847</c:v>
                </c:pt>
                <c:pt idx="52">
                  <c:v>2.33968516190847</c:v>
                </c:pt>
                <c:pt idx="53">
                  <c:v>2.33968516190847</c:v>
                </c:pt>
                <c:pt idx="54">
                  <c:v>2.33968516190847</c:v>
                </c:pt>
                <c:pt idx="55">
                  <c:v>2.33968516190847</c:v>
                </c:pt>
                <c:pt idx="56">
                  <c:v>2.33968516190847</c:v>
                </c:pt>
                <c:pt idx="57">
                  <c:v>2.33968516190847</c:v>
                </c:pt>
                <c:pt idx="58">
                  <c:v>2.33968516190847</c:v>
                </c:pt>
                <c:pt idx="59">
                  <c:v>2.33968516190847</c:v>
                </c:pt>
                <c:pt idx="60">
                  <c:v>2.33968516190847</c:v>
                </c:pt>
                <c:pt idx="61">
                  <c:v>2.33968516190847</c:v>
                </c:pt>
                <c:pt idx="62">
                  <c:v>2.33968516190847</c:v>
                </c:pt>
                <c:pt idx="63">
                  <c:v>2.33968516190847</c:v>
                </c:pt>
                <c:pt idx="64">
                  <c:v>2.33968516190847</c:v>
                </c:pt>
                <c:pt idx="65">
                  <c:v>2.33968516190847</c:v>
                </c:pt>
                <c:pt idx="66">
                  <c:v>2.33968516190847</c:v>
                </c:pt>
                <c:pt idx="67">
                  <c:v>2.33968516190847</c:v>
                </c:pt>
                <c:pt idx="68">
                  <c:v>2.33968516190847</c:v>
                </c:pt>
                <c:pt idx="69">
                  <c:v>2.33968516190847</c:v>
                </c:pt>
                <c:pt idx="70">
                  <c:v>2.33968516190847</c:v>
                </c:pt>
                <c:pt idx="71">
                  <c:v>2.33968516190847</c:v>
                </c:pt>
                <c:pt idx="72">
                  <c:v>2.33968516190847</c:v>
                </c:pt>
                <c:pt idx="73">
                  <c:v>2.33968516190847</c:v>
                </c:pt>
                <c:pt idx="74">
                  <c:v>2.33968516190847</c:v>
                </c:pt>
                <c:pt idx="75">
                  <c:v>2.33968516190847</c:v>
                </c:pt>
                <c:pt idx="76">
                  <c:v>2.33968516190847</c:v>
                </c:pt>
                <c:pt idx="77">
                  <c:v>2.33968516190847</c:v>
                </c:pt>
                <c:pt idx="78">
                  <c:v>2.33968516190847</c:v>
                </c:pt>
                <c:pt idx="79">
                  <c:v>2.33968516190847</c:v>
                </c:pt>
                <c:pt idx="80">
                  <c:v>2.33968516190847</c:v>
                </c:pt>
                <c:pt idx="81">
                  <c:v>2.3108015478822899</c:v>
                </c:pt>
                <c:pt idx="82">
                  <c:v>2.28262105144282</c:v>
                </c:pt>
                <c:pt idx="83">
                  <c:v>2.2551196028664902</c:v>
                </c:pt>
                <c:pt idx="84">
                  <c:v>2.2282729504525198</c:v>
                </c:pt>
                <c:pt idx="85">
                  <c:v>2.2020579837562302</c:v>
                </c:pt>
                <c:pt idx="86">
                  <c:v>2.1764526672369602</c:v>
                </c:pt>
                <c:pt idx="87">
                  <c:v>2.1514359784820001</c:v>
                </c:pt>
                <c:pt idx="88">
                  <c:v>2.1269878506425699</c:v>
                </c:pt>
                <c:pt idx="89">
                  <c:v>2.1030891187503902</c:v>
                </c:pt>
                <c:pt idx="90">
                  <c:v>2.07972146961328</c:v>
                </c:pt>
                <c:pt idx="91">
                  <c:v>2.0568673950142902</c:v>
                </c:pt>
                <c:pt idx="92">
                  <c:v>2.0345101479630299</c:v>
                </c:pt>
                <c:pt idx="93">
                  <c:v>2.0126337017695501</c:v>
                </c:pt>
                <c:pt idx="94">
                  <c:v>1.9912227117304899</c:v>
                </c:pt>
                <c:pt idx="95">
                  <c:v>1.97026247923506</c:v>
                </c:pt>
                <c:pt idx="96">
                  <c:v>1.94973891811438</c:v>
                </c:pt>
                <c:pt idx="97">
                  <c:v>1.92963852307237</c:v>
                </c:pt>
                <c:pt idx="98">
                  <c:v>1.90994834004932</c:v>
                </c:pt>
                <c:pt idx="99">
                  <c:v>1.8906559383817401</c:v>
                </c:pt>
                <c:pt idx="100">
                  <c:v>1.8717493846325199</c:v>
                </c:pt>
                <c:pt idx="101">
                  <c:v>1.8532171086090301</c:v>
                </c:pt>
                <c:pt idx="102">
                  <c:v>1.8350483197968599</c:v>
                </c:pt>
                <c:pt idx="103">
                  <c:v>1.8172323228779601</c:v>
                </c:pt>
                <c:pt idx="104">
                  <c:v>1.7997589411666099</c:v>
                </c:pt>
                <c:pt idx="105">
                  <c:v>1.78261838566021</c:v>
                </c:pt>
                <c:pt idx="106">
                  <c:v>1.7658012367523599</c:v>
                </c:pt>
                <c:pt idx="107">
                  <c:v>1.74929842697138</c:v>
                </c:pt>
                <c:pt idx="108">
                  <c:v>1.73310122467773</c:v>
                </c:pt>
                <c:pt idx="109">
                  <c:v>1.71720121865894</c:v>
                </c:pt>
                <c:pt idx="110">
                  <c:v>1.70159030356468</c:v>
                </c:pt>
                <c:pt idx="111">
                  <c:v>1.6862606661292401</c:v>
                </c:pt>
                <c:pt idx="112">
                  <c:v>1.67120477213203</c:v>
                </c:pt>
                <c:pt idx="113">
                  <c:v>1.6564153540504301</c:v>
                </c:pt>
                <c:pt idx="114">
                  <c:v>1.64188539936255</c:v>
                </c:pt>
                <c:pt idx="115">
                  <c:v>1.62760813946022</c:v>
                </c:pt>
                <c:pt idx="116">
                  <c:v>1.61357703913549</c:v>
                </c:pt>
                <c:pt idx="117">
                  <c:v>1.5997857866062499</c:v>
                </c:pt>
                <c:pt idx="118">
                  <c:v>1.58622828404903</c:v>
                </c:pt>
                <c:pt idx="119">
                  <c:v>1.5728986386091699</c:v>
                </c:pt>
                <c:pt idx="120">
                  <c:v>1.5597911538604401</c:v>
                </c:pt>
                <c:pt idx="121">
                  <c:v>1.5469003216881401</c:v>
                </c:pt>
                <c:pt idx="122">
                  <c:v>1.53422081457147</c:v>
                </c:pt>
                <c:pt idx="123">
                  <c:v>1.52174747824229</c:v>
                </c:pt>
                <c:pt idx="124">
                  <c:v>1.5094753246991</c:v>
                </c:pt>
                <c:pt idx="125">
                  <c:v>1.4973995255564201</c:v>
                </c:pt>
                <c:pt idx="126">
                  <c:v>1.48551540571081</c:v>
                </c:pt>
                <c:pt idx="127">
                  <c:v>1.47381843730614</c:v>
                </c:pt>
                <c:pt idx="128">
                  <c:v>1.46230423398172</c:v>
                </c:pt>
                <c:pt idx="129">
                  <c:v>1.4509685453880301</c:v>
                </c:pt>
                <c:pt idx="130">
                  <c:v>1.4398072519555001</c:v>
                </c:pt>
                <c:pt idx="131">
                  <c:v>1.4288163599029</c:v>
                </c:pt>
                <c:pt idx="132">
                  <c:v>1.41799199647265</c:v>
                </c:pt>
                <c:pt idx="133">
                  <c:v>1.40733040538104</c:v>
                </c:pt>
                <c:pt idx="134">
                  <c:v>1.3968279424722101</c:v>
                </c:pt>
                <c:pt idx="135">
                  <c:v>1.38648107156526</c:v>
                </c:pt>
                <c:pt idx="136">
                  <c:v>1.3762863604845701</c:v>
                </c:pt>
                <c:pt idx="137">
                  <c:v>1.36624047726402</c:v>
                </c:pt>
                <c:pt idx="138">
                  <c:v>1.3563401865161799</c:v>
                </c:pt>
                <c:pt idx="139">
                  <c:v>1.34658234595828</c:v>
                </c:pt>
                <c:pt idx="140">
                  <c:v>1.33696390308702</c:v>
                </c:pt>
                <c:pt idx="141">
                  <c:v>1.32748189199494</c:v>
                </c:pt>
                <c:pt idx="142">
                  <c:v>1.31813343032123</c:v>
                </c:pt>
                <c:pt idx="143">
                  <c:v>1.3089157163305301</c:v>
                </c:pt>
                <c:pt idx="144">
                  <c:v>1.29982602611346</c:v>
                </c:pt>
                <c:pt idx="145">
                  <c:v>1.2908617109029501</c:v>
                </c:pt>
                <c:pt idx="146">
                  <c:v>1.28202019450086</c:v>
                </c:pt>
                <c:pt idx="147">
                  <c:v>1.27329897080967</c:v>
                </c:pt>
                <c:pt idx="148">
                  <c:v>1.2646956014641999</c:v>
                </c:pt>
                <c:pt idx="149">
                  <c:v>1.2562077135587399</c:v>
                </c:pt>
                <c:pt idx="150">
                  <c:v>1.24783299746504</c:v>
                </c:pt>
                <c:pt idx="151">
                  <c:v>1.2395692047370399</c:v>
                </c:pt>
                <c:pt idx="152">
                  <c:v>1.2314141460982899</c:v>
                </c:pt>
                <c:pt idx="153">
                  <c:v>1.22336568950834</c:v>
                </c:pt>
                <c:pt idx="154">
                  <c:v>1.21542175830437</c:v>
                </c:pt>
                <c:pt idx="155">
                  <c:v>1.2075803294148699</c:v>
                </c:pt>
                <c:pt idx="156">
                  <c:v>1.1998394316419301</c:v>
                </c:pt>
                <c:pt idx="157">
                  <c:v>1.19219714400924</c:v>
                </c:pt>
                <c:pt idx="158">
                  <c:v>1.18465159417279</c:v>
                </c:pt>
                <c:pt idx="159">
                  <c:v>1.17720095689155</c:v>
                </c:pt>
                <c:pt idx="160">
                  <c:v>1.1698434525555099</c:v>
                </c:pt>
                <c:pt idx="161">
                  <c:v>1.16257734576856</c:v>
                </c:pt>
                <c:pt idx="162">
                  <c:v>1.1554009439838699</c:v>
                </c:pt>
                <c:pt idx="163">
                  <c:v>1.14831259618949</c:v>
                </c:pt>
                <c:pt idx="164">
                  <c:v>1.1413106916420399</c:v>
                </c:pt>
                <c:pt idx="165">
                  <c:v>1.13439365864647</c:v>
                </c:pt>
                <c:pt idx="166">
                  <c:v>1.1275599633798701</c:v>
                </c:pt>
                <c:pt idx="167">
                  <c:v>1.12080810875763</c:v>
                </c:pt>
                <c:pt idx="168">
                  <c:v>1.11413663333997</c:v>
                </c:pt>
                <c:pt idx="169">
                  <c:v>1.10754411027741</c:v>
                </c:pt>
                <c:pt idx="170">
                  <c:v>1.1010291462933901</c:v>
                </c:pt>
                <c:pt idx="171">
                  <c:v>1.0945903807026001</c:v>
                </c:pt>
                <c:pt idx="172">
                  <c:v>1.0882264844635801</c:v>
                </c:pt>
                <c:pt idx="173">
                  <c:v>1.0819361592641299</c:v>
                </c:pt>
                <c:pt idx="174">
                  <c:v>1.0757181366383299</c:v>
                </c:pt>
                <c:pt idx="175">
                  <c:v>1.06957117711372</c:v>
                </c:pt>
                <c:pt idx="176">
                  <c:v>1.06349406938771</c:v>
                </c:pt>
                <c:pt idx="177">
                  <c:v>1.0574856295317201</c:v>
                </c:pt>
                <c:pt idx="178">
                  <c:v>1.0515447002223599</c:v>
                </c:pt>
                <c:pt idx="179">
                  <c:v>1.04567014999816</c:v>
                </c:pt>
                <c:pt idx="180">
                  <c:v>1.0398608725412599</c:v>
                </c:pt>
                <c:pt idx="181">
                  <c:v>1.0341157859828001</c:v>
                </c:pt>
                <c:pt idx="182">
                  <c:v>1.0284338322312601</c:v>
                </c:pt>
                <c:pt idx="183">
                  <c:v>1.0228139763227899</c:v>
                </c:pt>
                <c:pt idx="184">
                  <c:v>1.01725520579276</c:v>
                </c:pt>
                <c:pt idx="185">
                  <c:v>1.0117565300676601</c:v>
                </c:pt>
                <c:pt idx="186">
                  <c:v>1.0063169798766101</c:v>
                </c:pt>
                <c:pt idx="187">
                  <c:v>1.00093560668184</c:v>
                </c:pt>
                <c:pt idx="188">
                  <c:v>0.99561148212717498</c:v>
                </c:pt>
                <c:pt idx="189">
                  <c:v>0.99034369750423201</c:v>
                </c:pt>
                <c:pt idx="190">
                  <c:v>0.98513136323530304</c:v>
                </c:pt>
                <c:pt idx="191">
                  <c:v>0.97997360837258396</c:v>
                </c:pt>
                <c:pt idx="192">
                  <c:v>0.97486958011300995</c:v>
                </c:pt>
                <c:pt idx="193">
                  <c:v>0.969818443328191</c:v>
                </c:pt>
                <c:pt idx="194">
                  <c:v>0.96481938010887303</c:v>
                </c:pt>
                <c:pt idx="195">
                  <c:v>0.95987158932342798</c:v>
                </c:pt>
                <c:pt idx="196">
                  <c:v>0.95497428618984603</c:v>
                </c:pt>
                <c:pt idx="197">
                  <c:v>0.95012670186077697</c:v>
                </c:pt>
                <c:pt idx="198">
                  <c:v>0.94532808302113702</c:v>
                </c:pt>
                <c:pt idx="199">
                  <c:v>0.94057769149785198</c:v>
                </c:pt>
                <c:pt idx="200">
                  <c:v>0.93587480388130595</c:v>
                </c:pt>
                <c:pt idx="201">
                  <c:v>0.92658639113808405</c:v>
                </c:pt>
                <c:pt idx="202">
                  <c:v>0.91743497883292102</c:v>
                </c:pt>
                <c:pt idx="203">
                  <c:v>0.90841847565728395</c:v>
                </c:pt>
                <c:pt idx="204">
                  <c:v>0.899534242828958</c:v>
                </c:pt>
                <c:pt idx="205">
                  <c:v>0.89077970576889398</c:v>
                </c:pt>
                <c:pt idx="206">
                  <c:v>0.88215235223576305</c:v>
                </c:pt>
                <c:pt idx="207">
                  <c:v>0.87364973052344497</c:v>
                </c:pt>
                <c:pt idx="208">
                  <c:v>0.86526944771903402</c:v>
                </c:pt>
                <c:pt idx="209">
                  <c:v>0.85700916801904903</c:v>
                </c:pt>
                <c:pt idx="210">
                  <c:v>0.84886661110162598</c:v>
                </c:pt>
                <c:pt idx="211">
                  <c:v>0.84083955055259996</c:v>
                </c:pt>
                <c:pt idx="212">
                  <c:v>0.832925812343423</c:v>
                </c:pt>
                <c:pt idx="213">
                  <c:v>0.82512327335898805</c:v>
                </c:pt>
                <c:pt idx="214">
                  <c:v>0.81742985997349504</c:v>
                </c:pt>
                <c:pt idx="215">
                  <c:v>0.80984354667257596</c:v>
                </c:pt>
                <c:pt idx="216">
                  <c:v>0.80236235471997297</c:v>
                </c:pt>
                <c:pt idx="217">
                  <c:v>0.79498435086711805</c:v>
                </c:pt>
                <c:pt idx="218">
                  <c:v>0.78770764610406496</c:v>
                </c:pt>
                <c:pt idx="219">
                  <c:v>0.78053039445024697</c:v>
                </c:pt>
                <c:pt idx="220">
                  <c:v>0.77345079178361897</c:v>
                </c:pt>
                <c:pt idx="221">
                  <c:v>0.76646707470681297</c:v>
                </c:pt>
                <c:pt idx="222">
                  <c:v>0.75957751944895402</c:v>
                </c:pt>
                <c:pt idx="223">
                  <c:v>0.75278044080187501</c:v>
                </c:pt>
                <c:pt idx="224">
                  <c:v>0.74607419108950002</c:v>
                </c:pt>
                <c:pt idx="225">
                  <c:v>0.73945715916921995</c:v>
                </c:pt>
                <c:pt idx="226">
                  <c:v>0.73292776946412996</c:v>
                </c:pt>
                <c:pt idx="227">
                  <c:v>0.72648448102504304</c:v>
                </c:pt>
                <c:pt idx="228">
                  <c:v>0.72012578662124105</c:v>
                </c:pt>
                <c:pt idx="229">
                  <c:v>0.71385021185895203</c:v>
                </c:pt>
                <c:pt idx="230">
                  <c:v>0.70765631432660503</c:v>
                </c:pt>
                <c:pt idx="231">
                  <c:v>0.70154268276592802</c:v>
                </c:pt>
                <c:pt idx="232">
                  <c:v>0.69550793626799701</c:v>
                </c:pt>
                <c:pt idx="233">
                  <c:v>0.68955072349339397</c:v>
                </c:pt>
                <c:pt idx="234">
                  <c:v>0.68366972191563602</c:v>
                </c:pt>
                <c:pt idx="235">
                  <c:v>0.67786363708709796</c:v>
                </c:pt>
                <c:pt idx="236">
                  <c:v>0.67213120192665898</c:v>
                </c:pt>
                <c:pt idx="237">
                  <c:v>0.66647117602834705</c:v>
                </c:pt>
                <c:pt idx="238">
                  <c:v>0.66088234499026999</c:v>
                </c:pt>
                <c:pt idx="239">
                  <c:v>0.65536351976316698</c:v>
                </c:pt>
                <c:pt idx="240">
                  <c:v>0.64991353601791402</c:v>
                </c:pt>
                <c:pt idx="241">
                  <c:v>0.64453125353136598</c:v>
                </c:pt>
                <c:pt idx="242">
                  <c:v>0.63921555558992904</c:v>
                </c:pt>
                <c:pt idx="243">
                  <c:v>0.63396534841027197</c:v>
                </c:pt>
                <c:pt idx="244">
                  <c:v>0.62877956057662698</c:v>
                </c:pt>
                <c:pt idx="245">
                  <c:v>0.62365714249413495</c:v>
                </c:pt>
                <c:pt idx="246">
                  <c:v>0.61859706585771201</c:v>
                </c:pt>
                <c:pt idx="247">
                  <c:v>0.61359832313593898</c:v>
                </c:pt>
                <c:pt idx="248">
                  <c:v>0.60865992706948902</c:v>
                </c:pt>
                <c:pt idx="249">
                  <c:v>0.60378091018362801</c:v>
                </c:pt>
                <c:pt idx="250">
                  <c:v>0.59896032431433399</c:v>
                </c:pt>
                <c:pt idx="251">
                  <c:v>0.59419724014761099</c:v>
                </c:pt>
                <c:pt idx="252">
                  <c:v>0.58949074677157198</c:v>
                </c:pt>
                <c:pt idx="253">
                  <c:v>0.58483995124088695</c:v>
                </c:pt>
                <c:pt idx="254">
                  <c:v>0.58024397815321904</c:v>
                </c:pt>
                <c:pt idx="255">
                  <c:v>0.57570196923725503</c:v>
                </c:pt>
                <c:pt idx="256">
                  <c:v>0.57121308295198503</c:v>
                </c:pt>
                <c:pt idx="257">
                  <c:v>0.56677649409687503</c:v>
                </c:pt>
                <c:pt idx="258">
                  <c:v>0.56239139343259203</c:v>
                </c:pt>
                <c:pt idx="259">
                  <c:v>0.55805698731196396</c:v>
                </c:pt>
                <c:pt idx="260">
                  <c:v>0.55377249732085299</c:v>
                </c:pt>
                <c:pt idx="261">
                  <c:v>0.54953715992864505</c:v>
                </c:pt>
                <c:pt idx="262">
                  <c:v>0.54535022614805595</c:v>
                </c:pt>
                <c:pt idx="263">
                  <c:v>0.54121096120398005</c:v>
                </c:pt>
                <c:pt idx="264">
                  <c:v>0.53711864421109601</c:v>
                </c:pt>
                <c:pt idx="265">
                  <c:v>0.53307256785997703</c:v>
                </c:pt>
                <c:pt idx="266">
                  <c:v>0.52907203811144798</c:v>
                </c:pt>
                <c:pt idx="267">
                  <c:v>0.52511637389893095</c:v>
                </c:pt>
                <c:pt idx="268">
                  <c:v>0.52120490683856502</c:v>
                </c:pt>
                <c:pt idx="269">
                  <c:v>0.51733698094684</c:v>
                </c:pt>
                <c:pt idx="270">
                  <c:v>0.51351195236555203</c:v>
                </c:pt>
                <c:pt idx="271">
                  <c:v>0.50972918909383502</c:v>
                </c:pt>
                <c:pt idx="272">
                  <c:v>0.50598807072709295</c:v>
                </c:pt>
                <c:pt idx="273">
                  <c:v>0.50228798820259601</c:v>
                </c:pt>
                <c:pt idx="274">
                  <c:v>0.49862834355157998</c:v>
                </c:pt>
                <c:pt idx="275">
                  <c:v>0.49500854965763202</c:v>
                </c:pt>
                <c:pt idx="276">
                  <c:v>0.491428030021203</c:v>
                </c:pt>
                <c:pt idx="277">
                  <c:v>0.48788621853004999</c:v>
                </c:pt>
                <c:pt idx="278">
                  <c:v>0.48438255923546097</c:v>
                </c:pt>
                <c:pt idx="279">
                  <c:v>0.48091650613407</c:v>
                </c:pt>
                <c:pt idx="280">
                  <c:v>0.47748752295512897</c:v>
                </c:pt>
                <c:pt idx="281">
                  <c:v>0.47409508295306402</c:v>
                </c:pt>
                <c:pt idx="282">
                  <c:v>0.47073866870516801</c:v>
                </c:pt>
                <c:pt idx="283">
                  <c:v>0.46741777191430001</c:v>
                </c:pt>
                <c:pt idx="284">
                  <c:v>0.46413189321642401</c:v>
                </c:pt>
                <c:pt idx="285">
                  <c:v>0.46088054199287998</c:v>
                </c:pt>
                <c:pt idx="286">
                  <c:v>0.45766323618723398</c:v>
                </c:pt>
                <c:pt idx="287">
                  <c:v>0.45447950212659</c:v>
                </c:pt>
                <c:pt idx="288">
                  <c:v>0.45132887434723701</c:v>
                </c:pt>
                <c:pt idx="289">
                  <c:v>0.44821089542450898</c:v>
                </c:pt>
                <c:pt idx="290">
                  <c:v>0.44512511580675101</c:v>
                </c:pt>
                <c:pt idx="291">
                  <c:v>0.44207109365326702</c:v>
                </c:pt>
                <c:pt idx="292">
                  <c:v>0.43904839467614898</c:v>
                </c:pt>
                <c:pt idx="293">
                  <c:v>0.43605659198587299</c:v>
                </c:pt>
                <c:pt idx="294">
                  <c:v>0.43309526594057302</c:v>
                </c:pt>
                <c:pt idx="295">
                  <c:v>0.43016400399888099</c:v>
                </c:pt>
                <c:pt idx="296">
                  <c:v>0.42726240057623799</c:v>
                </c:pt>
                <c:pt idx="297">
                  <c:v>0.42439005690459503</c:v>
                </c:pt>
                <c:pt idx="298">
                  <c:v>0.42154658089539498</c:v>
                </c:pt>
                <c:pt idx="299">
                  <c:v>0.41873158700576102</c:v>
                </c:pt>
                <c:pt idx="300">
                  <c:v>0.41594469610780299</c:v>
                </c:pt>
                <c:pt idx="301">
                  <c:v>0.41318553536095798</c:v>
                </c:pt>
                <c:pt idx="302">
                  <c:v>0.41045373808727798</c:v>
                </c:pt>
                <c:pt idx="303">
                  <c:v>0.40774894364960801</c:v>
                </c:pt>
                <c:pt idx="304">
                  <c:v>0.40507079733255003</c:v>
                </c:pt>
                <c:pt idx="305">
                  <c:v>0.40241895022616397</c:v>
                </c:pt>
                <c:pt idx="306">
                  <c:v>0.39979305911231999</c:v>
                </c:pt>
                <c:pt idx="307">
                  <c:v>0.39719278635364003</c:v>
                </c:pt>
                <c:pt idx="308">
                  <c:v>0.39461779978496098</c:v>
                </c:pt>
                <c:pt idx="309">
                  <c:v>0.39206777260724601</c:v>
                </c:pt>
                <c:pt idx="310">
                  <c:v>0.38954238328389601</c:v>
                </c:pt>
                <c:pt idx="311">
                  <c:v>0.38704131543938403</c:v>
                </c:pt>
                <c:pt idx="312">
                  <c:v>0.38456425776016501</c:v>
                </c:pt>
                <c:pt idx="313">
                  <c:v>0.38211090389779701</c:v>
                </c:pt>
                <c:pt idx="314">
                  <c:v>0.37968095237421601</c:v>
                </c:pt>
                <c:pt idx="315">
                  <c:v>0.37727410648911502</c:v>
                </c:pt>
                <c:pt idx="316">
                  <c:v>0.37489007422937298</c:v>
                </c:pt>
                <c:pt idx="317">
                  <c:v>0.37252856818047603</c:v>
                </c:pt>
                <c:pt idx="318">
                  <c:v>0.37018930543988798</c:v>
                </c:pt>
                <c:pt idx="319">
                  <c:v>0.36787200753232202</c:v>
                </c:pt>
                <c:pt idx="320">
                  <c:v>0.36557640032685501</c:v>
                </c:pt>
                <c:pt idx="321">
                  <c:v>0.36330221395585699</c:v>
                </c:pt>
                <c:pt idx="322">
                  <c:v>0.36104918273566899</c:v>
                </c:pt>
                <c:pt idx="323">
                  <c:v>0.35881704508900603</c:v>
                </c:pt>
                <c:pt idx="324">
                  <c:v>0.35660554346902901</c:v>
                </c:pt>
                <c:pt idx="325">
                  <c:v>0.35441442428505299</c:v>
                </c:pt>
                <c:pt idx="326">
                  <c:v>0.35224343782984502</c:v>
                </c:pt>
                <c:pt idx="327">
                  <c:v>0.35009233820847901</c:v>
                </c:pt>
                <c:pt idx="328">
                  <c:v>0.347960883268703</c:v>
                </c:pt>
                <c:pt idx="329">
                  <c:v>0.34584883453278698</c:v>
                </c:pt>
                <c:pt idx="330">
                  <c:v>0.34375595713081902</c:v>
                </c:pt>
                <c:pt idx="331">
                  <c:v>0.34168201973540102</c:v>
                </c:pt>
                <c:pt idx="332">
                  <c:v>0.33962679449772798</c:v>
                </c:pt>
                <c:pt idx="333">
                  <c:v>0.337590056985</c:v>
                </c:pt>
                <c:pt idx="334">
                  <c:v>0.335571586119154</c:v>
                </c:pt>
                <c:pt idx="335">
                  <c:v>0.33357116411686699</c:v>
                </c:pt>
                <c:pt idx="336">
                  <c:v>0.33158857643080902</c:v>
                </c:pt>
                <c:pt idx="337">
                  <c:v>0.32962361169211302</c:v>
                </c:pt>
                <c:pt idx="338">
                  <c:v>0.32767606165403801</c:v>
                </c:pt>
                <c:pt idx="339">
                  <c:v>0.32574572113679301</c:v>
                </c:pt>
                <c:pt idx="340">
                  <c:v>0.32383238797349101</c:v>
                </c:pt>
                <c:pt idx="341">
                  <c:v>0.32193586295721699</c:v>
                </c:pt>
                <c:pt idx="342">
                  <c:v>0.32005594978917101</c:v>
                </c:pt>
                <c:pt idx="343">
                  <c:v>0.31819245502787602</c:v>
                </c:pt>
                <c:pt idx="344">
                  <c:v>0.31634518803940898</c:v>
                </c:pt>
                <c:pt idx="345">
                  <c:v>0.31451396094865097</c:v>
                </c:pt>
                <c:pt idx="346">
                  <c:v>0.31269858859150701</c:v>
                </c:pt>
                <c:pt idx="347">
                  <c:v>0.31089888846810598</c:v>
                </c:pt>
                <c:pt idx="348">
                  <c:v>0.30911468069692699</c:v>
                </c:pt>
                <c:pt idx="349">
                  <c:v>0.30734578796985002</c:v>
                </c:pt>
                <c:pt idx="350">
                  <c:v>0.30559203550810399</c:v>
                </c:pt>
                <c:pt idx="351">
                  <c:v>0.303853251019093</c:v>
                </c:pt>
                <c:pt idx="352">
                  <c:v>0.30212926465407602</c:v>
                </c:pt>
                <c:pt idx="353">
                  <c:v>0.30041990896669102</c:v>
                </c:pt>
                <c:pt idx="354">
                  <c:v>0.29872501887228903</c:v>
                </c:pt>
                <c:pt idx="355">
                  <c:v>0.29704443160807897</c:v>
                </c:pt>
                <c:pt idx="356">
                  <c:v>0.29537798669404902</c:v>
                </c:pt>
                <c:pt idx="357">
                  <c:v>0.29372552589465201</c:v>
                </c:pt>
                <c:pt idx="358">
                  <c:v>0.29208689318124498</c:v>
                </c:pt>
                <c:pt idx="359">
                  <c:v>0.290461934695255</c:v>
                </c:pt>
                <c:pt idx="360">
                  <c:v>0.28885049871205898</c:v>
                </c:pt>
                <c:pt idx="361">
                  <c:v>0.28725243560557001</c:v>
                </c:pt>
                <c:pt idx="362">
                  <c:v>0.28566759781349998</c:v>
                </c:pt>
                <c:pt idx="363">
                  <c:v>0.284095839803298</c:v>
                </c:pt>
                <c:pt idx="364">
                  <c:v>0.28253701803873199</c:v>
                </c:pt>
                <c:pt idx="365">
                  <c:v>0.28099099094712598</c:v>
                </c:pt>
                <c:pt idx="366">
                  <c:v>0.27945761888720899</c:v>
                </c:pt>
                <c:pt idx="367">
                  <c:v>0.277936764117586</c:v>
                </c:pt>
                <c:pt idx="368">
                  <c:v>0.2764282907658</c:v>
                </c:pt>
                <c:pt idx="369">
                  <c:v>0.27493206479798599</c:v>
                </c:pt>
                <c:pt idx="370">
                  <c:v>0.27344795398909599</c:v>
                </c:pt>
                <c:pt idx="371">
                  <c:v>0.27197582789368702</c:v>
                </c:pt>
                <c:pt idx="372">
                  <c:v>0.270515557817254</c:v>
                </c:pt>
                <c:pt idx="373">
                  <c:v>0.26906701678810402</c:v>
                </c:pt>
                <c:pt idx="374">
                  <c:v>0.26763007952975398</c:v>
                </c:pt>
                <c:pt idx="375">
                  <c:v>0.26620462243384102</c:v>
                </c:pt>
                <c:pt idx="376">
                  <c:v>0.26479052353354698</c:v>
                </c:pt>
                <c:pt idx="377">
                  <c:v>0.26338766247749701</c:v>
                </c:pt>
                <c:pt idx="378">
                  <c:v>0.26199592050415899</c:v>
                </c:pt>
                <c:pt idx="379">
                  <c:v>0.260615180416708</c:v>
                </c:pt>
                <c:pt idx="380">
                  <c:v>0.25924532655834598</c:v>
                </c:pt>
                <c:pt idx="381">
                  <c:v>0.25788624478808903</c:v>
                </c:pt>
                <c:pt idx="382">
                  <c:v>0.25653782245698697</c:v>
                </c:pt>
                <c:pt idx="383">
                  <c:v>0.255199948384779</c:v>
                </c:pt>
                <c:pt idx="384">
                  <c:v>0.25387251283697698</c:v>
                </c:pt>
                <c:pt idx="385">
                  <c:v>0.25255540750236199</c:v>
                </c:pt>
                <c:pt idx="386">
                  <c:v>0.25124852547088999</c:v>
                </c:pt>
                <c:pt idx="387">
                  <c:v>0.249951761211998</c:v>
                </c:pt>
                <c:pt idx="388">
                  <c:v>0.24866501055329801</c:v>
                </c:pt>
                <c:pt idx="389">
                  <c:v>0.24738817065965199</c:v>
                </c:pt>
                <c:pt idx="390">
                  <c:v>0.24612114001263299</c:v>
                </c:pt>
                <c:pt idx="391">
                  <c:v>0.24486381839033899</c:v>
                </c:pt>
                <c:pt idx="392">
                  <c:v>0.24361610684757601</c:v>
                </c:pt>
                <c:pt idx="393">
                  <c:v>0.242377907696391</c:v>
                </c:pt>
                <c:pt idx="394">
                  <c:v>0.24114912448695</c:v>
                </c:pt>
                <c:pt idx="395">
                  <c:v>0.23992966198875701</c:v>
                </c:pt>
                <c:pt idx="396">
                  <c:v>0.23871942617219899</c:v>
                </c:pt>
                <c:pt idx="397">
                  <c:v>0.23751832419042199</c:v>
                </c:pt>
                <c:pt idx="398">
                  <c:v>0.23632626436152401</c:v>
                </c:pt>
                <c:pt idx="399">
                  <c:v>0.23514315615105599</c:v>
                </c:pt>
                <c:pt idx="400">
                  <c:v>0.23396891015483201</c:v>
                </c:pt>
                <c:pt idx="401">
                  <c:v>0.23280341039889699</c:v>
                </c:pt>
                <c:pt idx="402">
                  <c:v>0.23164659778452101</c:v>
                </c:pt>
                <c:pt idx="403">
                  <c:v>0.23049838619201499</c:v>
                </c:pt>
                <c:pt idx="404">
                  <c:v>0.22935869056623501</c:v>
                </c:pt>
                <c:pt idx="405">
                  <c:v>0.22822742690082301</c:v>
                </c:pt>
                <c:pt idx="406">
                  <c:v>0.22710451222273401</c:v>
                </c:pt>
                <c:pt idx="407">
                  <c:v>0.225989864577016</c:v>
                </c:pt>
                <c:pt idx="408">
                  <c:v>0.224883403011859</c:v>
                </c:pt>
                <c:pt idx="409">
                  <c:v>0.223785047563894</c:v>
                </c:pt>
                <c:pt idx="410">
                  <c:v>0.22269471924374901</c:v>
                </c:pt>
                <c:pt idx="411">
                  <c:v>0.22161234002184199</c:v>
                </c:pt>
                <c:pt idx="412">
                  <c:v>0.22053783281442599</c:v>
                </c:pt>
                <c:pt idx="413">
                  <c:v>0.219471121469861</c:v>
                </c:pt>
                <c:pt idx="414">
                  <c:v>0.218412130755119</c:v>
                </c:pt>
                <c:pt idx="415">
                  <c:v>0.21736078634252401</c:v>
                </c:pt>
                <c:pt idx="416">
                  <c:v>0.21631701479670701</c:v>
                </c:pt>
                <c:pt idx="417">
                  <c:v>0.21528074356178001</c:v>
                </c:pt>
                <c:pt idx="418">
                  <c:v>0.21425190094873001</c:v>
                </c:pt>
                <c:pt idx="419">
                  <c:v>0.21323041612301899</c:v>
                </c:pt>
                <c:pt idx="420">
                  <c:v>0.212216219092389</c:v>
                </c:pt>
                <c:pt idx="421">
                  <c:v>0.21120924069487701</c:v>
                </c:pt>
                <c:pt idx="422">
                  <c:v>0.21020941258702</c:v>
                </c:pt>
                <c:pt idx="423">
                  <c:v>0.20921666723225801</c:v>
                </c:pt>
                <c:pt idx="424">
                  <c:v>0.20823093788953201</c:v>
                </c:pt>
                <c:pt idx="425">
                  <c:v>0.20797200202941901</c:v>
                </c:pt>
                <c:pt idx="426">
                  <c:v>0.20797200202941901</c:v>
                </c:pt>
                <c:pt idx="427">
                  <c:v>0.20797200202941901</c:v>
                </c:pt>
                <c:pt idx="428">
                  <c:v>0.20797200202941901</c:v>
                </c:pt>
                <c:pt idx="429">
                  <c:v>0.20797200202941901</c:v>
                </c:pt>
                <c:pt idx="430">
                  <c:v>0.20797200202941901</c:v>
                </c:pt>
                <c:pt idx="431">
                  <c:v>0.20797200202941901</c:v>
                </c:pt>
                <c:pt idx="432">
                  <c:v>0.20797200202941901</c:v>
                </c:pt>
                <c:pt idx="433">
                  <c:v>0.20797200202941901</c:v>
                </c:pt>
                <c:pt idx="434">
                  <c:v>0.20797200202941901</c:v>
                </c:pt>
                <c:pt idx="435">
                  <c:v>0.20797200202941901</c:v>
                </c:pt>
                <c:pt idx="436">
                  <c:v>0.20797200202941901</c:v>
                </c:pt>
                <c:pt idx="437">
                  <c:v>0.20797200202941901</c:v>
                </c:pt>
                <c:pt idx="438">
                  <c:v>0.20797200202941901</c:v>
                </c:pt>
                <c:pt idx="439">
                  <c:v>0.20797200202941901</c:v>
                </c:pt>
                <c:pt idx="440">
                  <c:v>0.20797200202941901</c:v>
                </c:pt>
                <c:pt idx="441">
                  <c:v>0.20797200202941901</c:v>
                </c:pt>
                <c:pt idx="442">
                  <c:v>0.20797200202941901</c:v>
                </c:pt>
                <c:pt idx="443">
                  <c:v>0.20797200202941901</c:v>
                </c:pt>
                <c:pt idx="444">
                  <c:v>0.20797200202941901</c:v>
                </c:pt>
                <c:pt idx="445">
                  <c:v>0.20797200202941901</c:v>
                </c:pt>
                <c:pt idx="446">
                  <c:v>0.20797200202941901</c:v>
                </c:pt>
                <c:pt idx="447">
                  <c:v>0.20797200202941901</c:v>
                </c:pt>
                <c:pt idx="448">
                  <c:v>0.20797200202941901</c:v>
                </c:pt>
                <c:pt idx="449">
                  <c:v>0.20797200202941901</c:v>
                </c:pt>
                <c:pt idx="450">
                  <c:v>0.20797200202941901</c:v>
                </c:pt>
                <c:pt idx="451">
                  <c:v>0.20797200202941901</c:v>
                </c:pt>
                <c:pt idx="452">
                  <c:v>0.20797200202941901</c:v>
                </c:pt>
                <c:pt idx="453">
                  <c:v>0.20797200202941901</c:v>
                </c:pt>
                <c:pt idx="454">
                  <c:v>0.20797200202941901</c:v>
                </c:pt>
                <c:pt idx="455">
                  <c:v>0.20797200202941901</c:v>
                </c:pt>
                <c:pt idx="456">
                  <c:v>0.20797200202941901</c:v>
                </c:pt>
                <c:pt idx="457">
                  <c:v>0.20797200202941901</c:v>
                </c:pt>
                <c:pt idx="458">
                  <c:v>0.20797200202941901</c:v>
                </c:pt>
                <c:pt idx="459">
                  <c:v>0.20797200202941901</c:v>
                </c:pt>
                <c:pt idx="460">
                  <c:v>0.20797200202941901</c:v>
                </c:pt>
                <c:pt idx="461">
                  <c:v>0.20797200202941901</c:v>
                </c:pt>
                <c:pt idx="462">
                  <c:v>0.20797200202941901</c:v>
                </c:pt>
                <c:pt idx="463">
                  <c:v>0.20797200202941901</c:v>
                </c:pt>
                <c:pt idx="464">
                  <c:v>0.20797200202941901</c:v>
                </c:pt>
                <c:pt idx="465">
                  <c:v>0.20797200202941901</c:v>
                </c:pt>
                <c:pt idx="466">
                  <c:v>0.20797200202941901</c:v>
                </c:pt>
                <c:pt idx="467">
                  <c:v>0.20797200202941901</c:v>
                </c:pt>
                <c:pt idx="468">
                  <c:v>0.20797200202941901</c:v>
                </c:pt>
                <c:pt idx="469">
                  <c:v>0.20797200202941901</c:v>
                </c:pt>
                <c:pt idx="470">
                  <c:v>0.20797200202941901</c:v>
                </c:pt>
                <c:pt idx="471">
                  <c:v>0.20797200202941901</c:v>
                </c:pt>
                <c:pt idx="472">
                  <c:v>0.20797200202941901</c:v>
                </c:pt>
                <c:pt idx="473">
                  <c:v>0.20797200202941901</c:v>
                </c:pt>
                <c:pt idx="474">
                  <c:v>0.20797200202941901</c:v>
                </c:pt>
                <c:pt idx="475">
                  <c:v>0.20797200202941901</c:v>
                </c:pt>
                <c:pt idx="476">
                  <c:v>0.20797200202941901</c:v>
                </c:pt>
                <c:pt idx="477">
                  <c:v>0.20797200202941901</c:v>
                </c:pt>
                <c:pt idx="478">
                  <c:v>0.20797200202941901</c:v>
                </c:pt>
                <c:pt idx="479">
                  <c:v>0.20797200202941901</c:v>
                </c:pt>
                <c:pt idx="480">
                  <c:v>0.20797200202941901</c:v>
                </c:pt>
                <c:pt idx="481">
                  <c:v>0.20797200202941901</c:v>
                </c:pt>
                <c:pt idx="482">
                  <c:v>0.20797200202941901</c:v>
                </c:pt>
                <c:pt idx="483">
                  <c:v>0.20797200202941901</c:v>
                </c:pt>
                <c:pt idx="484">
                  <c:v>0.20797200202941901</c:v>
                </c:pt>
                <c:pt idx="485">
                  <c:v>0.20797200202941901</c:v>
                </c:pt>
                <c:pt idx="486">
                  <c:v>0.20797200202941901</c:v>
                </c:pt>
                <c:pt idx="487">
                  <c:v>0.20797200202941901</c:v>
                </c:pt>
                <c:pt idx="488">
                  <c:v>0.20797200202941901</c:v>
                </c:pt>
                <c:pt idx="489">
                  <c:v>0.20797200202941901</c:v>
                </c:pt>
                <c:pt idx="490">
                  <c:v>0.20797200202941901</c:v>
                </c:pt>
                <c:pt idx="491">
                  <c:v>0.20797200202941901</c:v>
                </c:pt>
                <c:pt idx="492">
                  <c:v>0.20797200202941901</c:v>
                </c:pt>
                <c:pt idx="493">
                  <c:v>0.20797200202941901</c:v>
                </c:pt>
                <c:pt idx="494">
                  <c:v>0.20797200202941901</c:v>
                </c:pt>
                <c:pt idx="495">
                  <c:v>0.20797200202941901</c:v>
                </c:pt>
                <c:pt idx="496">
                  <c:v>0.20797200202941901</c:v>
                </c:pt>
                <c:pt idx="497">
                  <c:v>0.20797200202941901</c:v>
                </c:pt>
                <c:pt idx="498">
                  <c:v>0.20797200202941901</c:v>
                </c:pt>
                <c:pt idx="499">
                  <c:v>0.20797200202941901</c:v>
                </c:pt>
                <c:pt idx="500">
                  <c:v>0.20797200202941901</c:v>
                </c:pt>
                <c:pt idx="501">
                  <c:v>0.20797200202941901</c:v>
                </c:pt>
                <c:pt idx="502">
                  <c:v>0.20797200202941901</c:v>
                </c:pt>
                <c:pt idx="503">
                  <c:v>0.20797200202941901</c:v>
                </c:pt>
                <c:pt idx="504">
                  <c:v>0.20797200202941901</c:v>
                </c:pt>
                <c:pt idx="505">
                  <c:v>0.20797200202941901</c:v>
                </c:pt>
                <c:pt idx="506">
                  <c:v>0.20797200202941901</c:v>
                </c:pt>
                <c:pt idx="507">
                  <c:v>0.20797200202941901</c:v>
                </c:pt>
                <c:pt idx="508">
                  <c:v>0.20797200202941901</c:v>
                </c:pt>
                <c:pt idx="509">
                  <c:v>0.20797200202941901</c:v>
                </c:pt>
                <c:pt idx="510">
                  <c:v>0.20797200202941901</c:v>
                </c:pt>
                <c:pt idx="511">
                  <c:v>0.20797200202941901</c:v>
                </c:pt>
                <c:pt idx="512">
                  <c:v>0.20797200202941901</c:v>
                </c:pt>
                <c:pt idx="513">
                  <c:v>0.20797200202941901</c:v>
                </c:pt>
                <c:pt idx="514">
                  <c:v>0.20797200202941901</c:v>
                </c:pt>
                <c:pt idx="515">
                  <c:v>0.20797200202941901</c:v>
                </c:pt>
                <c:pt idx="516">
                  <c:v>0.20797200202941901</c:v>
                </c:pt>
                <c:pt idx="517">
                  <c:v>0.20797200202941901</c:v>
                </c:pt>
                <c:pt idx="518">
                  <c:v>0.20797200202941901</c:v>
                </c:pt>
                <c:pt idx="519">
                  <c:v>0.20797200202941901</c:v>
                </c:pt>
                <c:pt idx="520">
                  <c:v>0.20797200202941901</c:v>
                </c:pt>
                <c:pt idx="521">
                  <c:v>0.20797200202941901</c:v>
                </c:pt>
                <c:pt idx="522">
                  <c:v>0.20797200202941901</c:v>
                </c:pt>
                <c:pt idx="523">
                  <c:v>0.20797200202941901</c:v>
                </c:pt>
                <c:pt idx="524">
                  <c:v>0.20797200202941901</c:v>
                </c:pt>
                <c:pt idx="525">
                  <c:v>0.20797200202941901</c:v>
                </c:pt>
                <c:pt idx="526">
                  <c:v>0.20797200202941901</c:v>
                </c:pt>
                <c:pt idx="527">
                  <c:v>0.20797200202941901</c:v>
                </c:pt>
                <c:pt idx="528">
                  <c:v>0.20797200202941901</c:v>
                </c:pt>
                <c:pt idx="529">
                  <c:v>0.20797200202941901</c:v>
                </c:pt>
                <c:pt idx="530">
                  <c:v>0.20797200202941901</c:v>
                </c:pt>
                <c:pt idx="531">
                  <c:v>0.20797200202941901</c:v>
                </c:pt>
                <c:pt idx="532">
                  <c:v>0.20797200202941901</c:v>
                </c:pt>
                <c:pt idx="533">
                  <c:v>0.20797200202941901</c:v>
                </c:pt>
                <c:pt idx="534">
                  <c:v>0.20797200202941901</c:v>
                </c:pt>
                <c:pt idx="535">
                  <c:v>0.20797200202941901</c:v>
                </c:pt>
                <c:pt idx="536">
                  <c:v>0.20797200202941901</c:v>
                </c:pt>
                <c:pt idx="537">
                  <c:v>0.20797200202941901</c:v>
                </c:pt>
                <c:pt idx="538">
                  <c:v>0.20797200202941901</c:v>
                </c:pt>
                <c:pt idx="539">
                  <c:v>0.20797200202941901</c:v>
                </c:pt>
                <c:pt idx="540">
                  <c:v>0.20797200202941901</c:v>
                </c:pt>
                <c:pt idx="541">
                  <c:v>0.20797200202941901</c:v>
                </c:pt>
                <c:pt idx="542">
                  <c:v>0.20797200202941901</c:v>
                </c:pt>
                <c:pt idx="543">
                  <c:v>0.20797200202941901</c:v>
                </c:pt>
                <c:pt idx="544">
                  <c:v>0.20797200202941901</c:v>
                </c:pt>
                <c:pt idx="545">
                  <c:v>0.20797200202941901</c:v>
                </c:pt>
                <c:pt idx="546">
                  <c:v>0.20797200202941901</c:v>
                </c:pt>
                <c:pt idx="547">
                  <c:v>0.20797200202941901</c:v>
                </c:pt>
                <c:pt idx="548">
                  <c:v>0.20797200202941901</c:v>
                </c:pt>
                <c:pt idx="549">
                  <c:v>0.20797200202941901</c:v>
                </c:pt>
                <c:pt idx="550">
                  <c:v>0.20797200202941901</c:v>
                </c:pt>
                <c:pt idx="551">
                  <c:v>0.20797200202941901</c:v>
                </c:pt>
                <c:pt idx="552">
                  <c:v>0.20797200202941901</c:v>
                </c:pt>
                <c:pt idx="553">
                  <c:v>0.20797200202941901</c:v>
                </c:pt>
                <c:pt idx="554">
                  <c:v>0.20797200202941901</c:v>
                </c:pt>
                <c:pt idx="555">
                  <c:v>0.20797200202941901</c:v>
                </c:pt>
                <c:pt idx="556">
                  <c:v>0.20797200202941901</c:v>
                </c:pt>
                <c:pt idx="557">
                  <c:v>0.20797200202941901</c:v>
                </c:pt>
                <c:pt idx="558">
                  <c:v>0.20797200202941901</c:v>
                </c:pt>
                <c:pt idx="559">
                  <c:v>0.20797200202941901</c:v>
                </c:pt>
                <c:pt idx="560">
                  <c:v>0.20797200202941901</c:v>
                </c:pt>
                <c:pt idx="561">
                  <c:v>0.20797200202941901</c:v>
                </c:pt>
                <c:pt idx="562">
                  <c:v>0.20797200202941901</c:v>
                </c:pt>
                <c:pt idx="563">
                  <c:v>0.20797200202941901</c:v>
                </c:pt>
                <c:pt idx="564">
                  <c:v>0.20797200202941901</c:v>
                </c:pt>
                <c:pt idx="565">
                  <c:v>0.20797200202941901</c:v>
                </c:pt>
                <c:pt idx="566">
                  <c:v>0.20797200202941901</c:v>
                </c:pt>
                <c:pt idx="567">
                  <c:v>0.20797200202941901</c:v>
                </c:pt>
                <c:pt idx="568">
                  <c:v>0.20797200202941901</c:v>
                </c:pt>
                <c:pt idx="569">
                  <c:v>0.20797200202941901</c:v>
                </c:pt>
                <c:pt idx="570">
                  <c:v>0.20797200202941901</c:v>
                </c:pt>
                <c:pt idx="571">
                  <c:v>0.20797200202941901</c:v>
                </c:pt>
                <c:pt idx="572">
                  <c:v>0.20797200202941901</c:v>
                </c:pt>
                <c:pt idx="573">
                  <c:v>0.20797200202941901</c:v>
                </c:pt>
                <c:pt idx="574">
                  <c:v>0.20797200202941901</c:v>
                </c:pt>
                <c:pt idx="575">
                  <c:v>0.20797200202941901</c:v>
                </c:pt>
                <c:pt idx="576">
                  <c:v>0.20797200202941901</c:v>
                </c:pt>
                <c:pt idx="577">
                  <c:v>0.20797200202941901</c:v>
                </c:pt>
                <c:pt idx="578">
                  <c:v>0.20797200202941901</c:v>
                </c:pt>
                <c:pt idx="579">
                  <c:v>0.20797200202941901</c:v>
                </c:pt>
                <c:pt idx="580">
                  <c:v>0.20797200202941901</c:v>
                </c:pt>
                <c:pt idx="581">
                  <c:v>0.20797200202941901</c:v>
                </c:pt>
                <c:pt idx="582">
                  <c:v>0.20797200202941901</c:v>
                </c:pt>
                <c:pt idx="583">
                  <c:v>0.20797200202941901</c:v>
                </c:pt>
                <c:pt idx="584">
                  <c:v>0.20797200202941901</c:v>
                </c:pt>
                <c:pt idx="585">
                  <c:v>0.20797200202941901</c:v>
                </c:pt>
                <c:pt idx="586">
                  <c:v>0.20797200202941901</c:v>
                </c:pt>
                <c:pt idx="587">
                  <c:v>0.20797200202941901</c:v>
                </c:pt>
                <c:pt idx="588">
                  <c:v>0.20797200202941901</c:v>
                </c:pt>
                <c:pt idx="589">
                  <c:v>0.20797200202941901</c:v>
                </c:pt>
                <c:pt idx="590">
                  <c:v>0.20797200202941901</c:v>
                </c:pt>
                <c:pt idx="591">
                  <c:v>0.20797200202941901</c:v>
                </c:pt>
                <c:pt idx="592">
                  <c:v>0.20797200202941901</c:v>
                </c:pt>
                <c:pt idx="593">
                  <c:v>0.20797200202941901</c:v>
                </c:pt>
                <c:pt idx="594">
                  <c:v>0.20797200202941901</c:v>
                </c:pt>
                <c:pt idx="595">
                  <c:v>0.20797200202941901</c:v>
                </c:pt>
                <c:pt idx="596">
                  <c:v>0.20797200202941901</c:v>
                </c:pt>
                <c:pt idx="597">
                  <c:v>0.20797200202941901</c:v>
                </c:pt>
                <c:pt idx="598">
                  <c:v>0.20797200202941901</c:v>
                </c:pt>
                <c:pt idx="599">
                  <c:v>0.20797200202941901</c:v>
                </c:pt>
                <c:pt idx="600">
                  <c:v>0.20797200202941901</c:v>
                </c:pt>
                <c:pt idx="601">
                  <c:v>0.20797200202941901</c:v>
                </c:pt>
                <c:pt idx="602">
                  <c:v>0.20797200202941901</c:v>
                </c:pt>
                <c:pt idx="603">
                  <c:v>0.20797200202941901</c:v>
                </c:pt>
                <c:pt idx="604">
                  <c:v>0.20797200202941901</c:v>
                </c:pt>
                <c:pt idx="605">
                  <c:v>0.20797200202941901</c:v>
                </c:pt>
                <c:pt idx="606">
                  <c:v>0.20797200202941901</c:v>
                </c:pt>
                <c:pt idx="607">
                  <c:v>0.20797200202941901</c:v>
                </c:pt>
                <c:pt idx="608">
                  <c:v>0.20797200202941901</c:v>
                </c:pt>
                <c:pt idx="609">
                  <c:v>0.20797200202941901</c:v>
                </c:pt>
                <c:pt idx="610">
                  <c:v>0.20797200202941901</c:v>
                </c:pt>
                <c:pt idx="611">
                  <c:v>0.20797200202941901</c:v>
                </c:pt>
                <c:pt idx="612">
                  <c:v>0.20797200202941901</c:v>
                </c:pt>
                <c:pt idx="613">
                  <c:v>0.20797200202941901</c:v>
                </c:pt>
                <c:pt idx="614">
                  <c:v>0.20797200202941901</c:v>
                </c:pt>
                <c:pt idx="615">
                  <c:v>0.20797200202941901</c:v>
                </c:pt>
                <c:pt idx="616">
                  <c:v>0.20797200202941901</c:v>
                </c:pt>
                <c:pt idx="617">
                  <c:v>0.20797200202941901</c:v>
                </c:pt>
                <c:pt idx="618">
                  <c:v>0.20797200202941901</c:v>
                </c:pt>
                <c:pt idx="619">
                  <c:v>0.20797200202941901</c:v>
                </c:pt>
                <c:pt idx="620">
                  <c:v>0.20797200202941901</c:v>
                </c:pt>
                <c:pt idx="621">
                  <c:v>0.20797200202941901</c:v>
                </c:pt>
                <c:pt idx="622">
                  <c:v>0.20797200202941901</c:v>
                </c:pt>
                <c:pt idx="623">
                  <c:v>0.20797200202941901</c:v>
                </c:pt>
                <c:pt idx="624">
                  <c:v>0.20797200202941901</c:v>
                </c:pt>
                <c:pt idx="625">
                  <c:v>0.20797200202941901</c:v>
                </c:pt>
                <c:pt idx="626">
                  <c:v>0.20797200202941901</c:v>
                </c:pt>
                <c:pt idx="627">
                  <c:v>0.20797200202941901</c:v>
                </c:pt>
                <c:pt idx="628">
                  <c:v>0.20797200202941901</c:v>
                </c:pt>
                <c:pt idx="629">
                  <c:v>0.20797200202941901</c:v>
                </c:pt>
                <c:pt idx="630">
                  <c:v>0.20797200202941901</c:v>
                </c:pt>
                <c:pt idx="631">
                  <c:v>0.20797200202941901</c:v>
                </c:pt>
                <c:pt idx="632">
                  <c:v>0.20797200202941901</c:v>
                </c:pt>
                <c:pt idx="633">
                  <c:v>0.20797200202941901</c:v>
                </c:pt>
                <c:pt idx="634">
                  <c:v>0.20797200202941901</c:v>
                </c:pt>
                <c:pt idx="635">
                  <c:v>0.20797200202941901</c:v>
                </c:pt>
                <c:pt idx="636">
                  <c:v>0.20797200202941901</c:v>
                </c:pt>
                <c:pt idx="637">
                  <c:v>0.20797200202941901</c:v>
                </c:pt>
                <c:pt idx="638">
                  <c:v>0.20797200202941901</c:v>
                </c:pt>
                <c:pt idx="639">
                  <c:v>0.20797200202941901</c:v>
                </c:pt>
                <c:pt idx="640">
                  <c:v>0.20797200202941901</c:v>
                </c:pt>
                <c:pt idx="641">
                  <c:v>0.20797200202941901</c:v>
                </c:pt>
                <c:pt idx="642">
                  <c:v>0.20797200202941901</c:v>
                </c:pt>
                <c:pt idx="643">
                  <c:v>0.20797200202941901</c:v>
                </c:pt>
                <c:pt idx="644">
                  <c:v>0.20797200202941901</c:v>
                </c:pt>
                <c:pt idx="645">
                  <c:v>0.20797200202941901</c:v>
                </c:pt>
                <c:pt idx="646">
                  <c:v>0.20797200202941901</c:v>
                </c:pt>
                <c:pt idx="647">
                  <c:v>0.20797200202941901</c:v>
                </c:pt>
                <c:pt idx="648">
                  <c:v>0.20797200202941901</c:v>
                </c:pt>
                <c:pt idx="649">
                  <c:v>0.20797200202941901</c:v>
                </c:pt>
                <c:pt idx="650">
                  <c:v>0.20797200202941901</c:v>
                </c:pt>
                <c:pt idx="651">
                  <c:v>0.20797200202941901</c:v>
                </c:pt>
                <c:pt idx="652">
                  <c:v>0.20797200202941901</c:v>
                </c:pt>
                <c:pt idx="653">
                  <c:v>0.20797200202941901</c:v>
                </c:pt>
                <c:pt idx="654">
                  <c:v>0.20797200202941901</c:v>
                </c:pt>
                <c:pt idx="655">
                  <c:v>0.20797200202941901</c:v>
                </c:pt>
                <c:pt idx="656">
                  <c:v>0.20797200202941901</c:v>
                </c:pt>
                <c:pt idx="657">
                  <c:v>0.20797200202941901</c:v>
                </c:pt>
                <c:pt idx="658">
                  <c:v>0.20797200202941901</c:v>
                </c:pt>
                <c:pt idx="659">
                  <c:v>0.20797200202941901</c:v>
                </c:pt>
                <c:pt idx="660">
                  <c:v>0.20797200202941901</c:v>
                </c:pt>
                <c:pt idx="661">
                  <c:v>0.20797200202941901</c:v>
                </c:pt>
                <c:pt idx="662">
                  <c:v>0.20797200202941901</c:v>
                </c:pt>
                <c:pt idx="663">
                  <c:v>0.20797200202941901</c:v>
                </c:pt>
                <c:pt idx="664">
                  <c:v>0.20797200202941901</c:v>
                </c:pt>
                <c:pt idx="665">
                  <c:v>0.20797200202941901</c:v>
                </c:pt>
                <c:pt idx="666">
                  <c:v>0.20797200202941901</c:v>
                </c:pt>
                <c:pt idx="667">
                  <c:v>0.20797200202941901</c:v>
                </c:pt>
                <c:pt idx="668">
                  <c:v>0.20797200202941901</c:v>
                </c:pt>
                <c:pt idx="669">
                  <c:v>0.20797200202941901</c:v>
                </c:pt>
                <c:pt idx="670">
                  <c:v>0.20797200202941901</c:v>
                </c:pt>
                <c:pt idx="671">
                  <c:v>0.20797200202941901</c:v>
                </c:pt>
                <c:pt idx="672">
                  <c:v>0.20797200202941901</c:v>
                </c:pt>
                <c:pt idx="673">
                  <c:v>0.20797200202941901</c:v>
                </c:pt>
                <c:pt idx="674">
                  <c:v>0.20797200202941901</c:v>
                </c:pt>
                <c:pt idx="675">
                  <c:v>0.20797200202941901</c:v>
                </c:pt>
                <c:pt idx="676">
                  <c:v>0.20797200202941901</c:v>
                </c:pt>
                <c:pt idx="677">
                  <c:v>0.20797200202941901</c:v>
                </c:pt>
                <c:pt idx="678">
                  <c:v>0.20797200202941901</c:v>
                </c:pt>
                <c:pt idx="679">
                  <c:v>0.20797200202941901</c:v>
                </c:pt>
                <c:pt idx="680">
                  <c:v>0.20797200202941901</c:v>
                </c:pt>
                <c:pt idx="681">
                  <c:v>0.20797200202941901</c:v>
                </c:pt>
                <c:pt idx="682">
                  <c:v>0.20797200202941901</c:v>
                </c:pt>
                <c:pt idx="683">
                  <c:v>0.20797200202941901</c:v>
                </c:pt>
                <c:pt idx="684">
                  <c:v>0.20797200202941901</c:v>
                </c:pt>
                <c:pt idx="685">
                  <c:v>0.20797200202941901</c:v>
                </c:pt>
                <c:pt idx="686">
                  <c:v>0.20797200202941901</c:v>
                </c:pt>
                <c:pt idx="687">
                  <c:v>0.20797200202941901</c:v>
                </c:pt>
                <c:pt idx="688">
                  <c:v>0.20797200202941901</c:v>
                </c:pt>
                <c:pt idx="689">
                  <c:v>0.20797200202941901</c:v>
                </c:pt>
                <c:pt idx="690">
                  <c:v>0.20797200202941901</c:v>
                </c:pt>
                <c:pt idx="691">
                  <c:v>0.20797200202941901</c:v>
                </c:pt>
                <c:pt idx="692">
                  <c:v>0.20797200202941901</c:v>
                </c:pt>
                <c:pt idx="693">
                  <c:v>0.20797200202941901</c:v>
                </c:pt>
                <c:pt idx="694">
                  <c:v>0.20797200202941901</c:v>
                </c:pt>
                <c:pt idx="695">
                  <c:v>0.20797200202941901</c:v>
                </c:pt>
                <c:pt idx="696">
                  <c:v>0.20797200202941901</c:v>
                </c:pt>
                <c:pt idx="697">
                  <c:v>0.20797200202941901</c:v>
                </c:pt>
                <c:pt idx="698">
                  <c:v>0.20797200202941901</c:v>
                </c:pt>
                <c:pt idx="699">
                  <c:v>0.20797200202941901</c:v>
                </c:pt>
                <c:pt idx="700">
                  <c:v>0.20797200202941901</c:v>
                </c:pt>
                <c:pt idx="701">
                  <c:v>0.20797200202941901</c:v>
                </c:pt>
                <c:pt idx="702">
                  <c:v>0.20797200202941901</c:v>
                </c:pt>
                <c:pt idx="703">
                  <c:v>0.20797200202941901</c:v>
                </c:pt>
                <c:pt idx="704">
                  <c:v>0.20797200202941901</c:v>
                </c:pt>
                <c:pt idx="705">
                  <c:v>0.20797200202941901</c:v>
                </c:pt>
                <c:pt idx="706">
                  <c:v>0.20797200202941901</c:v>
                </c:pt>
                <c:pt idx="707">
                  <c:v>0.20797200202941901</c:v>
                </c:pt>
                <c:pt idx="708">
                  <c:v>0.20797200202941901</c:v>
                </c:pt>
                <c:pt idx="709">
                  <c:v>0.20797200202941901</c:v>
                </c:pt>
                <c:pt idx="710">
                  <c:v>0.20797200202941901</c:v>
                </c:pt>
                <c:pt idx="711">
                  <c:v>0.20797200202941901</c:v>
                </c:pt>
                <c:pt idx="712">
                  <c:v>0.20797200202941901</c:v>
                </c:pt>
                <c:pt idx="713">
                  <c:v>0.20797200202941901</c:v>
                </c:pt>
                <c:pt idx="714">
                  <c:v>0.20797200202941901</c:v>
                </c:pt>
                <c:pt idx="715">
                  <c:v>0.20797200202941901</c:v>
                </c:pt>
                <c:pt idx="716">
                  <c:v>0.20797200202941901</c:v>
                </c:pt>
                <c:pt idx="717">
                  <c:v>0.20797200202941901</c:v>
                </c:pt>
                <c:pt idx="718">
                  <c:v>0.20797200202941901</c:v>
                </c:pt>
                <c:pt idx="719">
                  <c:v>0.20797200202941901</c:v>
                </c:pt>
                <c:pt idx="720">
                  <c:v>0.20797200202941901</c:v>
                </c:pt>
                <c:pt idx="721">
                  <c:v>0.20797200202941901</c:v>
                </c:pt>
                <c:pt idx="722">
                  <c:v>0.20797200202941901</c:v>
                </c:pt>
                <c:pt idx="723">
                  <c:v>0.20797200202941901</c:v>
                </c:pt>
                <c:pt idx="724">
                  <c:v>0.20797200202941901</c:v>
                </c:pt>
                <c:pt idx="725">
                  <c:v>0.20797200202941901</c:v>
                </c:pt>
                <c:pt idx="726">
                  <c:v>0.20797200202941901</c:v>
                </c:pt>
                <c:pt idx="727">
                  <c:v>0.20797200202941901</c:v>
                </c:pt>
                <c:pt idx="728">
                  <c:v>0.20797200202941901</c:v>
                </c:pt>
                <c:pt idx="729">
                  <c:v>0.20797200202941901</c:v>
                </c:pt>
                <c:pt idx="730">
                  <c:v>0.20797200202941901</c:v>
                </c:pt>
                <c:pt idx="731">
                  <c:v>0.20797200202941901</c:v>
                </c:pt>
                <c:pt idx="732">
                  <c:v>0.20797200202941901</c:v>
                </c:pt>
                <c:pt idx="733">
                  <c:v>0.20797200202941901</c:v>
                </c:pt>
                <c:pt idx="734">
                  <c:v>0.20797200202941901</c:v>
                </c:pt>
                <c:pt idx="735">
                  <c:v>0.20797200202941901</c:v>
                </c:pt>
                <c:pt idx="736">
                  <c:v>0.20797200202941901</c:v>
                </c:pt>
                <c:pt idx="737">
                  <c:v>0.20797200202941901</c:v>
                </c:pt>
                <c:pt idx="738">
                  <c:v>0.20797200202941901</c:v>
                </c:pt>
                <c:pt idx="739">
                  <c:v>0.20797200202941901</c:v>
                </c:pt>
                <c:pt idx="740">
                  <c:v>0.20797200202941901</c:v>
                </c:pt>
                <c:pt idx="741">
                  <c:v>0.20797200202941901</c:v>
                </c:pt>
                <c:pt idx="742">
                  <c:v>0.20797200202941901</c:v>
                </c:pt>
                <c:pt idx="743">
                  <c:v>0.20797200202941901</c:v>
                </c:pt>
                <c:pt idx="744">
                  <c:v>0.20797200202941901</c:v>
                </c:pt>
                <c:pt idx="745">
                  <c:v>0.20797200202941901</c:v>
                </c:pt>
                <c:pt idx="746">
                  <c:v>0.20797200202941901</c:v>
                </c:pt>
                <c:pt idx="747">
                  <c:v>0.20797200202941901</c:v>
                </c:pt>
                <c:pt idx="748">
                  <c:v>0.20797200202941901</c:v>
                </c:pt>
                <c:pt idx="749">
                  <c:v>0.20797200202941901</c:v>
                </c:pt>
                <c:pt idx="750">
                  <c:v>0.20797200202941901</c:v>
                </c:pt>
                <c:pt idx="751">
                  <c:v>0.20797200202941901</c:v>
                </c:pt>
                <c:pt idx="752">
                  <c:v>0.20797200202941901</c:v>
                </c:pt>
                <c:pt idx="753">
                  <c:v>0.20797200202941901</c:v>
                </c:pt>
                <c:pt idx="754">
                  <c:v>0.20797200202941901</c:v>
                </c:pt>
                <c:pt idx="755">
                  <c:v>0.20797200202941901</c:v>
                </c:pt>
                <c:pt idx="756">
                  <c:v>0.20797200202941901</c:v>
                </c:pt>
                <c:pt idx="757">
                  <c:v>0.20797200202941901</c:v>
                </c:pt>
                <c:pt idx="758">
                  <c:v>0.20797200202941901</c:v>
                </c:pt>
                <c:pt idx="759">
                  <c:v>0.20797200202941901</c:v>
                </c:pt>
                <c:pt idx="760">
                  <c:v>0.20797200202941901</c:v>
                </c:pt>
                <c:pt idx="761">
                  <c:v>0.20797200202941901</c:v>
                </c:pt>
                <c:pt idx="762">
                  <c:v>0.20797200202941901</c:v>
                </c:pt>
                <c:pt idx="763">
                  <c:v>0.20797200202941901</c:v>
                </c:pt>
                <c:pt idx="764">
                  <c:v>0.20797200202941901</c:v>
                </c:pt>
                <c:pt idx="765">
                  <c:v>0.20797200202941901</c:v>
                </c:pt>
                <c:pt idx="766">
                  <c:v>0.20797200202941901</c:v>
                </c:pt>
                <c:pt idx="767">
                  <c:v>0.20797200202941901</c:v>
                </c:pt>
                <c:pt idx="768">
                  <c:v>0.20797200202941901</c:v>
                </c:pt>
                <c:pt idx="769">
                  <c:v>0.20797200202941901</c:v>
                </c:pt>
                <c:pt idx="770">
                  <c:v>0.20797200202941901</c:v>
                </c:pt>
                <c:pt idx="771">
                  <c:v>0.20797200202941901</c:v>
                </c:pt>
                <c:pt idx="772">
                  <c:v>0.20797200202941901</c:v>
                </c:pt>
                <c:pt idx="773">
                  <c:v>0.20797200202941901</c:v>
                </c:pt>
                <c:pt idx="774">
                  <c:v>0.20797200202941901</c:v>
                </c:pt>
                <c:pt idx="775">
                  <c:v>0.20797200202941901</c:v>
                </c:pt>
                <c:pt idx="776">
                  <c:v>0.20797200202941901</c:v>
                </c:pt>
                <c:pt idx="777">
                  <c:v>0.20797200202941901</c:v>
                </c:pt>
                <c:pt idx="778">
                  <c:v>0.20797200202941901</c:v>
                </c:pt>
                <c:pt idx="779">
                  <c:v>0.20797200202941901</c:v>
                </c:pt>
                <c:pt idx="780">
                  <c:v>0.20797200202941901</c:v>
                </c:pt>
                <c:pt idx="781">
                  <c:v>0.20797200202941901</c:v>
                </c:pt>
                <c:pt idx="782">
                  <c:v>0.20797200202941901</c:v>
                </c:pt>
                <c:pt idx="783">
                  <c:v>0.20797200202941901</c:v>
                </c:pt>
                <c:pt idx="784">
                  <c:v>0.20797200202941901</c:v>
                </c:pt>
                <c:pt idx="785">
                  <c:v>0.20797200202941901</c:v>
                </c:pt>
                <c:pt idx="786">
                  <c:v>0.20797200202941901</c:v>
                </c:pt>
                <c:pt idx="787">
                  <c:v>0.20797200202941901</c:v>
                </c:pt>
                <c:pt idx="788">
                  <c:v>0.20797200202941901</c:v>
                </c:pt>
                <c:pt idx="789">
                  <c:v>0.20797200202941901</c:v>
                </c:pt>
                <c:pt idx="790">
                  <c:v>0.20797200202941901</c:v>
                </c:pt>
                <c:pt idx="791">
                  <c:v>0.20797200202941901</c:v>
                </c:pt>
                <c:pt idx="792">
                  <c:v>0.20797200202941901</c:v>
                </c:pt>
                <c:pt idx="793">
                  <c:v>0.20797200202941901</c:v>
                </c:pt>
                <c:pt idx="794">
                  <c:v>0.20797200202941901</c:v>
                </c:pt>
                <c:pt idx="795">
                  <c:v>0.20797200202941901</c:v>
                </c:pt>
                <c:pt idx="796">
                  <c:v>0.20797200202941901</c:v>
                </c:pt>
                <c:pt idx="797">
                  <c:v>0.20797200202941901</c:v>
                </c:pt>
                <c:pt idx="798">
                  <c:v>0.20797200202941901</c:v>
                </c:pt>
                <c:pt idx="799">
                  <c:v>0.20797200202941901</c:v>
                </c:pt>
                <c:pt idx="800">
                  <c:v>0.20797200202941901</c:v>
                </c:pt>
                <c:pt idx="801">
                  <c:v>0.20797200202941901</c:v>
                </c:pt>
                <c:pt idx="802">
                  <c:v>0.20797200202941901</c:v>
                </c:pt>
                <c:pt idx="803">
                  <c:v>0.20797200202941901</c:v>
                </c:pt>
                <c:pt idx="804">
                  <c:v>0.20797200202941901</c:v>
                </c:pt>
                <c:pt idx="805">
                  <c:v>0.20797200202941901</c:v>
                </c:pt>
                <c:pt idx="806">
                  <c:v>0.20797200202941901</c:v>
                </c:pt>
                <c:pt idx="807">
                  <c:v>0.20797200202941901</c:v>
                </c:pt>
                <c:pt idx="808">
                  <c:v>0.20797200202941901</c:v>
                </c:pt>
                <c:pt idx="809">
                  <c:v>0.20797200202941901</c:v>
                </c:pt>
                <c:pt idx="810">
                  <c:v>0.20797200202941901</c:v>
                </c:pt>
                <c:pt idx="811">
                  <c:v>0.20797200202941901</c:v>
                </c:pt>
                <c:pt idx="812">
                  <c:v>0.20797200202941901</c:v>
                </c:pt>
                <c:pt idx="813">
                  <c:v>0.20797200202941901</c:v>
                </c:pt>
                <c:pt idx="814">
                  <c:v>0.20797200202941901</c:v>
                </c:pt>
                <c:pt idx="815">
                  <c:v>0.20797200202941901</c:v>
                </c:pt>
                <c:pt idx="816">
                  <c:v>0.20797200202941901</c:v>
                </c:pt>
                <c:pt idx="817">
                  <c:v>0.20797200202941901</c:v>
                </c:pt>
                <c:pt idx="818">
                  <c:v>0.20797200202941901</c:v>
                </c:pt>
                <c:pt idx="819">
                  <c:v>0.20797200202941901</c:v>
                </c:pt>
                <c:pt idx="820">
                  <c:v>0.20797200202941901</c:v>
                </c:pt>
                <c:pt idx="821">
                  <c:v>0.20797200202941901</c:v>
                </c:pt>
                <c:pt idx="822">
                  <c:v>0.20797200202941901</c:v>
                </c:pt>
                <c:pt idx="823">
                  <c:v>0.20797200202941901</c:v>
                </c:pt>
                <c:pt idx="824">
                  <c:v>0.20797200202941901</c:v>
                </c:pt>
                <c:pt idx="825">
                  <c:v>0.20797200202941901</c:v>
                </c:pt>
                <c:pt idx="826">
                  <c:v>0.20797200202941901</c:v>
                </c:pt>
                <c:pt idx="827">
                  <c:v>0.20797200202941901</c:v>
                </c:pt>
                <c:pt idx="828">
                  <c:v>0.20797200202941901</c:v>
                </c:pt>
                <c:pt idx="829">
                  <c:v>0.20797200202941901</c:v>
                </c:pt>
                <c:pt idx="830">
                  <c:v>0.20797200202941901</c:v>
                </c:pt>
                <c:pt idx="831">
                  <c:v>0.20797200202941901</c:v>
                </c:pt>
                <c:pt idx="832">
                  <c:v>0.20797200202941901</c:v>
                </c:pt>
                <c:pt idx="833">
                  <c:v>0.20797200202941901</c:v>
                </c:pt>
                <c:pt idx="834">
                  <c:v>0.20797200202941901</c:v>
                </c:pt>
                <c:pt idx="835">
                  <c:v>0.20797200202941901</c:v>
                </c:pt>
                <c:pt idx="836">
                  <c:v>0.20797200202941901</c:v>
                </c:pt>
                <c:pt idx="837">
                  <c:v>0.20797200202941901</c:v>
                </c:pt>
                <c:pt idx="838">
                  <c:v>0.20797200202941901</c:v>
                </c:pt>
                <c:pt idx="839">
                  <c:v>0.20797200202941901</c:v>
                </c:pt>
                <c:pt idx="840">
                  <c:v>0.20797200202941901</c:v>
                </c:pt>
                <c:pt idx="841">
                  <c:v>0.20797200202941901</c:v>
                </c:pt>
                <c:pt idx="842">
                  <c:v>0.20797200202941901</c:v>
                </c:pt>
                <c:pt idx="843">
                  <c:v>0.20797200202941901</c:v>
                </c:pt>
                <c:pt idx="844">
                  <c:v>0.20797200202941901</c:v>
                </c:pt>
                <c:pt idx="845">
                  <c:v>0.20797200202941901</c:v>
                </c:pt>
                <c:pt idx="846">
                  <c:v>0.20797200202941901</c:v>
                </c:pt>
                <c:pt idx="847">
                  <c:v>0.20797200202941901</c:v>
                </c:pt>
                <c:pt idx="848">
                  <c:v>0.20797200202941901</c:v>
                </c:pt>
                <c:pt idx="849">
                  <c:v>0.20797200202941901</c:v>
                </c:pt>
                <c:pt idx="850">
                  <c:v>0.20797200202941901</c:v>
                </c:pt>
                <c:pt idx="851">
                  <c:v>0.20797200202941901</c:v>
                </c:pt>
                <c:pt idx="852">
                  <c:v>0.20797200202941901</c:v>
                </c:pt>
                <c:pt idx="853">
                  <c:v>0.20797200202941901</c:v>
                </c:pt>
                <c:pt idx="854">
                  <c:v>0.20797200202941901</c:v>
                </c:pt>
                <c:pt idx="855">
                  <c:v>0.20797200202941901</c:v>
                </c:pt>
                <c:pt idx="856">
                  <c:v>0.20797200202941901</c:v>
                </c:pt>
                <c:pt idx="857">
                  <c:v>0.20797200202941901</c:v>
                </c:pt>
                <c:pt idx="858">
                  <c:v>0.20797200202941901</c:v>
                </c:pt>
                <c:pt idx="859">
                  <c:v>0.20797200202941901</c:v>
                </c:pt>
                <c:pt idx="860">
                  <c:v>0.20797200202941901</c:v>
                </c:pt>
                <c:pt idx="861">
                  <c:v>0.20797200202941901</c:v>
                </c:pt>
                <c:pt idx="862">
                  <c:v>0.20797200202941901</c:v>
                </c:pt>
                <c:pt idx="863">
                  <c:v>0.20797200202941901</c:v>
                </c:pt>
                <c:pt idx="864">
                  <c:v>0.20797200202941901</c:v>
                </c:pt>
                <c:pt idx="865">
                  <c:v>0.20797200202941901</c:v>
                </c:pt>
                <c:pt idx="866">
                  <c:v>0.20797200202941901</c:v>
                </c:pt>
                <c:pt idx="867">
                  <c:v>0.20797200202941901</c:v>
                </c:pt>
                <c:pt idx="868">
                  <c:v>0.20797200202941901</c:v>
                </c:pt>
                <c:pt idx="869">
                  <c:v>0.20797200202941901</c:v>
                </c:pt>
                <c:pt idx="870">
                  <c:v>0.20797200202941901</c:v>
                </c:pt>
                <c:pt idx="871">
                  <c:v>0.20797200202941901</c:v>
                </c:pt>
                <c:pt idx="872">
                  <c:v>0.20797200202941901</c:v>
                </c:pt>
                <c:pt idx="873">
                  <c:v>0.20797200202941901</c:v>
                </c:pt>
                <c:pt idx="874">
                  <c:v>0.20797200202941901</c:v>
                </c:pt>
                <c:pt idx="875">
                  <c:v>0.20797200202941901</c:v>
                </c:pt>
                <c:pt idx="876">
                  <c:v>0.20797200202941901</c:v>
                </c:pt>
                <c:pt idx="877">
                  <c:v>0.20797200202941901</c:v>
                </c:pt>
                <c:pt idx="878">
                  <c:v>0.20797200202941901</c:v>
                </c:pt>
                <c:pt idx="879">
                  <c:v>0.20797200202941901</c:v>
                </c:pt>
                <c:pt idx="880">
                  <c:v>0.20797200202941901</c:v>
                </c:pt>
                <c:pt idx="881">
                  <c:v>0.20797200202941901</c:v>
                </c:pt>
                <c:pt idx="882">
                  <c:v>0.20797200202941901</c:v>
                </c:pt>
                <c:pt idx="883">
                  <c:v>0.20797200202941901</c:v>
                </c:pt>
                <c:pt idx="884">
                  <c:v>0.20797200202941901</c:v>
                </c:pt>
                <c:pt idx="885">
                  <c:v>0.20797200202941901</c:v>
                </c:pt>
                <c:pt idx="886">
                  <c:v>0.20797200202941901</c:v>
                </c:pt>
                <c:pt idx="887">
                  <c:v>0.20797200202941901</c:v>
                </c:pt>
                <c:pt idx="888">
                  <c:v>0.20797200202941901</c:v>
                </c:pt>
                <c:pt idx="889">
                  <c:v>0.20797200202941901</c:v>
                </c:pt>
                <c:pt idx="890">
                  <c:v>0.20797200202941901</c:v>
                </c:pt>
                <c:pt idx="891">
                  <c:v>0.20797200202941901</c:v>
                </c:pt>
                <c:pt idx="892">
                  <c:v>0.20797200202941901</c:v>
                </c:pt>
                <c:pt idx="893">
                  <c:v>0.20797200202941901</c:v>
                </c:pt>
                <c:pt idx="894">
                  <c:v>0.20797200202941901</c:v>
                </c:pt>
                <c:pt idx="895">
                  <c:v>0.20797200202941901</c:v>
                </c:pt>
                <c:pt idx="896">
                  <c:v>0.20797200202941901</c:v>
                </c:pt>
                <c:pt idx="897">
                  <c:v>0.20797200202941901</c:v>
                </c:pt>
                <c:pt idx="898">
                  <c:v>0.20797200202941901</c:v>
                </c:pt>
                <c:pt idx="899">
                  <c:v>0.20797200202941901</c:v>
                </c:pt>
                <c:pt idx="900">
                  <c:v>0.20797200202941901</c:v>
                </c:pt>
                <c:pt idx="901">
                  <c:v>0.20797200202941901</c:v>
                </c:pt>
                <c:pt idx="902">
                  <c:v>0.20797200202941901</c:v>
                </c:pt>
                <c:pt idx="903">
                  <c:v>0.20797200202941901</c:v>
                </c:pt>
                <c:pt idx="904">
                  <c:v>0.20797200202941901</c:v>
                </c:pt>
                <c:pt idx="905">
                  <c:v>0.20797200202941901</c:v>
                </c:pt>
                <c:pt idx="906">
                  <c:v>0.20797200202941901</c:v>
                </c:pt>
                <c:pt idx="907">
                  <c:v>0.20797200202941901</c:v>
                </c:pt>
                <c:pt idx="908">
                  <c:v>0.20797200202941901</c:v>
                </c:pt>
                <c:pt idx="909">
                  <c:v>0.20797200202941901</c:v>
                </c:pt>
                <c:pt idx="910">
                  <c:v>0.20797200202941901</c:v>
                </c:pt>
                <c:pt idx="911">
                  <c:v>0.20797200202941901</c:v>
                </c:pt>
                <c:pt idx="912">
                  <c:v>0.20797200202941901</c:v>
                </c:pt>
                <c:pt idx="913">
                  <c:v>0.20797200202941901</c:v>
                </c:pt>
                <c:pt idx="914">
                  <c:v>0.20797200202941901</c:v>
                </c:pt>
                <c:pt idx="915">
                  <c:v>0.20797200202941901</c:v>
                </c:pt>
                <c:pt idx="916">
                  <c:v>0.20797200202941901</c:v>
                </c:pt>
                <c:pt idx="917">
                  <c:v>0.20797200202941901</c:v>
                </c:pt>
                <c:pt idx="918">
                  <c:v>0.20797200202941901</c:v>
                </c:pt>
                <c:pt idx="919">
                  <c:v>0.20797200202941901</c:v>
                </c:pt>
                <c:pt idx="920">
                  <c:v>0.20797200202941901</c:v>
                </c:pt>
                <c:pt idx="921">
                  <c:v>0.20797200202941901</c:v>
                </c:pt>
                <c:pt idx="922">
                  <c:v>0.20797200202941901</c:v>
                </c:pt>
                <c:pt idx="923">
                  <c:v>0.20797200202941901</c:v>
                </c:pt>
                <c:pt idx="924">
                  <c:v>0.20797200202941901</c:v>
                </c:pt>
                <c:pt idx="925">
                  <c:v>0.20797200202941901</c:v>
                </c:pt>
                <c:pt idx="926">
                  <c:v>0.20797200202941901</c:v>
                </c:pt>
                <c:pt idx="927">
                  <c:v>0.20797200202941901</c:v>
                </c:pt>
                <c:pt idx="928">
                  <c:v>0.20797200202941901</c:v>
                </c:pt>
                <c:pt idx="929">
                  <c:v>0.20797200202941901</c:v>
                </c:pt>
                <c:pt idx="930">
                  <c:v>0.20797200202941901</c:v>
                </c:pt>
                <c:pt idx="931">
                  <c:v>0.20797200202941901</c:v>
                </c:pt>
                <c:pt idx="932">
                  <c:v>0.20797200202941901</c:v>
                </c:pt>
                <c:pt idx="933">
                  <c:v>0.20797200202941901</c:v>
                </c:pt>
                <c:pt idx="934">
                  <c:v>0.20797200202941901</c:v>
                </c:pt>
                <c:pt idx="935">
                  <c:v>0.20797200202941901</c:v>
                </c:pt>
                <c:pt idx="936">
                  <c:v>0.20797200202941901</c:v>
                </c:pt>
                <c:pt idx="937">
                  <c:v>0.20797200202941901</c:v>
                </c:pt>
                <c:pt idx="938">
                  <c:v>0.20797200202941901</c:v>
                </c:pt>
                <c:pt idx="939">
                  <c:v>0.20797200202941901</c:v>
                </c:pt>
                <c:pt idx="940">
                  <c:v>0.20797200202941901</c:v>
                </c:pt>
                <c:pt idx="941">
                  <c:v>0.20797200202941901</c:v>
                </c:pt>
                <c:pt idx="942">
                  <c:v>0.20797200202941901</c:v>
                </c:pt>
                <c:pt idx="943">
                  <c:v>0.20797200202941901</c:v>
                </c:pt>
                <c:pt idx="944">
                  <c:v>0.20797200202941901</c:v>
                </c:pt>
                <c:pt idx="945">
                  <c:v>0.20797200202941901</c:v>
                </c:pt>
                <c:pt idx="946">
                  <c:v>0.20797200202941901</c:v>
                </c:pt>
                <c:pt idx="947">
                  <c:v>0.20797200202941901</c:v>
                </c:pt>
                <c:pt idx="948">
                  <c:v>0.20797200202941901</c:v>
                </c:pt>
                <c:pt idx="949">
                  <c:v>0.20797200202941901</c:v>
                </c:pt>
                <c:pt idx="950">
                  <c:v>0.20797200202941901</c:v>
                </c:pt>
                <c:pt idx="951">
                  <c:v>0.20797200202941901</c:v>
                </c:pt>
                <c:pt idx="952">
                  <c:v>0.20797200202941901</c:v>
                </c:pt>
                <c:pt idx="953">
                  <c:v>0.20797200202941901</c:v>
                </c:pt>
                <c:pt idx="954">
                  <c:v>0.20797200202941901</c:v>
                </c:pt>
                <c:pt idx="955">
                  <c:v>0.20797200202941901</c:v>
                </c:pt>
                <c:pt idx="956">
                  <c:v>0.20797200202941901</c:v>
                </c:pt>
                <c:pt idx="957">
                  <c:v>0.20797200202941901</c:v>
                </c:pt>
                <c:pt idx="958">
                  <c:v>0.20797200202941901</c:v>
                </c:pt>
                <c:pt idx="959">
                  <c:v>0.20797200202941901</c:v>
                </c:pt>
                <c:pt idx="960">
                  <c:v>0.20797200202941901</c:v>
                </c:pt>
                <c:pt idx="961">
                  <c:v>0.20797200202941901</c:v>
                </c:pt>
                <c:pt idx="962">
                  <c:v>0.20797200202941901</c:v>
                </c:pt>
                <c:pt idx="963">
                  <c:v>0.20797200202941901</c:v>
                </c:pt>
                <c:pt idx="964">
                  <c:v>0.20797200202941901</c:v>
                </c:pt>
                <c:pt idx="965">
                  <c:v>0.20797200202941901</c:v>
                </c:pt>
                <c:pt idx="966">
                  <c:v>0.20797200202941901</c:v>
                </c:pt>
                <c:pt idx="967">
                  <c:v>0.20797200202941901</c:v>
                </c:pt>
                <c:pt idx="968">
                  <c:v>0.20797200202941901</c:v>
                </c:pt>
                <c:pt idx="969">
                  <c:v>0.20797200202941901</c:v>
                </c:pt>
                <c:pt idx="970">
                  <c:v>0.20797200202941901</c:v>
                </c:pt>
                <c:pt idx="971">
                  <c:v>0.20797200202941901</c:v>
                </c:pt>
                <c:pt idx="972">
                  <c:v>0.20797200202941901</c:v>
                </c:pt>
                <c:pt idx="973">
                  <c:v>0.20797200202941901</c:v>
                </c:pt>
                <c:pt idx="974">
                  <c:v>0.20797200202941901</c:v>
                </c:pt>
                <c:pt idx="975">
                  <c:v>0.20797200202941901</c:v>
                </c:pt>
                <c:pt idx="976">
                  <c:v>0.20797200202941901</c:v>
                </c:pt>
                <c:pt idx="977">
                  <c:v>0.20797200202941901</c:v>
                </c:pt>
                <c:pt idx="978">
                  <c:v>0.20797200202941901</c:v>
                </c:pt>
                <c:pt idx="979">
                  <c:v>0.20797200202941901</c:v>
                </c:pt>
                <c:pt idx="980">
                  <c:v>0.20797200202941901</c:v>
                </c:pt>
                <c:pt idx="981">
                  <c:v>0.20797200202941901</c:v>
                </c:pt>
                <c:pt idx="982">
                  <c:v>0.20797200202941901</c:v>
                </c:pt>
                <c:pt idx="983">
                  <c:v>0.20797200202941901</c:v>
                </c:pt>
                <c:pt idx="984">
                  <c:v>0.20797200202941901</c:v>
                </c:pt>
                <c:pt idx="985">
                  <c:v>0.20797200202941901</c:v>
                </c:pt>
                <c:pt idx="986">
                  <c:v>0.20797200202941901</c:v>
                </c:pt>
                <c:pt idx="987">
                  <c:v>0.20797200202941901</c:v>
                </c:pt>
                <c:pt idx="988">
                  <c:v>0.20797200202941901</c:v>
                </c:pt>
                <c:pt idx="989">
                  <c:v>0.20797200202941901</c:v>
                </c:pt>
                <c:pt idx="990">
                  <c:v>0.20797200202941901</c:v>
                </c:pt>
                <c:pt idx="991">
                  <c:v>0.20797200202941901</c:v>
                </c:pt>
                <c:pt idx="992">
                  <c:v>0.20797200202941901</c:v>
                </c:pt>
                <c:pt idx="993">
                  <c:v>0.20797200202941901</c:v>
                </c:pt>
                <c:pt idx="994">
                  <c:v>0.20797200202941901</c:v>
                </c:pt>
                <c:pt idx="995">
                  <c:v>0.20797200202941901</c:v>
                </c:pt>
                <c:pt idx="996">
                  <c:v>0.20797200202941901</c:v>
                </c:pt>
                <c:pt idx="997">
                  <c:v>0.20797200202941901</c:v>
                </c:pt>
                <c:pt idx="998">
                  <c:v>0.20797200202941901</c:v>
                </c:pt>
                <c:pt idx="999">
                  <c:v>0.20797200202941901</c:v>
                </c:pt>
              </c:numCache>
            </c:numRef>
          </c:yVal>
          <c:smooth val="0"/>
          <c:extLst>
            <c:ext xmlns:c16="http://schemas.microsoft.com/office/drawing/2014/chart" uri="{C3380CC4-5D6E-409C-BE32-E72D297353CC}">
              <c16:uniqueId val="{00000000-F3FC-45CB-AA9A-47CDC271C9FC}"/>
            </c:ext>
          </c:extLst>
        </c:ser>
        <c:dLbls>
          <c:showLegendKey val="0"/>
          <c:showVal val="0"/>
          <c:showCatName val="0"/>
          <c:showSerName val="0"/>
          <c:showPercent val="0"/>
          <c:showBubbleSize val="0"/>
        </c:dLbls>
        <c:axId val="1506915632"/>
        <c:axId val="1506925424"/>
      </c:scatterChart>
      <c:valAx>
        <c:axId val="1506915632"/>
        <c:scaling>
          <c:orientation val="minMax"/>
          <c:max val="10"/>
        </c:scaling>
        <c:delete val="0"/>
        <c:axPos val="b"/>
        <c:majorGridlines>
          <c:spPr>
            <a:ln w="9525" cap="flat" cmpd="sng" algn="ctr">
              <a:solidFill>
                <a:schemeClr val="bg1">
                  <a:lumMod val="50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lang="en-US" sz="1000" b="1" i="0" u="none" strike="noStrike" kern="1200" baseline="0">
                    <a:solidFill>
                      <a:sysClr val="windowText" lastClr="000000"/>
                    </a:solidFill>
                    <a:latin typeface="Arial" panose="020B0604020202020204" pitchFamily="7" charset="0"/>
                    <a:ea typeface="+mn-ea"/>
                    <a:cs typeface="Arial" panose="020B0604020202020204" pitchFamily="7" charset="0"/>
                  </a:defRPr>
                </a:pPr>
                <a:r>
                  <a:rPr lang="en-US" b="1">
                    <a:solidFill>
                      <a:sysClr val="windowText" lastClr="000000"/>
                    </a:solidFill>
                    <a:latin typeface="Arial" panose="020B0604020202020204" pitchFamily="7" charset="0"/>
                    <a:cs typeface="Arial" panose="020B0604020202020204" pitchFamily="7" charset="0"/>
                  </a:rPr>
                  <a:t>T</a:t>
                </a:r>
                <a:r>
                  <a:rPr lang="en-US" b="1" baseline="0">
                    <a:solidFill>
                      <a:sysClr val="windowText" lastClr="000000"/>
                    </a:solidFill>
                    <a:latin typeface="Arial" panose="020B0604020202020204" pitchFamily="7" charset="0"/>
                    <a:cs typeface="Arial" panose="020B0604020202020204" pitchFamily="7" charset="0"/>
                  </a:rPr>
                  <a:t> (s)</a:t>
                </a:r>
                <a:endParaRPr lang="en-US" b="1">
                  <a:solidFill>
                    <a:sysClr val="windowText" lastClr="000000"/>
                  </a:solidFill>
                  <a:latin typeface="Arial" panose="020B0604020202020204" pitchFamily="7" charset="0"/>
                  <a:cs typeface="Arial" panose="020B0604020202020204" pitchFamily="7" charset="0"/>
                </a:endParaRPr>
              </a:p>
            </c:rich>
          </c:tx>
          <c:layout>
            <c:manualLayout>
              <c:xMode val="edge"/>
              <c:yMode val="edge"/>
              <c:x val="0.50626497774734702"/>
              <c:y val="0.93287816320869799"/>
            </c:manualLayout>
          </c:layout>
          <c:overlay val="0"/>
          <c:spPr>
            <a:noFill/>
            <a:ln>
              <a:noFill/>
            </a:ln>
            <a:effectLst/>
          </c:spPr>
          <c:txPr>
            <a:bodyPr rot="0" spcFirstLastPara="1" vertOverflow="ellipsis" vert="horz" wrap="square" anchor="ctr" anchorCtr="1"/>
            <a:lstStyle/>
            <a:p>
              <a:pPr>
                <a:defRPr lang="en-US" sz="1000" b="1" i="0" u="none" strike="noStrike" kern="1200" baseline="0">
                  <a:solidFill>
                    <a:sysClr val="windowText" lastClr="000000"/>
                  </a:solidFill>
                  <a:latin typeface="Arial" panose="020B0604020202020204" pitchFamily="7" charset="0"/>
                  <a:ea typeface="+mn-ea"/>
                  <a:cs typeface="Arial" panose="020B0604020202020204" pitchFamily="7" charset="0"/>
                </a:defRPr>
              </a:pPr>
              <a:endParaRPr lang="en-US"/>
            </a:p>
          </c:txPr>
        </c:title>
        <c:numFmt formatCode="0" sourceLinked="0"/>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lang="en-US" sz="1000" b="0" i="0" u="none" strike="noStrike" kern="1200" baseline="0">
                <a:solidFill>
                  <a:sysClr val="windowText" lastClr="000000"/>
                </a:solidFill>
                <a:latin typeface="Arial" panose="020B0604020202020204" pitchFamily="7" charset="0"/>
                <a:ea typeface="+mn-ea"/>
                <a:cs typeface="Arial" panose="020B0604020202020204" pitchFamily="7" charset="0"/>
              </a:defRPr>
            </a:pPr>
            <a:endParaRPr lang="en-US"/>
          </a:p>
        </c:txPr>
        <c:crossAx val="1506925424"/>
        <c:crosses val="autoZero"/>
        <c:crossBetween val="midCat"/>
        <c:majorUnit val="1"/>
        <c:minorUnit val="0.5"/>
      </c:valAx>
      <c:valAx>
        <c:axId val="1506925424"/>
        <c:scaling>
          <c:orientation val="minMax"/>
        </c:scaling>
        <c:delete val="0"/>
        <c:axPos val="l"/>
        <c:majorGridlines>
          <c:spPr>
            <a:ln w="9525" cap="flat" cmpd="sng" algn="ctr">
              <a:solidFill>
                <a:schemeClr val="bg1">
                  <a:lumMod val="6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lang="en-US" sz="1000" b="1" i="0" u="none" strike="noStrike" kern="1200" baseline="0">
                    <a:solidFill>
                      <a:sysClr val="windowText" lastClr="000000"/>
                    </a:solidFill>
                    <a:latin typeface="Arial" panose="020B0604020202020204" pitchFamily="7" charset="0"/>
                    <a:ea typeface="+mn-ea"/>
                    <a:cs typeface="Arial" panose="020B0604020202020204" pitchFamily="7" charset="0"/>
                  </a:defRPr>
                </a:pPr>
                <a:r>
                  <a:rPr lang="en-US" sz="1000" b="1" i="0" baseline="0">
                    <a:effectLst/>
                  </a:rPr>
                  <a:t>S</a:t>
                </a:r>
                <a:r>
                  <a:rPr lang="en-US" sz="1000" b="1" i="0" baseline="-25000">
                    <a:effectLst/>
                  </a:rPr>
                  <a:t>d</a:t>
                </a:r>
                <a:r>
                  <a:rPr lang="en-US" sz="1000" b="1" i="0" baseline="0">
                    <a:effectLst/>
                  </a:rPr>
                  <a:t> (m/s</a:t>
                </a:r>
                <a:r>
                  <a:rPr lang="en-US" sz="1000" b="1" i="0" baseline="30000">
                    <a:effectLst/>
                  </a:rPr>
                  <a:t>2</a:t>
                </a:r>
                <a:r>
                  <a:rPr lang="en-US" sz="1000" b="1" i="0" baseline="0">
                    <a:effectLst/>
                  </a:rPr>
                  <a:t>)</a:t>
                </a:r>
                <a:endParaRPr lang="en-US" sz="1000">
                  <a:effectLst/>
                </a:endParaRPr>
              </a:p>
            </c:rich>
          </c:tx>
          <c:layout>
            <c:manualLayout>
              <c:xMode val="edge"/>
              <c:yMode val="edge"/>
              <c:x val="6.6373345843846803E-3"/>
              <c:y val="0.37895444740008699"/>
            </c:manualLayout>
          </c:layout>
          <c:overlay val="0"/>
          <c:spPr>
            <a:noFill/>
            <a:ln>
              <a:noFill/>
            </a:ln>
            <a:effectLst/>
          </c:spPr>
          <c:txPr>
            <a:bodyPr rot="-5400000" spcFirstLastPara="1" vertOverflow="ellipsis" vert="horz" wrap="square" anchor="ctr" anchorCtr="1"/>
            <a:lstStyle/>
            <a:p>
              <a:pPr>
                <a:defRPr lang="en-US" sz="1000" b="1" i="0" u="none" strike="noStrike" kern="1200" baseline="0">
                  <a:solidFill>
                    <a:sysClr val="windowText" lastClr="000000"/>
                  </a:solidFill>
                  <a:latin typeface="Arial" panose="020B0604020202020204" pitchFamily="7" charset="0"/>
                  <a:ea typeface="+mn-ea"/>
                  <a:cs typeface="Arial" panose="020B0604020202020204" pitchFamily="7" charset="0"/>
                </a:defRPr>
              </a:pPr>
              <a:endParaRPr lang="en-US"/>
            </a:p>
          </c:txPr>
        </c:title>
        <c:numFmt formatCode="0.0" sourceLinked="0"/>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lang="en-US" sz="1000" b="0" i="0" u="none" strike="noStrike" kern="1200" baseline="0">
                <a:solidFill>
                  <a:sysClr val="windowText" lastClr="000000"/>
                </a:solidFill>
                <a:latin typeface="Arial" panose="020B0604020202020204" pitchFamily="7" charset="0"/>
                <a:ea typeface="+mn-ea"/>
                <a:cs typeface="Arial" panose="020B0604020202020204" pitchFamily="7" charset="0"/>
              </a:defRPr>
            </a:pPr>
            <a:endParaRPr lang="en-US"/>
          </a:p>
        </c:txPr>
        <c:crossAx val="1506915632"/>
        <c:crosses val="autoZero"/>
        <c:crossBetween val="midCat"/>
        <c:majorUnit val="0.5"/>
        <c:minorUnit val="0.1"/>
      </c:valAx>
      <c:spPr>
        <a:noFill/>
        <a:ln>
          <a:solidFill>
            <a:sysClr val="windowText" lastClr="000000"/>
          </a:solidFill>
        </a:ln>
        <a:effectLst/>
      </c:spPr>
    </c:plotArea>
    <c:plotVisOnly val="1"/>
    <c:dispBlanksAs val="gap"/>
    <c:showDLblsOverMax val="0"/>
    <c:extLst>
      <c:ext uri="{0b15fc19-7d7d-44ad-8c2d-2c3a37ce22c3}">
        <chartProps xmlns="https://web.wps.cn/et/2018/main" chartId="{c6d40982-7242-4f6a-963a-0a1d96054b47}"/>
      </c:ext>
    </c:extLst>
  </c:chart>
  <c:spPr>
    <a:solidFill>
      <a:schemeClr val="bg1"/>
    </a:solidFill>
    <a:ln w="9525" cap="flat" cmpd="sng" algn="ctr">
      <a:solidFill>
        <a:sysClr val="windowText" lastClr="000000"/>
      </a:solidFill>
      <a:round/>
    </a:ln>
    <a:effectLst/>
  </c:spPr>
  <c:txPr>
    <a:bodyPr/>
    <a:lstStyle/>
    <a:p>
      <a:pPr>
        <a:defRPr lang="en-US"/>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w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w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wmf"/></Relationships>
</file>

<file path=xl/drawings/drawing1.xml><?xml version="1.0" encoding="utf-8"?>
<xdr:wsDr xmlns:xdr="http://schemas.openxmlformats.org/drawingml/2006/spreadsheetDrawing" xmlns:a="http://schemas.openxmlformats.org/drawingml/2006/main">
  <xdr:twoCellAnchor editAs="oneCell">
    <xdr:from>
      <xdr:col>12</xdr:col>
      <xdr:colOff>142875</xdr:colOff>
      <xdr:row>0</xdr:row>
      <xdr:rowOff>19050</xdr:rowOff>
    </xdr:from>
    <xdr:to>
      <xdr:col>12</xdr:col>
      <xdr:colOff>476250</xdr:colOff>
      <xdr:row>0</xdr:row>
      <xdr:rowOff>352425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62800" y="19050"/>
          <a:ext cx="333375" cy="333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342900</xdr:colOff>
      <xdr:row>0</xdr:row>
      <xdr:rowOff>28575</xdr:rowOff>
    </xdr:from>
    <xdr:to>
      <xdr:col>7</xdr:col>
      <xdr:colOff>676275</xdr:colOff>
      <xdr:row>1</xdr:row>
      <xdr:rowOff>0</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00675" y="28575"/>
          <a:ext cx="333375" cy="333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438150</xdr:colOff>
          <xdr:row>7</xdr:row>
          <xdr:rowOff>76200</xdr:rowOff>
        </xdr:from>
        <xdr:to>
          <xdr:col>12</xdr:col>
          <xdr:colOff>142875</xdr:colOff>
          <xdr:row>8</xdr:row>
          <xdr:rowOff>133350</xdr:rowOff>
        </xdr:to>
        <xdr:sp macro="" textlink="">
          <xdr:nvSpPr>
            <xdr:cNvPr id="14337" name="Object 1" hidden="1">
              <a:extLst>
                <a:ext uri="{63B3BB69-23CF-44E3-9099-C40C66FF867C}">
                  <a14:compatExt spid="_x0000_s1433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628650</xdr:colOff>
          <xdr:row>5</xdr:row>
          <xdr:rowOff>171450</xdr:rowOff>
        </xdr:from>
        <xdr:to>
          <xdr:col>2</xdr:col>
          <xdr:colOff>590550</xdr:colOff>
          <xdr:row>6</xdr:row>
          <xdr:rowOff>209550</xdr:rowOff>
        </xdr:to>
        <xdr:sp macro="" textlink="">
          <xdr:nvSpPr>
            <xdr:cNvPr id="14338" name="Object 2" hidden="1">
              <a:extLst>
                <a:ext uri="{63B3BB69-23CF-44E3-9099-C40C66FF867C}">
                  <a14:compatExt spid="_x0000_s1433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7</xdr:col>
      <xdr:colOff>265043</xdr:colOff>
      <xdr:row>0</xdr:row>
      <xdr:rowOff>24849</xdr:rowOff>
    </xdr:from>
    <xdr:to>
      <xdr:col>7</xdr:col>
      <xdr:colOff>598418</xdr:colOff>
      <xdr:row>0</xdr:row>
      <xdr:rowOff>358224</xdr:rowOff>
    </xdr:to>
    <xdr:pic>
      <xdr:nvPicPr>
        <xdr:cNvPr id="4" name="Picture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89295" y="24765"/>
          <a:ext cx="333375" cy="3333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314739</xdr:colOff>
      <xdr:row>0</xdr:row>
      <xdr:rowOff>24848</xdr:rowOff>
    </xdr:from>
    <xdr:to>
      <xdr:col>7</xdr:col>
      <xdr:colOff>648114</xdr:colOff>
      <xdr:row>1</xdr:row>
      <xdr:rowOff>2071</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48250" y="24765"/>
          <a:ext cx="333375" cy="32956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38099</xdr:colOff>
      <xdr:row>24</xdr:row>
      <xdr:rowOff>9526</xdr:rowOff>
    </xdr:from>
    <xdr:to>
      <xdr:col>11</xdr:col>
      <xdr:colOff>123824</xdr:colOff>
      <xdr:row>41</xdr:row>
      <xdr:rowOff>132230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352425</xdr:colOff>
      <xdr:row>0</xdr:row>
      <xdr:rowOff>9525</xdr:rowOff>
    </xdr:from>
    <xdr:to>
      <xdr:col>11</xdr:col>
      <xdr:colOff>152400</xdr:colOff>
      <xdr:row>1</xdr:row>
      <xdr:rowOff>19050</xdr:rowOff>
    </xdr:to>
    <xdr:pic>
      <xdr:nvPicPr>
        <xdr:cNvPr id="3" name="Picture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876925" y="9525"/>
          <a:ext cx="333375" cy="333375"/>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209550</xdr:colOff>
          <xdr:row>5</xdr:row>
          <xdr:rowOff>95250</xdr:rowOff>
        </xdr:from>
        <xdr:to>
          <xdr:col>20</xdr:col>
          <xdr:colOff>638175</xdr:colOff>
          <xdr:row>7</xdr:row>
          <xdr:rowOff>123825</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Save as text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38099</xdr:colOff>
      <xdr:row>24</xdr:row>
      <xdr:rowOff>9526</xdr:rowOff>
    </xdr:from>
    <xdr:to>
      <xdr:col>11</xdr:col>
      <xdr:colOff>123824</xdr:colOff>
      <xdr:row>41</xdr:row>
      <xdr:rowOff>132230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352425</xdr:colOff>
      <xdr:row>0</xdr:row>
      <xdr:rowOff>9525</xdr:rowOff>
    </xdr:from>
    <xdr:to>
      <xdr:col>11</xdr:col>
      <xdr:colOff>152400</xdr:colOff>
      <xdr:row>1</xdr:row>
      <xdr:rowOff>19050</xdr:rowOff>
    </xdr:to>
    <xdr:pic>
      <xdr:nvPicPr>
        <xdr:cNvPr id="3" name="Picture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876925" y="9525"/>
          <a:ext cx="333375" cy="333375"/>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209550</xdr:colOff>
          <xdr:row>5</xdr:row>
          <xdr:rowOff>95250</xdr:rowOff>
        </xdr:from>
        <xdr:to>
          <xdr:col>20</xdr:col>
          <xdr:colOff>638175</xdr:colOff>
          <xdr:row>7</xdr:row>
          <xdr:rowOff>123825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Save as text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276225</xdr:colOff>
      <xdr:row>75</xdr:row>
      <xdr:rowOff>9525</xdr:rowOff>
    </xdr:from>
    <xdr:to>
      <xdr:col>5</xdr:col>
      <xdr:colOff>1609036</xdr:colOff>
      <xdr:row>108</xdr:row>
      <xdr:rowOff>132667</xdr:rowOff>
    </xdr:to>
    <xdr:pic>
      <xdr:nvPicPr>
        <xdr:cNvPr id="2" name="Picture 1"/>
        <xdr:cNvPicPr>
          <a:picLocks noChangeAspect="1"/>
        </xdr:cNvPicPr>
      </xdr:nvPicPr>
      <xdr:blipFill>
        <a:blip xmlns:r="http://schemas.openxmlformats.org/officeDocument/2006/relationships" r:embed="rId1"/>
        <a:stretch>
          <a:fillRect/>
        </a:stretch>
      </xdr:blipFill>
      <xdr:spPr>
        <a:xfrm>
          <a:off x="276225" y="13601700"/>
          <a:ext cx="5513705" cy="5466080"/>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104775</xdr:colOff>
          <xdr:row>57</xdr:row>
          <xdr:rowOff>47625</xdr:rowOff>
        </xdr:from>
        <xdr:to>
          <xdr:col>3</xdr:col>
          <xdr:colOff>495300</xdr:colOff>
          <xdr:row>58</xdr:row>
          <xdr:rowOff>104775</xdr:rowOff>
        </xdr:to>
        <xdr:sp macro="" textlink="">
          <xdr:nvSpPr>
            <xdr:cNvPr id="7169" name="Object 1" hidden="1">
              <a:extLst>
                <a:ext uri="{63B3BB69-23CF-44E3-9099-C40C66FF867C}">
                  <a14:compatExt spid="_x0000_s716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76200</xdr:colOff>
          <xdr:row>33</xdr:row>
          <xdr:rowOff>66675</xdr:rowOff>
        </xdr:from>
        <xdr:to>
          <xdr:col>9</xdr:col>
          <xdr:colOff>533400</xdr:colOff>
          <xdr:row>38</xdr:row>
          <xdr:rowOff>114300</xdr:rowOff>
        </xdr:to>
        <xdr:sp macro="" textlink="">
          <xdr:nvSpPr>
            <xdr:cNvPr id="2049" name="Object 1" hidden="1">
              <a:extLst>
                <a:ext uri="{63B3BB69-23CF-44E3-9099-C40C66FF867C}">
                  <a14:compatExt spid="_x0000_s204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2.w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12.xml.rels><?xml version="1.0" encoding="UTF-8" standalone="yes"?>
<Relationships xmlns="http://schemas.openxmlformats.org/package/2006/relationships"><Relationship Id="rId3" Type="http://schemas.openxmlformats.org/officeDocument/2006/relationships/oleObject" Target="../embeddings/oleObject3.bin"/><Relationship Id="rId2" Type="http://schemas.openxmlformats.org/officeDocument/2006/relationships/vmlDrawing" Target="../drawings/vmlDrawing4.vml"/><Relationship Id="rId1" Type="http://schemas.openxmlformats.org/officeDocument/2006/relationships/drawing" Target="../drawings/drawing7.xml"/><Relationship Id="rId4" Type="http://schemas.openxmlformats.org/officeDocument/2006/relationships/image" Target="../media/image2.wmf"/></Relationships>
</file>

<file path=xl/worksheets/_rels/sheet15.xml.rels><?xml version="1.0" encoding="UTF-8" standalone="yes"?>
<Relationships xmlns="http://schemas.openxmlformats.org/package/2006/relationships"><Relationship Id="rId3" Type="http://schemas.openxmlformats.org/officeDocument/2006/relationships/oleObject" Target="../embeddings/oleObject4.bin"/><Relationship Id="rId2" Type="http://schemas.openxmlformats.org/officeDocument/2006/relationships/vmlDrawing" Target="../drawings/vmlDrawing5.vml"/><Relationship Id="rId1" Type="http://schemas.openxmlformats.org/officeDocument/2006/relationships/drawing" Target="../drawings/drawing8.xml"/><Relationship Id="rId4" Type="http://schemas.openxmlformats.org/officeDocument/2006/relationships/image" Target="../media/image6.w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pageSetUpPr fitToPage="1"/>
  </sheetPr>
  <dimension ref="A1:X94"/>
  <sheetViews>
    <sheetView view="pageBreakPreview" zoomScaleNormal="100" workbookViewId="0">
      <selection activeCell="A2" sqref="A2:C2"/>
    </sheetView>
  </sheetViews>
  <sheetFormatPr defaultColWidth="9" defaultRowHeight="14.25"/>
  <cols>
    <col min="1" max="1" width="8.25" style="13" customWidth="1"/>
    <col min="2" max="2" width="7.375" style="100" customWidth="1"/>
    <col min="3" max="3" width="6.375" style="100" customWidth="1"/>
    <col min="4" max="4" width="12.375" style="100" customWidth="1"/>
    <col min="5" max="5" width="3.875" style="111" customWidth="1"/>
    <col min="6" max="6" width="8.375" style="111" customWidth="1"/>
    <col min="7" max="7" width="8.25" style="112" customWidth="1"/>
    <col min="8" max="8" width="9.375" style="112" customWidth="1"/>
    <col min="9" max="9" width="7.5" style="112" customWidth="1"/>
    <col min="10" max="10" width="11.625" style="112" customWidth="1"/>
    <col min="11" max="11" width="3.875" style="111" customWidth="1"/>
    <col min="12" max="12" width="4.875" style="111" customWidth="1"/>
    <col min="13" max="13" width="7.25" style="100" customWidth="1"/>
    <col min="14" max="14" width="11.125" style="113" customWidth="1"/>
    <col min="15" max="15" width="27.875" style="28" customWidth="1"/>
    <col min="16" max="16384" width="9" style="28"/>
  </cols>
  <sheetData>
    <row r="1" spans="1:24" ht="28.5" customHeight="1">
      <c r="A1" s="129" t="s">
        <v>0</v>
      </c>
      <c r="B1" s="130"/>
      <c r="C1" s="130"/>
      <c r="D1" s="130"/>
      <c r="E1" s="130"/>
      <c r="F1" s="130"/>
      <c r="G1" s="130"/>
      <c r="H1" s="130"/>
      <c r="I1" s="130"/>
      <c r="J1" s="130"/>
      <c r="K1" s="130"/>
      <c r="L1" s="130"/>
      <c r="M1" s="131"/>
    </row>
    <row r="2" spans="1:24" ht="14.25" customHeight="1">
      <c r="A2" s="132" t="s">
        <v>1</v>
      </c>
      <c r="B2" s="133"/>
      <c r="C2" s="134"/>
      <c r="D2" s="135" t="s">
        <v>2</v>
      </c>
      <c r="E2" s="130"/>
      <c r="F2" s="131"/>
      <c r="G2" s="136" t="s">
        <v>3</v>
      </c>
      <c r="H2" s="137"/>
      <c r="I2" s="137"/>
      <c r="J2" s="138"/>
      <c r="K2" s="139" t="s">
        <v>4</v>
      </c>
      <c r="L2" s="137"/>
      <c r="M2" s="138"/>
      <c r="O2" s="149" t="s">
        <v>5</v>
      </c>
      <c r="P2" s="149"/>
      <c r="Q2" s="149"/>
      <c r="R2" s="149"/>
      <c r="S2" s="149"/>
      <c r="T2" s="149"/>
      <c r="U2" s="149"/>
      <c r="V2" s="149"/>
      <c r="W2" s="149"/>
      <c r="X2" s="149"/>
    </row>
    <row r="3" spans="1:24">
      <c r="A3" s="132" t="s">
        <v>6</v>
      </c>
      <c r="B3" s="130"/>
      <c r="C3" s="131"/>
      <c r="D3" s="135" t="s">
        <v>2</v>
      </c>
      <c r="E3" s="137"/>
      <c r="F3" s="138"/>
      <c r="G3" s="136" t="s">
        <v>7</v>
      </c>
      <c r="H3" s="137"/>
      <c r="I3" s="137"/>
      <c r="J3" s="138"/>
      <c r="K3" s="140">
        <f ca="1">TODAY()</f>
        <v>46281</v>
      </c>
      <c r="L3" s="137"/>
      <c r="M3" s="138"/>
      <c r="O3" s="149"/>
      <c r="P3" s="149"/>
      <c r="Q3" s="149"/>
      <c r="R3" s="149"/>
      <c r="S3" s="149"/>
      <c r="T3" s="149"/>
      <c r="U3" s="149"/>
      <c r="V3" s="149"/>
      <c r="W3" s="149"/>
      <c r="X3" s="149"/>
    </row>
    <row r="4" spans="1:24" ht="14.25" customHeight="1">
      <c r="A4" s="132" t="s">
        <v>8</v>
      </c>
      <c r="B4" s="130"/>
      <c r="C4" s="131"/>
      <c r="D4" s="135" t="s">
        <v>2</v>
      </c>
      <c r="E4" s="137"/>
      <c r="F4" s="138"/>
      <c r="G4" s="136" t="s">
        <v>9</v>
      </c>
      <c r="H4" s="137"/>
      <c r="I4" s="137"/>
      <c r="J4" s="138"/>
      <c r="K4" s="139" t="s">
        <v>2</v>
      </c>
      <c r="L4" s="137"/>
      <c r="M4" s="138"/>
      <c r="O4" s="149"/>
      <c r="P4" s="149"/>
      <c r="Q4" s="149"/>
      <c r="R4" s="149"/>
      <c r="S4" s="149"/>
      <c r="T4" s="149"/>
      <c r="U4" s="149"/>
      <c r="V4" s="149"/>
      <c r="W4" s="149"/>
      <c r="X4" s="149"/>
    </row>
    <row r="5" spans="1:24">
      <c r="A5" s="132" t="s">
        <v>10</v>
      </c>
      <c r="B5" s="130"/>
      <c r="C5" s="131"/>
      <c r="D5" s="135" t="s">
        <v>2</v>
      </c>
      <c r="E5" s="137"/>
      <c r="F5" s="138"/>
      <c r="G5" s="136" t="s">
        <v>11</v>
      </c>
      <c r="H5" s="137"/>
      <c r="I5" s="137"/>
      <c r="J5" s="138"/>
      <c r="K5" s="139" t="s">
        <v>2</v>
      </c>
      <c r="L5" s="137"/>
      <c r="M5" s="138"/>
      <c r="O5" s="149" t="s">
        <v>12</v>
      </c>
      <c r="P5" s="149"/>
      <c r="Q5" s="149"/>
      <c r="R5" s="149"/>
      <c r="S5" s="149"/>
      <c r="T5" s="149"/>
      <c r="U5" s="149"/>
      <c r="V5" s="149"/>
      <c r="W5" s="149"/>
      <c r="X5" s="149"/>
    </row>
    <row r="6" spans="1:24">
      <c r="A6" s="27"/>
      <c r="B6" s="27"/>
      <c r="C6" s="27"/>
      <c r="D6" s="27"/>
      <c r="E6" s="114"/>
      <c r="F6" s="114"/>
      <c r="G6" s="27"/>
      <c r="H6" s="27"/>
      <c r="I6" s="27"/>
      <c r="J6" s="27"/>
      <c r="K6" s="114"/>
      <c r="L6" s="114"/>
      <c r="M6" s="27"/>
      <c r="O6" s="149"/>
      <c r="P6" s="149"/>
      <c r="Q6" s="149"/>
      <c r="R6" s="149"/>
      <c r="S6" s="149"/>
      <c r="T6" s="149"/>
      <c r="U6" s="149"/>
      <c r="V6" s="149"/>
      <c r="W6" s="149"/>
      <c r="X6" s="149"/>
    </row>
    <row r="7" spans="1:24" ht="14.25" customHeight="1">
      <c r="A7" s="115"/>
      <c r="B7" s="115"/>
      <c r="C7" s="115"/>
      <c r="D7" s="115"/>
      <c r="E7" s="116"/>
      <c r="F7" s="116"/>
      <c r="G7" s="115"/>
      <c r="H7" s="115"/>
      <c r="I7" s="115"/>
      <c r="J7" s="115"/>
      <c r="K7" s="116"/>
      <c r="L7" s="116"/>
      <c r="M7" s="27"/>
      <c r="O7" s="149" t="s">
        <v>13</v>
      </c>
      <c r="P7" s="149"/>
      <c r="Q7" s="149"/>
      <c r="R7" s="149"/>
      <c r="S7" s="149"/>
      <c r="T7" s="149"/>
      <c r="U7" s="149"/>
      <c r="V7" s="149"/>
      <c r="W7" s="149"/>
      <c r="X7" s="149"/>
    </row>
    <row r="8" spans="1:24">
      <c r="A8" s="115"/>
      <c r="B8" s="27"/>
      <c r="C8" s="115"/>
      <c r="D8" s="141" t="s">
        <v>2</v>
      </c>
      <c r="E8" s="141"/>
      <c r="F8" s="142" t="s">
        <v>14</v>
      </c>
      <c r="G8" s="142"/>
      <c r="H8" s="142" t="s">
        <v>15</v>
      </c>
      <c r="I8" s="142"/>
      <c r="J8" s="27"/>
      <c r="K8" s="114"/>
      <c r="L8" s="114"/>
      <c r="M8" s="27"/>
      <c r="O8" s="149"/>
      <c r="P8" s="149"/>
      <c r="Q8" s="149"/>
      <c r="R8" s="149"/>
      <c r="S8" s="149"/>
      <c r="T8" s="149"/>
      <c r="U8" s="149"/>
      <c r="V8" s="149"/>
      <c r="W8" s="149"/>
      <c r="X8" s="149"/>
    </row>
    <row r="9" spans="1:24" ht="14.25" customHeight="1">
      <c r="A9" s="115"/>
      <c r="B9" s="27"/>
      <c r="C9" s="117"/>
      <c r="D9" s="141" t="s">
        <v>16</v>
      </c>
      <c r="E9" s="141"/>
      <c r="F9" s="118">
        <f>SUMIF(M14:M650000,"Column",H14:H650000)+SUMIF(G14:G650000,"Column",B14:B650000)</f>
        <v>8099.8097752548902</v>
      </c>
      <c r="G9" s="119">
        <f>F9/(F9+H9)*100</f>
        <v>61.308770423708097</v>
      </c>
      <c r="H9" s="118">
        <f>SUMIF(M14:M650000,"Wall",H14:H650000)+SUMIF(G14:G650000,"Wall",B14:B650000)</f>
        <v>5111.6927867385803</v>
      </c>
      <c r="I9" s="119">
        <f>H9/(H9+F9)*100</f>
        <v>38.691229576291903</v>
      </c>
      <c r="J9" s="120"/>
      <c r="K9" s="121"/>
      <c r="L9" s="121"/>
      <c r="M9" s="115"/>
      <c r="O9" s="149" t="s">
        <v>17</v>
      </c>
      <c r="P9" s="149"/>
      <c r="Q9" s="149"/>
      <c r="R9" s="149"/>
      <c r="S9" s="149"/>
      <c r="T9" s="149"/>
      <c r="U9" s="149"/>
      <c r="V9" s="149"/>
      <c r="W9" s="149"/>
      <c r="X9" s="149"/>
    </row>
    <row r="10" spans="1:24" ht="15">
      <c r="A10" s="115"/>
      <c r="B10" s="27"/>
      <c r="C10" s="122"/>
      <c r="D10" s="141" t="s">
        <v>18</v>
      </c>
      <c r="E10" s="141"/>
      <c r="F10" s="143" t="str">
        <f>IF(G9&gt;65,O20,IF(G9&gt;50,O21,IF(I9&gt;65,O22,IF(I9&gt;50,O23,O24))))</f>
        <v>Hệ hỗn hợp tương đương khung</v>
      </c>
      <c r="G10" s="143"/>
      <c r="H10" s="143"/>
      <c r="I10" s="143"/>
      <c r="J10" s="27"/>
      <c r="K10" s="114"/>
      <c r="L10" s="114"/>
      <c r="M10" s="115"/>
      <c r="O10" s="149"/>
      <c r="P10" s="149"/>
      <c r="Q10" s="149"/>
      <c r="R10" s="149"/>
      <c r="S10" s="149"/>
      <c r="T10" s="149"/>
      <c r="U10" s="149"/>
      <c r="V10" s="149"/>
      <c r="W10" s="149"/>
      <c r="X10" s="149"/>
    </row>
    <row r="11" spans="1:24" ht="14.25" customHeight="1">
      <c r="A11" s="27"/>
      <c r="B11" s="27"/>
      <c r="C11" s="27"/>
      <c r="D11" s="27"/>
      <c r="E11" s="114"/>
      <c r="F11" s="114"/>
      <c r="G11" s="27"/>
      <c r="H11" s="27"/>
      <c r="I11" s="27"/>
      <c r="J11" s="27"/>
      <c r="K11" s="114"/>
      <c r="L11" s="114"/>
      <c r="M11" s="115"/>
      <c r="O11" s="150" t="s">
        <v>19</v>
      </c>
      <c r="P11" s="151"/>
      <c r="Q11" s="151"/>
      <c r="R11" s="151"/>
      <c r="S11" s="151"/>
      <c r="T11" s="151"/>
      <c r="U11" s="151"/>
      <c r="V11" s="151"/>
      <c r="W11" s="151"/>
      <c r="X11" s="152"/>
    </row>
    <row r="12" spans="1:24">
      <c r="A12" s="147" t="s">
        <v>20</v>
      </c>
      <c r="B12" s="144" t="s">
        <v>21</v>
      </c>
      <c r="C12" s="145"/>
      <c r="D12" s="145"/>
      <c r="E12" s="145"/>
      <c r="F12" s="145"/>
      <c r="G12" s="146"/>
      <c r="H12" s="144" t="s">
        <v>22</v>
      </c>
      <c r="I12" s="145"/>
      <c r="J12" s="145"/>
      <c r="K12" s="145"/>
      <c r="L12" s="145"/>
      <c r="M12" s="146"/>
      <c r="O12" s="153"/>
      <c r="P12" s="154"/>
      <c r="Q12" s="154"/>
      <c r="R12" s="154"/>
      <c r="S12" s="154"/>
      <c r="T12" s="154"/>
      <c r="U12" s="154"/>
      <c r="V12" s="154"/>
      <c r="W12" s="154"/>
      <c r="X12" s="155"/>
    </row>
    <row r="13" spans="1:24">
      <c r="A13" s="148"/>
      <c r="B13" s="98" t="s">
        <v>23</v>
      </c>
      <c r="C13" s="97" t="s">
        <v>24</v>
      </c>
      <c r="D13" s="97" t="s">
        <v>25</v>
      </c>
      <c r="E13" s="98" t="s">
        <v>26</v>
      </c>
      <c r="F13" s="98" t="s">
        <v>27</v>
      </c>
      <c r="G13" s="98" t="s">
        <v>28</v>
      </c>
      <c r="H13" s="123" t="s">
        <v>23</v>
      </c>
      <c r="I13" s="97" t="s">
        <v>24</v>
      </c>
      <c r="J13" s="97" t="s">
        <v>25</v>
      </c>
      <c r="K13" s="98" t="s">
        <v>26</v>
      </c>
      <c r="L13" s="98" t="s">
        <v>27</v>
      </c>
      <c r="M13" s="98" t="s">
        <v>28</v>
      </c>
      <c r="O13" s="156"/>
      <c r="P13" s="157"/>
      <c r="Q13" s="157"/>
      <c r="R13" s="157"/>
      <c r="S13" s="157"/>
      <c r="T13" s="157"/>
      <c r="U13" s="157"/>
      <c r="V13" s="157"/>
      <c r="W13" s="157"/>
      <c r="X13" s="158"/>
    </row>
    <row r="14" spans="1:24">
      <c r="A14" s="13" t="s">
        <v>29</v>
      </c>
      <c r="B14" s="100">
        <v>153.56846978425099</v>
      </c>
      <c r="C14" s="100" t="s">
        <v>30</v>
      </c>
      <c r="D14" s="100" t="s">
        <v>31</v>
      </c>
      <c r="E14" s="111">
        <f>VLOOKUP(A14&amp;"-"&amp;C14,PIERSECTION!$Q:$S,2,0)</f>
        <v>800</v>
      </c>
      <c r="F14" s="111">
        <f>VLOOKUP(A14&amp;"-"&amp;C14,PIERSECTION!$Q:$S,3,0)</f>
        <v>800</v>
      </c>
      <c r="G14" s="112" t="str">
        <f>IF(OR(E14=0,F14=0),"Column",IF(OR(E14/F14&gt;4,F14/E14&gt;4),"Wall","Column"))</f>
        <v>Column</v>
      </c>
      <c r="H14" s="112">
        <v>126.734749244775</v>
      </c>
      <c r="I14" s="112" t="s">
        <v>30</v>
      </c>
      <c r="J14" s="112" t="s">
        <v>31</v>
      </c>
      <c r="K14" s="111">
        <f>VLOOKUP(A14&amp;"-"&amp;I14,PIERSECTION!$Q:$S,2,0)</f>
        <v>800</v>
      </c>
      <c r="L14" s="111">
        <f>VLOOKUP(A14&amp;"-"&amp;I14,PIERSECTION!$Q:$S,3,0)</f>
        <v>800</v>
      </c>
      <c r="M14" s="100" t="str">
        <f>IF(OR(K14=0,L14=0),"Column",IF(OR(K14/L14&gt;4,L14/K14&gt;4),"Wall","Column"))</f>
        <v>Column</v>
      </c>
      <c r="O14" s="149" t="s">
        <v>32</v>
      </c>
      <c r="P14" s="149"/>
      <c r="Q14" s="149"/>
      <c r="R14" s="149"/>
      <c r="S14" s="149"/>
      <c r="T14" s="149"/>
      <c r="U14" s="149"/>
      <c r="V14" s="149"/>
      <c r="W14" s="149"/>
      <c r="X14" s="149"/>
    </row>
    <row r="15" spans="1:24">
      <c r="A15" s="13" t="s">
        <v>33</v>
      </c>
      <c r="B15" s="100">
        <v>74.6441110803828</v>
      </c>
      <c r="C15" s="100" t="s">
        <v>30</v>
      </c>
      <c r="D15" s="100" t="s">
        <v>34</v>
      </c>
      <c r="E15" s="111">
        <f>VLOOKUP(A15&amp;"-"&amp;C15,PIERSECTION!$Q:$S,2,0)</f>
        <v>800</v>
      </c>
      <c r="F15" s="111">
        <f>VLOOKUP(A15&amp;"-"&amp;C15,PIERSECTION!$Q:$S,3,0)</f>
        <v>800</v>
      </c>
      <c r="G15" s="112" t="str">
        <f t="shared" ref="G15:G78" si="0">IF(OR(E15=0,F15=0),"Column",IF(OR(E15/F15&gt;4,F15/E15&gt;4),"Wall","Column"))</f>
        <v>Column</v>
      </c>
      <c r="H15" s="112">
        <v>69.202596628827294</v>
      </c>
      <c r="I15" s="112" t="s">
        <v>30</v>
      </c>
      <c r="J15" s="112" t="s">
        <v>34</v>
      </c>
      <c r="K15" s="111">
        <f>VLOOKUP(A15&amp;"-"&amp;I15,PIERSECTION!$Q:$S,2,0)</f>
        <v>800</v>
      </c>
      <c r="L15" s="111">
        <f>VLOOKUP(A15&amp;"-"&amp;I15,PIERSECTION!$Q:$S,3,0)</f>
        <v>800</v>
      </c>
      <c r="M15" s="100" t="str">
        <f t="shared" ref="M15:M78" si="1">IF(OR(K15=0,L15=0),"Column",IF(OR(K15/L15&gt;4,L15/K15&gt;4),"Wall","Column"))</f>
        <v>Column</v>
      </c>
      <c r="O15" s="149"/>
      <c r="P15" s="149"/>
      <c r="Q15" s="149"/>
      <c r="R15" s="149"/>
      <c r="S15" s="149"/>
      <c r="T15" s="149"/>
      <c r="U15" s="149"/>
      <c r="V15" s="149"/>
      <c r="W15" s="149"/>
      <c r="X15" s="149"/>
    </row>
    <row r="16" spans="1:24">
      <c r="A16" s="13" t="s">
        <v>35</v>
      </c>
      <c r="B16" s="100">
        <v>64.566669555636807</v>
      </c>
      <c r="C16" s="100" t="s">
        <v>30</v>
      </c>
      <c r="D16" s="100" t="s">
        <v>34</v>
      </c>
      <c r="E16" s="111">
        <f>VLOOKUP(A16&amp;"-"&amp;C16,PIERSECTION!$Q:$S,2,0)</f>
        <v>800</v>
      </c>
      <c r="F16" s="111">
        <f>VLOOKUP(A16&amp;"-"&amp;C16,PIERSECTION!$Q:$S,3,0)</f>
        <v>800</v>
      </c>
      <c r="G16" s="112" t="str">
        <f t="shared" si="0"/>
        <v>Column</v>
      </c>
      <c r="H16" s="112">
        <v>69.095223214143303</v>
      </c>
      <c r="I16" s="112" t="s">
        <v>30</v>
      </c>
      <c r="J16" s="112" t="s">
        <v>34</v>
      </c>
      <c r="K16" s="111">
        <f>VLOOKUP(A16&amp;"-"&amp;I16,PIERSECTION!$Q:$S,2,0)</f>
        <v>800</v>
      </c>
      <c r="L16" s="111">
        <f>VLOOKUP(A16&amp;"-"&amp;I16,PIERSECTION!$Q:$S,3,0)</f>
        <v>800</v>
      </c>
      <c r="M16" s="100" t="str">
        <f t="shared" si="1"/>
        <v>Column</v>
      </c>
      <c r="O16" s="149" t="s">
        <v>36</v>
      </c>
      <c r="P16" s="149"/>
      <c r="Q16" s="149"/>
      <c r="R16" s="149"/>
      <c r="S16" s="149"/>
      <c r="T16" s="149"/>
      <c r="U16" s="149"/>
      <c r="V16" s="149"/>
      <c r="W16" s="149"/>
      <c r="X16" s="149"/>
    </row>
    <row r="17" spans="1:24">
      <c r="A17" s="13" t="s">
        <v>37</v>
      </c>
      <c r="B17" s="100">
        <v>65.129573163551697</v>
      </c>
      <c r="C17" s="100" t="s">
        <v>30</v>
      </c>
      <c r="D17" s="100" t="s">
        <v>34</v>
      </c>
      <c r="E17" s="111">
        <f>VLOOKUP(A17&amp;"-"&amp;C17,PIERSECTION!$Q:$S,2,0)</f>
        <v>800</v>
      </c>
      <c r="F17" s="111">
        <f>VLOOKUP(A17&amp;"-"&amp;C17,PIERSECTION!$Q:$S,3,0)</f>
        <v>800</v>
      </c>
      <c r="G17" s="112" t="str">
        <f t="shared" si="0"/>
        <v>Column</v>
      </c>
      <c r="H17" s="112">
        <v>68.554192244843605</v>
      </c>
      <c r="I17" s="112" t="s">
        <v>30</v>
      </c>
      <c r="J17" s="112" t="s">
        <v>34</v>
      </c>
      <c r="K17" s="111">
        <f>VLOOKUP(A17&amp;"-"&amp;I17,PIERSECTION!$Q:$S,2,0)</f>
        <v>800</v>
      </c>
      <c r="L17" s="111">
        <f>VLOOKUP(A17&amp;"-"&amp;I17,PIERSECTION!$Q:$S,3,0)</f>
        <v>800</v>
      </c>
      <c r="M17" s="100" t="str">
        <f t="shared" si="1"/>
        <v>Column</v>
      </c>
      <c r="O17" s="149"/>
      <c r="P17" s="149"/>
      <c r="Q17" s="149"/>
      <c r="R17" s="149"/>
      <c r="S17" s="149"/>
      <c r="T17" s="149"/>
      <c r="U17" s="149"/>
      <c r="V17" s="149"/>
      <c r="W17" s="149"/>
      <c r="X17" s="149"/>
    </row>
    <row r="18" spans="1:24">
      <c r="A18" s="13" t="s">
        <v>38</v>
      </c>
      <c r="B18" s="100">
        <v>81.330568544397494</v>
      </c>
      <c r="C18" s="100" t="s">
        <v>30</v>
      </c>
      <c r="D18" s="100" t="s">
        <v>31</v>
      </c>
      <c r="E18" s="111">
        <f>VLOOKUP(A18&amp;"-"&amp;C18,PIERSECTION!$Q:$S,2,0)</f>
        <v>800</v>
      </c>
      <c r="F18" s="111">
        <f>VLOOKUP(A18&amp;"-"&amp;C18,PIERSECTION!$Q:$S,3,0)</f>
        <v>800</v>
      </c>
      <c r="G18" s="112" t="str">
        <f t="shared" si="0"/>
        <v>Column</v>
      </c>
      <c r="H18" s="112">
        <v>82.580330973145706</v>
      </c>
      <c r="I18" s="112" t="s">
        <v>30</v>
      </c>
      <c r="J18" s="112" t="s">
        <v>34</v>
      </c>
      <c r="K18" s="111">
        <f>VLOOKUP(A18&amp;"-"&amp;I18,PIERSECTION!$Q:$S,2,0)</f>
        <v>800</v>
      </c>
      <c r="L18" s="111">
        <f>VLOOKUP(A18&amp;"-"&amp;I18,PIERSECTION!$Q:$S,3,0)</f>
        <v>800</v>
      </c>
      <c r="M18" s="100" t="str">
        <f t="shared" si="1"/>
        <v>Column</v>
      </c>
      <c r="O18" s="149" t="s">
        <v>39</v>
      </c>
      <c r="P18" s="149"/>
      <c r="Q18" s="149"/>
      <c r="R18" s="149"/>
      <c r="S18" s="149"/>
      <c r="T18" s="149"/>
      <c r="U18" s="149"/>
      <c r="V18" s="149"/>
      <c r="W18" s="149"/>
      <c r="X18" s="149"/>
    </row>
    <row r="19" spans="1:24">
      <c r="A19" s="13" t="s">
        <v>40</v>
      </c>
      <c r="B19" s="100">
        <v>40.551896071366599</v>
      </c>
      <c r="C19" s="100" t="s">
        <v>30</v>
      </c>
      <c r="D19" s="100" t="s">
        <v>34</v>
      </c>
      <c r="E19" s="111">
        <f>VLOOKUP(A19&amp;"-"&amp;C19,PIERSECTION!$Q:$S,2,0)</f>
        <v>800</v>
      </c>
      <c r="F19" s="111">
        <f>VLOOKUP(A19&amp;"-"&amp;C19,PIERSECTION!$Q:$S,3,0)</f>
        <v>0</v>
      </c>
      <c r="G19" s="112" t="str">
        <f t="shared" si="0"/>
        <v>Column</v>
      </c>
      <c r="H19" s="112">
        <v>75.600433641688895</v>
      </c>
      <c r="I19" s="112" t="s">
        <v>30</v>
      </c>
      <c r="J19" s="112" t="s">
        <v>31</v>
      </c>
      <c r="K19" s="111">
        <f>VLOOKUP(A19&amp;"-"&amp;I19,PIERSECTION!$Q:$S,2,0)</f>
        <v>800</v>
      </c>
      <c r="L19" s="111">
        <f>VLOOKUP(A19&amp;"-"&amp;I19,PIERSECTION!$Q:$S,3,0)</f>
        <v>0</v>
      </c>
      <c r="M19" s="100" t="str">
        <f t="shared" si="1"/>
        <v>Column</v>
      </c>
      <c r="O19" s="149"/>
      <c r="P19" s="149"/>
      <c r="Q19" s="149"/>
      <c r="R19" s="149"/>
      <c r="S19" s="149"/>
      <c r="T19" s="149"/>
      <c r="U19" s="149"/>
      <c r="V19" s="149"/>
      <c r="W19" s="149"/>
      <c r="X19" s="149"/>
    </row>
    <row r="20" spans="1:24">
      <c r="A20" s="124" t="s">
        <v>41</v>
      </c>
      <c r="B20" s="125">
        <v>102.718712483818</v>
      </c>
      <c r="C20" s="125" t="s">
        <v>30</v>
      </c>
      <c r="D20" s="125" t="s">
        <v>34</v>
      </c>
      <c r="E20" s="126">
        <f>VLOOKUP(A20&amp;"-"&amp;C20,PIERSECTION!$Q:$S,2,0)</f>
        <v>800</v>
      </c>
      <c r="F20" s="126">
        <f>VLOOKUP(A20&amp;"-"&amp;C20,PIERSECTION!$Q:$S,3,0)</f>
        <v>0</v>
      </c>
      <c r="G20" s="127" t="str">
        <f t="shared" si="0"/>
        <v>Column</v>
      </c>
      <c r="H20" s="127">
        <v>85.127870180386907</v>
      </c>
      <c r="I20" s="127" t="s">
        <v>30</v>
      </c>
      <c r="J20" s="127" t="s">
        <v>31</v>
      </c>
      <c r="K20" s="111">
        <f>VLOOKUP(A20&amp;"-"&amp;I20,PIERSECTION!$Q:$S,2,0)</f>
        <v>800</v>
      </c>
      <c r="L20" s="111">
        <f>VLOOKUP(A20&amp;"-"&amp;I20,PIERSECTION!$Q:$S,3,0)</f>
        <v>0</v>
      </c>
      <c r="M20" s="100" t="str">
        <f t="shared" si="1"/>
        <v>Column</v>
      </c>
      <c r="O20" s="128" t="s">
        <v>42</v>
      </c>
    </row>
    <row r="21" spans="1:24">
      <c r="A21" s="124" t="s">
        <v>43</v>
      </c>
      <c r="B21" s="125">
        <v>44.1104552618688</v>
      </c>
      <c r="C21" s="125" t="s">
        <v>30</v>
      </c>
      <c r="D21" s="125" t="s">
        <v>31</v>
      </c>
      <c r="E21" s="126">
        <f>VLOOKUP(A21&amp;"-"&amp;C21,PIERSECTION!$Q:$S,2,0)</f>
        <v>800</v>
      </c>
      <c r="F21" s="126">
        <f>VLOOKUP(A21&amp;"-"&amp;C21,PIERSECTION!$Q:$S,3,0)</f>
        <v>0</v>
      </c>
      <c r="G21" s="127" t="str">
        <f t="shared" si="0"/>
        <v>Column</v>
      </c>
      <c r="H21" s="127">
        <v>48.266325792272298</v>
      </c>
      <c r="I21" s="127" t="s">
        <v>30</v>
      </c>
      <c r="J21" s="127" t="s">
        <v>31</v>
      </c>
      <c r="K21" s="111">
        <f>VLOOKUP(A21&amp;"-"&amp;I21,PIERSECTION!$Q:$S,2,0)</f>
        <v>800</v>
      </c>
      <c r="L21" s="111">
        <f>VLOOKUP(A21&amp;"-"&amp;I21,PIERSECTION!$Q:$S,3,0)</f>
        <v>0</v>
      </c>
      <c r="M21" s="100" t="str">
        <f t="shared" si="1"/>
        <v>Column</v>
      </c>
      <c r="O21" s="128" t="s">
        <v>44</v>
      </c>
    </row>
    <row r="22" spans="1:24">
      <c r="A22" s="13" t="s">
        <v>45</v>
      </c>
      <c r="B22" s="100">
        <v>41.098102700647601</v>
      </c>
      <c r="C22" s="100" t="s">
        <v>30</v>
      </c>
      <c r="D22" s="100" t="s">
        <v>34</v>
      </c>
      <c r="E22" s="111">
        <f>VLOOKUP(A22&amp;"-"&amp;C22,PIERSECTION!$Q:$S,2,0)</f>
        <v>800</v>
      </c>
      <c r="F22" s="111">
        <f>VLOOKUP(A22&amp;"-"&amp;C22,PIERSECTION!$Q:$S,3,0)</f>
        <v>0</v>
      </c>
      <c r="G22" s="112" t="str">
        <f t="shared" si="0"/>
        <v>Column</v>
      </c>
      <c r="H22" s="112">
        <v>43.751738082571102</v>
      </c>
      <c r="I22" s="112" t="s">
        <v>30</v>
      </c>
      <c r="J22" s="112" t="s">
        <v>31</v>
      </c>
      <c r="K22" s="111">
        <f>VLOOKUP(A22&amp;"-"&amp;I22,PIERSECTION!$Q:$S,2,0)</f>
        <v>800</v>
      </c>
      <c r="L22" s="111">
        <f>VLOOKUP(A22&amp;"-"&amp;I22,PIERSECTION!$Q:$S,3,0)</f>
        <v>0</v>
      </c>
      <c r="M22" s="100" t="str">
        <f t="shared" si="1"/>
        <v>Column</v>
      </c>
      <c r="O22" s="128" t="s">
        <v>46</v>
      </c>
    </row>
    <row r="23" spans="1:24">
      <c r="A23" s="13" t="s">
        <v>47</v>
      </c>
      <c r="B23" s="100">
        <v>40.589458601975302</v>
      </c>
      <c r="C23" s="100" t="s">
        <v>30</v>
      </c>
      <c r="D23" s="100" t="s">
        <v>31</v>
      </c>
      <c r="E23" s="111">
        <f>VLOOKUP(A23&amp;"-"&amp;C23,PIERSECTION!$Q:$S,2,0)</f>
        <v>800</v>
      </c>
      <c r="F23" s="111">
        <f>VLOOKUP(A23&amp;"-"&amp;C23,PIERSECTION!$Q:$S,3,0)</f>
        <v>0</v>
      </c>
      <c r="G23" s="112" t="str">
        <f t="shared" si="0"/>
        <v>Column</v>
      </c>
      <c r="H23" s="112">
        <v>37.356399457808699</v>
      </c>
      <c r="I23" s="112" t="s">
        <v>30</v>
      </c>
      <c r="J23" s="112" t="s">
        <v>31</v>
      </c>
      <c r="K23" s="111">
        <f>VLOOKUP(A23&amp;"-"&amp;I23,PIERSECTION!$Q:$S,2,0)</f>
        <v>800</v>
      </c>
      <c r="L23" s="111">
        <f>VLOOKUP(A23&amp;"-"&amp;I23,PIERSECTION!$Q:$S,3,0)</f>
        <v>0</v>
      </c>
      <c r="M23" s="100" t="str">
        <f t="shared" si="1"/>
        <v>Column</v>
      </c>
      <c r="O23" s="128" t="s">
        <v>48</v>
      </c>
    </row>
    <row r="24" spans="1:24">
      <c r="A24" s="13" t="s">
        <v>49</v>
      </c>
      <c r="B24" s="100">
        <v>30.5618818608752</v>
      </c>
      <c r="C24" s="100" t="s">
        <v>30</v>
      </c>
      <c r="D24" s="100" t="s">
        <v>31</v>
      </c>
      <c r="E24" s="111">
        <f>VLOOKUP(A24&amp;"-"&amp;C24,PIERSECTION!$Q:$S,2,0)</f>
        <v>800</v>
      </c>
      <c r="F24" s="111">
        <f>VLOOKUP(A24&amp;"-"&amp;C24,PIERSECTION!$Q:$S,3,0)</f>
        <v>0</v>
      </c>
      <c r="G24" s="112" t="str">
        <f t="shared" si="0"/>
        <v>Column</v>
      </c>
      <c r="H24" s="112">
        <v>39.288829684600401</v>
      </c>
      <c r="I24" s="112" t="s">
        <v>30</v>
      </c>
      <c r="J24" s="112" t="s">
        <v>31</v>
      </c>
      <c r="K24" s="111">
        <f>VLOOKUP(A24&amp;"-"&amp;I24,PIERSECTION!$Q:$S,2,0)</f>
        <v>800</v>
      </c>
      <c r="L24" s="111">
        <f>VLOOKUP(A24&amp;"-"&amp;I24,PIERSECTION!$Q:$S,3,0)</f>
        <v>0</v>
      </c>
      <c r="M24" s="100" t="str">
        <f t="shared" si="1"/>
        <v>Column</v>
      </c>
      <c r="O24" s="128" t="s">
        <v>50</v>
      </c>
    </row>
    <row r="25" spans="1:24">
      <c r="A25" s="13" t="s">
        <v>51</v>
      </c>
      <c r="B25" s="100">
        <v>164.898703248591</v>
      </c>
      <c r="C25" s="100" t="s">
        <v>30</v>
      </c>
      <c r="D25" s="100" t="s">
        <v>31</v>
      </c>
      <c r="E25" s="111">
        <f>VLOOKUP(A25&amp;"-"&amp;C25,PIERSECTION!$Q:$S,2,0)</f>
        <v>800</v>
      </c>
      <c r="F25" s="111">
        <f>VLOOKUP(A25&amp;"-"&amp;C25,PIERSECTION!$Q:$S,3,0)</f>
        <v>800</v>
      </c>
      <c r="G25" s="112" t="str">
        <f t="shared" si="0"/>
        <v>Column</v>
      </c>
      <c r="H25" s="112">
        <v>115.311357137792</v>
      </c>
      <c r="I25" s="112" t="s">
        <v>30</v>
      </c>
      <c r="J25" s="112" t="s">
        <v>31</v>
      </c>
      <c r="K25" s="111">
        <f>VLOOKUP(A25&amp;"-"&amp;I25,PIERSECTION!$Q:$S,2,0)</f>
        <v>800</v>
      </c>
      <c r="L25" s="111">
        <f>VLOOKUP(A25&amp;"-"&amp;I25,PIERSECTION!$Q:$S,3,0)</f>
        <v>800</v>
      </c>
      <c r="M25" s="100" t="str">
        <f t="shared" si="1"/>
        <v>Column</v>
      </c>
    </row>
    <row r="26" spans="1:24">
      <c r="A26" s="13" t="s">
        <v>52</v>
      </c>
      <c r="B26" s="100">
        <v>29.702477749037701</v>
      </c>
      <c r="C26" s="100" t="s">
        <v>30</v>
      </c>
      <c r="D26" s="100" t="s">
        <v>31</v>
      </c>
      <c r="E26" s="111">
        <f>VLOOKUP(A26&amp;"-"&amp;C26,PIERSECTION!$Q:$S,2,0)</f>
        <v>800</v>
      </c>
      <c r="F26" s="111">
        <f>VLOOKUP(A26&amp;"-"&amp;C26,PIERSECTION!$Q:$S,3,0)</f>
        <v>0</v>
      </c>
      <c r="G26" s="112" t="str">
        <f t="shared" si="0"/>
        <v>Column</v>
      </c>
      <c r="H26" s="112">
        <v>50.215774351979</v>
      </c>
      <c r="I26" s="112" t="s">
        <v>30</v>
      </c>
      <c r="J26" s="112" t="s">
        <v>34</v>
      </c>
      <c r="K26" s="111">
        <f>VLOOKUP(A26&amp;"-"&amp;I26,PIERSECTION!$Q:$S,2,0)</f>
        <v>800</v>
      </c>
      <c r="L26" s="111">
        <f>VLOOKUP(A26&amp;"-"&amp;I26,PIERSECTION!$Q:$S,3,0)</f>
        <v>0</v>
      </c>
      <c r="M26" s="100" t="str">
        <f t="shared" si="1"/>
        <v>Column</v>
      </c>
    </row>
    <row r="27" spans="1:24">
      <c r="A27" s="13" t="s">
        <v>53</v>
      </c>
      <c r="B27" s="100">
        <v>153.32994809432901</v>
      </c>
      <c r="C27" s="100" t="s">
        <v>30</v>
      </c>
      <c r="D27" s="100" t="s">
        <v>34</v>
      </c>
      <c r="E27" s="111">
        <f>VLOOKUP(A27&amp;"-"&amp;C27,PIERSECTION!$Q:$S,2,0)</f>
        <v>800</v>
      </c>
      <c r="F27" s="111">
        <f>VLOOKUP(A27&amp;"-"&amp;C27,PIERSECTION!$Q:$S,3,0)</f>
        <v>800</v>
      </c>
      <c r="G27" s="112" t="str">
        <f t="shared" si="0"/>
        <v>Column</v>
      </c>
      <c r="H27" s="112">
        <v>153.27685535690199</v>
      </c>
      <c r="I27" s="112" t="s">
        <v>30</v>
      </c>
      <c r="J27" s="112" t="s">
        <v>31</v>
      </c>
      <c r="K27" s="111">
        <f>VLOOKUP(A27&amp;"-"&amp;I27,PIERSECTION!$Q:$S,2,0)</f>
        <v>800</v>
      </c>
      <c r="L27" s="111">
        <f>VLOOKUP(A27&amp;"-"&amp;I27,PIERSECTION!$Q:$S,3,0)</f>
        <v>800</v>
      </c>
      <c r="M27" s="100" t="str">
        <f t="shared" si="1"/>
        <v>Column</v>
      </c>
    </row>
    <row r="28" spans="1:24">
      <c r="A28" s="13" t="s">
        <v>54</v>
      </c>
      <c r="B28" s="100">
        <v>166.414501973581</v>
      </c>
      <c r="C28" s="100" t="s">
        <v>30</v>
      </c>
      <c r="D28" s="100" t="s">
        <v>34</v>
      </c>
      <c r="E28" s="111">
        <f>VLOOKUP(A28&amp;"-"&amp;C28,PIERSECTION!$Q:$S,2,0)</f>
        <v>800</v>
      </c>
      <c r="F28" s="111">
        <f>VLOOKUP(A28&amp;"-"&amp;C28,PIERSECTION!$Q:$S,3,0)</f>
        <v>800</v>
      </c>
      <c r="G28" s="112" t="str">
        <f t="shared" si="0"/>
        <v>Column</v>
      </c>
      <c r="H28" s="112">
        <v>160.975494218921</v>
      </c>
      <c r="I28" s="112" t="s">
        <v>30</v>
      </c>
      <c r="J28" s="112" t="s">
        <v>34</v>
      </c>
      <c r="K28" s="111">
        <f>VLOOKUP(A28&amp;"-"&amp;I28,PIERSECTION!$Q:$S,2,0)</f>
        <v>800</v>
      </c>
      <c r="L28" s="111">
        <f>VLOOKUP(A28&amp;"-"&amp;I28,PIERSECTION!$Q:$S,3,0)</f>
        <v>800</v>
      </c>
      <c r="M28" s="100" t="str">
        <f t="shared" si="1"/>
        <v>Column</v>
      </c>
    </row>
    <row r="29" spans="1:24">
      <c r="A29" s="13" t="s">
        <v>55</v>
      </c>
      <c r="B29" s="100">
        <v>83.234207311291001</v>
      </c>
      <c r="C29" s="100" t="s">
        <v>30</v>
      </c>
      <c r="D29" s="100" t="s">
        <v>34</v>
      </c>
      <c r="E29" s="111">
        <f>VLOOKUP(A29&amp;"-"&amp;C29,PIERSECTION!$Q:$S,2,0)</f>
        <v>800</v>
      </c>
      <c r="F29" s="111">
        <f>VLOOKUP(A29&amp;"-"&amp;C29,PIERSECTION!$Q:$S,3,0)</f>
        <v>0</v>
      </c>
      <c r="G29" s="112" t="str">
        <f t="shared" si="0"/>
        <v>Column</v>
      </c>
      <c r="H29" s="112">
        <v>103.993134714853</v>
      </c>
      <c r="I29" s="112" t="s">
        <v>30</v>
      </c>
      <c r="J29" s="112" t="s">
        <v>34</v>
      </c>
      <c r="K29" s="111">
        <f>VLOOKUP(A29&amp;"-"&amp;I29,PIERSECTION!$Q:$S,2,0)</f>
        <v>800</v>
      </c>
      <c r="L29" s="111">
        <f>VLOOKUP(A29&amp;"-"&amp;I29,PIERSECTION!$Q:$S,3,0)</f>
        <v>0</v>
      </c>
      <c r="M29" s="100" t="str">
        <f t="shared" si="1"/>
        <v>Column</v>
      </c>
    </row>
    <row r="30" spans="1:24">
      <c r="A30" s="13" t="s">
        <v>56</v>
      </c>
      <c r="B30" s="100">
        <v>92.230239296150103</v>
      </c>
      <c r="C30" s="100" t="s">
        <v>30</v>
      </c>
      <c r="D30" s="100" t="s">
        <v>31</v>
      </c>
      <c r="E30" s="111">
        <f>VLOOKUP(A30&amp;"-"&amp;C30,PIERSECTION!$Q:$S,2,0)</f>
        <v>800</v>
      </c>
      <c r="F30" s="111">
        <f>VLOOKUP(A30&amp;"-"&amp;C30,PIERSECTION!$Q:$S,3,0)</f>
        <v>0</v>
      </c>
      <c r="G30" s="112" t="str">
        <f t="shared" si="0"/>
        <v>Column</v>
      </c>
      <c r="H30" s="112">
        <v>75.283072320903798</v>
      </c>
      <c r="I30" s="112" t="s">
        <v>30</v>
      </c>
      <c r="J30" s="112" t="s">
        <v>34</v>
      </c>
      <c r="K30" s="111">
        <f>VLOOKUP(A30&amp;"-"&amp;I30,PIERSECTION!$Q:$S,2,0)</f>
        <v>800</v>
      </c>
      <c r="L30" s="111">
        <f>VLOOKUP(A30&amp;"-"&amp;I30,PIERSECTION!$Q:$S,3,0)</f>
        <v>0</v>
      </c>
      <c r="M30" s="100" t="str">
        <f t="shared" si="1"/>
        <v>Column</v>
      </c>
    </row>
    <row r="31" spans="1:24">
      <c r="A31" s="13" t="s">
        <v>57</v>
      </c>
      <c r="B31" s="100">
        <v>115.217001224302</v>
      </c>
      <c r="C31" s="100" t="s">
        <v>30</v>
      </c>
      <c r="D31" s="100" t="s">
        <v>34</v>
      </c>
      <c r="E31" s="111">
        <f>VLOOKUP(A31&amp;"-"&amp;C31,PIERSECTION!$Q:$S,2,0)</f>
        <v>800</v>
      </c>
      <c r="F31" s="111">
        <f>VLOOKUP(A31&amp;"-"&amp;C31,PIERSECTION!$Q:$S,3,0)</f>
        <v>0</v>
      </c>
      <c r="G31" s="112" t="str">
        <f t="shared" si="0"/>
        <v>Column</v>
      </c>
      <c r="H31" s="112">
        <v>138.27146560559399</v>
      </c>
      <c r="I31" s="112" t="s">
        <v>30</v>
      </c>
      <c r="J31" s="112" t="s">
        <v>34</v>
      </c>
      <c r="K31" s="111">
        <f>VLOOKUP(A31&amp;"-"&amp;I31,PIERSECTION!$Q:$S,2,0)</f>
        <v>800</v>
      </c>
      <c r="L31" s="111">
        <f>VLOOKUP(A31&amp;"-"&amp;I31,PIERSECTION!$Q:$S,3,0)</f>
        <v>0</v>
      </c>
      <c r="M31" s="100" t="str">
        <f t="shared" si="1"/>
        <v>Column</v>
      </c>
    </row>
    <row r="32" spans="1:24">
      <c r="A32" s="13" t="s">
        <v>58</v>
      </c>
      <c r="B32" s="100">
        <v>84.842125517595406</v>
      </c>
      <c r="C32" s="100" t="s">
        <v>30</v>
      </c>
      <c r="D32" s="100" t="s">
        <v>34</v>
      </c>
      <c r="E32" s="111">
        <f>VLOOKUP(A32&amp;"-"&amp;C32,PIERSECTION!$Q:$S,2,0)</f>
        <v>800</v>
      </c>
      <c r="F32" s="111">
        <f>VLOOKUP(A32&amp;"-"&amp;C32,PIERSECTION!$Q:$S,3,0)</f>
        <v>800</v>
      </c>
      <c r="G32" s="112" t="str">
        <f t="shared" si="0"/>
        <v>Column</v>
      </c>
      <c r="H32" s="112">
        <v>149.73278920167999</v>
      </c>
      <c r="I32" s="112" t="s">
        <v>30</v>
      </c>
      <c r="J32" s="112" t="s">
        <v>34</v>
      </c>
      <c r="K32" s="111">
        <f>VLOOKUP(A32&amp;"-"&amp;I32,PIERSECTION!$Q:$S,2,0)</f>
        <v>800</v>
      </c>
      <c r="L32" s="111">
        <f>VLOOKUP(A32&amp;"-"&amp;I32,PIERSECTION!$Q:$S,3,0)</f>
        <v>800</v>
      </c>
      <c r="M32" s="100" t="str">
        <f t="shared" si="1"/>
        <v>Column</v>
      </c>
    </row>
    <row r="33" spans="1:13">
      <c r="A33" s="13" t="s">
        <v>59</v>
      </c>
      <c r="B33" s="100">
        <v>64.118294999217994</v>
      </c>
      <c r="C33" s="100" t="s">
        <v>30</v>
      </c>
      <c r="D33" s="100" t="s">
        <v>34</v>
      </c>
      <c r="E33" s="111">
        <f>VLOOKUP(A33&amp;"-"&amp;C33,PIERSECTION!$Q:$S,2,0)</f>
        <v>400</v>
      </c>
      <c r="F33" s="111">
        <f>VLOOKUP(A33&amp;"-"&amp;C33,PIERSECTION!$Q:$S,3,0)</f>
        <v>800</v>
      </c>
      <c r="G33" s="112" t="str">
        <f t="shared" si="0"/>
        <v>Column</v>
      </c>
      <c r="H33" s="112">
        <v>16.928008772551401</v>
      </c>
      <c r="I33" s="112" t="s">
        <v>30</v>
      </c>
      <c r="J33" s="112" t="s">
        <v>31</v>
      </c>
      <c r="K33" s="111">
        <f>VLOOKUP(A33&amp;"-"&amp;I33,PIERSECTION!$Q:$S,2,0)</f>
        <v>400</v>
      </c>
      <c r="L33" s="111">
        <f>VLOOKUP(A33&amp;"-"&amp;I33,PIERSECTION!$Q:$S,3,0)</f>
        <v>800</v>
      </c>
      <c r="M33" s="100" t="str">
        <f t="shared" si="1"/>
        <v>Column</v>
      </c>
    </row>
    <row r="34" spans="1:13">
      <c r="A34" s="13" t="s">
        <v>60</v>
      </c>
      <c r="B34" s="100">
        <v>140.643831283217</v>
      </c>
      <c r="C34" s="100" t="s">
        <v>30</v>
      </c>
      <c r="D34" s="100" t="s">
        <v>31</v>
      </c>
      <c r="E34" s="111">
        <f>VLOOKUP(A34&amp;"-"&amp;C34,PIERSECTION!$Q:$S,2,0)</f>
        <v>800</v>
      </c>
      <c r="F34" s="111">
        <f>VLOOKUP(A34&amp;"-"&amp;C34,PIERSECTION!$Q:$S,3,0)</f>
        <v>800</v>
      </c>
      <c r="G34" s="112" t="str">
        <f t="shared" si="0"/>
        <v>Column</v>
      </c>
      <c r="H34" s="112">
        <v>127.800695399704</v>
      </c>
      <c r="I34" s="112" t="s">
        <v>30</v>
      </c>
      <c r="J34" s="112" t="s">
        <v>31</v>
      </c>
      <c r="K34" s="111">
        <f>VLOOKUP(A34&amp;"-"&amp;I34,PIERSECTION!$Q:$S,2,0)</f>
        <v>800</v>
      </c>
      <c r="L34" s="111">
        <f>VLOOKUP(A34&amp;"-"&amp;I34,PIERSECTION!$Q:$S,3,0)</f>
        <v>800</v>
      </c>
      <c r="M34" s="100" t="str">
        <f t="shared" si="1"/>
        <v>Column</v>
      </c>
    </row>
    <row r="35" spans="1:13">
      <c r="A35" s="13" t="s">
        <v>61</v>
      </c>
      <c r="B35" s="100">
        <v>90.065009514625999</v>
      </c>
      <c r="C35" s="100" t="s">
        <v>30</v>
      </c>
      <c r="D35" s="100" t="s">
        <v>34</v>
      </c>
      <c r="E35" s="111">
        <f>VLOOKUP(A35&amp;"-"&amp;C35,PIERSECTION!$Q:$S,2,0)</f>
        <v>800</v>
      </c>
      <c r="F35" s="111">
        <f>VLOOKUP(A35&amp;"-"&amp;C35,PIERSECTION!$Q:$S,3,0)</f>
        <v>800</v>
      </c>
      <c r="G35" s="112" t="str">
        <f t="shared" si="0"/>
        <v>Column</v>
      </c>
      <c r="H35" s="112">
        <v>77.112678331326805</v>
      </c>
      <c r="I35" s="112" t="s">
        <v>30</v>
      </c>
      <c r="J35" s="112" t="s">
        <v>31</v>
      </c>
      <c r="K35" s="111">
        <f>VLOOKUP(A35&amp;"-"&amp;I35,PIERSECTION!$Q:$S,2,0)</f>
        <v>800</v>
      </c>
      <c r="L35" s="111">
        <f>VLOOKUP(A35&amp;"-"&amp;I35,PIERSECTION!$Q:$S,3,0)</f>
        <v>800</v>
      </c>
      <c r="M35" s="100" t="str">
        <f t="shared" si="1"/>
        <v>Column</v>
      </c>
    </row>
    <row r="36" spans="1:13">
      <c r="A36" s="13" t="s">
        <v>62</v>
      </c>
      <c r="B36" s="100">
        <v>140.57463581485899</v>
      </c>
      <c r="C36" s="100" t="s">
        <v>30</v>
      </c>
      <c r="D36" s="100" t="s">
        <v>31</v>
      </c>
      <c r="E36" s="111">
        <f>VLOOKUP(A36&amp;"-"&amp;C36,PIERSECTION!$Q:$S,2,0)</f>
        <v>800</v>
      </c>
      <c r="F36" s="111">
        <f>VLOOKUP(A36&amp;"-"&amp;C36,PIERSECTION!$Q:$S,3,0)</f>
        <v>800</v>
      </c>
      <c r="G36" s="112" t="str">
        <f t="shared" si="0"/>
        <v>Column</v>
      </c>
      <c r="H36" s="112">
        <v>123.317813564636</v>
      </c>
      <c r="I36" s="112" t="s">
        <v>30</v>
      </c>
      <c r="J36" s="112" t="s">
        <v>34</v>
      </c>
      <c r="K36" s="111">
        <f>VLOOKUP(A36&amp;"-"&amp;I36,PIERSECTION!$Q:$S,2,0)</f>
        <v>800</v>
      </c>
      <c r="L36" s="111">
        <f>VLOOKUP(A36&amp;"-"&amp;I36,PIERSECTION!$Q:$S,3,0)</f>
        <v>800</v>
      </c>
      <c r="M36" s="100" t="str">
        <f t="shared" si="1"/>
        <v>Column</v>
      </c>
    </row>
    <row r="37" spans="1:13">
      <c r="A37" s="13" t="s">
        <v>63</v>
      </c>
      <c r="B37" s="100">
        <v>81.789179803063703</v>
      </c>
      <c r="C37" s="100" t="s">
        <v>30</v>
      </c>
      <c r="D37" s="100" t="s">
        <v>34</v>
      </c>
      <c r="E37" s="111">
        <f>VLOOKUP(A37&amp;"-"&amp;C37,PIERSECTION!$Q:$S,2,0)</f>
        <v>800</v>
      </c>
      <c r="F37" s="111">
        <f>VLOOKUP(A37&amp;"-"&amp;C37,PIERSECTION!$Q:$S,3,0)</f>
        <v>800</v>
      </c>
      <c r="G37" s="112" t="str">
        <f t="shared" si="0"/>
        <v>Column</v>
      </c>
      <c r="H37" s="112">
        <v>73.622308900179306</v>
      </c>
      <c r="I37" s="112" t="s">
        <v>30</v>
      </c>
      <c r="J37" s="112" t="s">
        <v>34</v>
      </c>
      <c r="K37" s="111">
        <f>VLOOKUP(A37&amp;"-"&amp;I37,PIERSECTION!$Q:$S,2,0)</f>
        <v>800</v>
      </c>
      <c r="L37" s="111">
        <f>VLOOKUP(A37&amp;"-"&amp;I37,PIERSECTION!$Q:$S,3,0)</f>
        <v>800</v>
      </c>
      <c r="M37" s="100" t="str">
        <f t="shared" si="1"/>
        <v>Column</v>
      </c>
    </row>
    <row r="38" spans="1:13">
      <c r="A38" s="13" t="s">
        <v>64</v>
      </c>
      <c r="B38" s="100">
        <v>71.834081554030803</v>
      </c>
      <c r="C38" s="100" t="s">
        <v>30</v>
      </c>
      <c r="D38" s="100" t="s">
        <v>34</v>
      </c>
      <c r="E38" s="111">
        <f>VLOOKUP(A38&amp;"-"&amp;C38,PIERSECTION!$Q:$S,2,0)</f>
        <v>800</v>
      </c>
      <c r="F38" s="111">
        <f>VLOOKUP(A38&amp;"-"&amp;C38,PIERSECTION!$Q:$S,3,0)</f>
        <v>800</v>
      </c>
      <c r="G38" s="112" t="str">
        <f t="shared" si="0"/>
        <v>Column</v>
      </c>
      <c r="H38" s="112">
        <v>72.757591276642202</v>
      </c>
      <c r="I38" s="112" t="s">
        <v>30</v>
      </c>
      <c r="J38" s="112" t="s">
        <v>34</v>
      </c>
      <c r="K38" s="111">
        <f>VLOOKUP(A38&amp;"-"&amp;I38,PIERSECTION!$Q:$S,2,0)</f>
        <v>800</v>
      </c>
      <c r="L38" s="111">
        <f>VLOOKUP(A38&amp;"-"&amp;I38,PIERSECTION!$Q:$S,3,0)</f>
        <v>800</v>
      </c>
      <c r="M38" s="100" t="str">
        <f t="shared" si="1"/>
        <v>Column</v>
      </c>
    </row>
    <row r="39" spans="1:13">
      <c r="A39" s="13" t="s">
        <v>65</v>
      </c>
      <c r="B39" s="100">
        <v>63.157292861922997</v>
      </c>
      <c r="C39" s="100" t="s">
        <v>30</v>
      </c>
      <c r="D39" s="100" t="s">
        <v>34</v>
      </c>
      <c r="E39" s="111">
        <f>VLOOKUP(A39&amp;"-"&amp;C39,PIERSECTION!$Q:$S,2,0)</f>
        <v>800</v>
      </c>
      <c r="F39" s="111">
        <f>VLOOKUP(A39&amp;"-"&amp;C39,PIERSECTION!$Q:$S,3,0)</f>
        <v>800</v>
      </c>
      <c r="G39" s="112" t="str">
        <f t="shared" si="0"/>
        <v>Column</v>
      </c>
      <c r="H39" s="112">
        <v>74.881357689608393</v>
      </c>
      <c r="I39" s="112" t="s">
        <v>30</v>
      </c>
      <c r="J39" s="112" t="s">
        <v>31</v>
      </c>
      <c r="K39" s="111">
        <f>VLOOKUP(A39&amp;"-"&amp;I39,PIERSECTION!$Q:$S,2,0)</f>
        <v>800</v>
      </c>
      <c r="L39" s="111">
        <f>VLOOKUP(A39&amp;"-"&amp;I39,PIERSECTION!$Q:$S,3,0)</f>
        <v>800</v>
      </c>
      <c r="M39" s="100" t="str">
        <f t="shared" si="1"/>
        <v>Column</v>
      </c>
    </row>
    <row r="40" spans="1:13">
      <c r="A40" s="13" t="s">
        <v>66</v>
      </c>
      <c r="B40" s="100">
        <v>80.595351273549895</v>
      </c>
      <c r="C40" s="100" t="s">
        <v>30</v>
      </c>
      <c r="D40" s="100" t="s">
        <v>34</v>
      </c>
      <c r="E40" s="111">
        <f>VLOOKUP(A40&amp;"-"&amp;C40,PIERSECTION!$Q:$S,2,0)</f>
        <v>800</v>
      </c>
      <c r="F40" s="111">
        <f>VLOOKUP(A40&amp;"-"&amp;C40,PIERSECTION!$Q:$S,3,0)</f>
        <v>800</v>
      </c>
      <c r="G40" s="112" t="str">
        <f t="shared" si="0"/>
        <v>Column</v>
      </c>
      <c r="H40" s="112">
        <v>88.048107338329999</v>
      </c>
      <c r="I40" s="112" t="s">
        <v>30</v>
      </c>
      <c r="J40" s="112" t="s">
        <v>34</v>
      </c>
      <c r="K40" s="111">
        <f>VLOOKUP(A40&amp;"-"&amp;I40,PIERSECTION!$Q:$S,2,0)</f>
        <v>800</v>
      </c>
      <c r="L40" s="111">
        <f>VLOOKUP(A40&amp;"-"&amp;I40,PIERSECTION!$Q:$S,3,0)</f>
        <v>800</v>
      </c>
      <c r="M40" s="100" t="str">
        <f t="shared" si="1"/>
        <v>Column</v>
      </c>
    </row>
    <row r="41" spans="1:13">
      <c r="A41" s="13" t="s">
        <v>67</v>
      </c>
      <c r="B41" s="100">
        <v>39.686640423718302</v>
      </c>
      <c r="C41" s="100" t="s">
        <v>30</v>
      </c>
      <c r="D41" s="100" t="s">
        <v>34</v>
      </c>
      <c r="E41" s="111">
        <f>VLOOKUP(A41&amp;"-"&amp;C41,PIERSECTION!$Q:$S,2,0)</f>
        <v>800</v>
      </c>
      <c r="F41" s="111">
        <f>VLOOKUP(A41&amp;"-"&amp;C41,PIERSECTION!$Q:$S,3,0)</f>
        <v>0</v>
      </c>
      <c r="G41" s="112" t="str">
        <f t="shared" si="0"/>
        <v>Column</v>
      </c>
      <c r="H41" s="112">
        <v>77.7149354833346</v>
      </c>
      <c r="I41" s="112" t="s">
        <v>30</v>
      </c>
      <c r="J41" s="112" t="s">
        <v>34</v>
      </c>
      <c r="K41" s="111">
        <f>VLOOKUP(A41&amp;"-"&amp;I41,PIERSECTION!$Q:$S,2,0)</f>
        <v>800</v>
      </c>
      <c r="L41" s="111">
        <f>VLOOKUP(A41&amp;"-"&amp;I41,PIERSECTION!$Q:$S,3,0)</f>
        <v>0</v>
      </c>
      <c r="M41" s="100" t="str">
        <f t="shared" si="1"/>
        <v>Column</v>
      </c>
    </row>
    <row r="42" spans="1:13">
      <c r="A42" s="13" t="s">
        <v>68</v>
      </c>
      <c r="B42" s="100">
        <v>81.112318169457794</v>
      </c>
      <c r="C42" s="100" t="s">
        <v>30</v>
      </c>
      <c r="D42" s="100" t="s">
        <v>34</v>
      </c>
      <c r="E42" s="111">
        <f>VLOOKUP(A42&amp;"-"&amp;C42,PIERSECTION!$Q:$S,2,0)</f>
        <v>800</v>
      </c>
      <c r="F42" s="111">
        <f>VLOOKUP(A42&amp;"-"&amp;C42,PIERSECTION!$Q:$S,3,0)</f>
        <v>0</v>
      </c>
      <c r="G42" s="112" t="str">
        <f t="shared" si="0"/>
        <v>Column</v>
      </c>
      <c r="H42" s="112">
        <v>74.438912826848906</v>
      </c>
      <c r="I42" s="112" t="s">
        <v>30</v>
      </c>
      <c r="J42" s="112" t="s">
        <v>34</v>
      </c>
      <c r="K42" s="111">
        <f>VLOOKUP(A42&amp;"-"&amp;I42,PIERSECTION!$Q:$S,2,0)</f>
        <v>800</v>
      </c>
      <c r="L42" s="111">
        <f>VLOOKUP(A42&amp;"-"&amp;I42,PIERSECTION!$Q:$S,3,0)</f>
        <v>0</v>
      </c>
      <c r="M42" s="100" t="str">
        <f t="shared" si="1"/>
        <v>Column</v>
      </c>
    </row>
    <row r="43" spans="1:13">
      <c r="A43" s="13" t="s">
        <v>69</v>
      </c>
      <c r="B43" s="100">
        <v>43.714465112375301</v>
      </c>
      <c r="C43" s="100" t="s">
        <v>30</v>
      </c>
      <c r="D43" s="100" t="s">
        <v>31</v>
      </c>
      <c r="E43" s="111">
        <f>VLOOKUP(A43&amp;"-"&amp;C43,PIERSECTION!$Q:$S,2,0)</f>
        <v>800</v>
      </c>
      <c r="F43" s="111">
        <f>VLOOKUP(A43&amp;"-"&amp;C43,PIERSECTION!$Q:$S,3,0)</f>
        <v>0</v>
      </c>
      <c r="G43" s="112" t="str">
        <f t="shared" si="0"/>
        <v>Column</v>
      </c>
      <c r="H43" s="112">
        <v>64.384314389519901</v>
      </c>
      <c r="I43" s="112" t="s">
        <v>30</v>
      </c>
      <c r="J43" s="112" t="s">
        <v>31</v>
      </c>
      <c r="K43" s="111">
        <f>VLOOKUP(A43&amp;"-"&amp;I43,PIERSECTION!$Q:$S,2,0)</f>
        <v>800</v>
      </c>
      <c r="L43" s="111">
        <f>VLOOKUP(A43&amp;"-"&amp;I43,PIERSECTION!$Q:$S,3,0)</f>
        <v>0</v>
      </c>
      <c r="M43" s="100" t="str">
        <f t="shared" si="1"/>
        <v>Column</v>
      </c>
    </row>
    <row r="44" spans="1:13">
      <c r="A44" s="13" t="s">
        <v>70</v>
      </c>
      <c r="B44" s="100">
        <v>39.811624799073897</v>
      </c>
      <c r="C44" s="100" t="s">
        <v>30</v>
      </c>
      <c r="D44" s="100" t="s">
        <v>34</v>
      </c>
      <c r="E44" s="111">
        <f>VLOOKUP(A44&amp;"-"&amp;C44,PIERSECTION!$Q:$S,2,0)</f>
        <v>800</v>
      </c>
      <c r="F44" s="111">
        <f>VLOOKUP(A44&amp;"-"&amp;C44,PIERSECTION!$Q:$S,3,0)</f>
        <v>0</v>
      </c>
      <c r="G44" s="112" t="str">
        <f t="shared" si="0"/>
        <v>Column</v>
      </c>
      <c r="H44" s="112">
        <v>46.320896857679699</v>
      </c>
      <c r="I44" s="112" t="s">
        <v>30</v>
      </c>
      <c r="J44" s="112" t="s">
        <v>34</v>
      </c>
      <c r="K44" s="111">
        <f>VLOOKUP(A44&amp;"-"&amp;I44,PIERSECTION!$Q:$S,2,0)</f>
        <v>800</v>
      </c>
      <c r="L44" s="111">
        <f>VLOOKUP(A44&amp;"-"&amp;I44,PIERSECTION!$Q:$S,3,0)</f>
        <v>0</v>
      </c>
      <c r="M44" s="100" t="str">
        <f t="shared" si="1"/>
        <v>Column</v>
      </c>
    </row>
    <row r="45" spans="1:13">
      <c r="A45" s="13" t="s">
        <v>71</v>
      </c>
      <c r="B45" s="100">
        <v>40.485138351280497</v>
      </c>
      <c r="C45" s="100" t="s">
        <v>30</v>
      </c>
      <c r="D45" s="100" t="s">
        <v>31</v>
      </c>
      <c r="E45" s="111">
        <f>VLOOKUP(A45&amp;"-"&amp;C45,PIERSECTION!$Q:$S,2,0)</f>
        <v>800</v>
      </c>
      <c r="F45" s="111">
        <f>VLOOKUP(A45&amp;"-"&amp;C45,PIERSECTION!$Q:$S,3,0)</f>
        <v>0</v>
      </c>
      <c r="G45" s="112" t="str">
        <f t="shared" si="0"/>
        <v>Column</v>
      </c>
      <c r="H45" s="112">
        <v>35.884467776833397</v>
      </c>
      <c r="I45" s="112" t="s">
        <v>30</v>
      </c>
      <c r="J45" s="112" t="s">
        <v>34</v>
      </c>
      <c r="K45" s="111">
        <f>VLOOKUP(A45&amp;"-"&amp;I45,PIERSECTION!$Q:$S,2,0)</f>
        <v>800</v>
      </c>
      <c r="L45" s="111">
        <f>VLOOKUP(A45&amp;"-"&amp;I45,PIERSECTION!$Q:$S,3,0)</f>
        <v>0</v>
      </c>
      <c r="M45" s="100" t="str">
        <f t="shared" si="1"/>
        <v>Column</v>
      </c>
    </row>
    <row r="46" spans="1:13">
      <c r="A46" s="13" t="s">
        <v>72</v>
      </c>
      <c r="B46" s="100">
        <v>30.660009830189399</v>
      </c>
      <c r="C46" s="100" t="s">
        <v>30</v>
      </c>
      <c r="D46" s="100" t="s">
        <v>34</v>
      </c>
      <c r="E46" s="111">
        <f>VLOOKUP(A46&amp;"-"&amp;C46,PIERSECTION!$Q:$S,2,0)</f>
        <v>800</v>
      </c>
      <c r="F46" s="111">
        <f>VLOOKUP(A46&amp;"-"&amp;C46,PIERSECTION!$Q:$S,3,0)</f>
        <v>0</v>
      </c>
      <c r="G46" s="112" t="str">
        <f t="shared" si="0"/>
        <v>Column</v>
      </c>
      <c r="H46" s="112">
        <v>38.1519489848219</v>
      </c>
      <c r="I46" s="112" t="s">
        <v>30</v>
      </c>
      <c r="J46" s="112" t="s">
        <v>34</v>
      </c>
      <c r="K46" s="111">
        <f>VLOOKUP(A46&amp;"-"&amp;I46,PIERSECTION!$Q:$S,2,0)</f>
        <v>800</v>
      </c>
      <c r="L46" s="111">
        <f>VLOOKUP(A46&amp;"-"&amp;I46,PIERSECTION!$Q:$S,3,0)</f>
        <v>0</v>
      </c>
      <c r="M46" s="100" t="str">
        <f t="shared" si="1"/>
        <v>Column</v>
      </c>
    </row>
    <row r="47" spans="1:13">
      <c r="A47" s="13" t="s">
        <v>73</v>
      </c>
      <c r="B47" s="100">
        <v>129.44115821204201</v>
      </c>
      <c r="C47" s="100" t="s">
        <v>30</v>
      </c>
      <c r="D47" s="100" t="s">
        <v>31</v>
      </c>
      <c r="E47" s="111">
        <f>VLOOKUP(A47&amp;"-"&amp;C47,PIERSECTION!$Q:$S,2,0)</f>
        <v>800</v>
      </c>
      <c r="F47" s="111">
        <f>VLOOKUP(A47&amp;"-"&amp;C47,PIERSECTION!$Q:$S,3,0)</f>
        <v>800</v>
      </c>
      <c r="G47" s="112" t="str">
        <f t="shared" si="0"/>
        <v>Column</v>
      </c>
      <c r="H47" s="112">
        <v>115.93944202480399</v>
      </c>
      <c r="I47" s="112" t="s">
        <v>30</v>
      </c>
      <c r="J47" s="112" t="s">
        <v>31</v>
      </c>
      <c r="K47" s="111">
        <f>VLOOKUP(A47&amp;"-"&amp;I47,PIERSECTION!$Q:$S,2,0)</f>
        <v>800</v>
      </c>
      <c r="L47" s="111">
        <f>VLOOKUP(A47&amp;"-"&amp;I47,PIERSECTION!$Q:$S,3,0)</f>
        <v>800</v>
      </c>
      <c r="M47" s="100" t="str">
        <f t="shared" si="1"/>
        <v>Column</v>
      </c>
    </row>
    <row r="48" spans="1:13">
      <c r="A48" s="13" t="s">
        <v>74</v>
      </c>
      <c r="B48" s="100">
        <v>29.979342285948199</v>
      </c>
      <c r="C48" s="100" t="s">
        <v>30</v>
      </c>
      <c r="D48" s="100" t="s">
        <v>31</v>
      </c>
      <c r="E48" s="111">
        <f>VLOOKUP(A48&amp;"-"&amp;C48,PIERSECTION!$Q:$S,2,0)</f>
        <v>800</v>
      </c>
      <c r="F48" s="111">
        <f>VLOOKUP(A48&amp;"-"&amp;C48,PIERSECTION!$Q:$S,3,0)</f>
        <v>0</v>
      </c>
      <c r="G48" s="112" t="str">
        <f t="shared" si="0"/>
        <v>Column</v>
      </c>
      <c r="H48" s="112">
        <v>50.6435733951187</v>
      </c>
      <c r="I48" s="112" t="s">
        <v>30</v>
      </c>
      <c r="J48" s="112" t="s">
        <v>31</v>
      </c>
      <c r="K48" s="111">
        <f>VLOOKUP(A48&amp;"-"&amp;I48,PIERSECTION!$Q:$S,2,0)</f>
        <v>800</v>
      </c>
      <c r="L48" s="111">
        <f>VLOOKUP(A48&amp;"-"&amp;I48,PIERSECTION!$Q:$S,3,0)</f>
        <v>0</v>
      </c>
      <c r="M48" s="100" t="str">
        <f t="shared" si="1"/>
        <v>Column</v>
      </c>
    </row>
    <row r="49" spans="1:13">
      <c r="A49" s="13" t="s">
        <v>75</v>
      </c>
      <c r="B49" s="100">
        <v>54.908668072366403</v>
      </c>
      <c r="C49" s="100" t="s">
        <v>30</v>
      </c>
      <c r="D49" s="100" t="s">
        <v>34</v>
      </c>
      <c r="E49" s="111">
        <f>VLOOKUP(A49&amp;"-"&amp;C49,PIERSECTION!$Q:$S,2,0)</f>
        <v>600</v>
      </c>
      <c r="F49" s="111">
        <f>VLOOKUP(A49&amp;"-"&amp;C49,PIERSECTION!$Q:$S,3,0)</f>
        <v>600</v>
      </c>
      <c r="G49" s="112" t="str">
        <f t="shared" si="0"/>
        <v>Column</v>
      </c>
      <c r="H49" s="112">
        <v>44.1982538942177</v>
      </c>
      <c r="I49" s="112" t="s">
        <v>30</v>
      </c>
      <c r="J49" s="112" t="s">
        <v>34</v>
      </c>
      <c r="K49" s="111">
        <f>VLOOKUP(A49&amp;"-"&amp;I49,PIERSECTION!$Q:$S,2,0)</f>
        <v>600</v>
      </c>
      <c r="L49" s="111">
        <f>VLOOKUP(A49&amp;"-"&amp;I49,PIERSECTION!$Q:$S,3,0)</f>
        <v>600</v>
      </c>
      <c r="M49" s="100" t="str">
        <f t="shared" si="1"/>
        <v>Column</v>
      </c>
    </row>
    <row r="50" spans="1:13">
      <c r="A50" s="13" t="s">
        <v>76</v>
      </c>
      <c r="B50" s="100">
        <v>197.2540345649</v>
      </c>
      <c r="C50" s="100" t="s">
        <v>30</v>
      </c>
      <c r="D50" s="100" t="s">
        <v>34</v>
      </c>
      <c r="E50" s="111">
        <f>VLOOKUP(A50&amp;"-"&amp;C50,PIERSECTION!$Q:$S,2,0)</f>
        <v>800</v>
      </c>
      <c r="F50" s="111">
        <f>VLOOKUP(A50&amp;"-"&amp;C50,PIERSECTION!$Q:$S,3,0)</f>
        <v>800</v>
      </c>
      <c r="G50" s="112" t="str">
        <f t="shared" si="0"/>
        <v>Column</v>
      </c>
      <c r="H50" s="112">
        <v>136.43233141239</v>
      </c>
      <c r="I50" s="112" t="s">
        <v>30</v>
      </c>
      <c r="J50" s="112" t="s">
        <v>31</v>
      </c>
      <c r="K50" s="111">
        <f>VLOOKUP(A50&amp;"-"&amp;I50,PIERSECTION!$Q:$S,2,0)</f>
        <v>800</v>
      </c>
      <c r="L50" s="111">
        <f>VLOOKUP(A50&amp;"-"&amp;I50,PIERSECTION!$Q:$S,3,0)</f>
        <v>800</v>
      </c>
      <c r="M50" s="100" t="str">
        <f t="shared" si="1"/>
        <v>Column</v>
      </c>
    </row>
    <row r="51" spans="1:13">
      <c r="A51" s="13" t="s">
        <v>77</v>
      </c>
      <c r="B51" s="100">
        <v>35.128328072362201</v>
      </c>
      <c r="C51" s="100" t="s">
        <v>30</v>
      </c>
      <c r="D51" s="100" t="s">
        <v>34</v>
      </c>
      <c r="E51" s="111">
        <f>VLOOKUP(A51&amp;"-"&amp;C51,PIERSECTION!$Q:$S,2,0)</f>
        <v>600</v>
      </c>
      <c r="F51" s="111">
        <f>VLOOKUP(A51&amp;"-"&amp;C51,PIERSECTION!$Q:$S,3,0)</f>
        <v>600</v>
      </c>
      <c r="G51" s="112" t="str">
        <f t="shared" si="0"/>
        <v>Column</v>
      </c>
      <c r="H51" s="112">
        <v>33.599692624785803</v>
      </c>
      <c r="I51" s="112" t="s">
        <v>30</v>
      </c>
      <c r="J51" s="112" t="s">
        <v>34</v>
      </c>
      <c r="K51" s="111">
        <f>VLOOKUP(A51&amp;"-"&amp;I51,PIERSECTION!$Q:$S,2,0)</f>
        <v>600</v>
      </c>
      <c r="L51" s="111">
        <f>VLOOKUP(A51&amp;"-"&amp;I51,PIERSECTION!$Q:$S,3,0)</f>
        <v>600</v>
      </c>
      <c r="M51" s="100" t="str">
        <f t="shared" si="1"/>
        <v>Column</v>
      </c>
    </row>
    <row r="52" spans="1:13">
      <c r="A52" s="13" t="s">
        <v>78</v>
      </c>
      <c r="B52" s="100">
        <v>80.639905571150607</v>
      </c>
      <c r="C52" s="100" t="s">
        <v>30</v>
      </c>
      <c r="D52" s="100" t="s">
        <v>31</v>
      </c>
      <c r="E52" s="111">
        <f>VLOOKUP(A52&amp;"-"&amp;C52,PIERSECTION!$Q:$S,2,0)</f>
        <v>800</v>
      </c>
      <c r="F52" s="111">
        <f>VLOOKUP(A52&amp;"-"&amp;C52,PIERSECTION!$Q:$S,3,0)</f>
        <v>800</v>
      </c>
      <c r="G52" s="112" t="str">
        <f t="shared" si="0"/>
        <v>Column</v>
      </c>
      <c r="H52" s="112">
        <v>76.027652462000404</v>
      </c>
      <c r="I52" s="112" t="s">
        <v>30</v>
      </c>
      <c r="J52" s="112" t="s">
        <v>31</v>
      </c>
      <c r="K52" s="111">
        <f>VLOOKUP(A52&amp;"-"&amp;I52,PIERSECTION!$Q:$S,2,0)</f>
        <v>800</v>
      </c>
      <c r="L52" s="111">
        <f>VLOOKUP(A52&amp;"-"&amp;I52,PIERSECTION!$Q:$S,3,0)</f>
        <v>800</v>
      </c>
      <c r="M52" s="100" t="str">
        <f t="shared" si="1"/>
        <v>Column</v>
      </c>
    </row>
    <row r="53" spans="1:13">
      <c r="A53" s="13" t="s">
        <v>79</v>
      </c>
      <c r="B53" s="100">
        <v>25.325737657246901</v>
      </c>
      <c r="C53" s="100" t="s">
        <v>30</v>
      </c>
      <c r="D53" s="100" t="s">
        <v>31</v>
      </c>
      <c r="E53" s="111">
        <f>VLOOKUP(A53&amp;"-"&amp;C53,PIERSECTION!$Q:$S,2,0)</f>
        <v>600</v>
      </c>
      <c r="F53" s="111">
        <f>VLOOKUP(A53&amp;"-"&amp;C53,PIERSECTION!$Q:$S,3,0)</f>
        <v>0</v>
      </c>
      <c r="G53" s="112" t="str">
        <f t="shared" si="0"/>
        <v>Column</v>
      </c>
      <c r="H53" s="112">
        <v>33.467444778609497</v>
      </c>
      <c r="I53" s="112" t="s">
        <v>30</v>
      </c>
      <c r="J53" s="112" t="s">
        <v>31</v>
      </c>
      <c r="K53" s="111">
        <f>VLOOKUP(A53&amp;"-"&amp;I53,PIERSECTION!$Q:$S,2,0)</f>
        <v>600</v>
      </c>
      <c r="L53" s="111">
        <f>VLOOKUP(A53&amp;"-"&amp;I53,PIERSECTION!$Q:$S,3,0)</f>
        <v>0</v>
      </c>
      <c r="M53" s="100" t="str">
        <f t="shared" si="1"/>
        <v>Column</v>
      </c>
    </row>
    <row r="54" spans="1:13">
      <c r="A54" s="13" t="s">
        <v>80</v>
      </c>
      <c r="B54" s="100">
        <v>25.405183897135998</v>
      </c>
      <c r="C54" s="100" t="s">
        <v>30</v>
      </c>
      <c r="D54" s="100" t="s">
        <v>31</v>
      </c>
      <c r="E54" s="111">
        <f>VLOOKUP(A54&amp;"-"&amp;C54,PIERSECTION!$Q:$S,2,0)</f>
        <v>600</v>
      </c>
      <c r="F54" s="111">
        <f>VLOOKUP(A54&amp;"-"&amp;C54,PIERSECTION!$Q:$S,3,0)</f>
        <v>0</v>
      </c>
      <c r="G54" s="112" t="str">
        <f t="shared" si="0"/>
        <v>Column</v>
      </c>
      <c r="H54" s="112">
        <v>31.207411432136599</v>
      </c>
      <c r="I54" s="112" t="s">
        <v>30</v>
      </c>
      <c r="J54" s="112" t="s">
        <v>34</v>
      </c>
      <c r="K54" s="111">
        <f>VLOOKUP(A54&amp;"-"&amp;I54,PIERSECTION!$Q:$S,2,0)</f>
        <v>600</v>
      </c>
      <c r="L54" s="111">
        <f>VLOOKUP(A54&amp;"-"&amp;I54,PIERSECTION!$Q:$S,3,0)</f>
        <v>0</v>
      </c>
      <c r="M54" s="100" t="str">
        <f t="shared" si="1"/>
        <v>Column</v>
      </c>
    </row>
    <row r="55" spans="1:13">
      <c r="A55" s="13" t="s">
        <v>81</v>
      </c>
      <c r="B55" s="100">
        <v>30.416165365048499</v>
      </c>
      <c r="C55" s="100" t="s">
        <v>30</v>
      </c>
      <c r="D55" s="100" t="s">
        <v>34</v>
      </c>
      <c r="E55" s="111">
        <f>VLOOKUP(A55&amp;"-"&amp;C55,PIERSECTION!$Q:$S,2,0)</f>
        <v>800</v>
      </c>
      <c r="F55" s="111">
        <f>VLOOKUP(A55&amp;"-"&amp;C55,PIERSECTION!$Q:$S,3,0)</f>
        <v>0</v>
      </c>
      <c r="G55" s="112" t="str">
        <f t="shared" si="0"/>
        <v>Column</v>
      </c>
      <c r="H55" s="112">
        <v>28.029102226125499</v>
      </c>
      <c r="I55" s="112" t="s">
        <v>30</v>
      </c>
      <c r="J55" s="112" t="s">
        <v>31</v>
      </c>
      <c r="K55" s="111">
        <f>VLOOKUP(A55&amp;"-"&amp;I55,PIERSECTION!$Q:$S,2,0)</f>
        <v>800</v>
      </c>
      <c r="L55" s="111">
        <f>VLOOKUP(A55&amp;"-"&amp;I55,PIERSECTION!$Q:$S,3,0)</f>
        <v>0</v>
      </c>
      <c r="M55" s="100" t="str">
        <f t="shared" si="1"/>
        <v>Column</v>
      </c>
    </row>
    <row r="56" spans="1:13">
      <c r="A56" s="13" t="s">
        <v>82</v>
      </c>
      <c r="B56" s="100">
        <v>27.497032700978298</v>
      </c>
      <c r="C56" s="100" t="s">
        <v>30</v>
      </c>
      <c r="D56" s="100" t="s">
        <v>31</v>
      </c>
      <c r="E56" s="111">
        <f>VLOOKUP(A56&amp;"-"&amp;C56,PIERSECTION!$Q:$S,2,0)</f>
        <v>800</v>
      </c>
      <c r="F56" s="111">
        <f>VLOOKUP(A56&amp;"-"&amp;C56,PIERSECTION!$Q:$S,3,0)</f>
        <v>0</v>
      </c>
      <c r="G56" s="112" t="str">
        <f t="shared" si="0"/>
        <v>Column</v>
      </c>
      <c r="H56" s="112">
        <v>23.578674192651899</v>
      </c>
      <c r="I56" s="112" t="s">
        <v>30</v>
      </c>
      <c r="J56" s="112" t="s">
        <v>31</v>
      </c>
      <c r="K56" s="111">
        <f>VLOOKUP(A56&amp;"-"&amp;I56,PIERSECTION!$Q:$S,2,0)</f>
        <v>800</v>
      </c>
      <c r="L56" s="111">
        <f>VLOOKUP(A56&amp;"-"&amp;I56,PIERSECTION!$Q:$S,3,0)</f>
        <v>0</v>
      </c>
      <c r="M56" s="100" t="str">
        <f t="shared" si="1"/>
        <v>Column</v>
      </c>
    </row>
    <row r="57" spans="1:13">
      <c r="A57" s="13" t="s">
        <v>83</v>
      </c>
      <c r="B57" s="100">
        <v>5.7534582526732496</v>
      </c>
      <c r="C57" s="100" t="s">
        <v>30</v>
      </c>
      <c r="D57" s="100" t="s">
        <v>31</v>
      </c>
      <c r="E57" s="111">
        <f>VLOOKUP(A57&amp;"-"&amp;C57,PIERSECTION!$Q:$S,2,0)</f>
        <v>400</v>
      </c>
      <c r="F57" s="111">
        <f>VLOOKUP(A57&amp;"-"&amp;C57,PIERSECTION!$Q:$S,3,0)</f>
        <v>400</v>
      </c>
      <c r="G57" s="112" t="str">
        <f t="shared" si="0"/>
        <v>Column</v>
      </c>
      <c r="H57" s="112">
        <v>12.116396159493</v>
      </c>
      <c r="I57" s="112" t="s">
        <v>30</v>
      </c>
      <c r="J57" s="112" t="s">
        <v>31</v>
      </c>
      <c r="K57" s="111">
        <f>VLOOKUP(A57&amp;"-"&amp;I57,PIERSECTION!$Q:$S,2,0)</f>
        <v>400</v>
      </c>
      <c r="L57" s="111">
        <f>VLOOKUP(A57&amp;"-"&amp;I57,PIERSECTION!$Q:$S,3,0)</f>
        <v>400</v>
      </c>
      <c r="M57" s="100" t="str">
        <f t="shared" si="1"/>
        <v>Column</v>
      </c>
    </row>
    <row r="58" spans="1:13">
      <c r="A58" s="13" t="s">
        <v>84</v>
      </c>
      <c r="B58" s="100">
        <v>130.18902380500199</v>
      </c>
      <c r="C58" s="100" t="s">
        <v>30</v>
      </c>
      <c r="D58" s="100" t="s">
        <v>31</v>
      </c>
      <c r="E58" s="111">
        <f>VLOOKUP(A58&amp;"-"&amp;C58,PIERSECTION!$Q:$S,2,0)</f>
        <v>800</v>
      </c>
      <c r="F58" s="111">
        <f>VLOOKUP(A58&amp;"-"&amp;C58,PIERSECTION!$Q:$S,3,0)</f>
        <v>800</v>
      </c>
      <c r="G58" s="112" t="str">
        <f t="shared" si="0"/>
        <v>Column</v>
      </c>
      <c r="H58" s="112">
        <v>123.15262744455499</v>
      </c>
      <c r="I58" s="112" t="s">
        <v>30</v>
      </c>
      <c r="J58" s="112" t="s">
        <v>34</v>
      </c>
      <c r="K58" s="111">
        <f>VLOOKUP(A58&amp;"-"&amp;I58,PIERSECTION!$Q:$S,2,0)</f>
        <v>800</v>
      </c>
      <c r="L58" s="111">
        <f>VLOOKUP(A58&amp;"-"&amp;I58,PIERSECTION!$Q:$S,3,0)</f>
        <v>800</v>
      </c>
      <c r="M58" s="100" t="str">
        <f t="shared" si="1"/>
        <v>Column</v>
      </c>
    </row>
    <row r="59" spans="1:13">
      <c r="A59" s="13" t="s">
        <v>85</v>
      </c>
      <c r="B59" s="100">
        <v>7.1723022061814898</v>
      </c>
      <c r="C59" s="100" t="s">
        <v>30</v>
      </c>
      <c r="D59" s="100" t="s">
        <v>34</v>
      </c>
      <c r="E59" s="111">
        <f>VLOOKUP(A59&amp;"-"&amp;C59,PIERSECTION!$Q:$S,2,0)</f>
        <v>400</v>
      </c>
      <c r="F59" s="111">
        <f>VLOOKUP(A59&amp;"-"&amp;C59,PIERSECTION!$Q:$S,3,0)</f>
        <v>400</v>
      </c>
      <c r="G59" s="112" t="str">
        <f t="shared" si="0"/>
        <v>Column</v>
      </c>
      <c r="H59" s="112">
        <v>10.721800795431299</v>
      </c>
      <c r="I59" s="112" t="s">
        <v>30</v>
      </c>
      <c r="J59" s="112" t="s">
        <v>31</v>
      </c>
      <c r="K59" s="111">
        <f>VLOOKUP(A59&amp;"-"&amp;I59,PIERSECTION!$Q:$S,2,0)</f>
        <v>400</v>
      </c>
      <c r="L59" s="111">
        <f>VLOOKUP(A59&amp;"-"&amp;I59,PIERSECTION!$Q:$S,3,0)</f>
        <v>400</v>
      </c>
      <c r="M59" s="100" t="str">
        <f t="shared" si="1"/>
        <v>Column</v>
      </c>
    </row>
    <row r="60" spans="1:13">
      <c r="A60" s="13" t="s">
        <v>86</v>
      </c>
      <c r="B60" s="100">
        <v>23.410498749312399</v>
      </c>
      <c r="C60" s="100" t="s">
        <v>30</v>
      </c>
      <c r="D60" s="100" t="s">
        <v>31</v>
      </c>
      <c r="E60" s="111">
        <f>VLOOKUP(A60&amp;"-"&amp;C60,PIERSECTION!$Q:$S,2,0)</f>
        <v>600</v>
      </c>
      <c r="F60" s="111">
        <f>VLOOKUP(A60&amp;"-"&amp;C60,PIERSECTION!$Q:$S,3,0)</f>
        <v>0</v>
      </c>
      <c r="G60" s="112" t="str">
        <f t="shared" si="0"/>
        <v>Column</v>
      </c>
      <c r="H60" s="112">
        <v>31.987230655585801</v>
      </c>
      <c r="I60" s="112" t="s">
        <v>30</v>
      </c>
      <c r="J60" s="112" t="s">
        <v>34</v>
      </c>
      <c r="K60" s="111">
        <f>VLOOKUP(A60&amp;"-"&amp;I60,PIERSECTION!$Q:$S,2,0)</f>
        <v>600</v>
      </c>
      <c r="L60" s="111">
        <f>VLOOKUP(A60&amp;"-"&amp;I60,PIERSECTION!$Q:$S,3,0)</f>
        <v>0</v>
      </c>
      <c r="M60" s="100" t="str">
        <f t="shared" si="1"/>
        <v>Column</v>
      </c>
    </row>
    <row r="61" spans="1:13">
      <c r="A61" s="13" t="s">
        <v>87</v>
      </c>
      <c r="B61" s="100">
        <v>29.181078071112299</v>
      </c>
      <c r="C61" s="100" t="s">
        <v>30</v>
      </c>
      <c r="D61" s="100" t="s">
        <v>31</v>
      </c>
      <c r="E61" s="111">
        <f>VLOOKUP(A61&amp;"-"&amp;C61,PIERSECTION!$Q:$S,2,0)</f>
        <v>600</v>
      </c>
      <c r="F61" s="111">
        <f>VLOOKUP(A61&amp;"-"&amp;C61,PIERSECTION!$Q:$S,3,0)</f>
        <v>0</v>
      </c>
      <c r="G61" s="112" t="str">
        <f t="shared" si="0"/>
        <v>Column</v>
      </c>
      <c r="H61" s="112">
        <v>29.821522501677102</v>
      </c>
      <c r="I61" s="112" t="s">
        <v>30</v>
      </c>
      <c r="J61" s="112" t="s">
        <v>34</v>
      </c>
      <c r="K61" s="111">
        <f>VLOOKUP(A61&amp;"-"&amp;I61,PIERSECTION!$Q:$S,2,0)</f>
        <v>600</v>
      </c>
      <c r="L61" s="111">
        <f>VLOOKUP(A61&amp;"-"&amp;I61,PIERSECTION!$Q:$S,3,0)</f>
        <v>0</v>
      </c>
      <c r="M61" s="100" t="str">
        <f t="shared" si="1"/>
        <v>Column</v>
      </c>
    </row>
    <row r="62" spans="1:13">
      <c r="A62" s="13" t="s">
        <v>88</v>
      </c>
      <c r="B62" s="100">
        <v>28.762508009542099</v>
      </c>
      <c r="C62" s="100" t="s">
        <v>30</v>
      </c>
      <c r="D62" s="100" t="s">
        <v>31</v>
      </c>
      <c r="E62" s="111">
        <f>VLOOKUP(A62&amp;"-"&amp;C62,PIERSECTION!$Q:$S,2,0)</f>
        <v>600</v>
      </c>
      <c r="F62" s="111">
        <f>VLOOKUP(A62&amp;"-"&amp;C62,PIERSECTION!$Q:$S,3,0)</f>
        <v>0</v>
      </c>
      <c r="G62" s="112" t="str">
        <f t="shared" si="0"/>
        <v>Column</v>
      </c>
      <c r="H62" s="112">
        <v>29.371908889712799</v>
      </c>
      <c r="I62" s="112" t="s">
        <v>30</v>
      </c>
      <c r="J62" s="112" t="s">
        <v>31</v>
      </c>
      <c r="K62" s="111">
        <f>VLOOKUP(A62&amp;"-"&amp;I62,PIERSECTION!$Q:$S,2,0)</f>
        <v>600</v>
      </c>
      <c r="L62" s="111">
        <f>VLOOKUP(A62&amp;"-"&amp;I62,PIERSECTION!$Q:$S,3,0)</f>
        <v>0</v>
      </c>
      <c r="M62" s="100" t="str">
        <f t="shared" si="1"/>
        <v>Column</v>
      </c>
    </row>
    <row r="63" spans="1:13">
      <c r="A63" s="13" t="s">
        <v>89</v>
      </c>
      <c r="B63" s="100">
        <v>23.338628084216602</v>
      </c>
      <c r="C63" s="100" t="s">
        <v>30</v>
      </c>
      <c r="D63" s="100" t="s">
        <v>31</v>
      </c>
      <c r="E63" s="111">
        <f>VLOOKUP(A63&amp;"-"&amp;C63,PIERSECTION!$Q:$S,2,0)</f>
        <v>600</v>
      </c>
      <c r="F63" s="111">
        <f>VLOOKUP(A63&amp;"-"&amp;C63,PIERSECTION!$Q:$S,3,0)</f>
        <v>0</v>
      </c>
      <c r="G63" s="112" t="str">
        <f t="shared" si="0"/>
        <v>Column</v>
      </c>
      <c r="H63" s="112">
        <v>31.9035308414614</v>
      </c>
      <c r="I63" s="112" t="s">
        <v>30</v>
      </c>
      <c r="J63" s="112" t="s">
        <v>31</v>
      </c>
      <c r="K63" s="111">
        <f>VLOOKUP(A63&amp;"-"&amp;I63,PIERSECTION!$Q:$S,2,0)</f>
        <v>600</v>
      </c>
      <c r="L63" s="111">
        <f>VLOOKUP(A63&amp;"-"&amp;I63,PIERSECTION!$Q:$S,3,0)</f>
        <v>0</v>
      </c>
      <c r="M63" s="100" t="str">
        <f t="shared" si="1"/>
        <v>Column</v>
      </c>
    </row>
    <row r="64" spans="1:13">
      <c r="A64" s="13" t="s">
        <v>90</v>
      </c>
      <c r="B64" s="100">
        <v>6.6407573636327699</v>
      </c>
      <c r="C64" s="100" t="s">
        <v>30</v>
      </c>
      <c r="D64" s="100" t="s">
        <v>31</v>
      </c>
      <c r="E64" s="111">
        <f>VLOOKUP(A64&amp;"-"&amp;C64,PIERSECTION!$Q:$S,2,0)</f>
        <v>600</v>
      </c>
      <c r="F64" s="111">
        <f>VLOOKUP(A64&amp;"-"&amp;C64,PIERSECTION!$Q:$S,3,0)</f>
        <v>0</v>
      </c>
      <c r="G64" s="112" t="str">
        <f t="shared" si="0"/>
        <v>Column</v>
      </c>
      <c r="H64" s="112">
        <v>7.7845323058002203</v>
      </c>
      <c r="I64" s="112" t="s">
        <v>30</v>
      </c>
      <c r="J64" s="112" t="s">
        <v>31</v>
      </c>
      <c r="K64" s="111">
        <f>VLOOKUP(A64&amp;"-"&amp;I64,PIERSECTION!$Q:$S,2,0)</f>
        <v>600</v>
      </c>
      <c r="L64" s="111">
        <f>VLOOKUP(A64&amp;"-"&amp;I64,PIERSECTION!$Q:$S,3,0)</f>
        <v>0</v>
      </c>
      <c r="M64" s="100" t="str">
        <f t="shared" si="1"/>
        <v>Column</v>
      </c>
    </row>
    <row r="65" spans="1:13">
      <c r="A65" s="13" t="s">
        <v>91</v>
      </c>
      <c r="B65" s="100">
        <v>4.8294947060917197</v>
      </c>
      <c r="C65" s="100" t="s">
        <v>30</v>
      </c>
      <c r="D65" s="100" t="s">
        <v>31</v>
      </c>
      <c r="E65" s="111">
        <f>VLOOKUP(A65&amp;"-"&amp;C65,PIERSECTION!$Q:$S,2,0)</f>
        <v>600</v>
      </c>
      <c r="F65" s="111">
        <f>VLOOKUP(A65&amp;"-"&amp;C65,PIERSECTION!$Q:$S,3,0)</f>
        <v>0</v>
      </c>
      <c r="G65" s="112" t="str">
        <f t="shared" si="0"/>
        <v>Column</v>
      </c>
      <c r="H65" s="112">
        <v>4.9344269034564796</v>
      </c>
      <c r="I65" s="112" t="s">
        <v>30</v>
      </c>
      <c r="J65" s="112" t="s">
        <v>34</v>
      </c>
      <c r="K65" s="111">
        <f>VLOOKUP(A65&amp;"-"&amp;I65,PIERSECTION!$Q:$S,2,0)</f>
        <v>600</v>
      </c>
      <c r="L65" s="111">
        <f>VLOOKUP(A65&amp;"-"&amp;I65,PIERSECTION!$Q:$S,3,0)</f>
        <v>0</v>
      </c>
      <c r="M65" s="100" t="str">
        <f t="shared" si="1"/>
        <v>Column</v>
      </c>
    </row>
    <row r="66" spans="1:13">
      <c r="A66" s="13" t="s">
        <v>92</v>
      </c>
      <c r="B66" s="100">
        <v>5.27267482458383</v>
      </c>
      <c r="C66" s="100" t="s">
        <v>30</v>
      </c>
      <c r="D66" s="100" t="s">
        <v>31</v>
      </c>
      <c r="E66" s="111">
        <f>VLOOKUP(A66&amp;"-"&amp;C66,PIERSECTION!$Q:$S,2,0)</f>
        <v>600</v>
      </c>
      <c r="F66" s="111">
        <f>VLOOKUP(A66&amp;"-"&amp;C66,PIERSECTION!$Q:$S,3,0)</f>
        <v>0</v>
      </c>
      <c r="G66" s="112" t="str">
        <f t="shared" si="0"/>
        <v>Column</v>
      </c>
      <c r="H66" s="112">
        <v>2.8084173839103501</v>
      </c>
      <c r="I66" s="112" t="s">
        <v>30</v>
      </c>
      <c r="J66" s="112" t="s">
        <v>34</v>
      </c>
      <c r="K66" s="111">
        <f>VLOOKUP(A66&amp;"-"&amp;I66,PIERSECTION!$Q:$S,2,0)</f>
        <v>600</v>
      </c>
      <c r="L66" s="111">
        <f>VLOOKUP(A66&amp;"-"&amp;I66,PIERSECTION!$Q:$S,3,0)</f>
        <v>0</v>
      </c>
      <c r="M66" s="100" t="str">
        <f t="shared" si="1"/>
        <v>Column</v>
      </c>
    </row>
    <row r="67" spans="1:13">
      <c r="A67" s="13" t="s">
        <v>93</v>
      </c>
      <c r="B67" s="100">
        <v>4.4078934070244298</v>
      </c>
      <c r="C67" s="100" t="s">
        <v>30</v>
      </c>
      <c r="D67" s="100" t="s">
        <v>31</v>
      </c>
      <c r="E67" s="111">
        <f>VLOOKUP(A67&amp;"-"&amp;C67,PIERSECTION!$Q:$S,2,0)</f>
        <v>600</v>
      </c>
      <c r="F67" s="111">
        <f>VLOOKUP(A67&amp;"-"&amp;C67,PIERSECTION!$Q:$S,3,0)</f>
        <v>0</v>
      </c>
      <c r="G67" s="112" t="str">
        <f t="shared" si="0"/>
        <v>Column</v>
      </c>
      <c r="H67" s="112">
        <v>3.17616724715307</v>
      </c>
      <c r="I67" s="112" t="s">
        <v>30</v>
      </c>
      <c r="J67" s="112" t="s">
        <v>34</v>
      </c>
      <c r="K67" s="111">
        <f>VLOOKUP(A67&amp;"-"&amp;I67,PIERSECTION!$Q:$S,2,0)</f>
        <v>600</v>
      </c>
      <c r="L67" s="111">
        <f>VLOOKUP(A67&amp;"-"&amp;I67,PIERSECTION!$Q:$S,3,0)</f>
        <v>0</v>
      </c>
      <c r="M67" s="100" t="str">
        <f t="shared" si="1"/>
        <v>Column</v>
      </c>
    </row>
    <row r="68" spans="1:13">
      <c r="A68" s="13" t="s">
        <v>94</v>
      </c>
      <c r="B68" s="100">
        <v>3.9588475112440502</v>
      </c>
      <c r="C68" s="100" t="s">
        <v>30</v>
      </c>
      <c r="D68" s="100" t="s">
        <v>31</v>
      </c>
      <c r="E68" s="111">
        <f>VLOOKUP(A68&amp;"-"&amp;C68,PIERSECTION!$Q:$S,2,0)</f>
        <v>600</v>
      </c>
      <c r="F68" s="111">
        <f>VLOOKUP(A68&amp;"-"&amp;C68,PIERSECTION!$Q:$S,3,0)</f>
        <v>0</v>
      </c>
      <c r="G68" s="112" t="str">
        <f t="shared" si="0"/>
        <v>Column</v>
      </c>
      <c r="H68" s="112">
        <v>2.6598277260004601</v>
      </c>
      <c r="I68" s="112" t="s">
        <v>30</v>
      </c>
      <c r="J68" s="112" t="s">
        <v>34</v>
      </c>
      <c r="K68" s="111">
        <f>VLOOKUP(A68&amp;"-"&amp;I68,PIERSECTION!$Q:$S,2,0)</f>
        <v>600</v>
      </c>
      <c r="L68" s="111">
        <f>VLOOKUP(A68&amp;"-"&amp;I68,PIERSECTION!$Q:$S,3,0)</f>
        <v>0</v>
      </c>
      <c r="M68" s="100" t="str">
        <f t="shared" si="1"/>
        <v>Column</v>
      </c>
    </row>
    <row r="69" spans="1:13">
      <c r="A69" s="13" t="s">
        <v>95</v>
      </c>
      <c r="B69" s="100">
        <v>91.231405049397694</v>
      </c>
      <c r="C69" s="100" t="s">
        <v>30</v>
      </c>
      <c r="D69" s="100" t="s">
        <v>31</v>
      </c>
      <c r="E69" s="111">
        <f>VLOOKUP(A69&amp;"-"&amp;C69,PIERSECTION!$Q:$S,2,0)</f>
        <v>800</v>
      </c>
      <c r="F69" s="111">
        <f>VLOOKUP(A69&amp;"-"&amp;C69,PIERSECTION!$Q:$S,3,0)</f>
        <v>800</v>
      </c>
      <c r="G69" s="112" t="str">
        <f t="shared" si="0"/>
        <v>Column</v>
      </c>
      <c r="H69" s="112">
        <v>124.843608563147</v>
      </c>
      <c r="I69" s="112" t="s">
        <v>30</v>
      </c>
      <c r="J69" s="112" t="s">
        <v>34</v>
      </c>
      <c r="K69" s="111">
        <f>VLOOKUP(A69&amp;"-"&amp;I69,PIERSECTION!$Q:$S,2,0)</f>
        <v>800</v>
      </c>
      <c r="L69" s="111">
        <f>VLOOKUP(A69&amp;"-"&amp;I69,PIERSECTION!$Q:$S,3,0)</f>
        <v>800</v>
      </c>
      <c r="M69" s="100" t="str">
        <f t="shared" si="1"/>
        <v>Column</v>
      </c>
    </row>
    <row r="70" spans="1:13">
      <c r="A70" s="13" t="s">
        <v>96</v>
      </c>
      <c r="B70" s="100">
        <v>5.9056082827522696</v>
      </c>
      <c r="C70" s="100" t="s">
        <v>30</v>
      </c>
      <c r="D70" s="100" t="s">
        <v>31</v>
      </c>
      <c r="E70" s="111">
        <f>VLOOKUP(A70&amp;"-"&amp;C70,PIERSECTION!$Q:$S,2,0)</f>
        <v>600</v>
      </c>
      <c r="F70" s="111">
        <f>VLOOKUP(A70&amp;"-"&amp;C70,PIERSECTION!$Q:$S,3,0)</f>
        <v>0</v>
      </c>
      <c r="G70" s="112" t="str">
        <f t="shared" si="0"/>
        <v>Column</v>
      </c>
      <c r="H70" s="112">
        <v>6.32998524731856</v>
      </c>
      <c r="I70" s="112" t="s">
        <v>30</v>
      </c>
      <c r="J70" s="112" t="s">
        <v>34</v>
      </c>
      <c r="K70" s="111">
        <f>VLOOKUP(A70&amp;"-"&amp;I70,PIERSECTION!$Q:$S,2,0)</f>
        <v>600</v>
      </c>
      <c r="L70" s="111">
        <f>VLOOKUP(A70&amp;"-"&amp;I70,PIERSECTION!$Q:$S,3,0)</f>
        <v>0</v>
      </c>
      <c r="M70" s="100" t="str">
        <f t="shared" si="1"/>
        <v>Column</v>
      </c>
    </row>
    <row r="71" spans="1:13">
      <c r="A71" s="13" t="s">
        <v>97</v>
      </c>
      <c r="B71" s="100">
        <v>5.8505157788731896</v>
      </c>
      <c r="C71" s="100" t="s">
        <v>30</v>
      </c>
      <c r="D71" s="100" t="s">
        <v>31</v>
      </c>
      <c r="E71" s="111">
        <f>VLOOKUP(A71&amp;"-"&amp;C71,PIERSECTION!$Q:$S,2,0)</f>
        <v>600</v>
      </c>
      <c r="F71" s="111">
        <f>VLOOKUP(A71&amp;"-"&amp;C71,PIERSECTION!$Q:$S,3,0)</f>
        <v>0</v>
      </c>
      <c r="G71" s="112" t="str">
        <f t="shared" si="0"/>
        <v>Column</v>
      </c>
      <c r="H71" s="112">
        <v>6.2904833788136596</v>
      </c>
      <c r="I71" s="112" t="s">
        <v>30</v>
      </c>
      <c r="J71" s="112" t="s">
        <v>31</v>
      </c>
      <c r="K71" s="111">
        <f>VLOOKUP(A71&amp;"-"&amp;I71,PIERSECTION!$Q:$S,2,0)</f>
        <v>600</v>
      </c>
      <c r="L71" s="111">
        <f>VLOOKUP(A71&amp;"-"&amp;I71,PIERSECTION!$Q:$S,3,0)</f>
        <v>0</v>
      </c>
      <c r="M71" s="100" t="str">
        <f t="shared" si="1"/>
        <v>Column</v>
      </c>
    </row>
    <row r="72" spans="1:13">
      <c r="A72" s="13" t="s">
        <v>98</v>
      </c>
      <c r="B72" s="100">
        <v>4.1735186731658702</v>
      </c>
      <c r="C72" s="100" t="s">
        <v>30</v>
      </c>
      <c r="D72" s="100" t="s">
        <v>31</v>
      </c>
      <c r="E72" s="111">
        <f>VLOOKUP(A72&amp;"-"&amp;C72,PIERSECTION!$Q:$S,2,0)</f>
        <v>600</v>
      </c>
      <c r="F72" s="111">
        <f>VLOOKUP(A72&amp;"-"&amp;C72,PIERSECTION!$Q:$S,3,0)</f>
        <v>0</v>
      </c>
      <c r="G72" s="112" t="str">
        <f t="shared" si="0"/>
        <v>Column</v>
      </c>
      <c r="H72" s="112">
        <v>2.6655191370059601</v>
      </c>
      <c r="I72" s="112" t="s">
        <v>30</v>
      </c>
      <c r="J72" s="112" t="s">
        <v>31</v>
      </c>
      <c r="K72" s="111">
        <f>VLOOKUP(A72&amp;"-"&amp;I72,PIERSECTION!$Q:$S,2,0)</f>
        <v>600</v>
      </c>
      <c r="L72" s="111">
        <f>VLOOKUP(A72&amp;"-"&amp;I72,PIERSECTION!$Q:$S,3,0)</f>
        <v>0</v>
      </c>
      <c r="M72" s="100" t="str">
        <f t="shared" si="1"/>
        <v>Column</v>
      </c>
    </row>
    <row r="73" spans="1:13">
      <c r="A73" s="13" t="s">
        <v>99</v>
      </c>
      <c r="B73" s="100">
        <v>4.71602060587478</v>
      </c>
      <c r="C73" s="100" t="s">
        <v>30</v>
      </c>
      <c r="D73" s="100" t="s">
        <v>31</v>
      </c>
      <c r="E73" s="111">
        <f>VLOOKUP(A73&amp;"-"&amp;C73,PIERSECTION!$Q:$S,2,0)</f>
        <v>600</v>
      </c>
      <c r="F73" s="111">
        <f>VLOOKUP(A73&amp;"-"&amp;C73,PIERSECTION!$Q:$S,3,0)</f>
        <v>0</v>
      </c>
      <c r="G73" s="112" t="str">
        <f t="shared" si="0"/>
        <v>Column</v>
      </c>
      <c r="H73" s="112">
        <v>3.19749428471177</v>
      </c>
      <c r="I73" s="112" t="s">
        <v>30</v>
      </c>
      <c r="J73" s="112" t="s">
        <v>31</v>
      </c>
      <c r="K73" s="111">
        <f>VLOOKUP(A73&amp;"-"&amp;I73,PIERSECTION!$Q:$S,2,0)</f>
        <v>600</v>
      </c>
      <c r="L73" s="111">
        <f>VLOOKUP(A73&amp;"-"&amp;I73,PIERSECTION!$Q:$S,3,0)</f>
        <v>0</v>
      </c>
      <c r="M73" s="100" t="str">
        <f t="shared" si="1"/>
        <v>Column</v>
      </c>
    </row>
    <row r="74" spans="1:13">
      <c r="A74" s="13" t="s">
        <v>100</v>
      </c>
      <c r="B74" s="100">
        <v>5.5078670195549702</v>
      </c>
      <c r="C74" s="100" t="s">
        <v>30</v>
      </c>
      <c r="D74" s="100" t="s">
        <v>31</v>
      </c>
      <c r="E74" s="111">
        <f>VLOOKUP(A74&amp;"-"&amp;C74,PIERSECTION!$Q:$S,2,0)</f>
        <v>600</v>
      </c>
      <c r="F74" s="111">
        <f>VLOOKUP(A74&amp;"-"&amp;C74,PIERSECTION!$Q:$S,3,0)</f>
        <v>0</v>
      </c>
      <c r="G74" s="112" t="str">
        <f t="shared" si="0"/>
        <v>Column</v>
      </c>
      <c r="H74" s="112">
        <v>2.8086511686968199</v>
      </c>
      <c r="I74" s="112" t="s">
        <v>30</v>
      </c>
      <c r="J74" s="112" t="s">
        <v>31</v>
      </c>
      <c r="K74" s="111">
        <f>VLOOKUP(A74&amp;"-"&amp;I74,PIERSECTION!$Q:$S,2,0)</f>
        <v>600</v>
      </c>
      <c r="L74" s="111">
        <f>VLOOKUP(A74&amp;"-"&amp;I74,PIERSECTION!$Q:$S,3,0)</f>
        <v>0</v>
      </c>
      <c r="M74" s="100" t="str">
        <f t="shared" si="1"/>
        <v>Column</v>
      </c>
    </row>
    <row r="75" spans="1:13">
      <c r="A75" s="13" t="s">
        <v>101</v>
      </c>
      <c r="B75" s="100">
        <v>4.9075582328562604</v>
      </c>
      <c r="C75" s="100" t="s">
        <v>30</v>
      </c>
      <c r="D75" s="100" t="s">
        <v>31</v>
      </c>
      <c r="E75" s="111">
        <f>VLOOKUP(A75&amp;"-"&amp;C75,PIERSECTION!$Q:$S,2,0)</f>
        <v>600</v>
      </c>
      <c r="F75" s="111">
        <f>VLOOKUP(A75&amp;"-"&amp;C75,PIERSECTION!$Q:$S,3,0)</f>
        <v>0</v>
      </c>
      <c r="G75" s="112" t="str">
        <f t="shared" si="0"/>
        <v>Column</v>
      </c>
      <c r="H75" s="112">
        <v>4.9857998045629399</v>
      </c>
      <c r="I75" s="112" t="s">
        <v>30</v>
      </c>
      <c r="J75" s="112" t="s">
        <v>31</v>
      </c>
      <c r="K75" s="111">
        <f>VLOOKUP(A75&amp;"-"&amp;I75,PIERSECTION!$Q:$S,2,0)</f>
        <v>600</v>
      </c>
      <c r="L75" s="111">
        <f>VLOOKUP(A75&amp;"-"&amp;I75,PIERSECTION!$Q:$S,3,0)</f>
        <v>0</v>
      </c>
      <c r="M75" s="100" t="str">
        <f t="shared" si="1"/>
        <v>Column</v>
      </c>
    </row>
    <row r="76" spans="1:13">
      <c r="A76" s="13" t="s">
        <v>102</v>
      </c>
      <c r="B76" s="100">
        <v>6.7539234688992504</v>
      </c>
      <c r="C76" s="100" t="s">
        <v>30</v>
      </c>
      <c r="D76" s="100" t="s">
        <v>31</v>
      </c>
      <c r="E76" s="111">
        <f>VLOOKUP(A76&amp;"-"&amp;C76,PIERSECTION!$Q:$S,2,0)</f>
        <v>600</v>
      </c>
      <c r="F76" s="111">
        <f>VLOOKUP(A76&amp;"-"&amp;C76,PIERSECTION!$Q:$S,3,0)</f>
        <v>0</v>
      </c>
      <c r="G76" s="112" t="str">
        <f t="shared" si="0"/>
        <v>Column</v>
      </c>
      <c r="H76" s="112">
        <v>8.5161904210436496</v>
      </c>
      <c r="I76" s="112" t="s">
        <v>30</v>
      </c>
      <c r="J76" s="112" t="s">
        <v>34</v>
      </c>
      <c r="K76" s="111">
        <f>VLOOKUP(A76&amp;"-"&amp;I76,PIERSECTION!$Q:$S,2,0)</f>
        <v>600</v>
      </c>
      <c r="L76" s="111">
        <f>VLOOKUP(A76&amp;"-"&amp;I76,PIERSECTION!$Q:$S,3,0)</f>
        <v>0</v>
      </c>
      <c r="M76" s="100" t="str">
        <f t="shared" si="1"/>
        <v>Column</v>
      </c>
    </row>
    <row r="77" spans="1:13">
      <c r="A77" s="13" t="s">
        <v>103</v>
      </c>
      <c r="B77" s="100">
        <v>25.7754722728024</v>
      </c>
      <c r="C77" s="100" t="s">
        <v>30</v>
      </c>
      <c r="D77" s="100" t="s">
        <v>31</v>
      </c>
      <c r="E77" s="111">
        <f>VLOOKUP(A77&amp;"-"&amp;C77,PIERSECTION!$Q:$S,2,0)</f>
        <v>800</v>
      </c>
      <c r="F77" s="111">
        <f>VLOOKUP(A77&amp;"-"&amp;C77,PIERSECTION!$Q:$S,3,0)</f>
        <v>0</v>
      </c>
      <c r="G77" s="112" t="str">
        <f t="shared" si="0"/>
        <v>Column</v>
      </c>
      <c r="H77" s="112">
        <v>23.332697866348401</v>
      </c>
      <c r="I77" s="112" t="s">
        <v>30</v>
      </c>
      <c r="J77" s="112" t="s">
        <v>34</v>
      </c>
      <c r="K77" s="111">
        <f>VLOOKUP(A77&amp;"-"&amp;I77,PIERSECTION!$Q:$S,2,0)</f>
        <v>800</v>
      </c>
      <c r="L77" s="111">
        <f>VLOOKUP(A77&amp;"-"&amp;I77,PIERSECTION!$Q:$S,3,0)</f>
        <v>0</v>
      </c>
      <c r="M77" s="100" t="str">
        <f t="shared" si="1"/>
        <v>Column</v>
      </c>
    </row>
    <row r="78" spans="1:13">
      <c r="A78" s="13" t="s">
        <v>104</v>
      </c>
      <c r="B78" s="100">
        <v>12.172913962832</v>
      </c>
      <c r="C78" s="100" t="s">
        <v>30</v>
      </c>
      <c r="D78" s="100" t="s">
        <v>31</v>
      </c>
      <c r="E78" s="111">
        <f>VLOOKUP(A78&amp;"-"&amp;C78,PIERSECTION!$Q:$S,2,0)</f>
        <v>800</v>
      </c>
      <c r="F78" s="111">
        <f>VLOOKUP(A78&amp;"-"&amp;C78,PIERSECTION!$Q:$S,3,0)</f>
        <v>0</v>
      </c>
      <c r="G78" s="112" t="str">
        <f t="shared" si="0"/>
        <v>Column</v>
      </c>
      <c r="H78" s="112">
        <v>6.60199069622655</v>
      </c>
      <c r="I78" s="112" t="s">
        <v>30</v>
      </c>
      <c r="J78" s="112" t="s">
        <v>31</v>
      </c>
      <c r="K78" s="111">
        <f>VLOOKUP(A78&amp;"-"&amp;I78,PIERSECTION!$Q:$S,2,0)</f>
        <v>800</v>
      </c>
      <c r="L78" s="111">
        <f>VLOOKUP(A78&amp;"-"&amp;I78,PIERSECTION!$Q:$S,3,0)</f>
        <v>0</v>
      </c>
      <c r="M78" s="100" t="str">
        <f t="shared" si="1"/>
        <v>Column</v>
      </c>
    </row>
    <row r="79" spans="1:13">
      <c r="A79" s="13" t="s">
        <v>105</v>
      </c>
      <c r="B79" s="100">
        <v>11.562369003321599</v>
      </c>
      <c r="C79" s="100" t="s">
        <v>30</v>
      </c>
      <c r="D79" s="100" t="s">
        <v>34</v>
      </c>
      <c r="E79" s="111">
        <f>VLOOKUP(A79&amp;"-"&amp;C79,PIERSECTION!$Q:$S,2,0)</f>
        <v>800</v>
      </c>
      <c r="F79" s="111">
        <f>VLOOKUP(A79&amp;"-"&amp;C79,PIERSECTION!$Q:$S,3,0)</f>
        <v>0</v>
      </c>
      <c r="G79" s="112" t="str">
        <f t="shared" ref="G79:G94" si="2">IF(OR(E79=0,F79=0),"Column",IF(OR(E79/F79&gt;4,F79/E79&gt;4),"Wall","Column"))</f>
        <v>Column</v>
      </c>
      <c r="H79" s="112">
        <v>19.288285987803999</v>
      </c>
      <c r="I79" s="112" t="s">
        <v>30</v>
      </c>
      <c r="J79" s="112" t="s">
        <v>31</v>
      </c>
      <c r="K79" s="111">
        <f>VLOOKUP(A79&amp;"-"&amp;I79,PIERSECTION!$Q:$S,2,0)</f>
        <v>800</v>
      </c>
      <c r="L79" s="111">
        <f>VLOOKUP(A79&amp;"-"&amp;I79,PIERSECTION!$Q:$S,3,0)</f>
        <v>0</v>
      </c>
      <c r="M79" s="100" t="str">
        <f t="shared" ref="M79:M94" si="3">IF(OR(K79=0,L79=0),"Column",IF(OR(K79/L79&gt;4,L79/K79&gt;4),"Wall","Column"))</f>
        <v>Column</v>
      </c>
    </row>
    <row r="80" spans="1:13">
      <c r="A80" s="13" t="s">
        <v>106</v>
      </c>
      <c r="B80" s="100">
        <v>67.133480527772207</v>
      </c>
      <c r="C80" s="100" t="s">
        <v>30</v>
      </c>
      <c r="D80" s="100" t="s">
        <v>31</v>
      </c>
      <c r="E80" s="111">
        <f>VLOOKUP(A80&amp;"-"&amp;C80,PIERSECTION!$Q:$S,2,0)</f>
        <v>400</v>
      </c>
      <c r="F80" s="111">
        <f>VLOOKUP(A80&amp;"-"&amp;C80,PIERSECTION!$Q:$S,3,0)</f>
        <v>800</v>
      </c>
      <c r="G80" s="112" t="str">
        <f t="shared" si="2"/>
        <v>Column</v>
      </c>
      <c r="H80" s="112">
        <v>15.229825443490499</v>
      </c>
      <c r="I80" s="112" t="s">
        <v>30</v>
      </c>
      <c r="J80" s="112" t="s">
        <v>34</v>
      </c>
      <c r="K80" s="111">
        <f>VLOOKUP(A80&amp;"-"&amp;I80,PIERSECTION!$Q:$S,2,0)</f>
        <v>400</v>
      </c>
      <c r="L80" s="111">
        <f>VLOOKUP(A80&amp;"-"&amp;I80,PIERSECTION!$Q:$S,3,0)</f>
        <v>800</v>
      </c>
      <c r="M80" s="100" t="str">
        <f t="shared" si="3"/>
        <v>Column</v>
      </c>
    </row>
    <row r="81" spans="1:13">
      <c r="A81" s="13" t="s">
        <v>107</v>
      </c>
      <c r="B81" s="100">
        <v>25.213380630713601</v>
      </c>
      <c r="C81" s="100" t="s">
        <v>30</v>
      </c>
      <c r="D81" s="100" t="s">
        <v>31</v>
      </c>
      <c r="E81" s="111">
        <f>VLOOKUP(A81&amp;"-"&amp;C81,PIERSECTION!$Q:$S,2,0)</f>
        <v>800</v>
      </c>
      <c r="F81" s="111">
        <f>VLOOKUP(A81&amp;"-"&amp;C81,PIERSECTION!$Q:$S,3,0)</f>
        <v>0</v>
      </c>
      <c r="G81" s="112" t="str">
        <f t="shared" si="2"/>
        <v>Column</v>
      </c>
      <c r="H81" s="112">
        <v>11.4393873533822</v>
      </c>
      <c r="I81" s="112" t="s">
        <v>30</v>
      </c>
      <c r="J81" s="112" t="s">
        <v>31</v>
      </c>
      <c r="K81" s="111">
        <f>VLOOKUP(A81&amp;"-"&amp;I81,PIERSECTION!$Q:$S,2,0)</f>
        <v>800</v>
      </c>
      <c r="L81" s="111">
        <f>VLOOKUP(A81&amp;"-"&amp;I81,PIERSECTION!$Q:$S,3,0)</f>
        <v>0</v>
      </c>
      <c r="M81" s="100" t="str">
        <f t="shared" si="3"/>
        <v>Column</v>
      </c>
    </row>
    <row r="82" spans="1:13">
      <c r="A82" s="13" t="s">
        <v>108</v>
      </c>
      <c r="B82" s="100">
        <v>20.119997767556299</v>
      </c>
      <c r="C82" s="100" t="s">
        <v>30</v>
      </c>
      <c r="D82" s="100" t="s">
        <v>34</v>
      </c>
      <c r="E82" s="111">
        <f>VLOOKUP(A82&amp;"-"&amp;C82,PIERSECTION!$Q:$S,2,0)</f>
        <v>800</v>
      </c>
      <c r="F82" s="111">
        <f>VLOOKUP(A82&amp;"-"&amp;C82,PIERSECTION!$Q:$S,3,0)</f>
        <v>0</v>
      </c>
      <c r="G82" s="112" t="str">
        <f t="shared" si="2"/>
        <v>Column</v>
      </c>
      <c r="H82" s="112">
        <v>14.5980500756685</v>
      </c>
      <c r="I82" s="112" t="s">
        <v>30</v>
      </c>
      <c r="J82" s="112" t="s">
        <v>31</v>
      </c>
      <c r="K82" s="111">
        <f>VLOOKUP(A82&amp;"-"&amp;I82,PIERSECTION!$Q:$S,2,0)</f>
        <v>800</v>
      </c>
      <c r="L82" s="111">
        <f>VLOOKUP(A82&amp;"-"&amp;I82,PIERSECTION!$Q:$S,3,0)</f>
        <v>0</v>
      </c>
      <c r="M82" s="100" t="str">
        <f t="shared" si="3"/>
        <v>Column</v>
      </c>
    </row>
    <row r="83" spans="1:13">
      <c r="A83" s="13" t="s">
        <v>109</v>
      </c>
      <c r="B83" s="100">
        <v>25.3794502970051</v>
      </c>
      <c r="C83" s="100" t="s">
        <v>30</v>
      </c>
      <c r="D83" s="100" t="s">
        <v>34</v>
      </c>
      <c r="E83" s="111">
        <f>VLOOKUP(A83&amp;"-"&amp;C83,PIERSECTION!$Q:$S,2,0)</f>
        <v>800</v>
      </c>
      <c r="F83" s="111">
        <f>VLOOKUP(A83&amp;"-"&amp;C83,PIERSECTION!$Q:$S,3,0)</f>
        <v>0</v>
      </c>
      <c r="G83" s="112" t="str">
        <f t="shared" si="2"/>
        <v>Column</v>
      </c>
      <c r="H83" s="112">
        <v>16.4803486637582</v>
      </c>
      <c r="I83" s="112" t="s">
        <v>30</v>
      </c>
      <c r="J83" s="112" t="s">
        <v>34</v>
      </c>
      <c r="K83" s="111">
        <f>VLOOKUP(A83&amp;"-"&amp;I83,PIERSECTION!$Q:$S,2,0)</f>
        <v>800</v>
      </c>
      <c r="L83" s="111">
        <f>VLOOKUP(A83&amp;"-"&amp;I83,PIERSECTION!$Q:$S,3,0)</f>
        <v>0</v>
      </c>
      <c r="M83" s="100" t="str">
        <f t="shared" si="3"/>
        <v>Column</v>
      </c>
    </row>
    <row r="84" spans="1:13">
      <c r="A84" s="13" t="s">
        <v>110</v>
      </c>
      <c r="B84" s="100">
        <v>137.08590363012399</v>
      </c>
      <c r="C84" s="100" t="s">
        <v>30</v>
      </c>
      <c r="D84" s="100" t="s">
        <v>31</v>
      </c>
      <c r="E84" s="111">
        <f>VLOOKUP(A84&amp;"-"&amp;C84,PIERSECTION!$Q:$S,2,0)</f>
        <v>800</v>
      </c>
      <c r="F84" s="111">
        <f>VLOOKUP(A84&amp;"-"&amp;C84,PIERSECTION!$Q:$S,3,0)</f>
        <v>800</v>
      </c>
      <c r="G84" s="112" t="str">
        <f t="shared" si="2"/>
        <v>Column</v>
      </c>
      <c r="H84" s="112">
        <v>127.553976970967</v>
      </c>
      <c r="I84" s="112" t="s">
        <v>30</v>
      </c>
      <c r="J84" s="112" t="s">
        <v>31</v>
      </c>
      <c r="K84" s="111">
        <f>VLOOKUP(A84&amp;"-"&amp;I84,PIERSECTION!$Q:$S,2,0)</f>
        <v>800</v>
      </c>
      <c r="L84" s="111">
        <f>VLOOKUP(A84&amp;"-"&amp;I84,PIERSECTION!$Q:$S,3,0)</f>
        <v>800</v>
      </c>
      <c r="M84" s="100" t="str">
        <f t="shared" si="3"/>
        <v>Column</v>
      </c>
    </row>
    <row r="85" spans="1:13">
      <c r="A85" s="13" t="s">
        <v>111</v>
      </c>
      <c r="B85" s="100">
        <v>88.475586293374107</v>
      </c>
      <c r="C85" s="100" t="s">
        <v>30</v>
      </c>
      <c r="D85" s="100" t="s">
        <v>34</v>
      </c>
      <c r="E85" s="111">
        <f>VLOOKUP(A85&amp;"-"&amp;C85,PIERSECTION!$Q:$S,2,0)</f>
        <v>800</v>
      </c>
      <c r="F85" s="111">
        <f>VLOOKUP(A85&amp;"-"&amp;C85,PIERSECTION!$Q:$S,3,0)</f>
        <v>800</v>
      </c>
      <c r="G85" s="112" t="str">
        <f t="shared" si="2"/>
        <v>Column</v>
      </c>
      <c r="H85" s="112">
        <v>70.238173048256598</v>
      </c>
      <c r="I85" s="112" t="s">
        <v>30</v>
      </c>
      <c r="J85" s="112" t="s">
        <v>31</v>
      </c>
      <c r="K85" s="111">
        <f>VLOOKUP(A85&amp;"-"&amp;I85,PIERSECTION!$Q:$S,2,0)</f>
        <v>800</v>
      </c>
      <c r="L85" s="111">
        <f>VLOOKUP(A85&amp;"-"&amp;I85,PIERSECTION!$Q:$S,3,0)</f>
        <v>800</v>
      </c>
      <c r="M85" s="100" t="str">
        <f t="shared" si="3"/>
        <v>Column</v>
      </c>
    </row>
    <row r="86" spans="1:13">
      <c r="A86" s="13" t="s">
        <v>112</v>
      </c>
      <c r="B86" s="100">
        <v>516.66768119298195</v>
      </c>
      <c r="C86" s="100" t="s">
        <v>30</v>
      </c>
      <c r="D86" s="100" t="s">
        <v>31</v>
      </c>
      <c r="E86" s="111">
        <f>VLOOKUP(A86&amp;"-"&amp;C86,PIERSECTION!$Q:$S,2,0)</f>
        <v>220.00000000000099</v>
      </c>
      <c r="F86" s="111">
        <f>VLOOKUP(A86&amp;"-"&amp;C86,PIERSECTION!$Q:$S,3,0)</f>
        <v>2286.50388147494</v>
      </c>
      <c r="G86" s="112" t="str">
        <f t="shared" si="2"/>
        <v>Wall</v>
      </c>
      <c r="H86" s="112">
        <v>18.807438834830698</v>
      </c>
      <c r="I86" s="112" t="s">
        <v>30</v>
      </c>
      <c r="J86" s="112" t="s">
        <v>34</v>
      </c>
      <c r="K86" s="111">
        <f>VLOOKUP(A86&amp;"-"&amp;I86,PIERSECTION!$Q:$S,2,0)</f>
        <v>220.00000000000099</v>
      </c>
      <c r="L86" s="111">
        <f>VLOOKUP(A86&amp;"-"&amp;I86,PIERSECTION!$Q:$S,3,0)</f>
        <v>2286.50388147494</v>
      </c>
      <c r="M86" s="100" t="str">
        <f t="shared" si="3"/>
        <v>Wall</v>
      </c>
    </row>
    <row r="87" spans="1:13">
      <c r="A87" s="13" t="s">
        <v>113</v>
      </c>
      <c r="B87" s="100">
        <v>504.38945397727502</v>
      </c>
      <c r="C87" s="100" t="s">
        <v>30</v>
      </c>
      <c r="D87" s="100" t="s">
        <v>34</v>
      </c>
      <c r="E87" s="111">
        <f>VLOOKUP(A87&amp;"-"&amp;C87,PIERSECTION!$Q:$S,2,0)</f>
        <v>220</v>
      </c>
      <c r="F87" s="111">
        <f>VLOOKUP(A87&amp;"-"&amp;C87,PIERSECTION!$Q:$S,3,0)</f>
        <v>2286.5011988844399</v>
      </c>
      <c r="G87" s="112" t="str">
        <f t="shared" si="2"/>
        <v>Wall</v>
      </c>
      <c r="H87" s="112">
        <v>2.2459724239862102</v>
      </c>
      <c r="I87" s="112" t="s">
        <v>30</v>
      </c>
      <c r="J87" s="112" t="s">
        <v>31</v>
      </c>
      <c r="K87" s="111">
        <f>VLOOKUP(A87&amp;"-"&amp;I87,PIERSECTION!$Q:$S,2,0)</f>
        <v>220</v>
      </c>
      <c r="L87" s="111">
        <f>VLOOKUP(A87&amp;"-"&amp;I87,PIERSECTION!$Q:$S,3,0)</f>
        <v>2286.5011988844399</v>
      </c>
      <c r="M87" s="100" t="str">
        <f t="shared" si="3"/>
        <v>Wall</v>
      </c>
    </row>
    <row r="88" spans="1:13">
      <c r="A88" s="13" t="s">
        <v>114</v>
      </c>
      <c r="B88" s="100">
        <v>537.55057174216597</v>
      </c>
      <c r="C88" s="100" t="s">
        <v>30</v>
      </c>
      <c r="D88" s="100" t="s">
        <v>34</v>
      </c>
      <c r="E88" s="111">
        <f>VLOOKUP(A88&amp;"-"&amp;C88,PIERSECTION!$Q:$S,2,0)</f>
        <v>220</v>
      </c>
      <c r="F88" s="111">
        <f>VLOOKUP(A88&amp;"-"&amp;C88,PIERSECTION!$Q:$S,3,0)</f>
        <v>2286.50388147494</v>
      </c>
      <c r="G88" s="112" t="str">
        <f t="shared" si="2"/>
        <v>Wall</v>
      </c>
      <c r="H88" s="112">
        <v>7.6898513757218296</v>
      </c>
      <c r="I88" s="112" t="s">
        <v>30</v>
      </c>
      <c r="J88" s="112" t="s">
        <v>31</v>
      </c>
      <c r="K88" s="111">
        <f>VLOOKUP(A88&amp;"-"&amp;I88,PIERSECTION!$Q:$S,2,0)</f>
        <v>220</v>
      </c>
      <c r="L88" s="111">
        <f>VLOOKUP(A88&amp;"-"&amp;I88,PIERSECTION!$Q:$S,3,0)</f>
        <v>2286.50388147494</v>
      </c>
      <c r="M88" s="100" t="str">
        <f t="shared" si="3"/>
        <v>Wall</v>
      </c>
    </row>
    <row r="89" spans="1:13">
      <c r="A89" s="13" t="s">
        <v>115</v>
      </c>
      <c r="B89" s="100">
        <v>696.06706504106705</v>
      </c>
      <c r="C89" s="100" t="s">
        <v>30</v>
      </c>
      <c r="D89" s="100" t="s">
        <v>34</v>
      </c>
      <c r="E89" s="111">
        <f>VLOOKUP(A89&amp;"-"&amp;C89,PIERSECTION!$Q:$S,2,0)</f>
        <v>220</v>
      </c>
      <c r="F89" s="111">
        <f>VLOOKUP(A89&amp;"-"&amp;C89,PIERSECTION!$Q:$S,3,0)</f>
        <v>2890</v>
      </c>
      <c r="G89" s="112" t="str">
        <f t="shared" si="2"/>
        <v>Wall</v>
      </c>
      <c r="H89" s="112">
        <v>17.539762942269999</v>
      </c>
      <c r="I89" s="112" t="s">
        <v>30</v>
      </c>
      <c r="J89" s="112" t="s">
        <v>34</v>
      </c>
      <c r="K89" s="111">
        <f>VLOOKUP(A89&amp;"-"&amp;I89,PIERSECTION!$Q:$S,2,0)</f>
        <v>220</v>
      </c>
      <c r="L89" s="111">
        <f>VLOOKUP(A89&amp;"-"&amp;I89,PIERSECTION!$Q:$S,3,0)</f>
        <v>2890</v>
      </c>
      <c r="M89" s="100" t="str">
        <f t="shared" si="3"/>
        <v>Wall</v>
      </c>
    </row>
    <row r="90" spans="1:13">
      <c r="A90" s="13" t="s">
        <v>116</v>
      </c>
      <c r="B90" s="100">
        <v>620.85513711662497</v>
      </c>
      <c r="C90" s="100" t="s">
        <v>30</v>
      </c>
      <c r="D90" s="100" t="s">
        <v>34</v>
      </c>
      <c r="E90" s="111">
        <f>VLOOKUP(A90&amp;"-"&amp;C90,PIERSECTION!$Q:$S,2,0)</f>
        <v>220</v>
      </c>
      <c r="F90" s="111">
        <f>VLOOKUP(A90&amp;"-"&amp;C90,PIERSECTION!$Q:$S,3,0)</f>
        <v>2890</v>
      </c>
      <c r="G90" s="112" t="str">
        <f t="shared" si="2"/>
        <v>Wall</v>
      </c>
      <c r="H90" s="112">
        <v>1.57984589355294</v>
      </c>
      <c r="I90" s="112" t="s">
        <v>30</v>
      </c>
      <c r="J90" s="112" t="s">
        <v>31</v>
      </c>
      <c r="K90" s="111">
        <f>VLOOKUP(A90&amp;"-"&amp;I90,PIERSECTION!$Q:$S,2,0)</f>
        <v>220</v>
      </c>
      <c r="L90" s="111">
        <f>VLOOKUP(A90&amp;"-"&amp;I90,PIERSECTION!$Q:$S,3,0)</f>
        <v>2890</v>
      </c>
      <c r="M90" s="100" t="str">
        <f t="shared" si="3"/>
        <v>Wall</v>
      </c>
    </row>
    <row r="91" spans="1:13">
      <c r="A91" s="13" t="s">
        <v>117</v>
      </c>
      <c r="B91" s="100">
        <v>602.29107466132302</v>
      </c>
      <c r="C91" s="100" t="s">
        <v>30</v>
      </c>
      <c r="D91" s="100" t="s">
        <v>34</v>
      </c>
      <c r="E91" s="111">
        <f>VLOOKUP(A91&amp;"-"&amp;C91,PIERSECTION!$Q:$S,2,0)</f>
        <v>220</v>
      </c>
      <c r="F91" s="111">
        <f>VLOOKUP(A91&amp;"-"&amp;C91,PIERSECTION!$Q:$S,3,0)</f>
        <v>2890</v>
      </c>
      <c r="G91" s="112" t="str">
        <f t="shared" si="2"/>
        <v>Wall</v>
      </c>
      <c r="H91" s="112">
        <v>30.039471266488299</v>
      </c>
      <c r="I91" s="112" t="s">
        <v>30</v>
      </c>
      <c r="J91" s="112" t="s">
        <v>31</v>
      </c>
      <c r="K91" s="111">
        <f>VLOOKUP(A91&amp;"-"&amp;I91,PIERSECTION!$Q:$S,2,0)</f>
        <v>220</v>
      </c>
      <c r="L91" s="111">
        <f>VLOOKUP(A91&amp;"-"&amp;I91,PIERSECTION!$Q:$S,3,0)</f>
        <v>2890</v>
      </c>
      <c r="M91" s="100" t="str">
        <f t="shared" si="3"/>
        <v>Wall</v>
      </c>
    </row>
    <row r="92" spans="1:13">
      <c r="A92" s="13" t="s">
        <v>118</v>
      </c>
      <c r="B92" s="100">
        <v>499.18789120330001</v>
      </c>
      <c r="C92" s="100" t="s">
        <v>30</v>
      </c>
      <c r="D92" s="100" t="s">
        <v>31</v>
      </c>
      <c r="E92" s="111">
        <f>VLOOKUP(A92&amp;"-"&amp;C92,PIERSECTION!$Q:$S,2,0)</f>
        <v>220</v>
      </c>
      <c r="F92" s="111">
        <f>VLOOKUP(A92&amp;"-"&amp;C92,PIERSECTION!$Q:$S,3,0)</f>
        <v>2295.95296119063</v>
      </c>
      <c r="G92" s="112" t="str">
        <f t="shared" si="2"/>
        <v>Wall</v>
      </c>
      <c r="H92" s="112">
        <v>20.079352855362799</v>
      </c>
      <c r="I92" s="112" t="s">
        <v>30</v>
      </c>
      <c r="J92" s="112" t="s">
        <v>31</v>
      </c>
      <c r="K92" s="111">
        <f>VLOOKUP(A92&amp;"-"&amp;I92,PIERSECTION!$Q:$S,2,0)</f>
        <v>220</v>
      </c>
      <c r="L92" s="111">
        <f>VLOOKUP(A92&amp;"-"&amp;I92,PIERSECTION!$Q:$S,3,0)</f>
        <v>2295.95296119063</v>
      </c>
      <c r="M92" s="100" t="str">
        <f t="shared" si="3"/>
        <v>Wall</v>
      </c>
    </row>
    <row r="93" spans="1:13">
      <c r="A93" s="13" t="s">
        <v>119</v>
      </c>
      <c r="B93" s="100">
        <v>491.45848449886898</v>
      </c>
      <c r="C93" s="100" t="s">
        <v>30</v>
      </c>
      <c r="D93" s="100" t="s">
        <v>34</v>
      </c>
      <c r="E93" s="111">
        <f>VLOOKUP(A93&amp;"-"&amp;C93,PIERSECTION!$Q:$S,2,0)</f>
        <v>220</v>
      </c>
      <c r="F93" s="111">
        <f>VLOOKUP(A93&amp;"-"&amp;C93,PIERSECTION!$Q:$S,3,0)</f>
        <v>2295.94592035614</v>
      </c>
      <c r="G93" s="112" t="str">
        <f t="shared" si="2"/>
        <v>Wall</v>
      </c>
      <c r="H93" s="112">
        <v>2.2979144476689002</v>
      </c>
      <c r="I93" s="112" t="s">
        <v>30</v>
      </c>
      <c r="J93" s="112" t="s">
        <v>34</v>
      </c>
      <c r="K93" s="111">
        <f>VLOOKUP(A93&amp;"-"&amp;I93,PIERSECTION!$Q:$S,2,0)</f>
        <v>220</v>
      </c>
      <c r="L93" s="111">
        <f>VLOOKUP(A93&amp;"-"&amp;I93,PIERSECTION!$Q:$S,3,0)</f>
        <v>2295.94592035614</v>
      </c>
      <c r="M93" s="100" t="str">
        <f t="shared" si="3"/>
        <v>Wall</v>
      </c>
    </row>
    <row r="94" spans="1:13">
      <c r="A94" s="13" t="s">
        <v>120</v>
      </c>
      <c r="B94" s="100">
        <v>533.65102572886804</v>
      </c>
      <c r="C94" s="100" t="s">
        <v>30</v>
      </c>
      <c r="D94" s="100" t="s">
        <v>34</v>
      </c>
      <c r="E94" s="111">
        <f>VLOOKUP(A94&amp;"-"&amp;C94,PIERSECTION!$Q:$S,2,0)</f>
        <v>220</v>
      </c>
      <c r="F94" s="111">
        <f>VLOOKUP(A94&amp;"-"&amp;C94,PIERSECTION!$Q:$S,3,0)</f>
        <v>2295.95296119062</v>
      </c>
      <c r="G94" s="112" t="str">
        <f t="shared" si="2"/>
        <v>Wall</v>
      </c>
      <c r="H94" s="112">
        <v>9.2947915362210392</v>
      </c>
      <c r="I94" s="112" t="s">
        <v>30</v>
      </c>
      <c r="J94" s="112" t="s">
        <v>34</v>
      </c>
      <c r="K94" s="111">
        <f>VLOOKUP(A94&amp;"-"&amp;I94,PIERSECTION!$Q:$S,2,0)</f>
        <v>220</v>
      </c>
      <c r="L94" s="111">
        <f>VLOOKUP(A94&amp;"-"&amp;I94,PIERSECTION!$Q:$S,3,0)</f>
        <v>2295.95296119062</v>
      </c>
      <c r="M94" s="100" t="str">
        <f t="shared" si="3"/>
        <v>Wall</v>
      </c>
    </row>
  </sheetData>
  <mergeCells count="34">
    <mergeCell ref="A12:A13"/>
    <mergeCell ref="O18:X19"/>
    <mergeCell ref="O2:X4"/>
    <mergeCell ref="O5:X6"/>
    <mergeCell ref="O11:X13"/>
    <mergeCell ref="O14:X15"/>
    <mergeCell ref="O16:X17"/>
    <mergeCell ref="O9:X10"/>
    <mergeCell ref="O7:X8"/>
    <mergeCell ref="D9:E9"/>
    <mergeCell ref="D10:E10"/>
    <mergeCell ref="F10:I10"/>
    <mergeCell ref="B12:G12"/>
    <mergeCell ref="H12:M12"/>
    <mergeCell ref="A5:C5"/>
    <mergeCell ref="D5:F5"/>
    <mergeCell ref="G5:J5"/>
    <mergeCell ref="K5:M5"/>
    <mergeCell ref="D8:E8"/>
    <mergeCell ref="F8:G8"/>
    <mergeCell ref="H8:I8"/>
    <mergeCell ref="A3:C3"/>
    <mergeCell ref="D3:F3"/>
    <mergeCell ref="G3:J3"/>
    <mergeCell ref="K3:M3"/>
    <mergeCell ref="A4:C4"/>
    <mergeCell ref="D4:F4"/>
    <mergeCell ref="G4:J4"/>
    <mergeCell ref="K4:M4"/>
    <mergeCell ref="A1:M1"/>
    <mergeCell ref="A2:C2"/>
    <mergeCell ref="D2:F2"/>
    <mergeCell ref="G2:J2"/>
    <mergeCell ref="K2:M2"/>
  </mergeCells>
  <printOptions horizontalCentered="1"/>
  <pageMargins left="0.7" right="0.7" top="0.75" bottom="0.75" header="0.3" footer="0.3"/>
  <pageSetup scale="83" fitToHeight="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70C0"/>
  </sheetPr>
  <dimension ref="A1:S38"/>
  <sheetViews>
    <sheetView view="pageBreakPreview" zoomScaleNormal="100" workbookViewId="0">
      <selection activeCell="E6" sqref="E6:H7"/>
    </sheetView>
  </sheetViews>
  <sheetFormatPr defaultColWidth="9" defaultRowHeight="14.25"/>
  <cols>
    <col min="1" max="1" width="10.5" style="13" customWidth="1"/>
    <col min="2" max="2" width="10.25" style="13" customWidth="1"/>
    <col min="3" max="3" width="9.375" style="13" customWidth="1"/>
    <col min="4" max="4" width="9" style="13" customWidth="1"/>
    <col min="5" max="5" width="8.375" style="100" customWidth="1"/>
    <col min="6" max="6" width="9.375" style="100" customWidth="1"/>
    <col min="7" max="7" width="9.5" style="101" customWidth="1"/>
    <col min="8" max="8" width="9.875" style="101" customWidth="1"/>
    <col min="9" max="16384" width="9" style="90"/>
  </cols>
  <sheetData>
    <row r="1" spans="1:19" ht="28.5" customHeight="1">
      <c r="A1" s="159" t="s">
        <v>0</v>
      </c>
      <c r="B1" s="160"/>
      <c r="C1" s="160"/>
      <c r="D1" s="160"/>
      <c r="E1" s="160"/>
      <c r="F1" s="160"/>
      <c r="G1" s="160"/>
      <c r="H1" s="160"/>
      <c r="J1" s="180" t="s">
        <v>121</v>
      </c>
      <c r="K1" s="180"/>
      <c r="L1" s="180"/>
      <c r="M1" s="180"/>
      <c r="N1" s="180"/>
      <c r="O1" s="180"/>
      <c r="P1" s="180"/>
      <c r="Q1" s="180"/>
      <c r="R1" s="180"/>
      <c r="S1" s="180"/>
    </row>
    <row r="2" spans="1:19">
      <c r="A2" s="161" t="s">
        <v>1</v>
      </c>
      <c r="B2" s="161"/>
      <c r="C2" s="162" t="s">
        <v>2</v>
      </c>
      <c r="D2" s="162"/>
      <c r="E2" s="163" t="s">
        <v>3</v>
      </c>
      <c r="F2" s="163"/>
      <c r="G2" s="164" t="s">
        <v>4</v>
      </c>
      <c r="H2" s="164"/>
      <c r="J2" s="180"/>
      <c r="K2" s="180"/>
      <c r="L2" s="180"/>
      <c r="M2" s="180"/>
      <c r="N2" s="180"/>
      <c r="O2" s="180"/>
      <c r="P2" s="180"/>
      <c r="Q2" s="180"/>
      <c r="R2" s="180"/>
      <c r="S2" s="180"/>
    </row>
    <row r="3" spans="1:19">
      <c r="A3" s="161" t="s">
        <v>6</v>
      </c>
      <c r="B3" s="161"/>
      <c r="C3" s="162" t="s">
        <v>2</v>
      </c>
      <c r="D3" s="162"/>
      <c r="E3" s="163" t="s">
        <v>7</v>
      </c>
      <c r="F3" s="163"/>
      <c r="G3" s="165">
        <f ca="1">TODAY()</f>
        <v>46281</v>
      </c>
      <c r="H3" s="165"/>
      <c r="J3" s="180"/>
      <c r="K3" s="180"/>
      <c r="L3" s="180"/>
      <c r="M3" s="180"/>
      <c r="N3" s="180"/>
      <c r="O3" s="180"/>
      <c r="P3" s="180"/>
      <c r="Q3" s="180"/>
      <c r="R3" s="180"/>
      <c r="S3" s="180"/>
    </row>
    <row r="4" spans="1:19">
      <c r="A4" s="161" t="s">
        <v>8</v>
      </c>
      <c r="B4" s="161"/>
      <c r="C4" s="162" t="s">
        <v>2</v>
      </c>
      <c r="D4" s="162"/>
      <c r="E4" s="163" t="s">
        <v>9</v>
      </c>
      <c r="F4" s="163"/>
      <c r="G4" s="164" t="s">
        <v>2</v>
      </c>
      <c r="H4" s="164"/>
    </row>
    <row r="5" spans="1:19" ht="15">
      <c r="A5" s="161" t="s">
        <v>10</v>
      </c>
      <c r="B5" s="161"/>
      <c r="C5" s="162" t="s">
        <v>2</v>
      </c>
      <c r="D5" s="162"/>
      <c r="E5" s="163" t="s">
        <v>11</v>
      </c>
      <c r="F5" s="163"/>
      <c r="G5" s="164" t="s">
        <v>2</v>
      </c>
      <c r="H5" s="164"/>
      <c r="J5" s="102" t="s">
        <v>122</v>
      </c>
      <c r="K5" s="103"/>
      <c r="L5" s="104"/>
    </row>
    <row r="6" spans="1:19" ht="17.25" customHeight="1">
      <c r="A6" s="176" t="str">
        <f>IF(E9="Tường đơn","Số Vách không có khả năng giảm 25% tổng momen theo từng phương ngang:","")</f>
        <v/>
      </c>
      <c r="B6" s="176"/>
      <c r="C6" s="176"/>
      <c r="D6" s="176"/>
      <c r="E6" s="178" t="str">
        <f>IF(A6="","",I7)</f>
        <v/>
      </c>
      <c r="F6" s="178"/>
      <c r="G6" s="178"/>
      <c r="H6" s="178"/>
      <c r="J6" s="105" t="s">
        <v>123</v>
      </c>
      <c r="K6" s="89"/>
      <c r="L6" s="106"/>
    </row>
    <row r="7" spans="1:19" ht="14.25" customHeight="1">
      <c r="A7" s="177"/>
      <c r="B7" s="177"/>
      <c r="C7" s="177"/>
      <c r="D7" s="177"/>
      <c r="E7" s="179"/>
      <c r="F7" s="179"/>
      <c r="G7" s="179"/>
      <c r="H7" s="179"/>
      <c r="I7" s="107">
        <v>14</v>
      </c>
      <c r="J7" s="108" t="s">
        <v>124</v>
      </c>
      <c r="K7" s="109"/>
      <c r="L7" s="110"/>
    </row>
    <row r="8" spans="1:19" ht="15">
      <c r="A8" s="166" t="s">
        <v>125</v>
      </c>
      <c r="B8" s="167"/>
      <c r="C8" s="167"/>
      <c r="D8" s="168"/>
      <c r="E8" s="169">
        <f>SUM(G14:H43)/SUM(E14:F43)*100</f>
        <v>30.132279713311501</v>
      </c>
      <c r="F8" s="169"/>
      <c r="G8" s="169"/>
      <c r="H8" s="169"/>
    </row>
    <row r="9" spans="1:19" ht="15">
      <c r="A9" s="170" t="s">
        <v>126</v>
      </c>
      <c r="B9" s="170"/>
      <c r="C9" s="170"/>
      <c r="D9" s="170"/>
      <c r="E9" s="171" t="str">
        <f>IF(E8&gt;=25,"Tường kép","Tường đơn")</f>
        <v>Tường kép</v>
      </c>
      <c r="F9" s="171"/>
      <c r="G9" s="171"/>
      <c r="H9" s="171"/>
    </row>
    <row r="10" spans="1:19" ht="15">
      <c r="A10" s="172" t="s">
        <v>127</v>
      </c>
      <c r="B10" s="172"/>
      <c r="C10" s="172"/>
      <c r="D10" s="172"/>
      <c r="E10" s="173" t="s">
        <v>128</v>
      </c>
      <c r="F10" s="173"/>
      <c r="G10" s="173"/>
      <c r="H10" s="173"/>
    </row>
    <row r="11" spans="1:19" ht="15" customHeight="1">
      <c r="A11" s="174"/>
      <c r="B11" s="174"/>
      <c r="C11" s="174"/>
      <c r="D11" s="174"/>
      <c r="E11" s="174"/>
      <c r="F11" s="174"/>
      <c r="G11" s="174"/>
      <c r="H11" s="174"/>
    </row>
    <row r="12" spans="1:19">
      <c r="A12" s="97" t="s">
        <v>24</v>
      </c>
      <c r="B12" s="97" t="s">
        <v>129</v>
      </c>
      <c r="C12" s="175" t="s">
        <v>130</v>
      </c>
      <c r="D12" s="175"/>
      <c r="E12" s="175" t="s">
        <v>131</v>
      </c>
      <c r="F12" s="175"/>
      <c r="G12" s="175" t="s">
        <v>132</v>
      </c>
      <c r="H12" s="175"/>
    </row>
    <row r="13" spans="1:19">
      <c r="A13" s="97" t="s">
        <v>2</v>
      </c>
      <c r="B13" s="97" t="s">
        <v>2</v>
      </c>
      <c r="C13" s="97" t="s">
        <v>133</v>
      </c>
      <c r="D13" s="97" t="s">
        <v>134</v>
      </c>
      <c r="E13" s="97" t="s">
        <v>133</v>
      </c>
      <c r="F13" s="97" t="s">
        <v>134</v>
      </c>
      <c r="G13" s="97" t="s">
        <v>133</v>
      </c>
      <c r="H13" s="97" t="s">
        <v>134</v>
      </c>
    </row>
    <row r="14" spans="1:19">
      <c r="A14" s="13" t="s">
        <v>135</v>
      </c>
      <c r="B14" s="13" t="s">
        <v>136</v>
      </c>
      <c r="C14" s="100">
        <v>100.098363790683</v>
      </c>
      <c r="D14" s="100">
        <v>3168.96516711918</v>
      </c>
      <c r="E14" s="100">
        <v>128.63902716169</v>
      </c>
      <c r="F14" s="100">
        <v>4095.1840575018</v>
      </c>
      <c r="G14" s="101">
        <f>E14-C14</f>
        <v>28.540663371007</v>
      </c>
      <c r="H14" s="101">
        <f>F14-D14</f>
        <v>926.21889038261997</v>
      </c>
    </row>
    <row r="15" spans="1:19">
      <c r="A15" s="13" t="s">
        <v>135</v>
      </c>
      <c r="B15" s="13" t="s">
        <v>137</v>
      </c>
      <c r="C15" s="100">
        <v>23.9654555128112</v>
      </c>
      <c r="D15" s="100">
        <v>1083.5359648260201</v>
      </c>
      <c r="E15" s="100">
        <v>69.285666108713102</v>
      </c>
      <c r="F15" s="100">
        <v>1208.03044561347</v>
      </c>
      <c r="G15" s="101">
        <f t="shared" ref="G15:G38" si="0">E15-C15</f>
        <v>45.320210595901898</v>
      </c>
      <c r="H15" s="101">
        <f t="shared" ref="H15:H38" si="1">F15-D15</f>
        <v>124.49448078745</v>
      </c>
    </row>
    <row r="16" spans="1:19">
      <c r="A16" s="13" t="s">
        <v>135</v>
      </c>
      <c r="B16" s="13" t="s">
        <v>138</v>
      </c>
      <c r="C16" s="100">
        <v>33.155342406662797</v>
      </c>
      <c r="D16" s="100">
        <v>753.40385735265204</v>
      </c>
      <c r="E16" s="100">
        <v>79.479714166220703</v>
      </c>
      <c r="F16" s="100">
        <v>719.03695830987999</v>
      </c>
      <c r="G16" s="101">
        <f t="shared" si="0"/>
        <v>46.324371759557899</v>
      </c>
      <c r="H16" s="101">
        <f t="shared" si="1"/>
        <v>-34.366899042771998</v>
      </c>
    </row>
    <row r="17" spans="1:8">
      <c r="A17" s="13" t="s">
        <v>135</v>
      </c>
      <c r="B17" s="13" t="s">
        <v>139</v>
      </c>
      <c r="C17" s="100">
        <v>55.756833716187401</v>
      </c>
      <c r="D17" s="100">
        <v>1202.77772312358</v>
      </c>
      <c r="E17" s="100">
        <v>171.37064833655899</v>
      </c>
      <c r="F17" s="100">
        <v>1471.74066685202</v>
      </c>
      <c r="G17" s="101">
        <f t="shared" si="0"/>
        <v>115.613814620372</v>
      </c>
      <c r="H17" s="101">
        <f t="shared" si="1"/>
        <v>268.96294372844</v>
      </c>
    </row>
    <row r="18" spans="1:8">
      <c r="A18" s="13" t="s">
        <v>135</v>
      </c>
      <c r="B18" s="13" t="s">
        <v>140</v>
      </c>
      <c r="C18" s="100">
        <v>21.120242592075801</v>
      </c>
      <c r="D18" s="100">
        <v>2046.8588580632299</v>
      </c>
      <c r="E18" s="100">
        <v>93.723617244046295</v>
      </c>
      <c r="F18" s="100">
        <v>2708.0222954108299</v>
      </c>
      <c r="G18" s="101">
        <f t="shared" si="0"/>
        <v>72.603374651970498</v>
      </c>
      <c r="H18" s="101">
        <f t="shared" si="1"/>
        <v>661.16343734760005</v>
      </c>
    </row>
    <row r="19" spans="1:8">
      <c r="A19" s="13" t="s">
        <v>135</v>
      </c>
      <c r="B19" s="13" t="s">
        <v>141</v>
      </c>
      <c r="C19" s="100">
        <v>99.277290399266306</v>
      </c>
      <c r="D19" s="100">
        <v>2897.7690419544201</v>
      </c>
      <c r="E19" s="100">
        <v>127.441937241848</v>
      </c>
      <c r="F19" s="100">
        <v>3821.7666175116701</v>
      </c>
      <c r="G19" s="101">
        <f t="shared" si="0"/>
        <v>28.1646468425817</v>
      </c>
      <c r="H19" s="101">
        <f t="shared" si="1"/>
        <v>923.99757555725</v>
      </c>
    </row>
    <row r="20" spans="1:8">
      <c r="A20" s="13" t="s">
        <v>135</v>
      </c>
      <c r="B20" s="13" t="s">
        <v>142</v>
      </c>
      <c r="C20" s="100">
        <v>65.418407091613801</v>
      </c>
      <c r="D20" s="100">
        <v>3150.0790520064402</v>
      </c>
      <c r="E20" s="100">
        <v>71.960175124829306</v>
      </c>
      <c r="F20" s="100">
        <v>4092.8666813013201</v>
      </c>
      <c r="G20" s="101">
        <f t="shared" si="0"/>
        <v>6.5417680332154999</v>
      </c>
      <c r="H20" s="101">
        <f t="shared" si="1"/>
        <v>942.78762929488005</v>
      </c>
    </row>
    <row r="21" spans="1:8">
      <c r="A21" s="13" t="s">
        <v>135</v>
      </c>
      <c r="B21" s="13" t="s">
        <v>143</v>
      </c>
      <c r="C21" s="100">
        <v>61.299859072256801</v>
      </c>
      <c r="D21" s="100">
        <v>1873.38776669597</v>
      </c>
      <c r="E21" s="100">
        <v>69.006581459410299</v>
      </c>
      <c r="F21" s="100">
        <v>2337.54448321987</v>
      </c>
      <c r="G21" s="101">
        <f t="shared" si="0"/>
        <v>7.7067223871535004</v>
      </c>
      <c r="H21" s="101">
        <f t="shared" si="1"/>
        <v>464.1567165239</v>
      </c>
    </row>
    <row r="22" spans="1:8">
      <c r="A22" s="13" t="s">
        <v>135</v>
      </c>
      <c r="B22" s="13" t="s">
        <v>144</v>
      </c>
      <c r="C22" s="100">
        <v>62.249381071893097</v>
      </c>
      <c r="D22" s="100">
        <v>2059.8306592620302</v>
      </c>
      <c r="E22" s="100">
        <v>68.134173471304095</v>
      </c>
      <c r="F22" s="100">
        <v>2689.4986820418999</v>
      </c>
      <c r="G22" s="101">
        <f t="shared" si="0"/>
        <v>5.8847923994110003</v>
      </c>
      <c r="H22" s="101">
        <f t="shared" si="1"/>
        <v>629.66802277986994</v>
      </c>
    </row>
    <row r="23" spans="1:8">
      <c r="A23" s="13" t="s">
        <v>135</v>
      </c>
      <c r="B23" s="13" t="s">
        <v>145</v>
      </c>
      <c r="C23" s="100">
        <v>66.3382649858398</v>
      </c>
      <c r="D23" s="100">
        <v>2880.8207854398402</v>
      </c>
      <c r="E23" s="100">
        <v>71.089416892781799</v>
      </c>
      <c r="F23" s="100">
        <v>3819.5616139641502</v>
      </c>
      <c r="G23" s="101">
        <f t="shared" si="0"/>
        <v>4.7511519069419998</v>
      </c>
      <c r="H23" s="101">
        <f t="shared" si="1"/>
        <v>938.74082852431002</v>
      </c>
    </row>
    <row r="24" spans="1:8">
      <c r="A24" s="13" t="s">
        <v>135</v>
      </c>
      <c r="B24" s="13" t="s">
        <v>146</v>
      </c>
      <c r="C24" s="100">
        <v>250.375428828818</v>
      </c>
      <c r="D24" s="100">
        <v>4438.6013334956697</v>
      </c>
      <c r="E24" s="100">
        <v>313.78181992313699</v>
      </c>
      <c r="F24" s="100">
        <v>5714.0640420799</v>
      </c>
      <c r="G24" s="101">
        <f t="shared" si="0"/>
        <v>63.406391094318998</v>
      </c>
      <c r="H24" s="101">
        <f t="shared" si="1"/>
        <v>1275.4627085842301</v>
      </c>
    </row>
    <row r="25" spans="1:8">
      <c r="A25" s="13" t="s">
        <v>135</v>
      </c>
      <c r="B25" s="13" t="s">
        <v>147</v>
      </c>
      <c r="C25" s="100">
        <v>153.08647094699199</v>
      </c>
      <c r="D25" s="100">
        <v>1980.86459253114</v>
      </c>
      <c r="E25" s="100">
        <v>193.20456593095901</v>
      </c>
      <c r="F25" s="100">
        <v>2419.0025335046498</v>
      </c>
      <c r="G25" s="101">
        <f t="shared" si="0"/>
        <v>40.118094983966998</v>
      </c>
      <c r="H25" s="101">
        <f t="shared" si="1"/>
        <v>438.13794097351001</v>
      </c>
    </row>
    <row r="26" spans="1:8">
      <c r="A26" s="13" t="s">
        <v>135</v>
      </c>
      <c r="B26" s="13" t="s">
        <v>148</v>
      </c>
      <c r="C26" s="100">
        <v>83.417758175342996</v>
      </c>
      <c r="D26" s="100">
        <v>885.20579590066905</v>
      </c>
      <c r="E26" s="100">
        <v>102.621846900818</v>
      </c>
      <c r="F26" s="100">
        <v>939.74549250572204</v>
      </c>
      <c r="G26" s="101">
        <f t="shared" si="0"/>
        <v>19.204088725475</v>
      </c>
      <c r="H26" s="101">
        <f t="shared" si="1"/>
        <v>54.539696605053003</v>
      </c>
    </row>
    <row r="27" spans="1:8">
      <c r="A27" s="13" t="s">
        <v>135</v>
      </c>
      <c r="B27" s="13" t="s">
        <v>149</v>
      </c>
      <c r="C27" s="100">
        <v>89.868577971820898</v>
      </c>
      <c r="D27" s="100">
        <v>638.55440554739801</v>
      </c>
      <c r="E27" s="100">
        <v>110.33963622917</v>
      </c>
      <c r="F27" s="100">
        <v>580.67759403971104</v>
      </c>
      <c r="G27" s="101">
        <f t="shared" si="0"/>
        <v>20.4710582573491</v>
      </c>
      <c r="H27" s="101">
        <f t="shared" si="1"/>
        <v>-57.876811507687002</v>
      </c>
    </row>
    <row r="28" spans="1:8">
      <c r="A28" s="13" t="s">
        <v>135</v>
      </c>
      <c r="B28" s="13" t="s">
        <v>150</v>
      </c>
      <c r="C28" s="100">
        <v>85.164464896246898</v>
      </c>
      <c r="D28" s="100">
        <v>1024.0197145176501</v>
      </c>
      <c r="E28" s="100">
        <v>104.50450374142299</v>
      </c>
      <c r="F28" s="100">
        <v>1215.39919590877</v>
      </c>
      <c r="G28" s="101">
        <f t="shared" si="0"/>
        <v>19.3400388451761</v>
      </c>
      <c r="H28" s="101">
        <f t="shared" si="1"/>
        <v>191.37948139112001</v>
      </c>
    </row>
    <row r="29" spans="1:8">
      <c r="A29" s="13" t="s">
        <v>135</v>
      </c>
      <c r="B29" s="13" t="s">
        <v>151</v>
      </c>
      <c r="C29" s="100">
        <v>88.343106382867902</v>
      </c>
      <c r="D29" s="100">
        <v>1749.01767981134</v>
      </c>
      <c r="E29" s="100">
        <v>106.501403390619</v>
      </c>
      <c r="F29" s="100">
        <v>2228.4334217052101</v>
      </c>
      <c r="G29" s="101">
        <f t="shared" si="0"/>
        <v>18.158297007751099</v>
      </c>
      <c r="H29" s="101">
        <f t="shared" si="1"/>
        <v>479.41574189387001</v>
      </c>
    </row>
    <row r="30" spans="1:8">
      <c r="A30" s="13" t="s">
        <v>135</v>
      </c>
      <c r="B30" s="13" t="s">
        <v>152</v>
      </c>
      <c r="C30" s="100">
        <v>72.841138281842007</v>
      </c>
      <c r="D30" s="100">
        <v>1584.5411706735599</v>
      </c>
      <c r="E30" s="100">
        <v>85.221538362963301</v>
      </c>
      <c r="F30" s="100">
        <v>1930.65391537492</v>
      </c>
      <c r="G30" s="101">
        <f t="shared" si="0"/>
        <v>12.3804000811213</v>
      </c>
      <c r="H30" s="101">
        <f t="shared" si="1"/>
        <v>346.11274470135999</v>
      </c>
    </row>
    <row r="31" spans="1:8">
      <c r="A31" s="13" t="s">
        <v>135</v>
      </c>
      <c r="B31" s="13" t="s">
        <v>153</v>
      </c>
      <c r="C31" s="100">
        <v>75.274288345495407</v>
      </c>
      <c r="D31" s="100">
        <v>1735.28292134766</v>
      </c>
      <c r="E31" s="100">
        <v>85.874071637130697</v>
      </c>
      <c r="F31" s="100">
        <v>2216.30428977868</v>
      </c>
      <c r="G31" s="101">
        <f t="shared" si="0"/>
        <v>10.599783291635299</v>
      </c>
      <c r="H31" s="101">
        <f t="shared" si="1"/>
        <v>481.02136843101999</v>
      </c>
    </row>
    <row r="32" spans="1:8">
      <c r="A32" s="13" t="s">
        <v>135</v>
      </c>
      <c r="B32" s="13" t="s">
        <v>154</v>
      </c>
      <c r="C32" s="100">
        <v>96.1861589774838</v>
      </c>
      <c r="D32" s="100">
        <v>3920.09870098287</v>
      </c>
      <c r="E32" s="100">
        <v>102.185456612637</v>
      </c>
      <c r="F32" s="100">
        <v>5656.6565965537202</v>
      </c>
      <c r="G32" s="101">
        <f t="shared" si="0"/>
        <v>5.9992976351531997</v>
      </c>
      <c r="H32" s="101">
        <f t="shared" si="1"/>
        <v>1736.55789557085</v>
      </c>
    </row>
    <row r="33" spans="1:8">
      <c r="A33" s="13" t="s">
        <v>135</v>
      </c>
      <c r="B33" s="13" t="s">
        <v>155</v>
      </c>
      <c r="C33" s="100">
        <v>96.591779726423496</v>
      </c>
      <c r="D33" s="100">
        <v>3720.1434320142598</v>
      </c>
      <c r="E33" s="100">
        <v>101.713618124775</v>
      </c>
      <c r="F33" s="100">
        <v>5316.1332681678596</v>
      </c>
      <c r="G33" s="101">
        <f t="shared" si="0"/>
        <v>5.1218383983514997</v>
      </c>
      <c r="H33" s="101">
        <f t="shared" si="1"/>
        <v>1595.9898361536</v>
      </c>
    </row>
    <row r="34" spans="1:8">
      <c r="A34" s="13" t="s">
        <v>135</v>
      </c>
      <c r="B34" s="13" t="s">
        <v>156</v>
      </c>
      <c r="C34" s="100">
        <v>85.231806501651903</v>
      </c>
      <c r="D34" s="100">
        <v>3927.18043661716</v>
      </c>
      <c r="E34" s="100">
        <v>92.397881099919701</v>
      </c>
      <c r="F34" s="100">
        <v>5659.16213830175</v>
      </c>
      <c r="G34" s="101">
        <f t="shared" si="0"/>
        <v>7.1660745982677998</v>
      </c>
      <c r="H34" s="101">
        <f t="shared" si="1"/>
        <v>1731.98170168459</v>
      </c>
    </row>
    <row r="35" spans="1:8">
      <c r="A35" s="13" t="s">
        <v>135</v>
      </c>
      <c r="B35" s="13" t="s">
        <v>157</v>
      </c>
      <c r="C35" s="100">
        <v>85.367066619044095</v>
      </c>
      <c r="D35" s="100">
        <v>3726.8159511172698</v>
      </c>
      <c r="E35" s="100">
        <v>90.928306353495799</v>
      </c>
      <c r="F35" s="100">
        <v>5317.8057598597297</v>
      </c>
      <c r="G35" s="101">
        <f t="shared" si="0"/>
        <v>5.5612397344516999</v>
      </c>
      <c r="H35" s="101">
        <f t="shared" si="1"/>
        <v>1590.9898087424599</v>
      </c>
    </row>
    <row r="36" spans="1:8">
      <c r="A36" s="13" t="s">
        <v>135</v>
      </c>
      <c r="B36" s="13" t="s">
        <v>158</v>
      </c>
      <c r="C36" s="100">
        <v>56961.932780208299</v>
      </c>
      <c r="D36" s="100">
        <v>73592.962216666696</v>
      </c>
      <c r="E36" s="100">
        <v>94005.2278906266</v>
      </c>
      <c r="F36" s="100">
        <v>111681.35407232201</v>
      </c>
      <c r="G36" s="101">
        <f t="shared" si="0"/>
        <v>37043.295110418301</v>
      </c>
      <c r="H36" s="101">
        <f t="shared" si="1"/>
        <v>38088.391855655304</v>
      </c>
    </row>
    <row r="37" spans="1:8">
      <c r="A37" s="13" t="s">
        <v>135</v>
      </c>
      <c r="B37" s="13" t="s">
        <v>159</v>
      </c>
      <c r="C37" s="100">
        <v>8117.6455422816398</v>
      </c>
      <c r="D37" s="100">
        <v>20639.056447110601</v>
      </c>
      <c r="E37" s="100">
        <v>12827.3504890449</v>
      </c>
      <c r="F37" s="100">
        <v>34216.932204411198</v>
      </c>
      <c r="G37" s="101">
        <f t="shared" si="0"/>
        <v>4709.7049467632596</v>
      </c>
      <c r="H37" s="101">
        <f t="shared" si="1"/>
        <v>13577.875757300601</v>
      </c>
    </row>
    <row r="38" spans="1:8">
      <c r="A38" s="13" t="s">
        <v>135</v>
      </c>
      <c r="B38" s="13" t="s">
        <v>160</v>
      </c>
      <c r="C38" s="100">
        <v>28314.0751994901</v>
      </c>
      <c r="D38" s="100">
        <v>51673.091742878001</v>
      </c>
      <c r="E38" s="100">
        <v>33160.158678027998</v>
      </c>
      <c r="F38" s="100">
        <v>62868.028041855097</v>
      </c>
      <c r="G38" s="101">
        <f t="shared" si="0"/>
        <v>4846.0834785379002</v>
      </c>
      <c r="H38" s="101">
        <f t="shared" si="1"/>
        <v>11194.9362989771</v>
      </c>
    </row>
  </sheetData>
  <mergeCells count="30">
    <mergeCell ref="J1:S3"/>
    <mergeCell ref="C12:D12"/>
    <mergeCell ref="E12:F12"/>
    <mergeCell ref="G12:H12"/>
    <mergeCell ref="A6:D7"/>
    <mergeCell ref="E6:H7"/>
    <mergeCell ref="A9:D9"/>
    <mergeCell ref="E9:H9"/>
    <mergeCell ref="A10:D10"/>
    <mergeCell ref="E10:H10"/>
    <mergeCell ref="A11:H11"/>
    <mergeCell ref="A5:B5"/>
    <mergeCell ref="C5:D5"/>
    <mergeCell ref="E5:F5"/>
    <mergeCell ref="G5:H5"/>
    <mergeCell ref="A8:D8"/>
    <mergeCell ref="E8:H8"/>
    <mergeCell ref="A3:B3"/>
    <mergeCell ref="C3:D3"/>
    <mergeCell ref="E3:F3"/>
    <mergeCell ref="G3:H3"/>
    <mergeCell ref="A4:B4"/>
    <mergeCell ref="C4:D4"/>
    <mergeCell ref="E4:F4"/>
    <mergeCell ref="G4:H4"/>
    <mergeCell ref="A1:H1"/>
    <mergeCell ref="A2:B2"/>
    <mergeCell ref="C2:D2"/>
    <mergeCell ref="E2:F2"/>
    <mergeCell ref="G2:H2"/>
  </mergeCells>
  <conditionalFormatting sqref="H1">
    <cfRule type="containsText" dxfId="7" priority="3" operator="containsText" text="NOTOK">
      <formula>NOT(ISERROR(SEARCH("NOTOK",H1)))</formula>
    </cfRule>
  </conditionalFormatting>
  <conditionalFormatting sqref="A6:D7">
    <cfRule type="notContainsBlanks" dxfId="6" priority="2">
      <formula>LEN(TRIM(A6))&gt;0</formula>
    </cfRule>
  </conditionalFormatting>
  <conditionalFormatting sqref="E6:H7">
    <cfRule type="notContainsBlanks" dxfId="5" priority="1">
      <formula>LEN(TRIM(E6))&gt;0</formula>
    </cfRule>
  </conditionalFormatting>
  <pageMargins left="0.7" right="0.7" top="0.75" bottom="0.75" header="0.3" footer="0.3"/>
  <pageSetup scale="98"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HeKetCau!$N$2:$N$50</xm:f>
          </x14:formula1>
          <xm:sqref>E10:H10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70C0"/>
  </sheetPr>
  <dimension ref="A1:O37"/>
  <sheetViews>
    <sheetView view="pageBreakPreview" zoomScale="115" zoomScaleNormal="100" workbookViewId="0">
      <selection activeCell="G4" sqref="G4:H4"/>
    </sheetView>
  </sheetViews>
  <sheetFormatPr defaultColWidth="9" defaultRowHeight="14.25"/>
  <cols>
    <col min="1" max="1" width="9" style="84"/>
    <col min="2" max="2" width="19" style="85" customWidth="1"/>
    <col min="3" max="3" width="9.875" style="86" customWidth="1"/>
    <col min="4" max="4" width="9" style="87"/>
    <col min="5" max="5" width="7.625" style="88" customWidth="1"/>
    <col min="6" max="6" width="9" style="88"/>
    <col min="7" max="7" width="9" style="87"/>
    <col min="8" max="8" width="9" style="84"/>
    <col min="9" max="9" width="6.25" style="89" customWidth="1"/>
    <col min="10" max="10" width="7.25" style="89" customWidth="1"/>
    <col min="11" max="14" width="9" style="90"/>
    <col min="15" max="15" width="13.375" style="90" customWidth="1"/>
    <col min="16" max="16384" width="9" style="90"/>
  </cols>
  <sheetData>
    <row r="1" spans="1:15" ht="28.5" customHeight="1">
      <c r="A1" s="181" t="s">
        <v>0</v>
      </c>
      <c r="B1" s="182"/>
      <c r="C1" s="182"/>
      <c r="D1" s="182"/>
      <c r="E1" s="182"/>
      <c r="F1" s="182"/>
      <c r="G1" s="182"/>
      <c r="H1" s="182"/>
      <c r="J1" s="183" t="s">
        <v>161</v>
      </c>
      <c r="K1" s="184"/>
      <c r="L1" s="184"/>
      <c r="M1" s="184"/>
      <c r="N1" s="184"/>
      <c r="O1" s="184"/>
    </row>
    <row r="2" spans="1:15">
      <c r="A2" s="185" t="s">
        <v>1</v>
      </c>
      <c r="B2" s="185"/>
      <c r="C2" s="186" t="s">
        <v>2</v>
      </c>
      <c r="D2" s="186"/>
      <c r="E2" s="187" t="s">
        <v>3</v>
      </c>
      <c r="F2" s="187"/>
      <c r="G2" s="188" t="s">
        <v>4</v>
      </c>
      <c r="H2" s="188"/>
      <c r="J2" s="189" t="s">
        <v>162</v>
      </c>
      <c r="K2" s="189"/>
      <c r="L2" s="189"/>
      <c r="M2" s="189"/>
      <c r="N2" s="189"/>
      <c r="O2" s="189"/>
    </row>
    <row r="3" spans="1:15">
      <c r="A3" s="185" t="s">
        <v>6</v>
      </c>
      <c r="B3" s="185"/>
      <c r="C3" s="186" t="s">
        <v>2</v>
      </c>
      <c r="D3" s="186"/>
      <c r="E3" s="187" t="s">
        <v>7</v>
      </c>
      <c r="F3" s="187"/>
      <c r="G3" s="190">
        <f ca="1">TODAY()</f>
        <v>46281</v>
      </c>
      <c r="H3" s="190"/>
      <c r="J3" s="192" t="s">
        <v>163</v>
      </c>
      <c r="K3" s="192"/>
      <c r="L3" s="192"/>
      <c r="M3" s="192"/>
      <c r="N3" s="192"/>
      <c r="O3" s="192"/>
    </row>
    <row r="4" spans="1:15">
      <c r="A4" s="185" t="s">
        <v>8</v>
      </c>
      <c r="B4" s="185"/>
      <c r="C4" s="186" t="s">
        <v>2</v>
      </c>
      <c r="D4" s="186"/>
      <c r="E4" s="187" t="s">
        <v>9</v>
      </c>
      <c r="F4" s="187"/>
      <c r="G4" s="188" t="s">
        <v>2</v>
      </c>
      <c r="H4" s="188"/>
      <c r="J4" s="192"/>
      <c r="K4" s="192"/>
      <c r="L4" s="192"/>
      <c r="M4" s="192"/>
      <c r="N4" s="192"/>
      <c r="O4" s="192"/>
    </row>
    <row r="5" spans="1:15" ht="15.75">
      <c r="A5" s="185" t="s">
        <v>10</v>
      </c>
      <c r="B5" s="185"/>
      <c r="C5" s="186" t="s">
        <v>2</v>
      </c>
      <c r="D5" s="186"/>
      <c r="E5" s="187" t="s">
        <v>11</v>
      </c>
      <c r="F5" s="187"/>
      <c r="G5" s="188" t="s">
        <v>2</v>
      </c>
      <c r="H5" s="188"/>
      <c r="J5" s="189" t="s">
        <v>164</v>
      </c>
      <c r="K5" s="189"/>
      <c r="L5" s="189"/>
      <c r="M5" s="189"/>
      <c r="N5" s="189"/>
      <c r="O5" s="189"/>
    </row>
    <row r="6" spans="1:15">
      <c r="B6" s="84"/>
      <c r="C6" s="84"/>
      <c r="D6" s="84"/>
      <c r="E6" s="84"/>
      <c r="F6" s="84"/>
      <c r="G6" s="84"/>
      <c r="J6" s="192" t="s">
        <v>165</v>
      </c>
      <c r="K6" s="192"/>
      <c r="L6" s="192"/>
      <c r="M6" s="192"/>
      <c r="N6" s="192"/>
      <c r="O6" s="192"/>
    </row>
    <row r="7" spans="1:15" ht="18.75">
      <c r="B7" s="84"/>
      <c r="C7" s="91" t="s">
        <v>166</v>
      </c>
      <c r="D7" s="91">
        <f>SUM(C13:C650000)/SUM(F13:F650000)</f>
        <v>18.146649980181401</v>
      </c>
      <c r="E7" s="92" t="s">
        <v>167</v>
      </c>
      <c r="F7" s="93">
        <f>MIN(MAX(0.5,(1+D7)/3),1)</f>
        <v>1</v>
      </c>
      <c r="G7" s="84"/>
      <c r="J7" s="192"/>
      <c r="K7" s="192"/>
      <c r="L7" s="192"/>
      <c r="M7" s="192"/>
      <c r="N7" s="192"/>
      <c r="O7" s="192"/>
    </row>
    <row r="8" spans="1:15" ht="18.75" customHeight="1">
      <c r="B8" s="94"/>
      <c r="C8" s="84" t="s">
        <v>168</v>
      </c>
      <c r="D8" s="94" t="s">
        <v>169</v>
      </c>
      <c r="E8" s="94"/>
      <c r="F8" s="94"/>
      <c r="G8" s="94"/>
      <c r="H8" s="94"/>
      <c r="J8" s="192"/>
      <c r="K8" s="192"/>
      <c r="L8" s="192"/>
      <c r="M8" s="192"/>
      <c r="N8" s="192"/>
      <c r="O8" s="192"/>
    </row>
    <row r="9" spans="1:15" ht="15.75">
      <c r="B9" s="84"/>
      <c r="C9" s="94"/>
      <c r="D9" s="94" t="s">
        <v>170</v>
      </c>
      <c r="E9" s="94"/>
      <c r="F9" s="94"/>
      <c r="G9" s="94"/>
      <c r="H9" s="94"/>
      <c r="J9" s="95"/>
      <c r="K9" s="96"/>
      <c r="L9" s="83"/>
      <c r="M9" s="83"/>
      <c r="N9" s="83"/>
      <c r="O9" s="83"/>
    </row>
    <row r="10" spans="1:15">
      <c r="B10" s="84"/>
      <c r="C10" s="84"/>
      <c r="D10" s="84"/>
      <c r="E10" s="84"/>
      <c r="F10" s="84"/>
      <c r="G10" s="84"/>
      <c r="J10" s="55" t="s">
        <v>171</v>
      </c>
      <c r="L10" s="83"/>
      <c r="N10" s="83"/>
      <c r="O10" s="83"/>
    </row>
    <row r="11" spans="1:15" ht="15.75">
      <c r="B11" s="97" t="s">
        <v>24</v>
      </c>
      <c r="C11" s="97" t="s">
        <v>172</v>
      </c>
      <c r="D11" s="97" t="s">
        <v>173</v>
      </c>
      <c r="E11" s="98" t="s">
        <v>26</v>
      </c>
      <c r="F11" s="98" t="s">
        <v>174</v>
      </c>
      <c r="G11" s="98" t="s">
        <v>28</v>
      </c>
      <c r="J11" s="191" t="s">
        <v>169</v>
      </c>
      <c r="K11" s="191"/>
      <c r="L11" s="191"/>
      <c r="M11" s="191"/>
      <c r="N11" s="191"/>
      <c r="O11" s="191"/>
    </row>
    <row r="12" spans="1:15" ht="15.75">
      <c r="B12" s="97" t="s">
        <v>2</v>
      </c>
      <c r="C12" s="97" t="s">
        <v>175</v>
      </c>
      <c r="D12" s="97" t="s">
        <v>2</v>
      </c>
      <c r="E12" s="98" t="s">
        <v>175</v>
      </c>
      <c r="F12" s="98" t="s">
        <v>175</v>
      </c>
      <c r="G12" s="98" t="s">
        <v>2</v>
      </c>
      <c r="J12" s="191" t="s">
        <v>170</v>
      </c>
      <c r="K12" s="191"/>
      <c r="L12" s="191"/>
      <c r="M12" s="191"/>
      <c r="N12" s="191"/>
      <c r="O12" s="191"/>
    </row>
    <row r="13" spans="1:15">
      <c r="B13" s="85" t="s">
        <v>176</v>
      </c>
      <c r="C13" s="86">
        <v>44200</v>
      </c>
      <c r="D13" s="87" t="s">
        <v>120</v>
      </c>
      <c r="E13" s="88" t="s">
        <v>2</v>
      </c>
      <c r="F13" s="88">
        <v>2295.95296119062</v>
      </c>
      <c r="G13" s="87" t="s">
        <v>177</v>
      </c>
      <c r="J13" s="99"/>
    </row>
    <row r="14" spans="1:15">
      <c r="B14" s="85" t="s">
        <v>176</v>
      </c>
      <c r="C14" s="86">
        <v>44200</v>
      </c>
      <c r="D14" s="87" t="s">
        <v>119</v>
      </c>
      <c r="E14" s="88" t="s">
        <v>2</v>
      </c>
      <c r="F14" s="88">
        <v>2295.94592035614</v>
      </c>
      <c r="G14" s="87" t="s">
        <v>177</v>
      </c>
      <c r="J14" s="99"/>
    </row>
    <row r="15" spans="1:15">
      <c r="B15" s="85" t="s">
        <v>176</v>
      </c>
      <c r="C15" s="86">
        <v>44200</v>
      </c>
      <c r="D15" s="87" t="s">
        <v>118</v>
      </c>
      <c r="E15" s="88" t="s">
        <v>2</v>
      </c>
      <c r="F15" s="88">
        <v>2295.95296119063</v>
      </c>
      <c r="G15" s="87" t="s">
        <v>177</v>
      </c>
      <c r="J15" s="99"/>
    </row>
    <row r="16" spans="1:15">
      <c r="B16" s="85" t="s">
        <v>176</v>
      </c>
      <c r="C16" s="86">
        <v>44200</v>
      </c>
      <c r="D16" s="87" t="s">
        <v>117</v>
      </c>
      <c r="E16" s="88" t="s">
        <v>2</v>
      </c>
      <c r="F16" s="88">
        <v>2890</v>
      </c>
      <c r="G16" s="87" t="s">
        <v>177</v>
      </c>
      <c r="J16" s="99"/>
    </row>
    <row r="17" spans="2:10">
      <c r="B17" s="85" t="s">
        <v>176</v>
      </c>
      <c r="C17" s="86">
        <v>44200</v>
      </c>
      <c r="D17" s="87" t="s">
        <v>116</v>
      </c>
      <c r="E17" s="88" t="s">
        <v>2</v>
      </c>
      <c r="F17" s="88">
        <v>2890</v>
      </c>
      <c r="G17" s="87" t="s">
        <v>177</v>
      </c>
      <c r="J17" s="99"/>
    </row>
    <row r="18" spans="2:10">
      <c r="B18" s="85" t="s">
        <v>176</v>
      </c>
      <c r="C18" s="86">
        <v>44200</v>
      </c>
      <c r="D18" s="87" t="s">
        <v>115</v>
      </c>
      <c r="E18" s="88" t="s">
        <v>2</v>
      </c>
      <c r="F18" s="88">
        <v>2890</v>
      </c>
      <c r="G18" s="87" t="s">
        <v>177</v>
      </c>
      <c r="J18" s="99"/>
    </row>
    <row r="19" spans="2:10">
      <c r="B19" s="85" t="s">
        <v>178</v>
      </c>
      <c r="C19" s="86">
        <v>47200</v>
      </c>
      <c r="D19" s="87" t="s">
        <v>114</v>
      </c>
      <c r="E19" s="88" t="s">
        <v>2</v>
      </c>
      <c r="F19" s="88">
        <v>2286.50388147494</v>
      </c>
      <c r="G19" s="87" t="s">
        <v>177</v>
      </c>
      <c r="J19" s="99"/>
    </row>
    <row r="20" spans="2:10">
      <c r="B20" s="85" t="s">
        <v>178</v>
      </c>
      <c r="C20" s="86">
        <v>47200</v>
      </c>
      <c r="D20" s="87" t="s">
        <v>113</v>
      </c>
      <c r="E20" s="88" t="s">
        <v>2</v>
      </c>
      <c r="F20" s="88">
        <v>2286.5011988844399</v>
      </c>
      <c r="G20" s="87" t="s">
        <v>177</v>
      </c>
      <c r="J20" s="99"/>
    </row>
    <row r="21" spans="2:10">
      <c r="B21" s="85" t="s">
        <v>178</v>
      </c>
      <c r="C21" s="86">
        <v>47200</v>
      </c>
      <c r="D21" s="87" t="s">
        <v>112</v>
      </c>
      <c r="E21" s="88" t="s">
        <v>2</v>
      </c>
      <c r="F21" s="88">
        <v>2286.50388147494</v>
      </c>
      <c r="G21" s="87" t="s">
        <v>177</v>
      </c>
      <c r="J21" s="99"/>
    </row>
    <row r="22" spans="2:10">
      <c r="J22" s="99"/>
    </row>
    <row r="23" spans="2:10">
      <c r="J23" s="99"/>
    </row>
    <row r="24" spans="2:10">
      <c r="J24" s="99"/>
    </row>
    <row r="25" spans="2:10">
      <c r="J25" s="99"/>
    </row>
    <row r="26" spans="2:10">
      <c r="J26" s="99"/>
    </row>
    <row r="27" spans="2:10">
      <c r="J27" s="99"/>
    </row>
    <row r="28" spans="2:10">
      <c r="J28" s="99"/>
    </row>
    <row r="29" spans="2:10">
      <c r="J29" s="99"/>
    </row>
    <row r="30" spans="2:10">
      <c r="J30" s="99"/>
    </row>
    <row r="31" spans="2:10">
      <c r="J31" s="99"/>
    </row>
    <row r="32" spans="2:10">
      <c r="J32" s="99"/>
    </row>
    <row r="33" spans="10:10">
      <c r="J33" s="99"/>
    </row>
    <row r="34" spans="10:10">
      <c r="J34" s="99"/>
    </row>
    <row r="35" spans="10:10">
      <c r="J35" s="99"/>
    </row>
    <row r="36" spans="10:10">
      <c r="J36" s="99"/>
    </row>
    <row r="37" spans="10:10">
      <c r="J37" s="99"/>
    </row>
  </sheetData>
  <mergeCells count="24">
    <mergeCell ref="J11:O11"/>
    <mergeCell ref="J12:O12"/>
    <mergeCell ref="J3:O4"/>
    <mergeCell ref="J6:O8"/>
    <mergeCell ref="A5:B5"/>
    <mergeCell ref="C5:D5"/>
    <mergeCell ref="E5:F5"/>
    <mergeCell ref="G5:H5"/>
    <mergeCell ref="J5:O5"/>
    <mergeCell ref="A3:B3"/>
    <mergeCell ref="C3:D3"/>
    <mergeCell ref="E3:F3"/>
    <mergeCell ref="G3:H3"/>
    <mergeCell ref="A4:B4"/>
    <mergeCell ref="C4:D4"/>
    <mergeCell ref="E4:F4"/>
    <mergeCell ref="G4:H4"/>
    <mergeCell ref="A1:H1"/>
    <mergeCell ref="J1:O1"/>
    <mergeCell ref="A2:B2"/>
    <mergeCell ref="C2:D2"/>
    <mergeCell ref="E2:F2"/>
    <mergeCell ref="G2:H2"/>
    <mergeCell ref="J2:O2"/>
  </mergeCells>
  <conditionalFormatting sqref="H1">
    <cfRule type="containsText" dxfId="4" priority="2" operator="containsText" text="NOTOK">
      <formula>NOT(ISERROR(SEARCH("NOTOK",H1)))</formula>
    </cfRule>
  </conditionalFormatting>
  <conditionalFormatting sqref="D13:D15012">
    <cfRule type="duplicateValues" dxfId="3" priority="1"/>
  </conditionalFormatting>
  <pageMargins left="0.7" right="0.7" top="0.75" bottom="0.75" header="0.3" footer="0.3"/>
  <pageSetup orientation="portrait" r:id="rId1"/>
  <drawing r:id="rId2"/>
  <legacyDrawing r:id="rId3"/>
  <oleObjects>
    <mc:AlternateContent xmlns:mc="http://schemas.openxmlformats.org/markup-compatibility/2006">
      <mc:Choice Requires="x14">
        <oleObject progId="Equation.3" shapeId="14337" r:id="rId4">
          <objectPr defaultSize="0" altText="" r:id="rId5">
            <anchor moveWithCells="1" sizeWithCells="1">
              <from>
                <xdr:col>10</xdr:col>
                <xdr:colOff>438150</xdr:colOff>
                <xdr:row>7</xdr:row>
                <xdr:rowOff>76200</xdr:rowOff>
              </from>
              <to>
                <xdr:col>12</xdr:col>
                <xdr:colOff>142875</xdr:colOff>
                <xdr:row>8</xdr:row>
                <xdr:rowOff>133350</xdr:rowOff>
              </to>
            </anchor>
          </objectPr>
        </oleObject>
      </mc:Choice>
      <mc:Fallback>
        <oleObject progId="Equation.3" shapeId="14337" r:id="rId4"/>
      </mc:Fallback>
    </mc:AlternateContent>
    <mc:AlternateContent xmlns:mc="http://schemas.openxmlformats.org/markup-compatibility/2006">
      <mc:Choice Requires="x14">
        <oleObject progId="Equation.3" shapeId="14338" r:id="rId6">
          <objectPr defaultSize="0" altText="" r:id="rId5">
            <anchor moveWithCells="1" sizeWithCells="1">
              <from>
                <xdr:col>1</xdr:col>
                <xdr:colOff>628650</xdr:colOff>
                <xdr:row>5</xdr:row>
                <xdr:rowOff>171450</xdr:rowOff>
              </from>
              <to>
                <xdr:col>2</xdr:col>
                <xdr:colOff>590550</xdr:colOff>
                <xdr:row>6</xdr:row>
                <xdr:rowOff>209550</xdr:rowOff>
              </to>
            </anchor>
          </objectPr>
        </oleObject>
      </mc:Choice>
      <mc:Fallback>
        <oleObject progId="Equation.3" shapeId="14338" r:id="rId6"/>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70C0"/>
  </sheetPr>
  <dimension ref="A1:Q36"/>
  <sheetViews>
    <sheetView view="pageBreakPreview" zoomScale="115" zoomScaleNormal="100" workbookViewId="0">
      <selection activeCell="K12" sqref="K12"/>
    </sheetView>
  </sheetViews>
  <sheetFormatPr defaultColWidth="9" defaultRowHeight="12.75"/>
  <cols>
    <col min="1" max="1" width="9" style="41"/>
    <col min="2" max="2" width="11.25" style="41" customWidth="1"/>
    <col min="3" max="3" width="11.625" style="41" customWidth="1"/>
    <col min="4" max="5" width="9" style="41"/>
    <col min="6" max="6" width="6.75" style="41" customWidth="1"/>
    <col min="7" max="7" width="5.5" style="41" customWidth="1"/>
    <col min="8" max="8" width="9" style="41"/>
    <col min="9" max="13" width="9" style="58"/>
    <col min="14" max="14" width="21.75" style="58" customWidth="1"/>
    <col min="15" max="15" width="16" style="58" customWidth="1"/>
    <col min="16" max="16" width="9.125" style="58" customWidth="1"/>
    <col min="17" max="16384" width="9" style="58"/>
  </cols>
  <sheetData>
    <row r="1" spans="1:17" ht="27.75" customHeight="1">
      <c r="A1" s="181" t="s">
        <v>0</v>
      </c>
      <c r="B1" s="182"/>
      <c r="C1" s="182"/>
      <c r="D1" s="182"/>
      <c r="E1" s="182"/>
      <c r="F1" s="182"/>
      <c r="G1" s="182"/>
      <c r="H1" s="182"/>
      <c r="J1" s="193" t="s">
        <v>179</v>
      </c>
      <c r="K1" s="194"/>
      <c r="L1" s="194"/>
      <c r="M1" s="194"/>
      <c r="N1" s="194"/>
      <c r="O1" s="194"/>
      <c r="P1" s="194"/>
      <c r="Q1" s="195"/>
    </row>
    <row r="2" spans="1:17">
      <c r="A2" s="196" t="s">
        <v>1</v>
      </c>
      <c r="B2" s="197"/>
      <c r="C2" s="198" t="s">
        <v>2</v>
      </c>
      <c r="D2" s="199"/>
      <c r="E2" s="200" t="s">
        <v>3</v>
      </c>
      <c r="F2" s="201"/>
      <c r="G2" s="202" t="s">
        <v>4</v>
      </c>
      <c r="H2" s="203"/>
      <c r="J2" s="204" t="s">
        <v>180</v>
      </c>
      <c r="K2" s="204"/>
      <c r="L2" s="204"/>
      <c r="M2" s="204"/>
      <c r="N2" s="79" t="s">
        <v>181</v>
      </c>
      <c r="O2" s="79" t="s">
        <v>182</v>
      </c>
      <c r="P2" s="79" t="s">
        <v>183</v>
      </c>
      <c r="Q2" s="79" t="s">
        <v>184</v>
      </c>
    </row>
    <row r="3" spans="1:17" ht="15.75">
      <c r="A3" s="196" t="s">
        <v>6</v>
      </c>
      <c r="B3" s="197"/>
      <c r="C3" s="198" t="s">
        <v>2</v>
      </c>
      <c r="D3" s="199"/>
      <c r="E3" s="200" t="s">
        <v>7</v>
      </c>
      <c r="F3" s="201"/>
      <c r="G3" s="205">
        <f ca="1">TODAY()</f>
        <v>46281</v>
      </c>
      <c r="H3" s="206"/>
      <c r="J3" s="207" t="s">
        <v>42</v>
      </c>
      <c r="K3" s="207"/>
      <c r="L3" s="207"/>
      <c r="M3" s="207"/>
      <c r="N3" s="79" t="s">
        <v>185</v>
      </c>
      <c r="O3" s="79" t="s">
        <v>186</v>
      </c>
      <c r="P3" s="79">
        <v>3</v>
      </c>
      <c r="Q3" s="79">
        <v>4.5</v>
      </c>
    </row>
    <row r="4" spans="1:17" ht="15.75">
      <c r="A4" s="196" t="s">
        <v>8</v>
      </c>
      <c r="B4" s="197"/>
      <c r="C4" s="198" t="s">
        <v>2</v>
      </c>
      <c r="D4" s="199"/>
      <c r="E4" s="200" t="s">
        <v>9</v>
      </c>
      <c r="F4" s="201"/>
      <c r="G4" s="202" t="s">
        <v>2</v>
      </c>
      <c r="H4" s="203"/>
      <c r="J4" s="207" t="s">
        <v>187</v>
      </c>
      <c r="K4" s="207"/>
      <c r="L4" s="207"/>
      <c r="M4" s="207"/>
      <c r="N4" s="79" t="s">
        <v>185</v>
      </c>
      <c r="O4" s="79" t="s">
        <v>186</v>
      </c>
      <c r="P4" s="79">
        <v>3</v>
      </c>
      <c r="Q4" s="79">
        <v>4.5</v>
      </c>
    </row>
    <row r="5" spans="1:17">
      <c r="A5" s="196" t="s">
        <v>10</v>
      </c>
      <c r="B5" s="197"/>
      <c r="C5" s="198" t="s">
        <v>188</v>
      </c>
      <c r="D5" s="199"/>
      <c r="E5" s="200" t="s">
        <v>11</v>
      </c>
      <c r="F5" s="201"/>
      <c r="G5" s="202" t="s">
        <v>2</v>
      </c>
      <c r="H5" s="203"/>
      <c r="J5" s="207" t="s">
        <v>189</v>
      </c>
      <c r="K5" s="207"/>
      <c r="L5" s="207"/>
      <c r="M5" s="207"/>
      <c r="N5" s="79" t="s">
        <v>190</v>
      </c>
      <c r="O5" s="79" t="s">
        <v>191</v>
      </c>
      <c r="P5" s="79">
        <v>3</v>
      </c>
      <c r="Q5" s="79">
        <v>4.5</v>
      </c>
    </row>
    <row r="6" spans="1:17" ht="15.75">
      <c r="A6" s="35"/>
      <c r="B6" s="35"/>
      <c r="C6" s="35"/>
      <c r="D6" s="35"/>
      <c r="E6" s="35"/>
      <c r="F6" s="35"/>
      <c r="G6" s="35"/>
      <c r="H6" s="35"/>
      <c r="J6" s="207" t="s">
        <v>192</v>
      </c>
      <c r="K6" s="207"/>
      <c r="L6" s="207"/>
      <c r="M6" s="207"/>
      <c r="N6" s="79" t="s">
        <v>185</v>
      </c>
      <c r="O6" s="79" t="s">
        <v>186</v>
      </c>
      <c r="P6" s="79">
        <v>3</v>
      </c>
      <c r="Q6" s="79">
        <v>4.5</v>
      </c>
    </row>
    <row r="7" spans="1:17" ht="15.75">
      <c r="A7" s="208" t="s">
        <v>193</v>
      </c>
      <c r="B7" s="208"/>
      <c r="C7" s="208"/>
      <c r="D7" s="209" t="s">
        <v>183</v>
      </c>
      <c r="E7" s="209"/>
      <c r="F7" s="209"/>
      <c r="G7" s="209"/>
      <c r="H7" s="209"/>
      <c r="J7" s="207" t="s">
        <v>194</v>
      </c>
      <c r="K7" s="207"/>
      <c r="L7" s="207"/>
      <c r="M7" s="207"/>
      <c r="N7" s="79">
        <v>3</v>
      </c>
      <c r="O7" s="79" t="s">
        <v>195</v>
      </c>
      <c r="P7" s="79">
        <v>3</v>
      </c>
      <c r="Q7" s="79">
        <v>4</v>
      </c>
    </row>
    <row r="8" spans="1:17">
      <c r="A8" s="210" t="s">
        <v>196</v>
      </c>
      <c r="B8" s="211"/>
      <c r="C8" s="212"/>
      <c r="D8" s="209" t="s">
        <v>42</v>
      </c>
      <c r="E8" s="209"/>
      <c r="F8" s="209"/>
      <c r="G8" s="209"/>
      <c r="H8" s="209"/>
      <c r="J8" s="207" t="s">
        <v>197</v>
      </c>
      <c r="K8" s="207"/>
      <c r="L8" s="207"/>
      <c r="M8" s="207"/>
      <c r="N8" s="79">
        <v>2</v>
      </c>
      <c r="O8" s="79">
        <v>3</v>
      </c>
      <c r="P8" s="79">
        <v>2</v>
      </c>
      <c r="Q8" s="79">
        <v>3</v>
      </c>
    </row>
    <row r="9" spans="1:17" ht="15.75">
      <c r="A9" s="208" t="s">
        <v>198</v>
      </c>
      <c r="B9" s="208"/>
      <c r="C9" s="208"/>
      <c r="D9" s="209" t="s">
        <v>199</v>
      </c>
      <c r="E9" s="209"/>
      <c r="F9" s="209"/>
      <c r="G9" s="209"/>
      <c r="H9" s="209"/>
      <c r="J9" s="207" t="s">
        <v>200</v>
      </c>
      <c r="K9" s="207"/>
      <c r="L9" s="207"/>
      <c r="M9" s="207"/>
      <c r="N9" s="79">
        <v>1.5</v>
      </c>
      <c r="O9" s="79">
        <v>2</v>
      </c>
      <c r="P9" s="79">
        <v>1.5</v>
      </c>
      <c r="Q9" s="79">
        <v>2</v>
      </c>
    </row>
    <row r="10" spans="1:17">
      <c r="A10" s="208" t="s">
        <v>201</v>
      </c>
      <c r="B10" s="208"/>
      <c r="C10" s="208"/>
      <c r="D10" s="209" t="s">
        <v>202</v>
      </c>
      <c r="E10" s="209"/>
      <c r="F10" s="209"/>
      <c r="G10" s="209"/>
      <c r="H10" s="209"/>
    </row>
    <row r="11" spans="1:17">
      <c r="A11" s="208" t="s">
        <v>203</v>
      </c>
      <c r="B11" s="208"/>
      <c r="C11" s="208"/>
      <c r="D11" s="209" t="s">
        <v>202</v>
      </c>
      <c r="E11" s="209"/>
      <c r="F11" s="209"/>
      <c r="G11" s="209"/>
      <c r="H11" s="209"/>
      <c r="I11" s="80">
        <f>IF(D11="Yes",1,0.8)</f>
        <v>1</v>
      </c>
    </row>
    <row r="12" spans="1:17" ht="18.75" customHeight="1">
      <c r="A12" s="208" t="s">
        <v>204</v>
      </c>
      <c r="B12" s="208"/>
      <c r="C12" s="208"/>
      <c r="D12" s="208">
        <f>IF(D7="DCM",VLOOKUP(D8,J3:Q9,7,0),VLOOKUP(D8,J3:Q9,8,0))</f>
        <v>3</v>
      </c>
      <c r="E12" s="208"/>
      <c r="F12" s="208"/>
      <c r="G12" s="208"/>
      <c r="H12" s="208"/>
      <c r="J12" s="81" t="s">
        <v>205</v>
      </c>
      <c r="K12" s="82"/>
      <c r="L12" s="82"/>
      <c r="M12" s="82"/>
    </row>
    <row r="13" spans="1:17" ht="15.75">
      <c r="A13" s="208" t="s">
        <v>206</v>
      </c>
      <c r="B13" s="208"/>
      <c r="C13" s="208"/>
      <c r="D13" s="208">
        <f>IF(OR(AND(D7="DCL",OR(D8=J8,D8=J9)),AND(D7="DCM",OR(D8=J7,D8=J8,D8=J9))),1,IF(D10="Yes",IFERROR(VLOOKUP(D9,J14:O20,6,0),1),(1+IFERROR(VLOOKUP(D9,J14:O20,6,0),1))/2))</f>
        <v>1.3</v>
      </c>
      <c r="E13" s="208"/>
      <c r="F13" s="208"/>
      <c r="G13" s="208"/>
      <c r="H13" s="208"/>
      <c r="J13" s="213" t="s">
        <v>207</v>
      </c>
      <c r="K13" s="213"/>
      <c r="L13" s="213"/>
    </row>
    <row r="14" spans="1:17" ht="15.75">
      <c r="A14" s="208" t="s">
        <v>208</v>
      </c>
      <c r="B14" s="208"/>
      <c r="C14" s="208"/>
      <c r="D14" s="214">
        <f>IF(OR(D8=J3,D8=J4),1,HeSoKw!F7)</f>
        <v>1</v>
      </c>
      <c r="E14" s="214"/>
      <c r="F14" s="214"/>
      <c r="G14" s="214"/>
      <c r="H14" s="214"/>
      <c r="J14" s="58" t="s">
        <v>209</v>
      </c>
      <c r="O14" s="58">
        <v>1.1000000000000001</v>
      </c>
    </row>
    <row r="15" spans="1:17" ht="14.25">
      <c r="A15" s="215" t="s">
        <v>210</v>
      </c>
      <c r="B15" s="215"/>
      <c r="C15" s="215"/>
      <c r="D15" s="216">
        <f>MAX(1.5,D12*D14*D13*I11)</f>
        <v>3.9</v>
      </c>
      <c r="E15" s="216"/>
      <c r="F15" s="216"/>
      <c r="G15" s="216"/>
      <c r="H15" s="216"/>
      <c r="J15" s="58" t="s">
        <v>211</v>
      </c>
      <c r="O15" s="58">
        <v>1.2</v>
      </c>
    </row>
    <row r="16" spans="1:17">
      <c r="A16" s="35"/>
      <c r="B16" s="35"/>
      <c r="C16" s="35"/>
      <c r="D16" s="35"/>
      <c r="E16" s="35"/>
      <c r="F16" s="35"/>
      <c r="G16" s="35"/>
      <c r="H16" s="35"/>
      <c r="J16" s="58" t="s">
        <v>199</v>
      </c>
      <c r="O16" s="58">
        <v>1.3</v>
      </c>
    </row>
    <row r="17" spans="1:15">
      <c r="A17" s="35"/>
      <c r="B17" s="35"/>
      <c r="C17" s="35"/>
      <c r="D17" s="35"/>
      <c r="E17" s="35"/>
      <c r="F17" s="35"/>
      <c r="G17" s="35"/>
      <c r="H17" s="35"/>
      <c r="J17" s="58" t="s">
        <v>212</v>
      </c>
      <c r="O17" s="58">
        <v>1</v>
      </c>
    </row>
    <row r="18" spans="1:15">
      <c r="A18" s="35"/>
      <c r="B18" s="35"/>
      <c r="C18" s="35"/>
      <c r="D18" s="35"/>
      <c r="E18" s="35"/>
      <c r="F18" s="35"/>
      <c r="G18" s="35"/>
      <c r="H18" s="35"/>
      <c r="J18" s="58" t="s">
        <v>213</v>
      </c>
      <c r="O18" s="58">
        <v>1.1000000000000001</v>
      </c>
    </row>
    <row r="19" spans="1:15">
      <c r="A19" s="35"/>
      <c r="B19" s="35"/>
      <c r="C19" s="35"/>
      <c r="D19" s="35"/>
      <c r="E19" s="35"/>
      <c r="F19" s="35"/>
      <c r="G19" s="35"/>
      <c r="H19" s="35"/>
      <c r="J19" s="58" t="s">
        <v>189</v>
      </c>
      <c r="O19" s="58">
        <v>1.2</v>
      </c>
    </row>
    <row r="20" spans="1:15">
      <c r="A20" s="35"/>
      <c r="B20" s="35"/>
      <c r="C20" s="35"/>
      <c r="D20" s="35"/>
      <c r="E20" s="35"/>
      <c r="F20" s="35"/>
      <c r="G20" s="35"/>
      <c r="H20" s="35"/>
      <c r="J20" s="58" t="s">
        <v>214</v>
      </c>
      <c r="O20" s="58">
        <v>1.2</v>
      </c>
    </row>
    <row r="21" spans="1:15">
      <c r="A21" s="35"/>
      <c r="B21" s="35"/>
      <c r="C21" s="35"/>
      <c r="D21" s="35"/>
      <c r="E21" s="35"/>
      <c r="F21" s="35"/>
      <c r="G21" s="35"/>
      <c r="H21" s="35"/>
    </row>
    <row r="22" spans="1:15">
      <c r="A22" s="35"/>
      <c r="B22" s="35"/>
      <c r="C22" s="35"/>
      <c r="D22" s="35"/>
      <c r="E22" s="35"/>
      <c r="F22" s="35"/>
      <c r="G22" s="35"/>
      <c r="H22" s="35"/>
    </row>
    <row r="23" spans="1:15">
      <c r="A23" s="35"/>
      <c r="B23" s="35"/>
      <c r="C23" s="35"/>
      <c r="D23" s="35"/>
      <c r="E23" s="35"/>
      <c r="F23" s="35"/>
      <c r="G23" s="35"/>
      <c r="H23" s="35"/>
      <c r="J23" s="192" t="s">
        <v>215</v>
      </c>
      <c r="K23" s="192"/>
      <c r="L23" s="192"/>
      <c r="M23" s="192"/>
      <c r="N23" s="192"/>
      <c r="O23" s="192"/>
    </row>
    <row r="24" spans="1:15">
      <c r="A24" s="35"/>
      <c r="B24" s="35"/>
      <c r="C24" s="35"/>
      <c r="D24" s="35"/>
      <c r="E24" s="35"/>
      <c r="F24" s="35"/>
      <c r="G24" s="35"/>
      <c r="H24" s="35"/>
      <c r="J24" s="192"/>
      <c r="K24" s="192"/>
      <c r="L24" s="192"/>
      <c r="M24" s="192"/>
      <c r="N24" s="192"/>
      <c r="O24" s="192"/>
    </row>
    <row r="25" spans="1:15">
      <c r="A25" s="35"/>
      <c r="B25" s="35"/>
      <c r="C25" s="35"/>
      <c r="D25" s="35"/>
      <c r="E25" s="35"/>
      <c r="F25" s="35"/>
      <c r="G25" s="35"/>
      <c r="H25" s="35"/>
      <c r="J25" s="189" t="s">
        <v>216</v>
      </c>
      <c r="K25" s="189"/>
      <c r="L25" s="189"/>
      <c r="M25" s="189"/>
      <c r="N25" s="189"/>
      <c r="O25" s="189"/>
    </row>
    <row r="26" spans="1:15" ht="15.75">
      <c r="A26" s="35"/>
      <c r="B26" s="35"/>
      <c r="C26" s="35"/>
      <c r="D26" s="35"/>
      <c r="E26" s="35"/>
      <c r="F26" s="35"/>
      <c r="G26" s="35"/>
      <c r="H26" s="35"/>
      <c r="J26" s="189" t="s">
        <v>217</v>
      </c>
      <c r="K26" s="189"/>
      <c r="L26" s="189"/>
      <c r="M26" s="189"/>
      <c r="N26" s="189"/>
      <c r="O26" s="189"/>
    </row>
    <row r="27" spans="1:15" ht="15.75">
      <c r="A27" s="35"/>
      <c r="B27" s="35"/>
      <c r="C27" s="35"/>
      <c r="D27" s="35"/>
      <c r="E27" s="35"/>
      <c r="F27" s="35"/>
      <c r="G27" s="35"/>
      <c r="H27" s="35"/>
      <c r="J27" s="189" t="s">
        <v>218</v>
      </c>
      <c r="K27" s="189"/>
      <c r="L27" s="189"/>
      <c r="M27" s="189"/>
      <c r="N27" s="189"/>
      <c r="O27" s="189"/>
    </row>
    <row r="28" spans="1:15" ht="15.75">
      <c r="A28" s="35"/>
      <c r="B28" s="35"/>
      <c r="C28" s="35"/>
      <c r="D28" s="35"/>
      <c r="E28" s="35"/>
      <c r="F28" s="35"/>
      <c r="G28" s="35"/>
      <c r="H28" s="35"/>
      <c r="J28" s="189" t="s">
        <v>219</v>
      </c>
      <c r="K28" s="189"/>
      <c r="L28" s="189"/>
      <c r="M28" s="189"/>
      <c r="N28" s="189"/>
      <c r="O28" s="189"/>
    </row>
    <row r="29" spans="1:15">
      <c r="J29" s="189" t="s">
        <v>220</v>
      </c>
      <c r="K29" s="189"/>
      <c r="L29" s="189"/>
      <c r="M29" s="189"/>
      <c r="N29" s="189"/>
      <c r="O29" s="189"/>
    </row>
    <row r="30" spans="1:15" ht="15.75">
      <c r="J30" s="189" t="s">
        <v>221</v>
      </c>
      <c r="K30" s="189"/>
      <c r="L30" s="189"/>
      <c r="M30" s="189"/>
      <c r="N30" s="189"/>
      <c r="O30" s="189"/>
    </row>
    <row r="31" spans="1:15" ht="15.75">
      <c r="J31" s="189" t="s">
        <v>222</v>
      </c>
      <c r="K31" s="189"/>
      <c r="L31" s="189"/>
      <c r="M31" s="189"/>
      <c r="N31" s="189"/>
      <c r="O31" s="189"/>
    </row>
    <row r="32" spans="1:15" ht="15.75">
      <c r="J32" s="189" t="s">
        <v>223</v>
      </c>
      <c r="K32" s="189"/>
      <c r="L32" s="189"/>
      <c r="M32" s="189"/>
      <c r="N32" s="189"/>
      <c r="O32" s="189"/>
    </row>
    <row r="34" spans="10:15">
      <c r="J34" s="192" t="s">
        <v>224</v>
      </c>
      <c r="K34" s="192"/>
      <c r="L34" s="192"/>
      <c r="M34" s="192"/>
      <c r="N34" s="192"/>
      <c r="O34" s="192"/>
    </row>
    <row r="35" spans="10:15">
      <c r="J35" s="192"/>
      <c r="K35" s="192"/>
      <c r="L35" s="192"/>
      <c r="M35" s="192"/>
      <c r="N35" s="192"/>
      <c r="O35" s="192"/>
    </row>
    <row r="36" spans="10:15">
      <c r="J36" s="192"/>
      <c r="K36" s="192"/>
      <c r="L36" s="192"/>
      <c r="M36" s="192"/>
      <c r="N36" s="192"/>
      <c r="O36" s="192"/>
    </row>
  </sheetData>
  <mergeCells count="55">
    <mergeCell ref="J30:O30"/>
    <mergeCell ref="J31:O31"/>
    <mergeCell ref="J32:O32"/>
    <mergeCell ref="J23:O24"/>
    <mergeCell ref="J34:O36"/>
    <mergeCell ref="J25:O25"/>
    <mergeCell ref="J26:O26"/>
    <mergeCell ref="J27:O27"/>
    <mergeCell ref="J28:O28"/>
    <mergeCell ref="J29:O29"/>
    <mergeCell ref="J13:L13"/>
    <mergeCell ref="A14:C14"/>
    <mergeCell ref="D14:H14"/>
    <mergeCell ref="A15:C15"/>
    <mergeCell ref="D15:H15"/>
    <mergeCell ref="A11:C11"/>
    <mergeCell ref="D11:H11"/>
    <mergeCell ref="A12:C12"/>
    <mergeCell ref="D12:H12"/>
    <mergeCell ref="A13:C13"/>
    <mergeCell ref="D13:H13"/>
    <mergeCell ref="A9:C9"/>
    <mergeCell ref="D9:H9"/>
    <mergeCell ref="J9:M9"/>
    <mergeCell ref="A10:C10"/>
    <mergeCell ref="D10:H10"/>
    <mergeCell ref="J6:M6"/>
    <mergeCell ref="A7:C7"/>
    <mergeCell ref="D7:H7"/>
    <mergeCell ref="J7:M7"/>
    <mergeCell ref="A8:C8"/>
    <mergeCell ref="D8:H8"/>
    <mergeCell ref="J8:M8"/>
    <mergeCell ref="A5:B5"/>
    <mergeCell ref="C5:D5"/>
    <mergeCell ref="E5:F5"/>
    <mergeCell ref="G5:H5"/>
    <mergeCell ref="J5:M5"/>
    <mergeCell ref="A4:B4"/>
    <mergeCell ref="C4:D4"/>
    <mergeCell ref="E4:F4"/>
    <mergeCell ref="G4:H4"/>
    <mergeCell ref="J4:M4"/>
    <mergeCell ref="A3:B3"/>
    <mergeCell ref="C3:D3"/>
    <mergeCell ref="E3:F3"/>
    <mergeCell ref="G3:H3"/>
    <mergeCell ref="J3:M3"/>
    <mergeCell ref="A1:H1"/>
    <mergeCell ref="J1:Q1"/>
    <mergeCell ref="A2:B2"/>
    <mergeCell ref="C2:D2"/>
    <mergeCell ref="E2:F2"/>
    <mergeCell ref="G2:H2"/>
    <mergeCell ref="J2:M2"/>
  </mergeCells>
  <conditionalFormatting sqref="H1">
    <cfRule type="containsText" dxfId="2" priority="1" operator="containsText" text="NOTOK">
      <formula>NOT(ISERROR(SEARCH("NOTOK",H1)))</formula>
    </cfRule>
  </conditionalFormatting>
  <dataValidations count="4">
    <dataValidation type="list" allowBlank="1" showInputMessage="1" showErrorMessage="1" sqref="D7:H7">
      <formula1>"DCM,DCH"</formula1>
    </dataValidation>
    <dataValidation type="list" allowBlank="1" showInputMessage="1" showErrorMessage="1" sqref="D8:H8">
      <formula1>$J$3:$J$9</formula1>
    </dataValidation>
    <dataValidation type="list" allowBlank="1" showInputMessage="1" showErrorMessage="1" sqref="D9:H9">
      <formula1>$J$14:$J$21</formula1>
    </dataValidation>
    <dataValidation type="list" allowBlank="1" showInputMessage="1" showErrorMessage="1" sqref="D10:D11">
      <formula1>"Yes,No"</formula1>
    </dataValidation>
  </dataValidations>
  <pageMargins left="0.7" right="0.7" top="0.75" bottom="0.75" header="0.3" footer="0.3"/>
  <pageSetup orientation="portrait" r:id="rId1"/>
  <colBreaks count="1" manualBreakCount="1">
    <brk id="8" max="36" man="1"/>
  </col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70C0"/>
  </sheetPr>
  <dimension ref="A1:AA1009"/>
  <sheetViews>
    <sheetView view="pageBreakPreview" zoomScaleNormal="100" workbookViewId="0">
      <selection activeCell="H12" sqref="H12:L12"/>
    </sheetView>
  </sheetViews>
  <sheetFormatPr defaultColWidth="9" defaultRowHeight="14.25"/>
  <cols>
    <col min="1" max="1" width="7" style="48" customWidth="1"/>
    <col min="2" max="2" width="7" style="49" customWidth="1"/>
    <col min="3" max="3" width="7" style="48" customWidth="1"/>
    <col min="4" max="4" width="11" style="48" customWidth="1"/>
    <col min="5" max="5" width="4.125" style="50" customWidth="1"/>
    <col min="6" max="6" width="6.75" style="50" customWidth="1"/>
    <col min="7" max="7" width="8.625" style="50" customWidth="1"/>
    <col min="8" max="8" width="7" style="51" customWidth="1"/>
    <col min="9" max="9" width="7" style="52" customWidth="1"/>
    <col min="10" max="10" width="7" style="53" customWidth="1"/>
    <col min="11" max="11" width="7" style="54" customWidth="1"/>
    <col min="12" max="12" width="2.5" style="54" customWidth="1"/>
    <col min="13" max="13" width="4.375" style="55" customWidth="1"/>
    <col min="14" max="14" width="7.75" style="56" customWidth="1"/>
    <col min="15" max="16" width="5.75" style="57" customWidth="1"/>
    <col min="17" max="17" width="4.375" style="58" customWidth="1"/>
    <col min="18" max="18" width="5.75" style="58" customWidth="1"/>
    <col min="19" max="19" width="4.875" style="58" customWidth="1"/>
    <col min="20" max="20" width="5.75" style="58" customWidth="1"/>
    <col min="21" max="21" width="10.375" style="28" customWidth="1"/>
    <col min="22" max="22" width="10.875" style="28" customWidth="1"/>
    <col min="23" max="16384" width="9" style="28"/>
  </cols>
  <sheetData>
    <row r="1" spans="1:27" ht="25.5" customHeight="1">
      <c r="A1" s="217" t="s">
        <v>0</v>
      </c>
      <c r="B1" s="218"/>
      <c r="C1" s="218"/>
      <c r="D1" s="218"/>
      <c r="E1" s="218"/>
      <c r="F1" s="218"/>
      <c r="G1" s="218"/>
      <c r="H1" s="218"/>
      <c r="I1" s="218"/>
      <c r="J1" s="218"/>
      <c r="K1" s="218"/>
      <c r="L1" s="218"/>
      <c r="N1" s="59"/>
      <c r="O1" s="60"/>
      <c r="P1" s="60"/>
      <c r="Q1" s="36"/>
      <c r="R1" s="36"/>
      <c r="S1" s="36"/>
      <c r="T1" s="36"/>
      <c r="U1" s="61" t="s">
        <v>225</v>
      </c>
      <c r="V1" s="62" t="s">
        <v>226</v>
      </c>
      <c r="W1" s="28">
        <f>IF(V1="Tiếng Anh",0,1)</f>
        <v>1</v>
      </c>
    </row>
    <row r="2" spans="1:27">
      <c r="A2" s="219" t="s">
        <v>1</v>
      </c>
      <c r="B2" s="219"/>
      <c r="C2" s="219"/>
      <c r="D2" s="220" t="s">
        <v>2</v>
      </c>
      <c r="E2" s="220"/>
      <c r="F2" s="220"/>
      <c r="G2" s="220"/>
      <c r="H2" s="221" t="s">
        <v>3</v>
      </c>
      <c r="I2" s="221"/>
      <c r="J2" s="222">
        <v>0</v>
      </c>
      <c r="K2" s="222"/>
      <c r="L2" s="222"/>
      <c r="N2" s="223" t="s">
        <v>227</v>
      </c>
      <c r="O2" s="223"/>
      <c r="P2" s="223"/>
      <c r="Q2" s="223"/>
      <c r="R2" s="223"/>
      <c r="S2" s="223"/>
      <c r="T2" s="36"/>
    </row>
    <row r="3" spans="1:27">
      <c r="A3" s="219" t="s">
        <v>6</v>
      </c>
      <c r="B3" s="219"/>
      <c r="C3" s="219"/>
      <c r="D3" s="220" t="s">
        <v>2</v>
      </c>
      <c r="E3" s="220"/>
      <c r="F3" s="220"/>
      <c r="G3" s="220"/>
      <c r="H3" s="221" t="s">
        <v>7</v>
      </c>
      <c r="I3" s="221"/>
      <c r="J3" s="222" t="s">
        <v>228</v>
      </c>
      <c r="K3" s="222"/>
      <c r="L3" s="222"/>
      <c r="N3" s="207" t="s">
        <v>229</v>
      </c>
      <c r="O3" s="207"/>
      <c r="P3" s="207"/>
      <c r="Q3" s="207"/>
      <c r="R3" s="207"/>
      <c r="S3" s="207"/>
      <c r="T3" s="55" t="s">
        <v>230</v>
      </c>
    </row>
    <row r="4" spans="1:27">
      <c r="A4" s="219" t="s">
        <v>231</v>
      </c>
      <c r="B4" s="219"/>
      <c r="C4" s="219"/>
      <c r="D4" s="220" t="s">
        <v>2</v>
      </c>
      <c r="E4" s="220"/>
      <c r="F4" s="220"/>
      <c r="G4" s="220"/>
      <c r="H4" s="221" t="s">
        <v>232</v>
      </c>
      <c r="I4" s="221"/>
      <c r="J4" s="222" t="s">
        <v>2</v>
      </c>
      <c r="K4" s="222"/>
      <c r="L4" s="222"/>
      <c r="N4" s="207" t="s">
        <v>233</v>
      </c>
      <c r="O4" s="207"/>
      <c r="P4" s="207"/>
      <c r="Q4" s="207"/>
      <c r="R4" s="207"/>
      <c r="S4" s="207"/>
      <c r="T4" s="36" t="s">
        <v>234</v>
      </c>
    </row>
    <row r="5" spans="1:27">
      <c r="A5" s="219" t="s">
        <v>235</v>
      </c>
      <c r="B5" s="219"/>
      <c r="C5" s="219"/>
      <c r="D5" s="224" t="s">
        <v>236</v>
      </c>
      <c r="E5" s="224"/>
      <c r="F5" s="224"/>
      <c r="G5" s="224"/>
      <c r="H5" s="221" t="s">
        <v>237</v>
      </c>
      <c r="I5" s="221"/>
      <c r="J5" s="222" t="s">
        <v>2</v>
      </c>
      <c r="K5" s="222"/>
      <c r="L5" s="222"/>
      <c r="N5" s="207" t="s">
        <v>238</v>
      </c>
      <c r="O5" s="207"/>
      <c r="P5" s="207"/>
      <c r="Q5" s="207"/>
      <c r="R5" s="207"/>
      <c r="S5" s="207"/>
      <c r="T5" s="36" t="s">
        <v>239</v>
      </c>
    </row>
    <row r="6" spans="1:27">
      <c r="A6" s="225"/>
      <c r="B6" s="225"/>
      <c r="C6" s="225"/>
      <c r="D6" s="225"/>
      <c r="E6" s="225"/>
      <c r="F6" s="225"/>
      <c r="G6" s="225"/>
      <c r="H6" s="225"/>
      <c r="I6" s="225"/>
      <c r="J6" s="225"/>
      <c r="K6" s="225"/>
      <c r="L6" s="225"/>
      <c r="N6" s="63"/>
      <c r="O6" s="64"/>
      <c r="P6" s="64"/>
    </row>
    <row r="7" spans="1:27">
      <c r="A7" s="210" t="str">
        <f>IF(W1=0,R9,W9)</f>
        <v>Vị trí:</v>
      </c>
      <c r="B7" s="211"/>
      <c r="C7" s="211"/>
      <c r="D7" s="212"/>
      <c r="E7" s="226" t="s">
        <v>240</v>
      </c>
      <c r="F7" s="227"/>
      <c r="G7" s="227"/>
      <c r="H7" s="227"/>
      <c r="I7" s="227"/>
      <c r="J7" s="227"/>
      <c r="K7" s="227"/>
      <c r="L7" s="228"/>
      <c r="N7" s="69" t="s">
        <v>241</v>
      </c>
      <c r="O7" s="70" t="s">
        <v>242</v>
      </c>
      <c r="P7" s="70" t="s">
        <v>242</v>
      </c>
    </row>
    <row r="8" spans="1:27">
      <c r="A8" s="208" t="str">
        <f>IF(W1=0,R10,W10)</f>
        <v>Loại đất nền:</v>
      </c>
      <c r="B8" s="208"/>
      <c r="C8" s="208"/>
      <c r="D8" s="208"/>
      <c r="E8" s="229" t="s">
        <v>28</v>
      </c>
      <c r="F8" s="229"/>
      <c r="G8" s="71" t="s">
        <v>243</v>
      </c>
      <c r="H8" s="208" t="str">
        <f>IF($W$1=0,R19,W19)</f>
        <v>(Bảng 3.1 TCVN 9386:2012)</v>
      </c>
      <c r="I8" s="208"/>
      <c r="J8" s="208"/>
      <c r="K8" s="208"/>
      <c r="L8" s="208"/>
      <c r="N8" s="69" t="s">
        <v>244</v>
      </c>
      <c r="O8" s="70" t="s">
        <v>245</v>
      </c>
      <c r="P8" s="70" t="s">
        <v>245</v>
      </c>
    </row>
    <row r="9" spans="1:27">
      <c r="A9" s="208" t="str">
        <f>IF(W1=0,R11,W11)</f>
        <v>Gia tốc trọng trường:</v>
      </c>
      <c r="B9" s="208"/>
      <c r="C9" s="208"/>
      <c r="D9" s="208"/>
      <c r="E9" s="229" t="s">
        <v>246</v>
      </c>
      <c r="F9" s="229"/>
      <c r="G9" s="71">
        <v>9.81</v>
      </c>
      <c r="H9" s="208" t="s">
        <v>247</v>
      </c>
      <c r="I9" s="208"/>
      <c r="J9" s="208"/>
      <c r="K9" s="208"/>
      <c r="L9" s="208"/>
      <c r="N9" s="56">
        <v>0</v>
      </c>
      <c r="O9" s="57">
        <v>0.93587402566051503</v>
      </c>
      <c r="R9" s="58" t="s">
        <v>248</v>
      </c>
      <c r="S9" s="63"/>
      <c r="T9" s="64"/>
      <c r="U9" s="73"/>
      <c r="V9" s="73"/>
      <c r="W9" s="73" t="s">
        <v>249</v>
      </c>
      <c r="X9" s="73"/>
      <c r="Y9" s="73"/>
      <c r="Z9" s="73"/>
      <c r="AA9" s="73"/>
    </row>
    <row r="10" spans="1:27" ht="15.75">
      <c r="A10" s="208" t="str">
        <f>IF(W1=0,R12,W12)</f>
        <v>Gia tốc nền:</v>
      </c>
      <c r="B10" s="208"/>
      <c r="C10" s="208"/>
      <c r="D10" s="208"/>
      <c r="E10" s="229" t="s">
        <v>250</v>
      </c>
      <c r="F10" s="229"/>
      <c r="G10" s="74">
        <v>8.48E-2</v>
      </c>
      <c r="H10" s="208" t="s">
        <v>247</v>
      </c>
      <c r="I10" s="208"/>
      <c r="J10" s="208"/>
      <c r="K10" s="208"/>
      <c r="L10" s="208"/>
      <c r="N10" s="56">
        <v>9.9999997764825804E-3</v>
      </c>
      <c r="O10" s="57">
        <v>1.0060645749702499</v>
      </c>
      <c r="R10" s="58" t="s">
        <v>251</v>
      </c>
      <c r="S10" s="63"/>
      <c r="T10" s="64"/>
      <c r="U10" s="73"/>
      <c r="V10" s="73"/>
      <c r="W10" s="73" t="s">
        <v>252</v>
      </c>
      <c r="X10" s="73"/>
      <c r="Y10" s="73"/>
      <c r="Z10" s="73"/>
      <c r="AA10" s="73"/>
    </row>
    <row r="11" spans="1:27" ht="15.75">
      <c r="A11" s="208" t="str">
        <f>IF(W1=0,R13,W13)</f>
        <v>Hệ số tầm quan trọng:</v>
      </c>
      <c r="B11" s="208"/>
      <c r="C11" s="208"/>
      <c r="D11" s="208"/>
      <c r="E11" s="229" t="s">
        <v>253</v>
      </c>
      <c r="F11" s="229"/>
      <c r="G11" s="71">
        <v>1.25</v>
      </c>
      <c r="H11" s="208" t="str">
        <f t="shared" ref="H11" si="0">IF($W$1=0,R22,W22)</f>
        <v>(Phụ lục E TCVN 9386:2012)</v>
      </c>
      <c r="I11" s="208"/>
      <c r="J11" s="208"/>
      <c r="K11" s="208"/>
      <c r="L11" s="208"/>
      <c r="N11" s="56">
        <v>1.9999999552965199E-2</v>
      </c>
      <c r="O11" s="57">
        <v>1.07625512427999</v>
      </c>
      <c r="R11" s="64" t="s">
        <v>254</v>
      </c>
      <c r="S11" s="63"/>
      <c r="T11" s="64"/>
      <c r="U11" s="73"/>
      <c r="V11" s="73"/>
      <c r="W11" s="73" t="s">
        <v>255</v>
      </c>
      <c r="X11" s="73"/>
      <c r="Y11" s="73"/>
      <c r="Z11" s="73"/>
      <c r="AA11" s="73"/>
    </row>
    <row r="12" spans="1:27" ht="15.75">
      <c r="A12" s="208" t="str">
        <f>IF(W1=0,R14,W14)</f>
        <v>Gia tốc nền thiết kế:</v>
      </c>
      <c r="B12" s="208"/>
      <c r="C12" s="208"/>
      <c r="D12" s="208"/>
      <c r="E12" s="229" t="s">
        <v>250</v>
      </c>
      <c r="F12" s="229"/>
      <c r="G12" s="75">
        <f>G10*G11</f>
        <v>0.106</v>
      </c>
      <c r="H12" s="208" t="str">
        <f>IF(G12&gt;=0.08,IF(W1=0,N3,T3),IF(G12&lt;0.04,IF(W1=0,N5,T5),IF(W1=0,N4,T4)))</f>
        <v>Động đất mạnh ag &gt;= 0.08g</v>
      </c>
      <c r="I12" s="208"/>
      <c r="J12" s="208"/>
      <c r="K12" s="208"/>
      <c r="L12" s="208"/>
      <c r="N12" s="56">
        <v>2.9999999329447701E-2</v>
      </c>
      <c r="O12" s="57">
        <v>1.1464456735897299</v>
      </c>
      <c r="R12" s="64" t="s">
        <v>256</v>
      </c>
      <c r="S12" s="63"/>
      <c r="T12" s="64"/>
      <c r="U12" s="73"/>
      <c r="V12" s="73"/>
      <c r="W12" s="73" t="s">
        <v>257</v>
      </c>
      <c r="X12" s="73"/>
      <c r="Y12" s="73"/>
      <c r="Z12" s="73"/>
      <c r="AA12" s="73"/>
    </row>
    <row r="13" spans="1:27">
      <c r="A13" s="208" t="str">
        <f>IF(W1=0,R15,W15)</f>
        <v>Hệ số ứng xử theo phương nằm ngang:</v>
      </c>
      <c r="B13" s="208"/>
      <c r="C13" s="208"/>
      <c r="D13" s="208"/>
      <c r="E13" s="229" t="s">
        <v>258</v>
      </c>
      <c r="F13" s="229"/>
      <c r="G13" s="71">
        <v>1.5</v>
      </c>
      <c r="H13" s="208" t="str">
        <f>IF($W$1=0,R23,W23)</f>
        <v>(Mục 5.2.2.2 TCVN 9386:2012)</v>
      </c>
      <c r="I13" s="208"/>
      <c r="J13" s="208"/>
      <c r="K13" s="208"/>
      <c r="L13" s="208"/>
      <c r="N13" s="56">
        <v>3.9999999105930301E-2</v>
      </c>
      <c r="O13" s="57">
        <v>1.2166362228994601</v>
      </c>
      <c r="R13" s="64" t="s">
        <v>259</v>
      </c>
      <c r="S13" s="63"/>
      <c r="T13" s="64"/>
      <c r="U13" s="73"/>
      <c r="V13" s="73"/>
      <c r="W13" s="73" t="s">
        <v>260</v>
      </c>
      <c r="X13" s="73"/>
      <c r="Y13" s="73"/>
      <c r="Z13" s="73"/>
      <c r="AA13" s="73"/>
    </row>
    <row r="14" spans="1:27">
      <c r="A14" s="208" t="str">
        <f>IF(W1=0,R16,W16)</f>
        <v>Hệ số ứng với cận dưới của phổ thiết kế:</v>
      </c>
      <c r="B14" s="208"/>
      <c r="C14" s="208"/>
      <c r="D14" s="208"/>
      <c r="E14" s="230" t="s">
        <v>261</v>
      </c>
      <c r="F14" s="230"/>
      <c r="G14" s="65">
        <v>0.2</v>
      </c>
      <c r="H14" s="208" t="str">
        <f t="shared" ref="H14:H23" si="1">IF($W$1=0,R24,W24)</f>
        <v>(Mục 3.2.2.5 TCVN 9386:2012)</v>
      </c>
      <c r="I14" s="208"/>
      <c r="J14" s="208"/>
      <c r="K14" s="208"/>
      <c r="L14" s="208"/>
      <c r="N14" s="56">
        <v>4.9999997019767803E-2</v>
      </c>
      <c r="O14" s="57">
        <v>1.2868267591351901</v>
      </c>
      <c r="R14" s="64" t="s">
        <v>262</v>
      </c>
      <c r="S14" s="63"/>
      <c r="T14" s="64"/>
      <c r="U14" s="73"/>
      <c r="V14" s="73"/>
      <c r="W14" s="73" t="s">
        <v>263</v>
      </c>
      <c r="X14" s="73"/>
      <c r="Y14" s="73"/>
      <c r="Z14" s="73"/>
      <c r="AA14" s="73"/>
    </row>
    <row r="15" spans="1:27">
      <c r="A15" s="208" t="str">
        <f>IF(W1=0,R17,W17)</f>
        <v>Giá trị mô tả các phổ phản ứng đàn hồi:</v>
      </c>
      <c r="B15" s="208"/>
      <c r="C15" s="208"/>
      <c r="D15" s="208"/>
      <c r="E15" s="229" t="s">
        <v>264</v>
      </c>
      <c r="F15" s="229"/>
      <c r="G15" s="76">
        <v>1.3500000238418599</v>
      </c>
      <c r="H15" s="208" t="str">
        <f t="shared" si="1"/>
        <v>(Bảng 3.2 TCVN 9386:2012)</v>
      </c>
      <c r="I15" s="208"/>
      <c r="J15" s="208"/>
      <c r="K15" s="208"/>
      <c r="L15" s="208"/>
      <c r="N15" s="56">
        <v>5.9999994933605201E-2</v>
      </c>
      <c r="O15" s="57">
        <v>1.3570172953709201</v>
      </c>
      <c r="R15" s="64" t="s">
        <v>265</v>
      </c>
      <c r="S15" s="63"/>
      <c r="T15" s="64"/>
      <c r="U15" s="73"/>
      <c r="V15" s="73"/>
      <c r="W15" s="73" t="s">
        <v>266</v>
      </c>
      <c r="X15" s="73"/>
      <c r="Y15" s="73"/>
      <c r="Z15" s="73"/>
      <c r="AA15" s="73"/>
    </row>
    <row r="16" spans="1:27" ht="15.75">
      <c r="A16" s="208" t="str">
        <f>IF(W1=0,R18,W18)</f>
        <v>Giá trị của:</v>
      </c>
      <c r="B16" s="208"/>
      <c r="C16" s="208"/>
      <c r="D16" s="208"/>
      <c r="E16" s="229" t="s">
        <v>267</v>
      </c>
      <c r="F16" s="229"/>
      <c r="G16" s="76">
        <v>0.20000000298023199</v>
      </c>
      <c r="H16" s="208" t="str">
        <f t="shared" si="1"/>
        <v>(Bảng 3.2 TCVN 9386:2012)</v>
      </c>
      <c r="I16" s="208"/>
      <c r="J16" s="208"/>
      <c r="K16" s="208"/>
      <c r="L16" s="208"/>
      <c r="N16" s="56">
        <v>6.9999992847442599E-2</v>
      </c>
      <c r="O16" s="57">
        <v>1.4272078316066501</v>
      </c>
      <c r="R16" s="64" t="s">
        <v>268</v>
      </c>
      <c r="S16" s="63"/>
      <c r="T16" s="64"/>
      <c r="U16" s="73"/>
      <c r="V16" s="73"/>
      <c r="W16" s="77" t="s">
        <v>269</v>
      </c>
      <c r="X16" s="73"/>
      <c r="Y16" s="73"/>
      <c r="Z16" s="73"/>
      <c r="AA16" s="73"/>
    </row>
    <row r="17" spans="1:27" ht="15.75">
      <c r="A17" s="208" t="str">
        <f>IF(W1=0,R18,W18)</f>
        <v>Giá trị của:</v>
      </c>
      <c r="B17" s="208"/>
      <c r="C17" s="208"/>
      <c r="D17" s="208"/>
      <c r="E17" s="229" t="s">
        <v>270</v>
      </c>
      <c r="F17" s="229"/>
      <c r="G17" s="76">
        <v>0.80000001192092896</v>
      </c>
      <c r="H17" s="208" t="str">
        <f t="shared" si="1"/>
        <v>(Bảng 3.2 TCVN 9386:2012)</v>
      </c>
      <c r="I17" s="208"/>
      <c r="J17" s="208"/>
      <c r="K17" s="208"/>
      <c r="L17" s="208"/>
      <c r="N17" s="56">
        <v>7.9999990761280101E-2</v>
      </c>
      <c r="O17" s="57">
        <v>1.4973983678423699</v>
      </c>
      <c r="R17" s="64" t="s">
        <v>271</v>
      </c>
      <c r="S17" s="63"/>
      <c r="T17" s="64"/>
      <c r="U17" s="73"/>
      <c r="V17" s="73"/>
      <c r="W17" s="73" t="s">
        <v>272</v>
      </c>
      <c r="X17" s="73"/>
      <c r="Y17" s="73"/>
      <c r="Z17" s="73"/>
      <c r="AA17" s="73"/>
    </row>
    <row r="18" spans="1:27" ht="15.75">
      <c r="A18" s="208" t="str">
        <f>IF(W1=0,R18,W18)</f>
        <v>Giá trị của:</v>
      </c>
      <c r="B18" s="208"/>
      <c r="C18" s="208"/>
      <c r="D18" s="208"/>
      <c r="E18" s="229" t="s">
        <v>273</v>
      </c>
      <c r="F18" s="229"/>
      <c r="G18" s="76">
        <v>2</v>
      </c>
      <c r="H18" s="208" t="str">
        <f t="shared" si="1"/>
        <v>(Bảng 3.2 TCVN 9386:2012)</v>
      </c>
      <c r="I18" s="208"/>
      <c r="J18" s="208"/>
      <c r="K18" s="208"/>
      <c r="L18" s="208"/>
      <c r="N18" s="56">
        <v>8.9999988675117507E-2</v>
      </c>
      <c r="O18" s="57">
        <v>1.5675889040780999</v>
      </c>
      <c r="R18" s="64" t="s">
        <v>274</v>
      </c>
      <c r="S18" s="63"/>
      <c r="T18" s="64"/>
      <c r="U18" s="73"/>
      <c r="V18" s="73"/>
      <c r="W18" s="73" t="s">
        <v>275</v>
      </c>
      <c r="X18" s="73"/>
      <c r="Y18" s="73"/>
      <c r="Z18" s="73"/>
      <c r="AA18" s="73"/>
    </row>
    <row r="19" spans="1:27" ht="15.75">
      <c r="A19" s="208" t="str">
        <f>IF(W1=0,R18,W18)</f>
        <v>Giá trị của:</v>
      </c>
      <c r="B19" s="208"/>
      <c r="C19" s="208"/>
      <c r="D19" s="208"/>
      <c r="E19" s="229" t="s">
        <v>276</v>
      </c>
      <c r="F19" s="229"/>
      <c r="G19" s="78">
        <v>2.3396850641512899</v>
      </c>
      <c r="H19" s="208" t="str">
        <f t="shared" si="1"/>
        <v>(Mục 3.2.2.5 TCVN 9386:2012)</v>
      </c>
      <c r="I19" s="208"/>
      <c r="J19" s="208"/>
      <c r="K19" s="208"/>
      <c r="L19" s="208"/>
      <c r="N19" s="56">
        <v>9.9999986588954898E-2</v>
      </c>
      <c r="O19" s="57">
        <v>1.6377794403138299</v>
      </c>
      <c r="R19" s="64" t="s">
        <v>277</v>
      </c>
      <c r="S19" s="63"/>
      <c r="T19" s="64"/>
      <c r="U19" s="73"/>
      <c r="V19" s="73"/>
      <c r="W19" s="73" t="s">
        <v>278</v>
      </c>
      <c r="X19" s="73"/>
      <c r="Y19" s="73"/>
      <c r="Z19" s="73"/>
      <c r="AA19" s="73"/>
    </row>
    <row r="20" spans="1:27" ht="15.75">
      <c r="A20" s="208" t="str">
        <f>IF(W1=0,R18,W18)</f>
        <v>Giá trị của:</v>
      </c>
      <c r="B20" s="208"/>
      <c r="C20" s="208"/>
      <c r="D20" s="208"/>
      <c r="E20" s="229" t="s">
        <v>279</v>
      </c>
      <c r="F20" s="229"/>
      <c r="G20" s="78">
        <v>2.3396850641512899</v>
      </c>
      <c r="H20" s="208" t="str">
        <f t="shared" si="1"/>
        <v>(Mục 3.2.2.5 TCVN 9386:2012)</v>
      </c>
      <c r="I20" s="208"/>
      <c r="J20" s="208"/>
      <c r="K20" s="208"/>
      <c r="L20" s="208"/>
      <c r="N20" s="56">
        <v>0.109999984502792</v>
      </c>
      <c r="O20" s="57">
        <v>1.70796997654956</v>
      </c>
      <c r="R20" s="64" t="s">
        <v>2</v>
      </c>
      <c r="S20" s="63"/>
      <c r="T20" s="64"/>
      <c r="U20" s="73"/>
      <c r="V20" s="73"/>
      <c r="W20" s="73" t="s">
        <v>2</v>
      </c>
      <c r="X20" s="73"/>
      <c r="Y20" s="73"/>
      <c r="Z20" s="73"/>
      <c r="AA20" s="73"/>
    </row>
    <row r="21" spans="1:27" ht="15.75">
      <c r="A21" s="208" t="str">
        <f>IF(W1=0,R18,W18)</f>
        <v>Giá trị của:</v>
      </c>
      <c r="B21" s="208"/>
      <c r="C21" s="208"/>
      <c r="D21" s="208"/>
      <c r="E21" s="229" t="s">
        <v>280</v>
      </c>
      <c r="F21" s="229"/>
      <c r="G21" s="78">
        <v>0.93587403960612503</v>
      </c>
      <c r="H21" s="208" t="str">
        <f t="shared" si="1"/>
        <v>(Mục 3.2.2.5 TCVN 9386:2012)</v>
      </c>
      <c r="I21" s="208"/>
      <c r="J21" s="208"/>
      <c r="K21" s="208"/>
      <c r="L21" s="208"/>
      <c r="N21" s="56">
        <v>0.11999998241663</v>
      </c>
      <c r="O21" s="57">
        <v>1.77816051278529</v>
      </c>
      <c r="R21" s="64" t="s">
        <v>281</v>
      </c>
      <c r="S21" s="63"/>
      <c r="T21" s="64"/>
      <c r="U21" s="73"/>
      <c r="V21" s="73"/>
      <c r="W21" s="73" t="s">
        <v>282</v>
      </c>
      <c r="X21" s="73"/>
      <c r="Y21" s="73"/>
      <c r="Z21" s="73"/>
      <c r="AA21" s="73"/>
    </row>
    <row r="22" spans="1:27">
      <c r="A22" s="208" t="str">
        <f>IF(W1=0,R18,W18)</f>
        <v>Giá trị của:</v>
      </c>
      <c r="B22" s="208"/>
      <c r="C22" s="208"/>
      <c r="D22" s="208"/>
      <c r="E22" s="229" t="s">
        <v>283</v>
      </c>
      <c r="F22" s="229"/>
      <c r="G22" s="78">
        <v>0.20797200512844299</v>
      </c>
      <c r="H22" s="208" t="str">
        <f t="shared" si="1"/>
        <v>(Mục 3.2.2.5 TCVN 9386:2012)</v>
      </c>
      <c r="I22" s="208"/>
      <c r="J22" s="208"/>
      <c r="K22" s="208"/>
      <c r="L22" s="208"/>
      <c r="N22" s="56">
        <v>0.129999980330467</v>
      </c>
      <c r="O22" s="57">
        <v>1.84835104902101</v>
      </c>
      <c r="R22" s="64" t="s">
        <v>284</v>
      </c>
      <c r="S22" s="63"/>
      <c r="T22" s="64"/>
      <c r="U22" s="73"/>
      <c r="V22" s="73"/>
      <c r="W22" s="73" t="s">
        <v>285</v>
      </c>
      <c r="X22" s="73"/>
      <c r="Y22" s="73"/>
      <c r="Z22" s="73"/>
      <c r="AA22" s="73"/>
    </row>
    <row r="23" spans="1:27">
      <c r="A23" s="208" t="str">
        <f>IF(W1=0,R18,W18)</f>
        <v>Giá trị của:</v>
      </c>
      <c r="B23" s="208"/>
      <c r="C23" s="208"/>
      <c r="D23" s="208"/>
      <c r="E23" s="229" t="s">
        <v>286</v>
      </c>
      <c r="F23" s="229"/>
      <c r="G23" s="78">
        <v>0.93587402566051503</v>
      </c>
      <c r="H23" s="208" t="str">
        <f t="shared" si="1"/>
        <v>(Mục 3.2.2.5 TCVN 9386:2012)</v>
      </c>
      <c r="I23" s="208"/>
      <c r="J23" s="208"/>
      <c r="K23" s="208"/>
      <c r="L23" s="208"/>
      <c r="N23" s="56">
        <v>0.139999985694885</v>
      </c>
      <c r="O23" s="57">
        <v>1.91854163755278</v>
      </c>
      <c r="R23" s="64" t="s">
        <v>287</v>
      </c>
      <c r="S23" s="63"/>
      <c r="T23" s="64"/>
      <c r="U23" s="73"/>
      <c r="V23" s="73"/>
      <c r="W23" s="73" t="s">
        <v>288</v>
      </c>
      <c r="X23" s="73"/>
      <c r="Y23" s="73"/>
      <c r="Z23" s="73"/>
      <c r="AA23" s="73"/>
    </row>
    <row r="24" spans="1:27">
      <c r="E24" s="48"/>
      <c r="N24" s="56">
        <v>0.14999999105930301</v>
      </c>
      <c r="O24" s="57">
        <v>1.9887322260845399</v>
      </c>
      <c r="R24" s="64" t="s">
        <v>289</v>
      </c>
      <c r="S24" s="63"/>
      <c r="T24" s="64"/>
      <c r="U24" s="73"/>
      <c r="V24" s="73"/>
      <c r="W24" s="73" t="s">
        <v>290</v>
      </c>
      <c r="X24" s="73"/>
      <c r="Y24" s="73"/>
      <c r="Z24" s="73"/>
      <c r="AA24" s="73"/>
    </row>
    <row r="25" spans="1:27">
      <c r="E25" s="48"/>
      <c r="N25" s="56">
        <v>0.15999999642372101</v>
      </c>
      <c r="O25" s="57">
        <v>2.0589228146163001</v>
      </c>
      <c r="R25" s="64" t="s">
        <v>291</v>
      </c>
      <c r="S25" s="63"/>
      <c r="T25" s="64"/>
      <c r="U25" s="73"/>
      <c r="V25" s="73"/>
      <c r="W25" s="73" t="s">
        <v>292</v>
      </c>
      <c r="X25" s="73"/>
      <c r="Y25" s="73"/>
      <c r="Z25" s="73"/>
      <c r="AA25" s="73"/>
    </row>
    <row r="26" spans="1:27">
      <c r="E26" s="48"/>
      <c r="N26" s="56">
        <v>0.17000000178813901</v>
      </c>
      <c r="O26" s="57">
        <v>2.1291134031480698</v>
      </c>
      <c r="R26" s="64" t="s">
        <v>291</v>
      </c>
      <c r="S26" s="63"/>
      <c r="T26" s="64"/>
      <c r="U26" s="73"/>
      <c r="V26" s="73"/>
      <c r="W26" s="73" t="s">
        <v>292</v>
      </c>
      <c r="X26" s="73"/>
      <c r="Y26" s="73"/>
      <c r="Z26" s="73"/>
      <c r="AA26" s="73"/>
    </row>
    <row r="27" spans="1:27">
      <c r="E27" s="48"/>
      <c r="N27" s="56">
        <v>0.18000000715255701</v>
      </c>
      <c r="O27" s="57">
        <v>2.1993039916798298</v>
      </c>
      <c r="R27" s="64" t="s">
        <v>291</v>
      </c>
      <c r="S27" s="63"/>
      <c r="T27" s="64"/>
      <c r="U27" s="73"/>
      <c r="V27" s="73"/>
      <c r="W27" s="73" t="s">
        <v>292</v>
      </c>
      <c r="X27" s="73"/>
      <c r="Y27" s="73"/>
      <c r="Z27" s="73"/>
      <c r="AA27" s="73"/>
    </row>
    <row r="28" spans="1:27">
      <c r="E28" s="48"/>
      <c r="N28" s="56">
        <v>0.19000001251697499</v>
      </c>
      <c r="O28" s="57">
        <v>2.2694945802115898</v>
      </c>
      <c r="R28" s="64" t="s">
        <v>291</v>
      </c>
      <c r="S28" s="63"/>
      <c r="T28" s="64"/>
      <c r="U28" s="73"/>
      <c r="V28" s="73"/>
      <c r="W28" s="73" t="s">
        <v>292</v>
      </c>
      <c r="X28" s="73"/>
      <c r="Y28" s="73"/>
      <c r="Z28" s="73"/>
      <c r="AA28" s="73"/>
    </row>
    <row r="29" spans="1:27">
      <c r="E29" s="48"/>
      <c r="N29" s="56">
        <v>0.20000001788139299</v>
      </c>
      <c r="O29" s="57">
        <v>2.3396850641512899</v>
      </c>
      <c r="R29" s="64" t="s">
        <v>289</v>
      </c>
      <c r="S29" s="63"/>
      <c r="T29" s="64"/>
      <c r="U29" s="73"/>
      <c r="V29" s="73"/>
      <c r="W29" s="73" t="s">
        <v>290</v>
      </c>
      <c r="X29" s="73"/>
      <c r="Y29" s="73"/>
      <c r="Z29" s="73"/>
      <c r="AA29" s="73"/>
    </row>
    <row r="30" spans="1:27">
      <c r="E30" s="48"/>
      <c r="N30" s="56">
        <v>0.21000002324581099</v>
      </c>
      <c r="O30" s="57">
        <v>2.3396850641512899</v>
      </c>
      <c r="R30" s="64" t="s">
        <v>289</v>
      </c>
      <c r="S30" s="63"/>
      <c r="T30" s="64"/>
      <c r="U30" s="73"/>
      <c r="V30" s="73"/>
      <c r="W30" s="73" t="s">
        <v>290</v>
      </c>
      <c r="X30" s="73"/>
      <c r="Y30" s="73"/>
      <c r="Z30" s="73"/>
      <c r="AA30" s="73"/>
    </row>
    <row r="31" spans="1:27">
      <c r="E31" s="48"/>
      <c r="N31" s="56">
        <v>0.22000002861022899</v>
      </c>
      <c r="O31" s="57">
        <v>2.3396850641512899</v>
      </c>
      <c r="R31" s="64" t="s">
        <v>289</v>
      </c>
      <c r="S31" s="63"/>
      <c r="T31" s="64"/>
      <c r="U31" s="73"/>
      <c r="V31" s="73"/>
      <c r="W31" s="73" t="s">
        <v>290</v>
      </c>
      <c r="X31" s="73"/>
      <c r="Y31" s="73"/>
      <c r="Z31" s="73"/>
      <c r="AA31" s="73"/>
    </row>
    <row r="32" spans="1:27">
      <c r="E32" s="48"/>
      <c r="N32" s="56">
        <v>0.23000003397464799</v>
      </c>
      <c r="O32" s="57">
        <v>2.3396850641512899</v>
      </c>
      <c r="R32" s="64" t="s">
        <v>289</v>
      </c>
      <c r="S32" s="63"/>
      <c r="T32" s="64"/>
      <c r="U32" s="73"/>
      <c r="V32" s="73"/>
      <c r="W32" s="73" t="s">
        <v>290</v>
      </c>
      <c r="X32" s="73"/>
      <c r="Y32" s="73"/>
      <c r="Z32" s="73"/>
      <c r="AA32" s="73"/>
    </row>
    <row r="33" spans="5:27">
      <c r="E33" s="48"/>
      <c r="N33" s="56">
        <v>0.240000039339066</v>
      </c>
      <c r="O33" s="57">
        <v>2.3396850641512899</v>
      </c>
      <c r="R33" s="64" t="s">
        <v>289</v>
      </c>
      <c r="S33" s="63"/>
      <c r="T33" s="64"/>
      <c r="U33" s="73"/>
      <c r="V33" s="73"/>
      <c r="W33" s="73" t="s">
        <v>290</v>
      </c>
      <c r="X33" s="73"/>
      <c r="Y33" s="73"/>
      <c r="Z33" s="73"/>
      <c r="AA33" s="73"/>
    </row>
    <row r="34" spans="5:27">
      <c r="E34" s="48"/>
      <c r="N34" s="56">
        <v>0.250000029802322</v>
      </c>
      <c r="O34" s="57">
        <v>2.3396850641512899</v>
      </c>
      <c r="S34" s="63"/>
      <c r="T34" s="64"/>
      <c r="U34" s="73"/>
      <c r="V34" s="73"/>
      <c r="W34" s="73"/>
      <c r="X34" s="73"/>
      <c r="Y34" s="73"/>
      <c r="Z34" s="73"/>
      <c r="AA34" s="73"/>
    </row>
    <row r="35" spans="5:27">
      <c r="E35" s="48"/>
      <c r="N35" s="56">
        <v>0.260000020265579</v>
      </c>
      <c r="O35" s="57">
        <v>2.3396850641512899</v>
      </c>
      <c r="R35" s="64"/>
      <c r="S35" s="63"/>
      <c r="T35" s="64"/>
      <c r="U35" s="73"/>
      <c r="V35" s="73"/>
      <c r="W35" s="73"/>
      <c r="X35" s="73"/>
      <c r="Y35" s="73"/>
      <c r="Z35" s="73"/>
      <c r="AA35" s="73"/>
    </row>
    <row r="36" spans="5:27">
      <c r="E36" s="48"/>
      <c r="N36" s="56">
        <v>0.270000010728836</v>
      </c>
      <c r="O36" s="57">
        <v>2.3396850641512899</v>
      </c>
      <c r="R36" s="64"/>
      <c r="S36" s="63"/>
      <c r="T36" s="64"/>
    </row>
    <row r="37" spans="5:27">
      <c r="E37" s="48"/>
      <c r="N37" s="56">
        <v>0.28000000119209301</v>
      </c>
      <c r="O37" s="57">
        <v>2.3396850641512899</v>
      </c>
      <c r="R37" s="64"/>
      <c r="S37" s="63"/>
      <c r="T37" s="64"/>
    </row>
    <row r="38" spans="5:27">
      <c r="E38" s="48"/>
      <c r="N38" s="56">
        <v>0.28999999165535001</v>
      </c>
      <c r="O38" s="57">
        <v>2.3396850641512899</v>
      </c>
      <c r="R38" s="64"/>
      <c r="S38" s="63"/>
      <c r="T38" s="64"/>
    </row>
    <row r="39" spans="5:27">
      <c r="E39" s="48"/>
      <c r="N39" s="56">
        <v>0.29999998211860701</v>
      </c>
      <c r="O39" s="57">
        <v>2.3396850641512899</v>
      </c>
      <c r="R39" s="64"/>
      <c r="S39" s="63"/>
      <c r="T39" s="64"/>
    </row>
    <row r="40" spans="5:27">
      <c r="E40" s="48"/>
      <c r="N40" s="56">
        <v>0.30999997258186301</v>
      </c>
      <c r="O40" s="57">
        <v>2.3396850641512899</v>
      </c>
      <c r="R40" s="64"/>
      <c r="S40" s="63"/>
      <c r="T40" s="64"/>
    </row>
    <row r="41" spans="5:27">
      <c r="E41" s="48"/>
      <c r="N41" s="56">
        <v>0.31999996304512002</v>
      </c>
      <c r="O41" s="57">
        <v>2.3396850641512899</v>
      </c>
      <c r="R41" s="64"/>
      <c r="S41" s="63"/>
      <c r="T41" s="64"/>
    </row>
    <row r="42" spans="5:27">
      <c r="E42" s="48"/>
      <c r="N42" s="56">
        <v>0.32999995350837702</v>
      </c>
      <c r="O42" s="57">
        <v>2.3396850641512899</v>
      </c>
      <c r="R42" s="64"/>
      <c r="S42" s="63"/>
      <c r="T42" s="64"/>
    </row>
    <row r="43" spans="5:27">
      <c r="E43" s="48"/>
      <c r="N43" s="56">
        <v>0.33999994397163402</v>
      </c>
      <c r="O43" s="57">
        <v>2.3396850641512899</v>
      </c>
      <c r="R43" s="64"/>
      <c r="S43" s="63"/>
      <c r="T43" s="64"/>
    </row>
    <row r="44" spans="5:27">
      <c r="E44" s="48"/>
      <c r="N44" s="56">
        <v>0.34999993443489102</v>
      </c>
      <c r="O44" s="57">
        <v>2.3396850641512899</v>
      </c>
      <c r="R44" s="64"/>
      <c r="S44" s="63"/>
      <c r="T44" s="64"/>
    </row>
    <row r="45" spans="5:27">
      <c r="E45" s="48"/>
      <c r="N45" s="56">
        <v>0.35999992489814803</v>
      </c>
      <c r="O45" s="57">
        <v>2.3396850641512899</v>
      </c>
      <c r="R45" s="64"/>
      <c r="S45" s="63"/>
      <c r="T45" s="64"/>
    </row>
    <row r="46" spans="5:27">
      <c r="E46" s="48"/>
      <c r="N46" s="56">
        <v>0.36999991536140397</v>
      </c>
      <c r="O46" s="57">
        <v>2.3396850641512899</v>
      </c>
      <c r="R46" s="64"/>
      <c r="S46" s="63"/>
      <c r="T46" s="64"/>
    </row>
    <row r="47" spans="5:27">
      <c r="E47" s="48"/>
      <c r="N47" s="56">
        <v>0.37999990582466098</v>
      </c>
      <c r="O47" s="57">
        <v>2.3396850641512899</v>
      </c>
      <c r="R47" s="64"/>
      <c r="S47" s="63"/>
      <c r="T47" s="64"/>
    </row>
    <row r="48" spans="5:27">
      <c r="E48" s="48"/>
      <c r="N48" s="56">
        <v>0.38999989628791798</v>
      </c>
      <c r="O48" s="57">
        <v>2.3396850641512899</v>
      </c>
      <c r="R48" s="64"/>
      <c r="S48" s="63"/>
      <c r="T48" s="64"/>
    </row>
    <row r="49" spans="5:20">
      <c r="E49" s="48"/>
      <c r="N49" s="56">
        <v>0.39999988675117498</v>
      </c>
      <c r="O49" s="57">
        <v>2.3396850641512899</v>
      </c>
      <c r="R49" s="64"/>
      <c r="S49" s="63"/>
      <c r="T49" s="64"/>
    </row>
    <row r="50" spans="5:20">
      <c r="E50" s="48"/>
      <c r="N50" s="56">
        <v>0.40999987721443198</v>
      </c>
      <c r="O50" s="57">
        <v>2.3396850641512899</v>
      </c>
      <c r="R50" s="64"/>
      <c r="S50" s="63"/>
      <c r="T50" s="64"/>
    </row>
    <row r="51" spans="5:20">
      <c r="E51" s="48"/>
      <c r="N51" s="56">
        <v>0.41999986767768899</v>
      </c>
      <c r="O51" s="57">
        <v>2.3396850641512899</v>
      </c>
      <c r="R51" s="64"/>
      <c r="S51" s="63"/>
      <c r="T51" s="64"/>
    </row>
    <row r="52" spans="5:20">
      <c r="E52" s="48"/>
      <c r="N52" s="56">
        <v>0.42999985814094499</v>
      </c>
      <c r="O52" s="57">
        <v>2.3396850641512899</v>
      </c>
      <c r="R52" s="64"/>
      <c r="S52" s="63"/>
      <c r="T52" s="64"/>
    </row>
    <row r="53" spans="5:20">
      <c r="E53" s="48"/>
      <c r="N53" s="56">
        <v>0.43999984860420199</v>
      </c>
      <c r="O53" s="57">
        <v>2.3396850641512899</v>
      </c>
      <c r="R53" s="64"/>
      <c r="S53" s="63"/>
      <c r="T53" s="64"/>
    </row>
    <row r="54" spans="5:20">
      <c r="E54" s="48"/>
      <c r="N54" s="56">
        <v>0.449999839067459</v>
      </c>
      <c r="O54" s="57">
        <v>2.3396850641512899</v>
      </c>
      <c r="R54" s="64"/>
      <c r="S54" s="63"/>
      <c r="T54" s="64"/>
    </row>
    <row r="55" spans="5:20">
      <c r="E55" s="48"/>
      <c r="N55" s="56">
        <v>0.459999829530716</v>
      </c>
      <c r="O55" s="57">
        <v>2.3396850641512899</v>
      </c>
      <c r="R55" s="64"/>
      <c r="S55" s="63"/>
      <c r="T55" s="64"/>
    </row>
    <row r="56" spans="5:20">
      <c r="E56" s="48"/>
      <c r="N56" s="56">
        <v>0.469999819993973</v>
      </c>
      <c r="O56" s="57">
        <v>2.3396850641512899</v>
      </c>
      <c r="R56" s="64"/>
      <c r="S56" s="63"/>
      <c r="T56" s="64"/>
    </row>
    <row r="57" spans="5:20">
      <c r="E57" s="48"/>
      <c r="N57" s="56">
        <v>0.47999981045723</v>
      </c>
      <c r="O57" s="57">
        <v>2.3396850641512899</v>
      </c>
      <c r="R57" s="64"/>
      <c r="S57" s="63"/>
      <c r="T57" s="64"/>
    </row>
    <row r="58" spans="5:20">
      <c r="E58" s="48"/>
      <c r="N58" s="56">
        <v>0.48999980092048601</v>
      </c>
      <c r="O58" s="57">
        <v>2.3396850641512899</v>
      </c>
      <c r="R58" s="64"/>
      <c r="S58" s="63"/>
      <c r="T58" s="64"/>
    </row>
    <row r="59" spans="5:20">
      <c r="E59" s="48"/>
      <c r="N59" s="56">
        <v>0.49999979138374301</v>
      </c>
      <c r="O59" s="57">
        <v>2.3396850641512899</v>
      </c>
      <c r="R59" s="64"/>
      <c r="S59" s="63"/>
      <c r="T59" s="64"/>
    </row>
    <row r="60" spans="5:20">
      <c r="E60" s="48"/>
      <c r="N60" s="56">
        <v>0.50999981164932295</v>
      </c>
      <c r="O60" s="57">
        <v>2.3396850641512899</v>
      </c>
      <c r="R60" s="64"/>
      <c r="S60" s="63"/>
      <c r="T60" s="64"/>
    </row>
    <row r="61" spans="5:20">
      <c r="E61" s="48"/>
      <c r="N61" s="56">
        <v>0.51999980211257901</v>
      </c>
      <c r="O61" s="57">
        <v>2.3396850641512899</v>
      </c>
      <c r="R61" s="64"/>
      <c r="S61" s="63"/>
      <c r="T61" s="64"/>
    </row>
    <row r="62" spans="5:20">
      <c r="E62" s="48"/>
      <c r="N62" s="56">
        <v>0.52999979257583596</v>
      </c>
      <c r="O62" s="57">
        <v>2.3396850641512899</v>
      </c>
      <c r="R62" s="64"/>
      <c r="S62" s="63"/>
      <c r="T62" s="64"/>
    </row>
    <row r="63" spans="5:20">
      <c r="E63" s="48"/>
      <c r="N63" s="56">
        <v>0.53999978303909302</v>
      </c>
      <c r="O63" s="57">
        <v>2.3396850641512899</v>
      </c>
      <c r="R63" s="64"/>
      <c r="S63" s="63"/>
      <c r="T63" s="64"/>
    </row>
    <row r="64" spans="5:20">
      <c r="E64" s="48"/>
      <c r="N64" s="56">
        <v>0.54999977350234996</v>
      </c>
      <c r="O64" s="57">
        <v>2.3396850641512899</v>
      </c>
      <c r="R64" s="64"/>
      <c r="S64" s="63"/>
      <c r="T64" s="64"/>
    </row>
    <row r="65" spans="5:20">
      <c r="E65" s="48"/>
      <c r="N65" s="56">
        <v>0.55999976396560702</v>
      </c>
      <c r="O65" s="57">
        <v>2.3396850641512899</v>
      </c>
      <c r="R65" s="64"/>
      <c r="S65" s="63"/>
      <c r="T65" s="64"/>
    </row>
    <row r="66" spans="5:20">
      <c r="E66" s="48"/>
      <c r="N66" s="56">
        <v>0.56999975442886397</v>
      </c>
      <c r="O66" s="57">
        <v>2.3396850641512899</v>
      </c>
      <c r="R66" s="64"/>
      <c r="S66" s="63"/>
      <c r="T66" s="64"/>
    </row>
    <row r="67" spans="5:20">
      <c r="E67" s="48"/>
      <c r="N67" s="56">
        <v>0.57999974489212003</v>
      </c>
      <c r="O67" s="57">
        <v>2.3396850641512899</v>
      </c>
      <c r="R67" s="64"/>
      <c r="S67" s="63"/>
      <c r="T67" s="64"/>
    </row>
    <row r="68" spans="5:20">
      <c r="E68" s="48"/>
      <c r="N68" s="56">
        <v>0.58999973535537698</v>
      </c>
      <c r="O68" s="57">
        <v>2.3396850641512899</v>
      </c>
      <c r="R68" s="64"/>
      <c r="S68" s="63"/>
      <c r="T68" s="64"/>
    </row>
    <row r="69" spans="5:20">
      <c r="E69" s="48"/>
      <c r="N69" s="56">
        <v>0.59999972581863403</v>
      </c>
      <c r="O69" s="57">
        <v>2.3396850641512899</v>
      </c>
      <c r="R69" s="64"/>
      <c r="S69" s="63"/>
      <c r="T69" s="64"/>
    </row>
    <row r="70" spans="5:20">
      <c r="E70" s="48"/>
      <c r="N70" s="56">
        <v>0.60999971628189098</v>
      </c>
      <c r="O70" s="57">
        <v>2.3396850641512899</v>
      </c>
      <c r="R70" s="64"/>
      <c r="S70" s="63"/>
      <c r="T70" s="64"/>
    </row>
    <row r="71" spans="5:20">
      <c r="E71" s="48"/>
      <c r="N71" s="56">
        <v>0.61999970674514804</v>
      </c>
      <c r="O71" s="57">
        <v>2.3396850641512899</v>
      </c>
      <c r="R71" s="64"/>
      <c r="S71" s="63"/>
      <c r="T71" s="64"/>
    </row>
    <row r="72" spans="5:20">
      <c r="E72" s="48"/>
      <c r="N72" s="56">
        <v>0.62999969720840499</v>
      </c>
      <c r="O72" s="57">
        <v>2.3396850641512899</v>
      </c>
      <c r="R72" s="64"/>
      <c r="S72" s="63"/>
      <c r="T72" s="64"/>
    </row>
    <row r="73" spans="5:20">
      <c r="E73" s="48"/>
      <c r="N73" s="56">
        <v>0.63999968767166104</v>
      </c>
      <c r="O73" s="57">
        <v>2.3396850641512899</v>
      </c>
      <c r="R73" s="64"/>
      <c r="S73" s="63"/>
      <c r="T73" s="64"/>
    </row>
    <row r="74" spans="5:20">
      <c r="E74" s="48"/>
      <c r="N74" s="56">
        <v>0.64999967813491799</v>
      </c>
      <c r="O74" s="57">
        <v>2.3396850641512899</v>
      </c>
      <c r="R74" s="64"/>
      <c r="S74" s="63"/>
      <c r="T74" s="64"/>
    </row>
    <row r="75" spans="5:20">
      <c r="E75" s="48"/>
      <c r="N75" s="56">
        <v>0.65999966859817505</v>
      </c>
      <c r="O75" s="57">
        <v>2.3396850641512899</v>
      </c>
      <c r="R75" s="64"/>
      <c r="S75" s="63"/>
      <c r="T75" s="64"/>
    </row>
    <row r="76" spans="5:20">
      <c r="E76" s="48"/>
      <c r="N76" s="56">
        <v>0.669999659061432</v>
      </c>
      <c r="O76" s="57">
        <v>2.3396850641512899</v>
      </c>
      <c r="R76" s="64"/>
      <c r="S76" s="63"/>
      <c r="T76" s="64"/>
    </row>
    <row r="77" spans="5:20">
      <c r="E77" s="48"/>
      <c r="N77" s="56">
        <v>0.67999964952468905</v>
      </c>
      <c r="O77" s="57">
        <v>2.3396850641512899</v>
      </c>
      <c r="R77" s="64"/>
      <c r="S77" s="63"/>
      <c r="T77" s="64"/>
    </row>
    <row r="78" spans="5:20">
      <c r="E78" s="48"/>
      <c r="N78" s="56">
        <v>0.689999639987946</v>
      </c>
      <c r="O78" s="57">
        <v>2.3396850641512899</v>
      </c>
      <c r="R78" s="64"/>
      <c r="S78" s="63"/>
      <c r="T78" s="64"/>
    </row>
    <row r="79" spans="5:20">
      <c r="E79" s="48"/>
      <c r="N79" s="56">
        <v>0.69999963045120195</v>
      </c>
      <c r="O79" s="57">
        <v>2.3396850641512899</v>
      </c>
      <c r="R79" s="64"/>
      <c r="S79" s="63"/>
      <c r="T79" s="64"/>
    </row>
    <row r="80" spans="5:20">
      <c r="E80" s="48"/>
      <c r="N80" s="56">
        <v>0.70999962091445901</v>
      </c>
      <c r="O80" s="57">
        <v>2.3396850641512899</v>
      </c>
      <c r="R80" s="64"/>
      <c r="S80" s="63"/>
      <c r="T80" s="64"/>
    </row>
    <row r="81" spans="5:20">
      <c r="E81" s="48"/>
      <c r="N81" s="56">
        <v>0.71999961137771595</v>
      </c>
      <c r="O81" s="57">
        <v>2.3396850641512899</v>
      </c>
      <c r="R81" s="64"/>
      <c r="S81" s="63"/>
      <c r="T81" s="64"/>
    </row>
    <row r="82" spans="5:20">
      <c r="E82" s="48"/>
      <c r="N82" s="56">
        <v>0.72999960184097301</v>
      </c>
      <c r="O82" s="57">
        <v>2.3396850641512899</v>
      </c>
      <c r="R82" s="64"/>
      <c r="S82" s="63"/>
      <c r="T82" s="64"/>
    </row>
    <row r="83" spans="5:20">
      <c r="E83" s="48"/>
      <c r="N83" s="56">
        <v>0.73999959230422996</v>
      </c>
      <c r="O83" s="57">
        <v>2.3396850641512899</v>
      </c>
      <c r="R83" s="64"/>
      <c r="S83" s="63"/>
      <c r="T83" s="64"/>
    </row>
    <row r="84" spans="5:20">
      <c r="E84" s="48"/>
      <c r="N84" s="56">
        <v>0.74999958276748702</v>
      </c>
      <c r="O84" s="57">
        <v>2.3396850641512899</v>
      </c>
      <c r="R84" s="64"/>
      <c r="S84" s="63"/>
      <c r="T84" s="64"/>
    </row>
    <row r="85" spans="5:20">
      <c r="E85" s="48"/>
      <c r="N85" s="56">
        <v>0.75999957323074296</v>
      </c>
      <c r="O85" s="57">
        <v>2.3396850641512899</v>
      </c>
      <c r="R85" s="64"/>
      <c r="S85" s="63"/>
      <c r="T85" s="64"/>
    </row>
    <row r="86" spans="5:20">
      <c r="E86" s="48"/>
      <c r="N86" s="56">
        <v>0.76999956369400002</v>
      </c>
      <c r="O86" s="57">
        <v>2.3396850641512899</v>
      </c>
      <c r="R86" s="64"/>
      <c r="S86" s="63"/>
      <c r="T86" s="64"/>
    </row>
    <row r="87" spans="5:20">
      <c r="E87" s="48"/>
      <c r="N87" s="56">
        <v>0.77999955415725697</v>
      </c>
      <c r="O87" s="57">
        <v>2.3396850641512899</v>
      </c>
      <c r="R87" s="64"/>
      <c r="S87" s="63"/>
      <c r="T87" s="64"/>
    </row>
    <row r="88" spans="5:20">
      <c r="E88" s="48"/>
      <c r="N88" s="56">
        <v>0.78999954462051403</v>
      </c>
      <c r="O88" s="57">
        <v>2.3396850641512899</v>
      </c>
      <c r="R88" s="64"/>
      <c r="S88" s="63"/>
      <c r="T88" s="64"/>
    </row>
    <row r="89" spans="5:20">
      <c r="E89" s="48"/>
      <c r="N89" s="56">
        <v>0.79999953508377097</v>
      </c>
      <c r="O89" s="57">
        <v>2.3396850641512899</v>
      </c>
      <c r="R89" s="64"/>
      <c r="S89" s="63"/>
      <c r="T89" s="64"/>
    </row>
    <row r="90" spans="5:20">
      <c r="E90" s="48"/>
      <c r="N90" s="56">
        <v>0.80999952554702803</v>
      </c>
      <c r="O90" s="57">
        <v>2.3108014513319302</v>
      </c>
      <c r="R90" s="64"/>
      <c r="S90" s="63"/>
      <c r="T90" s="64"/>
    </row>
    <row r="91" spans="5:20">
      <c r="E91" s="48"/>
      <c r="N91" s="56">
        <v>0.81999951601028398</v>
      </c>
      <c r="O91" s="57">
        <v>2.2826209560698998</v>
      </c>
      <c r="R91" s="64"/>
      <c r="S91" s="63"/>
      <c r="T91" s="64"/>
    </row>
    <row r="92" spans="5:20">
      <c r="E92" s="48"/>
      <c r="N92" s="56">
        <v>0.82999950647354104</v>
      </c>
      <c r="O92" s="57">
        <v>2.2551195086426401</v>
      </c>
      <c r="R92" s="64"/>
      <c r="S92" s="63"/>
      <c r="T92" s="64"/>
    </row>
    <row r="93" spans="5:20">
      <c r="E93" s="48"/>
      <c r="N93" s="56">
        <v>0.83999949693679798</v>
      </c>
      <c r="O93" s="57">
        <v>2.2282728573503898</v>
      </c>
      <c r="R93" s="64"/>
      <c r="S93" s="63"/>
      <c r="T93" s="64"/>
    </row>
    <row r="94" spans="5:20">
      <c r="E94" s="48"/>
      <c r="N94" s="56">
        <v>0.84999948740005504</v>
      </c>
      <c r="O94" s="57">
        <v>2.20205789174942</v>
      </c>
      <c r="R94" s="64"/>
      <c r="S94" s="63"/>
      <c r="T94" s="64"/>
    </row>
    <row r="95" spans="5:20">
      <c r="E95" s="48"/>
      <c r="N95" s="56">
        <v>0.85999947786331199</v>
      </c>
      <c r="O95" s="57">
        <v>2.1764525762999898</v>
      </c>
      <c r="R95" s="64"/>
      <c r="S95" s="63"/>
      <c r="T95" s="64"/>
    </row>
    <row r="96" spans="5:20">
      <c r="E96" s="48"/>
      <c r="N96" s="56">
        <v>0.86999946832656905</v>
      </c>
      <c r="O96" s="57">
        <v>2.15143588859029</v>
      </c>
      <c r="R96" s="64"/>
      <c r="S96" s="63"/>
      <c r="T96" s="64"/>
    </row>
    <row r="97" spans="5:20">
      <c r="E97" s="48"/>
      <c r="N97" s="56">
        <v>0.879999458789825</v>
      </c>
      <c r="O97" s="57">
        <v>2.1269877617723498</v>
      </c>
      <c r="R97" s="64"/>
      <c r="S97" s="63"/>
      <c r="T97" s="64"/>
    </row>
    <row r="98" spans="5:20">
      <c r="E98" s="48"/>
      <c r="N98" s="56">
        <v>0.88999944925308205</v>
      </c>
      <c r="O98" s="57">
        <v>2.10308903087871</v>
      </c>
      <c r="R98" s="64"/>
      <c r="S98" s="63"/>
      <c r="T98" s="64"/>
    </row>
    <row r="99" spans="5:20">
      <c r="E99" s="48"/>
      <c r="N99" s="56">
        <v>0.899999439716339</v>
      </c>
      <c r="O99" s="57">
        <v>2.0797213827179499</v>
      </c>
      <c r="R99" s="64"/>
      <c r="S99" s="63"/>
      <c r="T99" s="64"/>
    </row>
    <row r="100" spans="5:20">
      <c r="E100" s="48"/>
      <c r="N100" s="56">
        <v>0.90999943017959595</v>
      </c>
      <c r="O100" s="57">
        <v>2.0568673090738598</v>
      </c>
      <c r="R100" s="64"/>
      <c r="S100" s="63"/>
      <c r="T100" s="64"/>
    </row>
    <row r="101" spans="5:20">
      <c r="E101" s="48"/>
      <c r="N101" s="56">
        <v>0.91999942064285301</v>
      </c>
      <c r="O101" s="57">
        <v>2.0345100629567301</v>
      </c>
      <c r="R101" s="64"/>
      <c r="S101" s="63"/>
      <c r="T101" s="64"/>
    </row>
    <row r="102" spans="5:20">
      <c r="E102" s="48"/>
      <c r="N102" s="56">
        <v>0.92999941110610995</v>
      </c>
      <c r="O102" s="57">
        <v>2.0126336176773001</v>
      </c>
      <c r="R102" s="64"/>
      <c r="S102" s="63"/>
      <c r="T102" s="64"/>
    </row>
    <row r="103" spans="5:20">
      <c r="E103" s="48"/>
      <c r="N103" s="56">
        <v>0.93999940156936601</v>
      </c>
      <c r="O103" s="57">
        <v>1.99122262853284</v>
      </c>
      <c r="R103" s="64"/>
      <c r="S103" s="63"/>
      <c r="T103" s="64"/>
    </row>
    <row r="104" spans="5:20">
      <c r="E104" s="48"/>
      <c r="N104" s="56">
        <v>0.94999939203262296</v>
      </c>
      <c r="O104" s="57">
        <v>1.9702623969131701</v>
      </c>
      <c r="R104" s="64"/>
      <c r="S104" s="63"/>
      <c r="T104" s="64"/>
    </row>
    <row r="105" spans="5:20">
      <c r="E105" s="48"/>
      <c r="N105" s="56">
        <v>0.95999938249588002</v>
      </c>
      <c r="O105" s="57">
        <v>1.9497388366500099</v>
      </c>
      <c r="R105" s="64"/>
      <c r="S105" s="63"/>
      <c r="T105" s="64"/>
    </row>
    <row r="106" spans="5:20">
      <c r="E106" s="48"/>
      <c r="N106" s="56">
        <v>0.96999937295913696</v>
      </c>
      <c r="O106" s="57">
        <v>1.9296384424478401</v>
      </c>
      <c r="R106" s="64"/>
      <c r="S106" s="63"/>
      <c r="T106" s="64"/>
    </row>
    <row r="107" spans="5:20">
      <c r="E107" s="48"/>
      <c r="N107" s="56">
        <v>0.97999936342239402</v>
      </c>
      <c r="O107" s="57">
        <v>1.90994826024749</v>
      </c>
      <c r="R107" s="64"/>
      <c r="S107" s="63"/>
      <c r="T107" s="64"/>
    </row>
    <row r="108" spans="5:20">
      <c r="E108" s="48"/>
      <c r="N108" s="56">
        <v>0.98999935388565097</v>
      </c>
      <c r="O108" s="57">
        <v>1.8906558593859899</v>
      </c>
      <c r="R108" s="64"/>
      <c r="S108" s="63"/>
      <c r="T108" s="64"/>
    </row>
    <row r="109" spans="5:20">
      <c r="E109" s="48"/>
      <c r="N109" s="56">
        <v>0.99999934434890703</v>
      </c>
      <c r="O109" s="57">
        <v>1.8717493064267301</v>
      </c>
      <c r="R109" s="64"/>
      <c r="S109" s="63"/>
      <c r="T109" s="64"/>
    </row>
    <row r="110" spans="5:20">
      <c r="E110" s="48"/>
      <c r="N110" s="56">
        <v>1.00999939441681</v>
      </c>
      <c r="O110" s="57">
        <v>1.85321703117756</v>
      </c>
      <c r="R110" s="64"/>
      <c r="S110" s="63"/>
      <c r="T110" s="64"/>
    </row>
    <row r="111" spans="5:20">
      <c r="E111" s="48"/>
      <c r="N111" s="56">
        <v>1.0199993848800699</v>
      </c>
      <c r="O111" s="57">
        <v>1.8350482431245101</v>
      </c>
      <c r="R111" s="64"/>
      <c r="S111" s="63"/>
      <c r="T111" s="64"/>
    </row>
    <row r="112" spans="5:20">
      <c r="E112" s="48"/>
      <c r="N112" s="56">
        <v>1.0299993753433201</v>
      </c>
      <c r="O112" s="57">
        <v>1.81723224695001</v>
      </c>
      <c r="R112" s="64"/>
      <c r="S112" s="63"/>
      <c r="T112" s="64"/>
    </row>
    <row r="113" spans="5:20">
      <c r="E113" s="48"/>
      <c r="N113" s="56">
        <v>1.03999936580658</v>
      </c>
      <c r="O113" s="57">
        <v>1.79975886596873</v>
      </c>
      <c r="R113" s="64"/>
      <c r="S113" s="63"/>
      <c r="T113" s="64"/>
    </row>
    <row r="114" spans="5:20">
      <c r="E114" s="48"/>
      <c r="N114" s="56">
        <v>1.04999935626984</v>
      </c>
      <c r="O114" s="57">
        <v>1.7826183111784999</v>
      </c>
      <c r="R114" s="64"/>
      <c r="S114" s="63"/>
      <c r="T114" s="64"/>
    </row>
    <row r="115" spans="5:20">
      <c r="E115" s="48"/>
      <c r="N115" s="56">
        <v>1.0599993467330899</v>
      </c>
      <c r="O115" s="57">
        <v>1.7658011629733099</v>
      </c>
      <c r="R115" s="64"/>
      <c r="S115" s="63"/>
      <c r="T115" s="64"/>
    </row>
    <row r="116" spans="5:20">
      <c r="E116" s="48"/>
      <c r="N116" s="56">
        <v>1.0699993371963501</v>
      </c>
      <c r="O116" s="57">
        <v>1.7492983538818501</v>
      </c>
      <c r="R116" s="64"/>
      <c r="S116" s="63"/>
      <c r="T116" s="64"/>
    </row>
    <row r="117" spans="5:20">
      <c r="E117" s="48"/>
      <c r="N117" s="56">
        <v>1.07999932765961</v>
      </c>
      <c r="O117" s="57">
        <v>1.73310115226496</v>
      </c>
      <c r="R117" s="64"/>
      <c r="S117" s="63"/>
      <c r="T117" s="64"/>
    </row>
    <row r="118" spans="5:20">
      <c r="E118" s="48"/>
      <c r="N118" s="56">
        <v>1.08999931812286</v>
      </c>
      <c r="O118" s="57">
        <v>1.7172011469105</v>
      </c>
      <c r="R118" s="64"/>
      <c r="S118" s="63"/>
      <c r="T118" s="64"/>
    </row>
    <row r="119" spans="5:20">
      <c r="E119" s="48"/>
      <c r="N119" s="56">
        <v>1.0999993085861199</v>
      </c>
      <c r="O119" s="57">
        <v>1.7015902324684999</v>
      </c>
      <c r="R119" s="64"/>
      <c r="S119" s="63"/>
      <c r="T119" s="64"/>
    </row>
    <row r="120" spans="5:20">
      <c r="E120" s="48"/>
      <c r="N120" s="56">
        <v>1.1099992990493801</v>
      </c>
      <c r="O120" s="57">
        <v>1.6862605956735699</v>
      </c>
      <c r="R120" s="64"/>
      <c r="S120" s="63"/>
      <c r="T120" s="64"/>
    </row>
    <row r="121" spans="5:20">
      <c r="E121" s="48"/>
      <c r="N121" s="56">
        <v>1.1199992895126301</v>
      </c>
      <c r="O121" s="57">
        <v>1.67120470230542</v>
      </c>
      <c r="R121" s="64"/>
      <c r="S121" s="63"/>
      <c r="T121" s="64"/>
    </row>
    <row r="122" spans="5:20">
      <c r="E122" s="48"/>
      <c r="N122" s="56">
        <v>1.12999927997589</v>
      </c>
      <c r="O122" s="57">
        <v>1.6564152848417599</v>
      </c>
      <c r="R122" s="64"/>
      <c r="S122" s="63"/>
      <c r="T122" s="64"/>
    </row>
    <row r="123" spans="5:20">
      <c r="E123" s="48"/>
      <c r="N123" s="56">
        <v>1.1399992704391499</v>
      </c>
      <c r="O123" s="57">
        <v>1.64188533076097</v>
      </c>
      <c r="R123" s="64"/>
      <c r="S123" s="63"/>
      <c r="T123" s="64"/>
    </row>
    <row r="124" spans="5:20">
      <c r="E124" s="48"/>
      <c r="N124" s="56">
        <v>1.1499992609023999</v>
      </c>
      <c r="O124" s="57">
        <v>1.6276080714551799</v>
      </c>
      <c r="R124" s="64"/>
      <c r="S124" s="63"/>
      <c r="T124" s="64"/>
    </row>
    <row r="125" spans="5:20">
      <c r="E125" s="48"/>
      <c r="N125" s="56">
        <v>1.1599992513656601</v>
      </c>
      <c r="O125" s="57">
        <v>1.6135769717167101</v>
      </c>
      <c r="R125" s="64"/>
      <c r="S125" s="63"/>
      <c r="T125" s="64"/>
    </row>
    <row r="126" spans="5:20">
      <c r="E126" s="48"/>
      <c r="N126" s="56">
        <v>1.16999924182892</v>
      </c>
      <c r="O126" s="57">
        <v>1.59978571976369</v>
      </c>
      <c r="R126" s="64"/>
      <c r="S126" s="63"/>
      <c r="T126" s="64"/>
    </row>
    <row r="127" spans="5:20">
      <c r="E127" s="48"/>
      <c r="N127" s="56">
        <v>1.17999923229218</v>
      </c>
      <c r="O127" s="57">
        <v>1.5862282177729401</v>
      </c>
      <c r="R127" s="64"/>
      <c r="S127" s="63"/>
      <c r="T127" s="64"/>
    </row>
    <row r="128" spans="5:20">
      <c r="E128" s="48"/>
      <c r="N128" s="56">
        <v>1.1899992227554299</v>
      </c>
      <c r="O128" s="57">
        <v>1.57289857289002</v>
      </c>
      <c r="R128" s="64"/>
      <c r="S128" s="63"/>
      <c r="T128" s="64"/>
    </row>
    <row r="129" spans="5:20">
      <c r="E129" s="48"/>
      <c r="N129" s="56">
        <v>1.1999992132186901</v>
      </c>
      <c r="O129" s="57">
        <v>1.5597910886889399</v>
      </c>
      <c r="R129" s="64"/>
      <c r="S129" s="63"/>
      <c r="T129" s="64"/>
    </row>
    <row r="130" spans="5:20">
      <c r="E130" s="48"/>
      <c r="N130" s="56">
        <v>1.20999920368195</v>
      </c>
      <c r="O130" s="57">
        <v>1.5469002570552499</v>
      </c>
      <c r="R130" s="64"/>
      <c r="S130" s="63"/>
      <c r="T130" s="64"/>
    </row>
    <row r="131" spans="5:20">
      <c r="E131" s="48"/>
      <c r="N131" s="56">
        <v>1.2199991941452</v>
      </c>
      <c r="O131" s="57">
        <v>1.53422075046836</v>
      </c>
      <c r="R131" s="64"/>
      <c r="S131" s="63"/>
      <c r="T131" s="64"/>
    </row>
    <row r="132" spans="5:20">
      <c r="E132" s="48"/>
      <c r="N132" s="56">
        <v>1.2299991846084599</v>
      </c>
      <c r="O132" s="57">
        <v>1.52174741466034</v>
      </c>
      <c r="R132" s="64"/>
      <c r="S132" s="63"/>
      <c r="T132" s="64"/>
    </row>
    <row r="133" spans="5:20">
      <c r="E133" s="48"/>
      <c r="N133" s="56">
        <v>1.2399991750717201</v>
      </c>
      <c r="O133" s="57">
        <v>1.5094752616299101</v>
      </c>
      <c r="R133" s="64"/>
      <c r="S133" s="63"/>
      <c r="T133" s="64"/>
    </row>
    <row r="134" spans="5:20">
      <c r="E134" s="48"/>
      <c r="N134" s="56">
        <v>1.24999916553497</v>
      </c>
      <c r="O134" s="57">
        <v>1.4973994629917899</v>
      </c>
      <c r="R134" s="64"/>
      <c r="S134" s="63"/>
      <c r="T134" s="64"/>
    </row>
    <row r="135" spans="5:20">
      <c r="E135" s="48"/>
      <c r="N135" s="56">
        <v>1.25999915599823</v>
      </c>
      <c r="O135" s="57">
        <v>1.48551534364272</v>
      </c>
      <c r="R135" s="64"/>
      <c r="S135" s="63"/>
      <c r="T135" s="64"/>
    </row>
    <row r="136" spans="5:20">
      <c r="E136" s="48"/>
      <c r="N136" s="56">
        <v>1.2699991464614899</v>
      </c>
      <c r="O136" s="57">
        <v>1.47381837572677</v>
      </c>
      <c r="R136" s="64"/>
      <c r="S136" s="63"/>
      <c r="T136" s="64"/>
    </row>
    <row r="137" spans="5:20">
      <c r="E137" s="48"/>
      <c r="N137" s="56">
        <v>1.2799991369247401</v>
      </c>
      <c r="O137" s="57">
        <v>1.4623041728834401</v>
      </c>
      <c r="R137" s="64"/>
      <c r="S137" s="63"/>
      <c r="T137" s="64"/>
    </row>
    <row r="138" spans="5:20">
      <c r="E138" s="48"/>
      <c r="N138" s="56">
        <v>1.289999127388</v>
      </c>
      <c r="O138" s="57">
        <v>1.4509684847633799</v>
      </c>
      <c r="R138" s="64"/>
      <c r="S138" s="63"/>
      <c r="T138" s="64"/>
    </row>
    <row r="139" spans="5:20">
      <c r="E139" s="48"/>
      <c r="N139" s="56">
        <v>1.29999911785126</v>
      </c>
      <c r="O139" s="57">
        <v>1.43980719179719</v>
      </c>
      <c r="R139" s="64"/>
      <c r="S139" s="63"/>
      <c r="T139" s="64"/>
    </row>
    <row r="140" spans="5:20">
      <c r="E140" s="48"/>
      <c r="N140" s="56">
        <v>1.3099991083145099</v>
      </c>
      <c r="O140" s="57">
        <v>1.4288163002038199</v>
      </c>
      <c r="R140" s="64"/>
      <c r="S140" s="63"/>
      <c r="T140" s="64"/>
    </row>
    <row r="141" spans="5:20">
      <c r="E141" s="48"/>
      <c r="N141" s="56">
        <v>1.3199990987777701</v>
      </c>
      <c r="O141" s="57">
        <v>1.41799193722584</v>
      </c>
      <c r="R141" s="64"/>
      <c r="S141" s="63"/>
      <c r="T141" s="64"/>
    </row>
    <row r="142" spans="5:20">
      <c r="E142" s="48"/>
      <c r="N142" s="56">
        <v>1.3299990892410301</v>
      </c>
      <c r="O142" s="57">
        <v>1.40733034657969</v>
      </c>
      <c r="R142" s="64"/>
      <c r="S142" s="63"/>
      <c r="T142" s="64"/>
    </row>
    <row r="143" spans="5:20">
      <c r="E143" s="48"/>
      <c r="N143" s="56">
        <v>1.33999907970428</v>
      </c>
      <c r="O143" s="57">
        <v>1.39682788410968</v>
      </c>
      <c r="R143" s="64"/>
      <c r="S143" s="63"/>
      <c r="T143" s="64"/>
    </row>
    <row r="144" spans="5:20">
      <c r="E144" s="48"/>
      <c r="N144" s="56">
        <v>1.3499990701675399</v>
      </c>
      <c r="O144" s="57">
        <v>1.3864810136350401</v>
      </c>
      <c r="R144" s="64"/>
      <c r="S144" s="63"/>
      <c r="T144" s="64"/>
    </row>
    <row r="145" spans="5:20">
      <c r="E145" s="48"/>
      <c r="N145" s="56">
        <v>1.3599990606307999</v>
      </c>
      <c r="O145" s="57">
        <v>1.3762863029803101</v>
      </c>
      <c r="R145" s="64"/>
      <c r="S145" s="63"/>
      <c r="T145" s="64"/>
    </row>
    <row r="146" spans="5:20">
      <c r="E146" s="48"/>
      <c r="N146" s="56">
        <v>1.3699990510940601</v>
      </c>
      <c r="O146" s="57">
        <v>1.36624042017949</v>
      </c>
      <c r="R146" s="64"/>
      <c r="S146" s="63"/>
      <c r="T146" s="64"/>
    </row>
    <row r="147" spans="5:20">
      <c r="E147" s="48"/>
      <c r="N147" s="56">
        <v>1.37999904155731</v>
      </c>
      <c r="O147" s="57">
        <v>1.3563401298453099</v>
      </c>
      <c r="R147" s="64"/>
      <c r="S147" s="63"/>
      <c r="T147" s="64"/>
    </row>
    <row r="148" spans="5:20">
      <c r="E148" s="48"/>
      <c r="N148" s="56">
        <v>1.38999903202057</v>
      </c>
      <c r="O148" s="57">
        <v>1.3465822896951101</v>
      </c>
      <c r="R148" s="64"/>
      <c r="S148" s="63"/>
      <c r="T148" s="64"/>
    </row>
    <row r="149" spans="5:20">
      <c r="E149" s="48"/>
      <c r="N149" s="56">
        <v>1.3999990224838299</v>
      </c>
      <c r="O149" s="57">
        <v>1.3369638472257399</v>
      </c>
      <c r="R149" s="64"/>
      <c r="S149" s="63"/>
      <c r="T149" s="64"/>
    </row>
    <row r="150" spans="5:20">
      <c r="E150" s="48"/>
      <c r="N150" s="56">
        <v>1.4099990129470801</v>
      </c>
      <c r="O150" s="57">
        <v>1.32748183652984</v>
      </c>
      <c r="R150" s="64"/>
      <c r="S150" s="63"/>
      <c r="T150" s="64"/>
    </row>
    <row r="151" spans="5:20">
      <c r="E151" s="48"/>
      <c r="N151" s="56">
        <v>1.41999900341034</v>
      </c>
      <c r="O151" s="57">
        <v>1.3181333752467199</v>
      </c>
      <c r="R151" s="64"/>
      <c r="S151" s="63"/>
      <c r="T151" s="64"/>
    </row>
    <row r="152" spans="5:20">
      <c r="E152" s="48"/>
      <c r="N152" s="56">
        <v>1.4299989938736</v>
      </c>
      <c r="O152" s="57">
        <v>1.3089156616411599</v>
      </c>
      <c r="R152" s="64"/>
      <c r="S152" s="63"/>
      <c r="T152" s="64"/>
    </row>
    <row r="153" spans="5:20">
      <c r="E153" s="48"/>
      <c r="N153" s="56">
        <v>1.4399989843368499</v>
      </c>
      <c r="O153" s="57">
        <v>1.29982597180388</v>
      </c>
      <c r="R153" s="64"/>
      <c r="S153" s="63"/>
      <c r="T153" s="64"/>
    </row>
    <row r="154" spans="5:20">
      <c r="E154" s="48"/>
      <c r="N154" s="56">
        <v>1.4499989748001101</v>
      </c>
      <c r="O154" s="57">
        <v>1.2908616569679201</v>
      </c>
      <c r="R154" s="64"/>
      <c r="S154" s="63"/>
      <c r="T154" s="64"/>
    </row>
    <row r="155" spans="5:20">
      <c r="E155" s="48"/>
      <c r="N155" s="56">
        <v>1.45999896526337</v>
      </c>
      <c r="O155" s="57">
        <v>1.2820201409352401</v>
      </c>
      <c r="R155" s="64"/>
      <c r="S155" s="63"/>
      <c r="T155" s="64"/>
    </row>
    <row r="156" spans="5:20">
      <c r="E156" s="48"/>
      <c r="N156" s="56">
        <v>1.46999895572662</v>
      </c>
      <c r="O156" s="57">
        <v>1.2732989176084399</v>
      </c>
      <c r="R156" s="64"/>
      <c r="S156" s="63"/>
      <c r="T156" s="64"/>
    </row>
    <row r="157" spans="5:20">
      <c r="E157" s="48"/>
      <c r="N157" s="56">
        <v>1.4799989461898799</v>
      </c>
      <c r="O157" s="57">
        <v>1.26469554862244</v>
      </c>
      <c r="R157" s="64"/>
      <c r="S157" s="63"/>
      <c r="T157" s="64"/>
    </row>
    <row r="158" spans="5:20">
      <c r="E158" s="48"/>
      <c r="N158" s="56">
        <v>1.4899989366531401</v>
      </c>
      <c r="O158" s="57">
        <v>1.25620766107163</v>
      </c>
      <c r="R158" s="64"/>
      <c r="S158" s="63"/>
      <c r="T158" s="64"/>
    </row>
    <row r="159" spans="5:20">
      <c r="E159" s="48"/>
      <c r="N159" s="56">
        <v>1.49999892711639</v>
      </c>
      <c r="O159" s="57">
        <v>1.2478329453278401</v>
      </c>
      <c r="R159" s="64"/>
      <c r="S159" s="63"/>
      <c r="T159" s="64"/>
    </row>
    <row r="160" spans="5:20">
      <c r="E160" s="48"/>
      <c r="N160" s="56">
        <v>1.50999891757965</v>
      </c>
      <c r="O160" s="57">
        <v>1.23956915294512</v>
      </c>
      <c r="R160" s="64"/>
      <c r="S160" s="63"/>
      <c r="T160" s="64"/>
    </row>
    <row r="161" spans="5:20">
      <c r="E161" s="48"/>
      <c r="N161" s="56">
        <v>1.5199989080429099</v>
      </c>
      <c r="O161" s="57">
        <v>1.2314140946471099</v>
      </c>
      <c r="R161" s="64"/>
      <c r="S161" s="63"/>
      <c r="T161" s="64"/>
    </row>
    <row r="162" spans="5:20">
      <c r="E162" s="48"/>
      <c r="N162" s="56">
        <v>1.5299988985061601</v>
      </c>
      <c r="O162" s="57">
        <v>1.2233656383934399</v>
      </c>
      <c r="R162" s="64"/>
      <c r="S162" s="63"/>
      <c r="T162" s="64"/>
    </row>
    <row r="163" spans="5:20">
      <c r="E163" s="48"/>
      <c r="N163" s="56">
        <v>1.5399988889694201</v>
      </c>
      <c r="O163" s="57">
        <v>1.21542170752138</v>
      </c>
      <c r="R163" s="64"/>
      <c r="S163" s="63"/>
      <c r="T163" s="64"/>
    </row>
    <row r="164" spans="5:20">
      <c r="E164" s="48"/>
      <c r="N164" s="56">
        <v>1.54999887943268</v>
      </c>
      <c r="O164" s="57">
        <v>1.20758027895952</v>
      </c>
      <c r="R164" s="64"/>
      <c r="S164" s="63"/>
      <c r="T164" s="64"/>
    </row>
    <row r="165" spans="5:20">
      <c r="E165" s="48"/>
      <c r="N165" s="56">
        <v>1.5599988698959399</v>
      </c>
      <c r="O165" s="57">
        <v>1.1998393815100099</v>
      </c>
      <c r="R165" s="64"/>
      <c r="S165" s="63"/>
      <c r="T165" s="64"/>
    </row>
    <row r="166" spans="5:20">
      <c r="E166" s="48"/>
      <c r="N166" s="56">
        <v>1.5699988603591899</v>
      </c>
      <c r="O166" s="57">
        <v>1.19219709419663</v>
      </c>
      <c r="R166" s="64"/>
      <c r="S166" s="63"/>
      <c r="T166" s="64"/>
    </row>
    <row r="167" spans="5:20">
      <c r="E167" s="48"/>
      <c r="N167" s="56">
        <v>1.5799988508224501</v>
      </c>
      <c r="O167" s="57">
        <v>1.18465154467545</v>
      </c>
      <c r="R167" s="64"/>
      <c r="S167" s="63"/>
      <c r="T167" s="64"/>
    </row>
    <row r="168" spans="5:20">
      <c r="E168" s="48"/>
      <c r="N168" s="56">
        <v>1.58999884128571</v>
      </c>
      <c r="O168" s="57">
        <v>1.1772009077055099</v>
      </c>
      <c r="R168" s="64"/>
      <c r="S168" s="63"/>
      <c r="T168" s="64"/>
    </row>
    <row r="169" spans="5:20">
      <c r="E169" s="48"/>
      <c r="N169" s="56">
        <v>1.59999883174896</v>
      </c>
      <c r="O169" s="57">
        <v>1.1698434036768901</v>
      </c>
      <c r="R169" s="64"/>
      <c r="S169" s="63"/>
      <c r="T169" s="64"/>
    </row>
    <row r="170" spans="5:20">
      <c r="E170" s="48"/>
      <c r="N170" s="56">
        <v>1.6099988222122199</v>
      </c>
      <c r="O170" s="57">
        <v>1.16257729719353</v>
      </c>
      <c r="R170" s="64"/>
      <c r="S170" s="63"/>
      <c r="T170" s="64"/>
    </row>
    <row r="171" spans="5:20">
      <c r="E171" s="48"/>
      <c r="N171" s="56">
        <v>1.6199988126754801</v>
      </c>
      <c r="O171" s="57">
        <v>1.1554008957086801</v>
      </c>
      <c r="R171" s="64"/>
      <c r="S171" s="63"/>
      <c r="T171" s="64"/>
    </row>
    <row r="172" spans="5:20">
      <c r="E172" s="48"/>
      <c r="N172" s="56">
        <v>1.62999880313873</v>
      </c>
      <c r="O172" s="57">
        <v>1.1483125482104699</v>
      </c>
      <c r="R172" s="64"/>
      <c r="S172" s="63"/>
      <c r="T172" s="64"/>
    </row>
    <row r="173" spans="5:20">
      <c r="E173" s="48"/>
      <c r="N173" s="56">
        <v>1.63999879360199</v>
      </c>
      <c r="O173" s="57">
        <v>1.14131064395557</v>
      </c>
      <c r="R173" s="64"/>
      <c r="S173" s="63"/>
      <c r="T173" s="64"/>
    </row>
    <row r="174" spans="5:20">
      <c r="E174" s="48"/>
      <c r="N174" s="56">
        <v>1.6499987840652499</v>
      </c>
      <c r="O174" s="57">
        <v>1.1343936112490101</v>
      </c>
      <c r="R174" s="64"/>
      <c r="S174" s="63"/>
      <c r="T174" s="64"/>
    </row>
    <row r="175" spans="5:20">
      <c r="E175" s="48"/>
      <c r="N175" s="56">
        <v>1.6599987745285001</v>
      </c>
      <c r="O175" s="57">
        <v>1.1275599162679399</v>
      </c>
      <c r="R175" s="64"/>
      <c r="S175" s="63"/>
      <c r="T175" s="64"/>
    </row>
    <row r="176" spans="5:20">
      <c r="E176" s="48"/>
      <c r="N176" s="56">
        <v>1.66999876499176</v>
      </c>
      <c r="O176" s="57">
        <v>1.12080806192781</v>
      </c>
      <c r="R176" s="64"/>
      <c r="S176" s="63"/>
      <c r="T176" s="64"/>
    </row>
    <row r="177" spans="5:20">
      <c r="E177" s="48"/>
      <c r="N177" s="56">
        <v>1.67999875545502</v>
      </c>
      <c r="O177" s="57">
        <v>1.1141365867888999</v>
      </c>
      <c r="R177" s="64"/>
      <c r="S177" s="63"/>
      <c r="T177" s="64"/>
    </row>
    <row r="178" spans="5:20">
      <c r="E178" s="48"/>
      <c r="N178" s="56">
        <v>1.6899987459182699</v>
      </c>
      <c r="O178" s="57">
        <v>1.10754406400179</v>
      </c>
      <c r="R178" s="64"/>
      <c r="S178" s="63"/>
      <c r="T178" s="64"/>
    </row>
    <row r="179" spans="5:20">
      <c r="E179" s="48"/>
      <c r="N179" s="56">
        <v>1.6999987363815301</v>
      </c>
      <c r="O179" s="57">
        <v>1.1010291002899699</v>
      </c>
      <c r="R179" s="64"/>
      <c r="S179" s="63"/>
      <c r="T179" s="64"/>
    </row>
    <row r="180" spans="5:20">
      <c r="E180" s="48"/>
      <c r="N180" s="56">
        <v>1.70999872684479</v>
      </c>
      <c r="O180" s="57">
        <v>1.09459033496821</v>
      </c>
      <c r="R180" s="64"/>
      <c r="S180" s="63"/>
      <c r="T180" s="64"/>
    </row>
    <row r="181" spans="5:20">
      <c r="E181" s="48"/>
      <c r="N181" s="56">
        <v>1.71999871730804</v>
      </c>
      <c r="O181" s="57">
        <v>1.08822643899509</v>
      </c>
      <c r="R181" s="64"/>
      <c r="S181" s="63"/>
      <c r="T181" s="64"/>
    </row>
    <row r="182" spans="5:20">
      <c r="E182" s="48"/>
      <c r="N182" s="56">
        <v>1.7299987077712999</v>
      </c>
      <c r="O182" s="57">
        <v>1.08193611405847</v>
      </c>
      <c r="R182" s="64"/>
      <c r="S182" s="63"/>
      <c r="T182" s="64"/>
    </row>
    <row r="183" spans="5:20">
      <c r="E183" s="48"/>
      <c r="N183" s="56">
        <v>1.7399986982345601</v>
      </c>
      <c r="O183" s="57">
        <v>1.07571809169246</v>
      </c>
      <c r="R183" s="64"/>
      <c r="S183" s="63"/>
      <c r="T183" s="64"/>
    </row>
    <row r="184" spans="5:20">
      <c r="E184" s="48"/>
      <c r="N184" s="56">
        <v>1.7499986886978101</v>
      </c>
      <c r="O184" s="57">
        <v>1.0695711324246899</v>
      </c>
      <c r="R184" s="64"/>
      <c r="S184" s="63"/>
      <c r="T184" s="64"/>
    </row>
    <row r="185" spans="5:20">
      <c r="E185" s="48"/>
      <c r="N185" s="56">
        <v>1.75999867916107</v>
      </c>
      <c r="O185" s="57">
        <v>1.0634940249525899</v>
      </c>
      <c r="R185" s="64"/>
      <c r="S185" s="63"/>
      <c r="T185" s="64"/>
    </row>
    <row r="186" spans="5:20">
      <c r="E186" s="48"/>
      <c r="N186" s="56">
        <v>1.7699986696243299</v>
      </c>
      <c r="O186" s="57">
        <v>1.0574855853476499</v>
      </c>
      <c r="R186" s="64"/>
      <c r="S186" s="63"/>
      <c r="T186" s="64"/>
    </row>
    <row r="187" spans="5:20">
      <c r="E187" s="48"/>
      <c r="N187" s="56">
        <v>1.7799986600875899</v>
      </c>
      <c r="O187" s="57">
        <v>1.0515446562865101</v>
      </c>
      <c r="R187" s="64"/>
      <c r="S187" s="63"/>
      <c r="T187" s="64"/>
    </row>
    <row r="188" spans="5:20">
      <c r="E188" s="48"/>
      <c r="N188" s="56">
        <v>1.7899986505508401</v>
      </c>
      <c r="O188" s="57">
        <v>1.04567010630776</v>
      </c>
      <c r="R188" s="64"/>
      <c r="S188" s="63"/>
      <c r="T188" s="64"/>
    </row>
    <row r="189" spans="5:20">
      <c r="E189" s="48"/>
      <c r="N189" s="56">
        <v>1.7999986410141</v>
      </c>
      <c r="O189" s="57">
        <v>1.03986082909359</v>
      </c>
      <c r="R189" s="64"/>
      <c r="S189" s="63"/>
      <c r="T189" s="64"/>
    </row>
    <row r="190" spans="5:20">
      <c r="E190" s="48"/>
      <c r="N190" s="56">
        <v>1.80999863147736</v>
      </c>
      <c r="O190" s="57">
        <v>1.0341157427751699</v>
      </c>
      <c r="R190" s="64"/>
      <c r="S190" s="63"/>
      <c r="T190" s="64"/>
    </row>
    <row r="191" spans="5:20">
      <c r="E191" s="48"/>
      <c r="N191" s="56">
        <v>1.8199986219406099</v>
      </c>
      <c r="O191" s="57">
        <v>1.02843378926104</v>
      </c>
      <c r="R191" s="64"/>
      <c r="S191" s="63"/>
      <c r="T191" s="64"/>
    </row>
    <row r="192" spans="5:20">
      <c r="E192" s="48"/>
      <c r="N192" s="56">
        <v>1.8299986124038701</v>
      </c>
      <c r="O192" s="57">
        <v>1.02281393358738</v>
      </c>
      <c r="R192" s="64"/>
      <c r="S192" s="63"/>
      <c r="T192" s="64"/>
    </row>
    <row r="193" spans="5:20">
      <c r="E193" s="48"/>
      <c r="N193" s="56">
        <v>1.83999860286713</v>
      </c>
      <c r="O193" s="57">
        <v>1.0172551632896101</v>
      </c>
      <c r="R193" s="64"/>
      <c r="S193" s="63"/>
      <c r="T193" s="64"/>
    </row>
    <row r="194" spans="5:20">
      <c r="E194" s="48"/>
      <c r="N194" s="56">
        <v>1.84999859333038</v>
      </c>
      <c r="O194" s="57">
        <v>1.01175648779425</v>
      </c>
      <c r="R194" s="64"/>
      <c r="S194" s="63"/>
      <c r="T194" s="64"/>
    </row>
    <row r="195" spans="5:20">
      <c r="E195" s="48"/>
      <c r="N195" s="56">
        <v>1.8599985837936399</v>
      </c>
      <c r="O195" s="57">
        <v>1.0063169378304799</v>
      </c>
      <c r="R195" s="64"/>
      <c r="S195" s="63"/>
      <c r="T195" s="64"/>
    </row>
    <row r="196" spans="5:20">
      <c r="E196" s="48"/>
      <c r="N196" s="56">
        <v>1.8699985742569001</v>
      </c>
      <c r="O196" s="57">
        <v>1.00093556486055</v>
      </c>
      <c r="R196" s="64"/>
      <c r="S196" s="63"/>
      <c r="T196" s="64"/>
    </row>
    <row r="197" spans="5:20">
      <c r="E197" s="48"/>
      <c r="N197" s="56">
        <v>1.87999856472015</v>
      </c>
      <c r="O197" s="57">
        <v>0.99561144052834305</v>
      </c>
      <c r="R197" s="64"/>
      <c r="S197" s="63"/>
      <c r="T197" s="64"/>
    </row>
    <row r="198" spans="5:20">
      <c r="E198" s="48"/>
      <c r="N198" s="56">
        <v>1.88999855518341</v>
      </c>
      <c r="O198" s="57">
        <v>0.99034365612549902</v>
      </c>
      <c r="R198" s="64"/>
      <c r="S198" s="63"/>
      <c r="T198" s="64"/>
    </row>
    <row r="199" spans="5:20">
      <c r="E199" s="48"/>
      <c r="N199" s="56">
        <v>1.8999985456466699</v>
      </c>
      <c r="O199" s="57">
        <v>0.98513132207435306</v>
      </c>
      <c r="R199" s="64"/>
      <c r="S199" s="63"/>
      <c r="T199" s="64"/>
    </row>
    <row r="200" spans="5:20">
      <c r="E200" s="48"/>
      <c r="N200" s="56">
        <v>1.9099985361099201</v>
      </c>
      <c r="O200" s="57">
        <v>0.97997356742713604</v>
      </c>
      <c r="R200" s="64"/>
      <c r="S200" s="63"/>
      <c r="T200" s="64"/>
    </row>
    <row r="201" spans="5:20">
      <c r="E201" s="48"/>
      <c r="N201" s="56">
        <v>1.91999852657318</v>
      </c>
      <c r="O201" s="57">
        <v>0.97486953938081999</v>
      </c>
      <c r="R201" s="64"/>
      <c r="S201" s="63"/>
      <c r="T201" s="64"/>
    </row>
    <row r="202" spans="5:20">
      <c r="E202" s="48"/>
      <c r="N202" s="56">
        <v>1.92999851703644</v>
      </c>
      <c r="O202" s="57">
        <v>0.96981840280704801</v>
      </c>
      <c r="R202" s="64"/>
      <c r="S202" s="63"/>
      <c r="T202" s="64"/>
    </row>
    <row r="203" spans="5:20">
      <c r="E203" s="48"/>
      <c r="N203" s="56">
        <v>1.9399985074996899</v>
      </c>
      <c r="O203" s="57">
        <v>0.96481933979660195</v>
      </c>
      <c r="R203" s="64"/>
      <c r="S203" s="63"/>
      <c r="T203" s="64"/>
    </row>
    <row r="204" spans="5:20">
      <c r="E204" s="48"/>
      <c r="N204" s="56">
        <v>1.9499984979629501</v>
      </c>
      <c r="O204" s="57">
        <v>0.95987154921788598</v>
      </c>
      <c r="R204" s="64"/>
      <c r="S204" s="63"/>
      <c r="T204" s="64"/>
    </row>
    <row r="205" spans="5:20">
      <c r="E205" s="48"/>
      <c r="N205" s="56">
        <v>1.9599984884262101</v>
      </c>
      <c r="O205" s="57">
        <v>0.95497424628892402</v>
      </c>
      <c r="R205" s="64"/>
      <c r="S205" s="63"/>
      <c r="T205" s="64"/>
    </row>
    <row r="206" spans="5:20">
      <c r="E206" s="48"/>
      <c r="N206" s="56">
        <v>1.96999847888947</v>
      </c>
      <c r="O206" s="57">
        <v>0.95012666216239805</v>
      </c>
      <c r="R206" s="64"/>
      <c r="S206" s="63"/>
      <c r="T206" s="64"/>
    </row>
    <row r="207" spans="5:20">
      <c r="E207" s="48"/>
      <c r="N207" s="56">
        <v>1.9799984693527199</v>
      </c>
      <c r="O207" s="57">
        <v>0.94532804352325595</v>
      </c>
      <c r="R207" s="64"/>
      <c r="S207" s="63"/>
      <c r="T207" s="64"/>
    </row>
    <row r="208" spans="5:20">
      <c r="E208" s="48"/>
      <c r="N208" s="56">
        <v>1.9899984598159799</v>
      </c>
      <c r="O208" s="57">
        <v>0.94057765219845202</v>
      </c>
      <c r="R208" s="64"/>
      <c r="S208" s="63"/>
      <c r="T208" s="64"/>
    </row>
    <row r="209" spans="5:20">
      <c r="E209" s="48"/>
      <c r="N209" s="56">
        <v>1.9999984502792401</v>
      </c>
      <c r="O209" s="57">
        <v>0.93587476477840204</v>
      </c>
      <c r="R209" s="64"/>
      <c r="S209" s="63"/>
      <c r="T209" s="64"/>
    </row>
    <row r="210" spans="5:20">
      <c r="E210" s="48"/>
      <c r="N210" s="56">
        <v>2.00999855995178</v>
      </c>
      <c r="O210" s="57">
        <v>0.92658635242327203</v>
      </c>
      <c r="R210" s="64"/>
      <c r="S210" s="63"/>
      <c r="T210" s="64"/>
    </row>
    <row r="211" spans="5:20">
      <c r="N211" s="56">
        <v>2.01999855041504</v>
      </c>
      <c r="O211" s="57">
        <v>0.91743494050047403</v>
      </c>
      <c r="R211" s="64"/>
      <c r="S211" s="63"/>
      <c r="T211" s="64"/>
    </row>
    <row r="212" spans="5:20">
      <c r="N212" s="56">
        <v>2.0299985408782999</v>
      </c>
      <c r="O212" s="57">
        <v>0.90841843770156605</v>
      </c>
      <c r="R212" s="64"/>
      <c r="S212" s="63"/>
      <c r="T212" s="64"/>
    </row>
    <row r="213" spans="5:20">
      <c r="N213" s="56">
        <v>2.0399985313415501</v>
      </c>
      <c r="O213" s="57">
        <v>0.89953420524444305</v>
      </c>
      <c r="R213" s="64"/>
      <c r="S213" s="63"/>
      <c r="T213" s="64"/>
    </row>
    <row r="214" spans="5:20">
      <c r="N214" s="56">
        <v>2.04999852180481</v>
      </c>
      <c r="O214" s="57">
        <v>0.890779668550163</v>
      </c>
      <c r="R214" s="64"/>
      <c r="S214" s="63"/>
      <c r="T214" s="64"/>
    </row>
    <row r="215" spans="5:20">
      <c r="N215" s="56">
        <v>2.05999851226807</v>
      </c>
      <c r="O215" s="57">
        <v>0.88215231537750205</v>
      </c>
      <c r="R215" s="64"/>
      <c r="S215" s="63"/>
      <c r="T215" s="64"/>
    </row>
    <row r="216" spans="5:20">
      <c r="N216" s="56">
        <v>2.0699985027313201</v>
      </c>
      <c r="O216" s="57">
        <v>0.87364969402044201</v>
      </c>
      <c r="R216" s="64"/>
      <c r="S216" s="63"/>
      <c r="T216" s="64"/>
    </row>
    <row r="217" spans="5:20">
      <c r="N217" s="56">
        <v>2.0799984931945801</v>
      </c>
      <c r="O217" s="57">
        <v>0.86526941156617798</v>
      </c>
      <c r="R217" s="64"/>
      <c r="S217" s="63"/>
      <c r="T217" s="64"/>
    </row>
    <row r="218" spans="5:20">
      <c r="N218" s="56">
        <v>2.08999848365784</v>
      </c>
      <c r="O218" s="57">
        <v>0.85700913221132502</v>
      </c>
      <c r="R218" s="64"/>
      <c r="S218" s="63"/>
      <c r="T218" s="64"/>
    </row>
    <row r="219" spans="5:20">
      <c r="N219" s="56">
        <v>2.0999984741210902</v>
      </c>
      <c r="O219" s="57">
        <v>0.84886657563411605</v>
      </c>
      <c r="R219" s="64"/>
      <c r="S219" s="63"/>
      <c r="T219" s="64"/>
    </row>
    <row r="220" spans="5:20">
      <c r="N220" s="56">
        <v>2.1099984645843501</v>
      </c>
      <c r="O220" s="57">
        <v>0.84083951542047797</v>
      </c>
      <c r="R220" s="64"/>
      <c r="S220" s="63"/>
      <c r="T220" s="64"/>
    </row>
    <row r="221" spans="5:20">
      <c r="N221" s="56">
        <v>2.1199984550476101</v>
      </c>
      <c r="O221" s="57">
        <v>0.83292577754195496</v>
      </c>
      <c r="R221" s="64"/>
      <c r="S221" s="63"/>
      <c r="T221" s="64"/>
    </row>
    <row r="222" spans="5:20">
      <c r="N222" s="56">
        <v>2.1299984455108598</v>
      </c>
      <c r="O222" s="57">
        <v>0.82512323888352701</v>
      </c>
      <c r="R222" s="64"/>
      <c r="S222" s="63"/>
      <c r="T222" s="64"/>
    </row>
    <row r="223" spans="5:20">
      <c r="N223" s="56">
        <v>2.1399984359741202</v>
      </c>
      <c r="O223" s="57">
        <v>0.81742982581948198</v>
      </c>
      <c r="R223" s="64"/>
      <c r="S223" s="63"/>
      <c r="T223" s="64"/>
    </row>
    <row r="224" spans="5:20">
      <c r="N224" s="56">
        <v>2.1499984264373802</v>
      </c>
      <c r="O224" s="57">
        <v>0.80984351283553602</v>
      </c>
      <c r="R224" s="64"/>
      <c r="S224" s="63"/>
      <c r="T224" s="64"/>
    </row>
    <row r="225" spans="14:20">
      <c r="N225" s="56">
        <v>2.1599984169006299</v>
      </c>
      <c r="O225" s="57">
        <v>0.80236232119551298</v>
      </c>
      <c r="R225" s="64"/>
      <c r="S225" s="63"/>
      <c r="T225" s="64"/>
    </row>
    <row r="226" spans="14:20">
      <c r="N226" s="56">
        <v>2.1699984073638898</v>
      </c>
      <c r="O226" s="57">
        <v>0.79498431765092703</v>
      </c>
      <c r="R226" s="64"/>
      <c r="S226" s="63"/>
      <c r="T226" s="64"/>
    </row>
    <row r="227" spans="14:20">
      <c r="N227" s="56">
        <v>2.1799983978271502</v>
      </c>
      <c r="O227" s="57">
        <v>0.78770761319191096</v>
      </c>
      <c r="R227" s="64"/>
      <c r="S227" s="63"/>
      <c r="T227" s="64"/>
    </row>
    <row r="228" spans="14:20">
      <c r="N228" s="56">
        <v>2.1899983882904102</v>
      </c>
      <c r="O228" s="57">
        <v>0.78053036183797397</v>
      </c>
      <c r="R228" s="64"/>
      <c r="S228" s="63"/>
      <c r="T228" s="64"/>
    </row>
    <row r="229" spans="14:20">
      <c r="N229" s="56">
        <v>2.1999983787536599</v>
      </c>
      <c r="O229" s="57">
        <v>0.77345075946714803</v>
      </c>
      <c r="R229" s="64"/>
      <c r="S229" s="63"/>
      <c r="T229" s="64"/>
    </row>
    <row r="230" spans="14:20">
      <c r="N230" s="56">
        <v>2.2099983692169198</v>
      </c>
      <c r="O230" s="57">
        <v>0.76646704268213695</v>
      </c>
      <c r="R230" s="64"/>
      <c r="S230" s="63"/>
      <c r="T230" s="64"/>
    </row>
    <row r="231" spans="14:20">
      <c r="N231" s="56">
        <v>2.2199983596801798</v>
      </c>
      <c r="O231" s="57">
        <v>0.75957748771213895</v>
      </c>
      <c r="R231" s="64"/>
      <c r="S231" s="63"/>
      <c r="T231" s="64"/>
    </row>
    <row r="232" spans="14:20">
      <c r="N232" s="56">
        <v>2.22999835014343</v>
      </c>
      <c r="O232" s="57">
        <v>0.75278040934905599</v>
      </c>
      <c r="R232" s="64"/>
      <c r="S232" s="63"/>
      <c r="T232" s="64"/>
    </row>
    <row r="233" spans="14:20">
      <c r="N233" s="56">
        <v>2.2399983406066899</v>
      </c>
      <c r="O233" s="57">
        <v>0.74607415991688297</v>
      </c>
      <c r="R233" s="64"/>
      <c r="S233" s="63"/>
      <c r="T233" s="64"/>
    </row>
    <row r="234" spans="14:20">
      <c r="N234" s="56">
        <v>2.2499983310699498</v>
      </c>
      <c r="O234" s="57">
        <v>0.73945712827307697</v>
      </c>
      <c r="R234" s="64"/>
      <c r="S234" s="63"/>
      <c r="T234" s="64"/>
    </row>
    <row r="235" spans="14:20">
      <c r="N235" s="56">
        <v>2.2599983215332</v>
      </c>
      <c r="O235" s="57">
        <v>0.73292773884079898</v>
      </c>
      <c r="R235" s="64"/>
      <c r="S235" s="63"/>
      <c r="T235" s="64"/>
    </row>
    <row r="236" spans="14:20">
      <c r="N236" s="56">
        <v>2.26999831199646</v>
      </c>
      <c r="O236" s="57">
        <v>0.72648445067092704</v>
      </c>
      <c r="R236" s="64"/>
      <c r="S236" s="63"/>
      <c r="T236" s="64"/>
    </row>
    <row r="237" spans="14:20">
      <c r="N237" s="56">
        <v>2.2799983024597199</v>
      </c>
      <c r="O237" s="57">
        <v>0.72012575653280497</v>
      </c>
      <c r="R237" s="64"/>
      <c r="S237" s="63"/>
      <c r="T237" s="64"/>
    </row>
    <row r="238" spans="14:20">
      <c r="N238" s="56">
        <v>2.2899982929229701</v>
      </c>
      <c r="O238" s="57">
        <v>0.71385018203272399</v>
      </c>
      <c r="R238" s="64"/>
      <c r="S238" s="63"/>
      <c r="T238" s="64"/>
    </row>
    <row r="239" spans="14:20">
      <c r="N239" s="56">
        <v>2.29999828338623</v>
      </c>
      <c r="O239" s="57">
        <v>0.70765628475917097</v>
      </c>
      <c r="R239" s="64"/>
      <c r="S239" s="63"/>
      <c r="T239" s="64"/>
    </row>
    <row r="240" spans="14:20">
      <c r="N240" s="56">
        <v>2.30999827384949</v>
      </c>
      <c r="O240" s="57">
        <v>0.70154265345393496</v>
      </c>
      <c r="R240" s="64"/>
      <c r="S240" s="63"/>
      <c r="T240" s="64"/>
    </row>
    <row r="241" spans="14:20">
      <c r="N241" s="56">
        <v>2.3199982643127401</v>
      </c>
      <c r="O241" s="57">
        <v>0.69550790720814903</v>
      </c>
      <c r="R241" s="64"/>
      <c r="S241" s="63"/>
      <c r="T241" s="64"/>
    </row>
    <row r="242" spans="14:20">
      <c r="N242" s="56">
        <v>2.3299982547760001</v>
      </c>
      <c r="O242" s="57">
        <v>0.689550694682451</v>
      </c>
      <c r="R242" s="64"/>
      <c r="S242" s="63"/>
      <c r="T242" s="64"/>
    </row>
    <row r="243" spans="14:20">
      <c r="N243" s="56">
        <v>2.33999824523926</v>
      </c>
      <c r="O243" s="57">
        <v>0.68366969335041405</v>
      </c>
      <c r="R243" s="64"/>
      <c r="S243" s="63"/>
      <c r="T243" s="64"/>
    </row>
    <row r="244" spans="14:20">
      <c r="N244" s="56">
        <v>2.3499982357025102</v>
      </c>
      <c r="O244" s="57">
        <v>0.67786360876446805</v>
      </c>
      <c r="R244" s="64"/>
      <c r="S244" s="63"/>
      <c r="T244" s="64"/>
    </row>
    <row r="245" spans="14:20">
      <c r="N245" s="56">
        <v>2.3599982261657702</v>
      </c>
      <c r="O245" s="57">
        <v>0.67213117384354304</v>
      </c>
      <c r="R245" s="64"/>
      <c r="S245" s="63"/>
      <c r="T245" s="64"/>
    </row>
    <row r="246" spans="14:20">
      <c r="N246" s="56">
        <v>2.3699982166290301</v>
      </c>
      <c r="O246" s="57">
        <v>0.66647114818171904</v>
      </c>
      <c r="R246" s="64"/>
      <c r="S246" s="63"/>
      <c r="T246" s="64"/>
    </row>
    <row r="247" spans="14:20">
      <c r="N247" s="56">
        <v>2.37999820709229</v>
      </c>
      <c r="O247" s="57">
        <v>0.66088231737715597</v>
      </c>
      <c r="R247" s="64"/>
      <c r="S247" s="63"/>
      <c r="T247" s="64"/>
    </row>
    <row r="248" spans="14:20">
      <c r="N248" s="56">
        <v>2.3899981975555402</v>
      </c>
      <c r="O248" s="57">
        <v>0.65536349238064096</v>
      </c>
      <c r="R248" s="64"/>
      <c r="S248" s="63"/>
      <c r="T248" s="64"/>
    </row>
    <row r="249" spans="14:20">
      <c r="N249" s="56">
        <v>2.3999981880188002</v>
      </c>
      <c r="O249" s="57">
        <v>0.64991350886309995</v>
      </c>
      <c r="R249" s="64"/>
      <c r="S249" s="63"/>
      <c r="T249" s="64"/>
    </row>
    <row r="250" spans="14:20">
      <c r="N250" s="56">
        <v>2.4099981784820601</v>
      </c>
      <c r="O250" s="57">
        <v>0.64453122660143602</v>
      </c>
      <c r="R250" s="64"/>
      <c r="S250" s="63"/>
      <c r="T250" s="64"/>
    </row>
    <row r="251" spans="14:20">
      <c r="N251" s="56">
        <v>2.4199981689453098</v>
      </c>
      <c r="O251" s="57">
        <v>0.63921552888210098</v>
      </c>
      <c r="R251" s="64"/>
      <c r="S251" s="63"/>
      <c r="T251" s="64"/>
    </row>
    <row r="252" spans="14:20">
      <c r="N252" s="56">
        <v>2.4299981594085698</v>
      </c>
      <c r="O252" s="57">
        <v>0.63396532192180799</v>
      </c>
      <c r="R252" s="64"/>
      <c r="S252" s="63"/>
      <c r="T252" s="64"/>
    </row>
    <row r="253" spans="14:20">
      <c r="N253" s="56">
        <v>2.4399981498718302</v>
      </c>
      <c r="O253" s="57">
        <v>0.62877953430483702</v>
      </c>
      <c r="R253" s="64"/>
      <c r="S253" s="63"/>
      <c r="T253" s="64"/>
    </row>
    <row r="254" spans="14:20">
      <c r="N254" s="56">
        <v>2.4499981403350799</v>
      </c>
      <c r="O254" s="57">
        <v>0.62365711643637101</v>
      </c>
      <c r="R254" s="64"/>
      <c r="S254" s="63"/>
      <c r="T254" s="64"/>
    </row>
    <row r="255" spans="14:20">
      <c r="N255" s="56">
        <v>2.4599981307983398</v>
      </c>
      <c r="O255" s="57">
        <v>0.61859704001136895</v>
      </c>
      <c r="R255" s="64"/>
      <c r="S255" s="63"/>
      <c r="T255" s="64"/>
    </row>
    <row r="256" spans="14:20">
      <c r="N256" s="56">
        <v>2.4699981212615998</v>
      </c>
      <c r="O256" s="57">
        <v>0.61359829749845396</v>
      </c>
      <c r="R256" s="64"/>
      <c r="S256" s="63"/>
      <c r="T256" s="64"/>
    </row>
    <row r="257" spans="14:20">
      <c r="N257" s="56">
        <v>2.47999811172485</v>
      </c>
      <c r="O257" s="57">
        <v>0.60865990163834205</v>
      </c>
      <c r="R257" s="64"/>
      <c r="S257" s="63"/>
      <c r="T257" s="64"/>
    </row>
    <row r="258" spans="14:20">
      <c r="N258" s="56">
        <v>2.4899981021881099</v>
      </c>
      <c r="O258" s="57">
        <v>0.60378088495633697</v>
      </c>
      <c r="R258" s="64"/>
      <c r="S258" s="63"/>
      <c r="T258" s="64"/>
    </row>
    <row r="259" spans="14:20">
      <c r="N259" s="56">
        <v>2.4999980926513699</v>
      </c>
      <c r="O259" s="57">
        <v>0.59896029928845795</v>
      </c>
      <c r="R259" s="64"/>
      <c r="S259" s="63"/>
      <c r="T259" s="64"/>
    </row>
    <row r="260" spans="14:20">
      <c r="N260" s="56">
        <v>2.50999808311462</v>
      </c>
      <c r="O260" s="57">
        <v>0.59419721532074699</v>
      </c>
      <c r="R260" s="64"/>
      <c r="S260" s="63"/>
      <c r="T260" s="64"/>
    </row>
    <row r="261" spans="14:20">
      <c r="N261" s="56">
        <v>2.51999807357788</v>
      </c>
      <c r="O261" s="57">
        <v>0.58949072214135501</v>
      </c>
      <c r="R261" s="64"/>
      <c r="S261" s="63"/>
      <c r="T261" s="64"/>
    </row>
    <row r="262" spans="14:20">
      <c r="N262" s="56">
        <v>2.5299980640411399</v>
      </c>
      <c r="O262" s="57">
        <v>0.58483992680499097</v>
      </c>
      <c r="R262" s="64"/>
      <c r="S262" s="63"/>
      <c r="T262" s="64"/>
    </row>
    <row r="263" spans="14:20">
      <c r="N263" s="56">
        <v>2.5399980545043901</v>
      </c>
      <c r="O263" s="57">
        <v>0.58024395390935302</v>
      </c>
      <c r="R263" s="64"/>
      <c r="S263" s="63"/>
      <c r="T263" s="64"/>
    </row>
    <row r="264" spans="14:20">
      <c r="N264" s="56">
        <v>2.54999804496765</v>
      </c>
      <c r="O264" s="57">
        <v>0.57570194518316398</v>
      </c>
      <c r="R264" s="64"/>
      <c r="S264" s="63"/>
      <c r="T264" s="64"/>
    </row>
    <row r="265" spans="14:20">
      <c r="N265" s="56">
        <v>2.55999803543091</v>
      </c>
      <c r="O265" s="57">
        <v>0.57121305908544895</v>
      </c>
      <c r="R265" s="64"/>
      <c r="S265" s="63"/>
      <c r="T265" s="64"/>
    </row>
    <row r="266" spans="14:20">
      <c r="N266" s="56">
        <v>2.5699980258941602</v>
      </c>
      <c r="O266" s="57">
        <v>0.56677647041571</v>
      </c>
      <c r="R266" s="64"/>
      <c r="S266" s="63"/>
      <c r="T266" s="64"/>
    </row>
    <row r="267" spans="14:20">
      <c r="N267" s="56">
        <v>2.5799980163574201</v>
      </c>
      <c r="O267" s="57">
        <v>0.562391369934646</v>
      </c>
      <c r="R267" s="64"/>
      <c r="S267" s="63"/>
      <c r="T267" s="64"/>
    </row>
    <row r="268" spans="14:20">
      <c r="N268" s="56">
        <v>2.58999800682068</v>
      </c>
      <c r="O268" s="57">
        <v>0.55805696399511795</v>
      </c>
      <c r="R268" s="64"/>
      <c r="S268" s="63"/>
      <c r="T268" s="64"/>
    </row>
    <row r="269" spans="14:20">
      <c r="N269" s="56">
        <v>2.59999799728394</v>
      </c>
      <c r="O269" s="57">
        <v>0.553772474183023</v>
      </c>
      <c r="R269" s="64"/>
      <c r="S269" s="63"/>
      <c r="T269" s="64"/>
    </row>
    <row r="270" spans="14:20">
      <c r="N270" s="56">
        <v>2.6099979877471902</v>
      </c>
      <c r="O270" s="57">
        <v>0.54953713696777595</v>
      </c>
      <c r="R270" s="64"/>
      <c r="S270" s="63"/>
      <c r="T270" s="64"/>
    </row>
    <row r="271" spans="14:20">
      <c r="N271" s="56">
        <v>2.6199979782104501</v>
      </c>
      <c r="O271" s="57">
        <v>0.54535020336212703</v>
      </c>
      <c r="R271" s="64"/>
      <c r="S271" s="63"/>
      <c r="T271" s="64"/>
    </row>
    <row r="272" spans="14:20">
      <c r="N272" s="56">
        <v>2.6299979686737101</v>
      </c>
      <c r="O272" s="57">
        <v>0.541210938590999</v>
      </c>
      <c r="R272" s="64"/>
      <c r="S272" s="63"/>
      <c r="T272" s="64"/>
    </row>
    <row r="273" spans="14:20">
      <c r="N273" s="56">
        <v>2.6399979591369598</v>
      </c>
      <c r="O273" s="57">
        <v>0.53711862176909997</v>
      </c>
      <c r="R273" s="64"/>
      <c r="S273" s="63"/>
      <c r="T273" s="64"/>
    </row>
    <row r="274" spans="14:20">
      <c r="N274" s="56">
        <v>2.6499979496002202</v>
      </c>
      <c r="O274" s="57">
        <v>0.53307254558703598</v>
      </c>
      <c r="R274" s="64"/>
      <c r="S274" s="63"/>
      <c r="T274" s="64"/>
    </row>
    <row r="275" spans="14:20">
      <c r="N275" s="56">
        <v>2.6599979400634801</v>
      </c>
      <c r="O275" s="57">
        <v>0.52907201600565701</v>
      </c>
      <c r="R275" s="64"/>
      <c r="S275" s="63"/>
      <c r="T275" s="64"/>
    </row>
    <row r="276" spans="14:20">
      <c r="N276" s="56">
        <v>2.6699979305267298</v>
      </c>
      <c r="O276" s="57">
        <v>0.52511635195841699</v>
      </c>
      <c r="R276" s="64"/>
      <c r="S276" s="63"/>
      <c r="T276" s="64"/>
    </row>
    <row r="277" spans="14:20">
      <c r="N277" s="56">
        <v>2.6799979209899898</v>
      </c>
      <c r="O277" s="57">
        <v>0.52120488506147999</v>
      </c>
      <c r="R277" s="64"/>
      <c r="S277" s="63"/>
      <c r="T277" s="64"/>
    </row>
    <row r="278" spans="14:20">
      <c r="N278" s="56">
        <v>2.6899979114532502</v>
      </c>
      <c r="O278" s="57">
        <v>0.51733695933136603</v>
      </c>
      <c r="R278" s="64"/>
      <c r="S278" s="63"/>
      <c r="T278" s="64"/>
    </row>
    <row r="279" spans="14:20">
      <c r="N279" s="56">
        <v>2.6999979019164999</v>
      </c>
      <c r="O279" s="57">
        <v>0.513511930909895</v>
      </c>
      <c r="R279" s="64"/>
      <c r="S279" s="63"/>
      <c r="T279" s="64"/>
    </row>
    <row r="280" spans="14:20">
      <c r="N280" s="56">
        <v>2.7099978923797599</v>
      </c>
      <c r="O280" s="57">
        <v>0.50972916779623101</v>
      </c>
      <c r="R280" s="64"/>
      <c r="S280" s="63"/>
      <c r="T280" s="64"/>
    </row>
    <row r="281" spans="14:20">
      <c r="N281" s="56">
        <v>2.7199978828430198</v>
      </c>
      <c r="O281" s="57">
        <v>0.50598804958580101</v>
      </c>
      <c r="R281" s="64"/>
      <c r="S281" s="63"/>
      <c r="T281" s="64"/>
    </row>
    <row r="282" spans="14:20">
      <c r="N282" s="56">
        <v>2.72999787330627</v>
      </c>
      <c r="O282" s="57">
        <v>0.50228796721590196</v>
      </c>
      <c r="R282" s="64"/>
      <c r="S282" s="63"/>
      <c r="T282" s="64"/>
    </row>
    <row r="283" spans="14:20">
      <c r="N283" s="56">
        <v>2.7399978637695299</v>
      </c>
      <c r="O283" s="57">
        <v>0.498628322717794</v>
      </c>
      <c r="R283" s="64"/>
      <c r="S283" s="63"/>
      <c r="T283" s="64"/>
    </row>
    <row r="284" spans="14:20">
      <c r="N284" s="56">
        <v>2.7499978542327899</v>
      </c>
      <c r="O284" s="57">
        <v>0.49500852897508901</v>
      </c>
      <c r="R284" s="64"/>
      <c r="S284" s="63"/>
      <c r="T284" s="64"/>
    </row>
    <row r="285" spans="14:20">
      <c r="N285" s="56">
        <v>2.75999784469604</v>
      </c>
      <c r="O285" s="57">
        <v>0.49142800948826099</v>
      </c>
      <c r="R285" s="64"/>
      <c r="S285" s="63"/>
      <c r="T285" s="64"/>
    </row>
    <row r="286" spans="14:20">
      <c r="N286" s="56">
        <v>2.7699978351593</v>
      </c>
      <c r="O286" s="57">
        <v>0.48788619814509299</v>
      </c>
      <c r="R286" s="64"/>
      <c r="S286" s="63"/>
      <c r="T286" s="64"/>
    </row>
    <row r="287" spans="14:20">
      <c r="N287" s="56">
        <v>2.7799978256225599</v>
      </c>
      <c r="O287" s="57">
        <v>0.48438253899689399</v>
      </c>
      <c r="R287" s="64"/>
      <c r="S287" s="63"/>
      <c r="T287" s="64"/>
    </row>
    <row r="288" spans="14:20">
      <c r="N288" s="56">
        <v>2.7899978160858199</v>
      </c>
      <c r="O288" s="57">
        <v>0.480916486040323</v>
      </c>
      <c r="R288" s="64"/>
      <c r="S288" s="63"/>
      <c r="T288" s="64"/>
    </row>
    <row r="289" spans="14:20">
      <c r="N289" s="56">
        <v>2.79999780654907</v>
      </c>
      <c r="O289" s="57">
        <v>0.47748750300465298</v>
      </c>
      <c r="R289" s="64"/>
      <c r="S289" s="63"/>
      <c r="T289" s="64"/>
    </row>
    <row r="290" spans="14:20">
      <c r="N290" s="56">
        <v>2.80999779701233</v>
      </c>
      <c r="O290" s="57">
        <v>0.47409506314433097</v>
      </c>
      <c r="R290" s="64"/>
      <c r="S290" s="63"/>
      <c r="T290" s="64"/>
    </row>
    <row r="291" spans="14:20">
      <c r="N291" s="56">
        <v>2.8199977874755899</v>
      </c>
      <c r="O291" s="57">
        <v>0.47073864903667401</v>
      </c>
      <c r="R291" s="64"/>
      <c r="S291" s="63"/>
      <c r="T291" s="64"/>
    </row>
    <row r="292" spans="14:20">
      <c r="N292" s="56">
        <v>2.8299977779388401</v>
      </c>
      <c r="O292" s="57">
        <v>0.46741775238456001</v>
      </c>
      <c r="R292" s="64"/>
      <c r="S292" s="63"/>
      <c r="T292" s="64"/>
    </row>
    <row r="293" spans="14:20">
      <c r="N293" s="56">
        <v>2.8399977684021001</v>
      </c>
      <c r="O293" s="57">
        <v>0.46413187382397503</v>
      </c>
      <c r="R293" s="64"/>
      <c r="S293" s="63"/>
      <c r="T293" s="64"/>
    </row>
    <row r="294" spans="14:20">
      <c r="N294" s="56">
        <v>2.84999775886536</v>
      </c>
      <c r="O294" s="57">
        <v>0.460880522736279</v>
      </c>
      <c r="R294" s="64"/>
      <c r="S294" s="63"/>
      <c r="T294" s="64"/>
    </row>
    <row r="295" spans="14:20">
      <c r="N295" s="56">
        <v>2.8599977493286102</v>
      </c>
      <c r="O295" s="57">
        <v>0.45766321706506002</v>
      </c>
      <c r="R295" s="64"/>
      <c r="S295" s="63"/>
      <c r="T295" s="64"/>
    </row>
    <row r="296" spans="14:20">
      <c r="N296" s="56">
        <v>2.8699977397918701</v>
      </c>
      <c r="O296" s="57">
        <v>0.45447948313743902</v>
      </c>
      <c r="R296" s="64"/>
      <c r="S296" s="63"/>
      <c r="T296" s="64"/>
    </row>
    <row r="297" spans="14:20">
      <c r="N297" s="56">
        <v>2.8799977302551301</v>
      </c>
      <c r="O297" s="57">
        <v>0.45132885548972601</v>
      </c>
      <c r="R297" s="64"/>
      <c r="S297" s="63"/>
      <c r="T297" s="64"/>
    </row>
    <row r="298" spans="14:20">
      <c r="N298" s="56">
        <v>2.8899977207183798</v>
      </c>
      <c r="O298" s="57">
        <v>0.448210876697274</v>
      </c>
      <c r="R298" s="64"/>
      <c r="S298" s="63"/>
      <c r="T298" s="64"/>
    </row>
    <row r="299" spans="14:20">
      <c r="N299" s="56">
        <v>2.8999977111816402</v>
      </c>
      <c r="O299" s="57">
        <v>0.44512509720844701</v>
      </c>
      <c r="R299" s="64"/>
      <c r="S299" s="63"/>
      <c r="T299" s="64"/>
    </row>
    <row r="300" spans="14:20">
      <c r="N300" s="56">
        <v>2.9099977016449001</v>
      </c>
      <c r="O300" s="57">
        <v>0.442071075182567</v>
      </c>
      <c r="R300" s="64"/>
      <c r="S300" s="63"/>
      <c r="T300" s="64"/>
    </row>
    <row r="301" spans="14:20">
      <c r="N301" s="56">
        <v>2.9199976921081499</v>
      </c>
      <c r="O301" s="57">
        <v>0.43904837633174398</v>
      </c>
      <c r="R301" s="64"/>
      <c r="S301" s="63"/>
      <c r="T301" s="64"/>
    </row>
    <row r="302" spans="14:20">
      <c r="N302" s="56">
        <v>2.9299976825714098</v>
      </c>
      <c r="O302" s="57">
        <v>0.436056573766472</v>
      </c>
      <c r="R302" s="64"/>
      <c r="S302" s="63"/>
      <c r="T302" s="64"/>
    </row>
    <row r="303" spans="14:20">
      <c r="N303" s="56">
        <v>2.9399976730346702</v>
      </c>
      <c r="O303" s="57">
        <v>0.433095247844903</v>
      </c>
      <c r="R303" s="64"/>
      <c r="S303" s="63"/>
      <c r="T303" s="64"/>
    </row>
    <row r="304" spans="14:20">
      <c r="N304" s="56">
        <v>2.9499976634979199</v>
      </c>
      <c r="O304" s="57">
        <v>0.43016398602568501</v>
      </c>
      <c r="R304" s="64"/>
      <c r="S304" s="63"/>
      <c r="T304" s="64"/>
    </row>
    <row r="305" spans="14:20">
      <c r="N305" s="56">
        <v>2.9599976539611799</v>
      </c>
      <c r="O305" s="57">
        <v>0.42726238272427702</v>
      </c>
      <c r="R305" s="64"/>
      <c r="S305" s="63"/>
      <c r="T305" s="64"/>
    </row>
    <row r="306" spans="14:20">
      <c r="N306" s="56">
        <v>2.9699976444244398</v>
      </c>
      <c r="O306" s="57">
        <v>0.424390039172647</v>
      </c>
      <c r="R306" s="64"/>
      <c r="S306" s="63"/>
      <c r="T306" s="64"/>
    </row>
    <row r="307" spans="14:20">
      <c r="N307" s="56">
        <v>2.9799976348877002</v>
      </c>
      <c r="O307" s="57">
        <v>0.42154656328225398</v>
      </c>
      <c r="R307" s="64"/>
      <c r="S307" s="63"/>
      <c r="T307" s="64"/>
    </row>
    <row r="308" spans="14:20">
      <c r="N308" s="56">
        <v>2.9899976253509499</v>
      </c>
      <c r="O308" s="57">
        <v>0.41873156951023599</v>
      </c>
      <c r="R308" s="64"/>
      <c r="S308" s="63"/>
      <c r="T308" s="64"/>
    </row>
    <row r="309" spans="14:20">
      <c r="N309" s="56">
        <v>2.9999976158142099</v>
      </c>
      <c r="O309" s="57">
        <v>0.41594467872872098</v>
      </c>
      <c r="R309" s="64"/>
      <c r="S309" s="63"/>
      <c r="T309" s="64"/>
    </row>
    <row r="310" spans="14:20">
      <c r="N310" s="56">
        <v>3.0099976062774698</v>
      </c>
      <c r="O310" s="57">
        <v>0.41318551809715898</v>
      </c>
      <c r="R310" s="64"/>
      <c r="S310" s="63"/>
      <c r="T310" s="64"/>
    </row>
    <row r="311" spans="14:20">
      <c r="N311" s="56">
        <v>3.01999759674072</v>
      </c>
      <c r="O311" s="57">
        <v>0.41045372093762</v>
      </c>
      <c r="R311" s="64"/>
      <c r="S311" s="63"/>
      <c r="T311" s="64"/>
    </row>
    <row r="312" spans="14:20">
      <c r="N312" s="56">
        <v>3.0299975872039799</v>
      </c>
      <c r="O312" s="57">
        <v>0.40774892661296303</v>
      </c>
      <c r="R312" s="64"/>
      <c r="S312" s="63"/>
      <c r="T312" s="64"/>
    </row>
    <row r="313" spans="14:20">
      <c r="N313" s="56">
        <v>3.0399975776672399</v>
      </c>
      <c r="O313" s="57">
        <v>0.40507078040780398</v>
      </c>
      <c r="R313" s="64"/>
      <c r="S313" s="63"/>
      <c r="T313" s="64"/>
    </row>
    <row r="314" spans="14:20">
      <c r="N314" s="56">
        <v>3.0499975681304901</v>
      </c>
      <c r="O314" s="57">
        <v>0.40241893341221702</v>
      </c>
      <c r="R314" s="64"/>
      <c r="S314" s="63"/>
      <c r="T314" s="64"/>
    </row>
    <row r="315" spans="14:20">
      <c r="N315" s="56">
        <v>3.05999755859375</v>
      </c>
      <c r="O315" s="57">
        <v>0.39979304240808899</v>
      </c>
      <c r="R315" s="64"/>
      <c r="S315" s="63"/>
      <c r="T315" s="64"/>
    </row>
    <row r="316" spans="14:20">
      <c r="N316" s="56">
        <v>3.0699975490570099</v>
      </c>
      <c r="O316" s="57">
        <v>0.39719276975805401</v>
      </c>
      <c r="R316" s="64"/>
      <c r="S316" s="63"/>
      <c r="T316" s="64"/>
    </row>
    <row r="317" spans="14:20">
      <c r="N317" s="56">
        <v>3.0799975395202601</v>
      </c>
      <c r="O317" s="57">
        <v>0.39461778329696401</v>
      </c>
      <c r="R317" s="64"/>
      <c r="S317" s="63"/>
      <c r="T317" s="64"/>
    </row>
    <row r="318" spans="14:20">
      <c r="N318" s="56">
        <v>3.0899975299835201</v>
      </c>
      <c r="O318" s="57">
        <v>0.39206775622579398</v>
      </c>
      <c r="R318" s="64"/>
      <c r="S318" s="63"/>
      <c r="T318" s="64"/>
    </row>
    <row r="319" spans="14:20">
      <c r="N319" s="56">
        <v>3.09999752044678</v>
      </c>
      <c r="O319" s="57">
        <v>0.38954236700796002</v>
      </c>
      <c r="R319" s="64"/>
      <c r="S319" s="63"/>
      <c r="T319" s="64"/>
    </row>
    <row r="320" spans="14:20">
      <c r="N320" s="56">
        <v>3.1099975109100302</v>
      </c>
      <c r="O320" s="57">
        <v>0.387041299267948</v>
      </c>
      <c r="R320" s="64"/>
      <c r="S320" s="63"/>
      <c r="T320" s="64"/>
    </row>
    <row r="321" spans="14:20">
      <c r="N321" s="56">
        <v>3.1199975013732901</v>
      </c>
      <c r="O321" s="57">
        <v>0.38456424169222603</v>
      </c>
      <c r="R321" s="64"/>
      <c r="S321" s="63"/>
      <c r="T321" s="64"/>
    </row>
    <row r="322" spans="14:20">
      <c r="N322" s="56">
        <v>3.1299974918365501</v>
      </c>
      <c r="O322" s="57">
        <v>0.38211088793236497</v>
      </c>
      <c r="R322" s="64"/>
      <c r="S322" s="63"/>
      <c r="T322" s="64"/>
    </row>
    <row r="323" spans="14:20">
      <c r="N323" s="56">
        <v>3.1399974822997998</v>
      </c>
      <c r="O323" s="57">
        <v>0.37968093651031198</v>
      </c>
      <c r="R323" s="64"/>
      <c r="S323" s="63"/>
      <c r="T323" s="64"/>
    </row>
    <row r="324" spans="14:20">
      <c r="N324" s="56">
        <v>3.1499974727630602</v>
      </c>
      <c r="O324" s="57">
        <v>0.377274090725775</v>
      </c>
      <c r="R324" s="64"/>
      <c r="S324" s="63"/>
      <c r="T324" s="64"/>
    </row>
    <row r="325" spans="14:20">
      <c r="N325" s="56">
        <v>3.1599974632263201</v>
      </c>
      <c r="O325" s="57">
        <v>0.374890058565643</v>
      </c>
      <c r="R325" s="64"/>
      <c r="S325" s="63"/>
      <c r="T325" s="64"/>
    </row>
    <row r="326" spans="14:20">
      <c r="N326" s="56">
        <v>3.1699974536895801</v>
      </c>
      <c r="O326" s="57">
        <v>0.37252855261541501</v>
      </c>
      <c r="R326" s="64"/>
      <c r="S326" s="63"/>
      <c r="T326" s="64"/>
    </row>
    <row r="327" spans="14:20">
      <c r="N327" s="56">
        <v>3.1799974441528298</v>
      </c>
      <c r="O327" s="57">
        <v>0.370189289972566</v>
      </c>
      <c r="R327" s="64"/>
      <c r="S327" s="63"/>
      <c r="T327" s="64"/>
    </row>
    <row r="328" spans="14:20">
      <c r="N328" s="56">
        <v>3.1899974346160902</v>
      </c>
      <c r="O328" s="57">
        <v>0.36787199216182198</v>
      </c>
      <c r="R328" s="64"/>
      <c r="S328" s="63"/>
      <c r="T328" s="64"/>
    </row>
    <row r="329" spans="14:20">
      <c r="N329" s="56">
        <v>3.1999974250793501</v>
      </c>
      <c r="O329" s="57">
        <v>0.36557638505227102</v>
      </c>
      <c r="R329" s="64"/>
      <c r="S329" s="63"/>
      <c r="T329" s="64"/>
    </row>
    <row r="330" spans="14:20">
      <c r="N330" s="56">
        <v>3.2099974155425999</v>
      </c>
      <c r="O330" s="57">
        <v>0.36330219877629399</v>
      </c>
      <c r="R330" s="64"/>
      <c r="S330" s="63"/>
      <c r="T330" s="64"/>
    </row>
    <row r="331" spans="14:20">
      <c r="N331" s="56">
        <v>3.2199974060058598</v>
      </c>
      <c r="O331" s="57">
        <v>0.36104916765024198</v>
      </c>
      <c r="R331" s="64"/>
      <c r="S331" s="63"/>
      <c r="T331" s="64"/>
    </row>
    <row r="332" spans="14:20">
      <c r="N332" s="56">
        <v>3.2299973964691202</v>
      </c>
      <c r="O332" s="57">
        <v>0.35881703009684202</v>
      </c>
      <c r="R332" s="64"/>
      <c r="S332" s="63"/>
      <c r="T332" s="64"/>
    </row>
    <row r="333" spans="14:20">
      <c r="N333" s="56">
        <v>3.2399973869323699</v>
      </c>
      <c r="O333" s="57">
        <v>0.35660552856926597</v>
      </c>
      <c r="R333" s="64"/>
      <c r="S333" s="63"/>
      <c r="T333" s="64"/>
    </row>
    <row r="334" spans="14:20">
      <c r="N334" s="56">
        <v>3.2499973773956299</v>
      </c>
      <c r="O334" s="57">
        <v>0.35441440947684</v>
      </c>
      <c r="R334" s="64"/>
      <c r="S334" s="63"/>
      <c r="T334" s="64"/>
    </row>
    <row r="335" spans="14:20">
      <c r="N335" s="56">
        <v>3.2599973678588898</v>
      </c>
      <c r="O335" s="57">
        <v>0.35224342311234103</v>
      </c>
      <c r="R335" s="64"/>
      <c r="S335" s="63"/>
      <c r="T335" s="64"/>
    </row>
    <row r="336" spans="14:20">
      <c r="N336" s="56">
        <v>3.26999735832214</v>
      </c>
      <c r="O336" s="57">
        <v>0.35009232358085302</v>
      </c>
      <c r="R336" s="64"/>
      <c r="S336" s="63"/>
      <c r="T336" s="64"/>
    </row>
    <row r="337" spans="14:20">
      <c r="N337" s="56">
        <v>3.2799973487853999</v>
      </c>
      <c r="O337" s="57">
        <v>0.34796086873013299</v>
      </c>
      <c r="R337" s="64"/>
      <c r="S337" s="63"/>
      <c r="T337" s="64"/>
    </row>
    <row r="338" spans="14:20">
      <c r="N338" s="56">
        <v>3.2899973392486599</v>
      </c>
      <c r="O338" s="57">
        <v>0.34584882008246398</v>
      </c>
      <c r="R338" s="64"/>
      <c r="S338" s="63"/>
      <c r="T338" s="64"/>
    </row>
    <row r="339" spans="14:20">
      <c r="N339" s="56">
        <v>3.2999973297119101</v>
      </c>
      <c r="O339" s="57">
        <v>0.34375594276794103</v>
      </c>
      <c r="R339" s="64"/>
      <c r="S339" s="63"/>
      <c r="T339" s="64"/>
    </row>
    <row r="340" spans="14:20">
      <c r="N340" s="56">
        <v>3.30999732017517</v>
      </c>
      <c r="O340" s="57">
        <v>0.34168200545917699</v>
      </c>
      <c r="R340" s="64"/>
      <c r="S340" s="63"/>
      <c r="T340" s="64"/>
    </row>
    <row r="341" spans="14:20">
      <c r="N341" s="56">
        <v>3.31999731063843</v>
      </c>
      <c r="O341" s="57">
        <v>0.33962678030737498</v>
      </c>
      <c r="R341" s="64"/>
      <c r="S341" s="63"/>
      <c r="T341" s="64"/>
    </row>
    <row r="342" spans="14:20">
      <c r="N342" s="56">
        <v>3.3299973011016801</v>
      </c>
      <c r="O342" s="57">
        <v>0.33759004287974598</v>
      </c>
      <c r="R342" s="64"/>
      <c r="S342" s="63"/>
      <c r="T342" s="64"/>
    </row>
    <row r="343" spans="14:20">
      <c r="N343" s="56">
        <v>3.3399972915649401</v>
      </c>
      <c r="O343" s="57">
        <v>0.33557157209823701</v>
      </c>
      <c r="R343" s="64"/>
      <c r="S343" s="63"/>
      <c r="T343" s="64"/>
    </row>
    <row r="344" spans="14:20">
      <c r="N344" s="56">
        <v>3.3499972820282</v>
      </c>
      <c r="O344" s="57">
        <v>0.33357115017953198</v>
      </c>
      <c r="R344" s="64"/>
      <c r="S344" s="63"/>
      <c r="T344" s="64"/>
    </row>
    <row r="345" spans="14:20">
      <c r="N345" s="56">
        <v>3.3599972724914502</v>
      </c>
      <c r="O345" s="57">
        <v>0.33158856257631097</v>
      </c>
      <c r="R345" s="64"/>
      <c r="S345" s="63"/>
      <c r="T345" s="64"/>
    </row>
    <row r="346" spans="14:20">
      <c r="N346" s="56">
        <v>3.3699972629547101</v>
      </c>
      <c r="O346" s="57">
        <v>0.32962359791971502</v>
      </c>
      <c r="R346" s="64"/>
      <c r="S346" s="63"/>
      <c r="T346" s="64"/>
    </row>
    <row r="347" spans="14:20">
      <c r="N347" s="56">
        <v>3.3799972534179701</v>
      </c>
      <c r="O347" s="57">
        <v>0.32767604796301297</v>
      </c>
      <c r="R347" s="64"/>
      <c r="S347" s="63"/>
      <c r="T347" s="64"/>
    </row>
    <row r="348" spans="14:20">
      <c r="N348" s="56">
        <v>3.38999724388123</v>
      </c>
      <c r="O348" s="57">
        <v>0.32574570752642201</v>
      </c>
      <c r="R348" s="64"/>
      <c r="S348" s="63"/>
      <c r="T348" s="64"/>
    </row>
    <row r="349" spans="14:20">
      <c r="N349" s="56">
        <v>3.3999972343444802</v>
      </c>
      <c r="O349" s="57">
        <v>0.32383237444306401</v>
      </c>
      <c r="R349" s="64"/>
      <c r="S349" s="63"/>
      <c r="T349" s="64"/>
    </row>
    <row r="350" spans="14:20">
      <c r="N350" s="56">
        <v>3.4099972248077401</v>
      </c>
      <c r="O350" s="57">
        <v>0.32193584950602999</v>
      </c>
      <c r="R350" s="64"/>
      <c r="S350" s="63"/>
      <c r="T350" s="64"/>
    </row>
    <row r="351" spans="14:20">
      <c r="N351" s="56">
        <v>3.4199972152710001</v>
      </c>
      <c r="O351" s="57">
        <v>0.32005593641653102</v>
      </c>
      <c r="R351" s="64"/>
      <c r="S351" s="63"/>
      <c r="T351" s="64"/>
    </row>
    <row r="352" spans="14:20">
      <c r="N352" s="56">
        <v>3.4299972057342498</v>
      </c>
      <c r="O352" s="57">
        <v>0.31819244173309702</v>
      </c>
      <c r="R352" s="64"/>
      <c r="S352" s="63"/>
      <c r="T352" s="64"/>
    </row>
    <row r="353" spans="14:20">
      <c r="N353" s="56">
        <v>3.4399971961975102</v>
      </c>
      <c r="O353" s="57">
        <v>0.31634517482181301</v>
      </c>
      <c r="R353" s="64"/>
      <c r="S353" s="63"/>
      <c r="T353" s="64"/>
    </row>
    <row r="354" spans="14:20">
      <c r="N354" s="56">
        <v>3.4499971866607702</v>
      </c>
      <c r="O354" s="57">
        <v>0.31451394780756697</v>
      </c>
      <c r="R354" s="64"/>
      <c r="S354" s="63"/>
      <c r="T354" s="64"/>
    </row>
    <row r="355" spans="14:20">
      <c r="N355" s="56">
        <v>3.4599971771240199</v>
      </c>
      <c r="O355" s="57">
        <v>0.312698575526274</v>
      </c>
      <c r="R355" s="64"/>
      <c r="S355" s="63"/>
      <c r="T355" s="64"/>
    </row>
    <row r="356" spans="14:20">
      <c r="N356" s="56">
        <v>3.4699971675872798</v>
      </c>
      <c r="O356" s="57">
        <v>0.31089887547806799</v>
      </c>
      <c r="R356" s="64"/>
      <c r="S356" s="63"/>
      <c r="T356" s="64"/>
    </row>
    <row r="357" spans="14:20">
      <c r="N357" s="56">
        <v>3.4799971580505402</v>
      </c>
      <c r="O357" s="57">
        <v>0.30911466778143698</v>
      </c>
      <c r="R357" s="64"/>
      <c r="S357" s="63"/>
      <c r="T357" s="64"/>
    </row>
    <row r="358" spans="14:20">
      <c r="N358" s="56">
        <v>3.4899971485137899</v>
      </c>
      <c r="O358" s="57">
        <v>0.307345775128268</v>
      </c>
      <c r="R358" s="64"/>
      <c r="S358" s="63"/>
      <c r="T358" s="64"/>
    </row>
    <row r="359" spans="14:20">
      <c r="N359" s="56">
        <v>3.4999971389770499</v>
      </c>
      <c r="O359" s="57">
        <v>0.30559202273979802</v>
      </c>
      <c r="R359" s="64"/>
      <c r="S359" s="63"/>
      <c r="T359" s="64"/>
    </row>
    <row r="360" spans="14:20">
      <c r="N360" s="56">
        <v>3.5099971294403098</v>
      </c>
      <c r="O360" s="57">
        <v>0.30385323832343702</v>
      </c>
      <c r="R360" s="64"/>
      <c r="S360" s="63"/>
      <c r="T360" s="64"/>
    </row>
    <row r="361" spans="14:20">
      <c r="N361" s="56">
        <v>3.51999711990356</v>
      </c>
      <c r="O361" s="57">
        <v>0.30212925203045299</v>
      </c>
      <c r="R361" s="64"/>
      <c r="S361" s="63"/>
      <c r="T361" s="64"/>
    </row>
    <row r="362" spans="14:20">
      <c r="N362" s="56">
        <v>3.52999711036682</v>
      </c>
      <c r="O362" s="57">
        <v>0.30041989641448802</v>
      </c>
      <c r="R362" s="64"/>
      <c r="S362" s="63"/>
      <c r="T362" s="64"/>
    </row>
    <row r="363" spans="14:20">
      <c r="N363" s="56">
        <v>3.5399971008300799</v>
      </c>
      <c r="O363" s="57">
        <v>0.29872500639090199</v>
      </c>
      <c r="R363" s="64"/>
      <c r="S363" s="63"/>
      <c r="T363" s="64"/>
    </row>
    <row r="364" spans="14:20">
      <c r="N364" s="56">
        <v>3.5499970912933301</v>
      </c>
      <c r="O364" s="57">
        <v>0.29704441919691099</v>
      </c>
      <c r="R364" s="64"/>
      <c r="S364" s="63"/>
      <c r="T364" s="64"/>
    </row>
    <row r="365" spans="14:20">
      <c r="N365" s="56">
        <v>3.55999708175659</v>
      </c>
      <c r="O365" s="57">
        <v>0.29537797435250801</v>
      </c>
      <c r="R365" s="64"/>
      <c r="S365" s="63"/>
      <c r="T365" s="64"/>
    </row>
    <row r="366" spans="14:20">
      <c r="N366" s="56">
        <v>3.56999707221985</v>
      </c>
      <c r="O366" s="57">
        <v>0.29372551362215499</v>
      </c>
      <c r="R366" s="64"/>
      <c r="S366" s="63"/>
      <c r="T366" s="64"/>
    </row>
    <row r="367" spans="14:20">
      <c r="N367" s="56">
        <v>3.5799970626831099</v>
      </c>
      <c r="O367" s="57">
        <v>0.29208688097721403</v>
      </c>
      <c r="R367" s="64"/>
      <c r="S367" s="63"/>
      <c r="T367" s="64"/>
    </row>
    <row r="368" spans="14:20">
      <c r="N368" s="56">
        <v>3.5899970531463601</v>
      </c>
      <c r="O368" s="57">
        <v>0.29046192255911801</v>
      </c>
      <c r="R368" s="64"/>
      <c r="S368" s="63"/>
      <c r="T368" s="64"/>
    </row>
    <row r="369" spans="14:20">
      <c r="N369" s="56">
        <v>3.59999704360962</v>
      </c>
      <c r="O369" s="57">
        <v>0.28885048664325103</v>
      </c>
      <c r="R369" s="64"/>
      <c r="S369" s="63"/>
      <c r="T369" s="64"/>
    </row>
    <row r="370" spans="14:20">
      <c r="N370" s="56">
        <v>3.60999703407288</v>
      </c>
      <c r="O370" s="57">
        <v>0.28725242360353298</v>
      </c>
      <c r="R370" s="64"/>
      <c r="S370" s="63"/>
      <c r="T370" s="64"/>
    </row>
    <row r="371" spans="14:20">
      <c r="N371" s="56">
        <v>3.6199970245361301</v>
      </c>
      <c r="O371" s="57">
        <v>0.28566758587768099</v>
      </c>
      <c r="R371" s="64"/>
      <c r="S371" s="63"/>
      <c r="T371" s="64"/>
    </row>
    <row r="372" spans="14:20">
      <c r="N372" s="56">
        <v>3.6299970149993901</v>
      </c>
      <c r="O372" s="57">
        <v>0.28409582793315002</v>
      </c>
      <c r="R372" s="64"/>
      <c r="S372" s="63"/>
      <c r="T372" s="64"/>
    </row>
    <row r="373" spans="14:20">
      <c r="N373" s="56">
        <v>3.63999700546265</v>
      </c>
      <c r="O373" s="57">
        <v>0.28253700623371503</v>
      </c>
      <c r="R373" s="64"/>
      <c r="S373" s="63"/>
      <c r="T373" s="64"/>
    </row>
    <row r="374" spans="14:20">
      <c r="N374" s="56">
        <v>3.6499969959259002</v>
      </c>
      <c r="O374" s="57">
        <v>0.28099097920670502</v>
      </c>
      <c r="R374" s="64"/>
      <c r="S374" s="63"/>
      <c r="T374" s="64"/>
    </row>
    <row r="375" spans="14:20">
      <c r="N375" s="56">
        <v>3.6599969863891602</v>
      </c>
      <c r="O375" s="57">
        <v>0.279457607210857</v>
      </c>
      <c r="R375" s="64"/>
      <c r="S375" s="63"/>
      <c r="T375" s="64"/>
    </row>
    <row r="376" spans="14:20">
      <c r="N376" s="56">
        <v>3.6699969768524201</v>
      </c>
      <c r="O376" s="57">
        <v>0.27793675250477801</v>
      </c>
      <c r="R376" s="64"/>
      <c r="S376" s="63"/>
      <c r="T376" s="64"/>
    </row>
    <row r="377" spans="14:20">
      <c r="N377" s="56">
        <v>3.6799969673156698</v>
      </c>
      <c r="O377" s="57">
        <v>0.27642827921601898</v>
      </c>
      <c r="R377" s="64"/>
      <c r="S377" s="63"/>
      <c r="T377" s="64"/>
    </row>
    <row r="378" spans="14:20">
      <c r="N378" s="56">
        <v>3.6899969577789302</v>
      </c>
      <c r="O378" s="57">
        <v>0.27493205331072101</v>
      </c>
      <c r="R378" s="64"/>
      <c r="S378" s="63"/>
      <c r="T378" s="64"/>
    </row>
    <row r="379" spans="14:20">
      <c r="N379" s="56">
        <v>3.6999969482421902</v>
      </c>
      <c r="O379" s="57">
        <v>0.27344794256383997</v>
      </c>
      <c r="R379" s="64"/>
      <c r="S379" s="63"/>
      <c r="T379" s="64"/>
    </row>
    <row r="380" spans="14:20">
      <c r="N380" s="56">
        <v>3.7099969387054399</v>
      </c>
      <c r="O380" s="57">
        <v>0.27197581652994002</v>
      </c>
      <c r="R380" s="64"/>
      <c r="S380" s="63"/>
      <c r="T380" s="64"/>
    </row>
    <row r="381" spans="14:20">
      <c r="N381" s="56">
        <v>3.7199969291686998</v>
      </c>
      <c r="O381" s="57">
        <v>0.27051554651452098</v>
      </c>
      <c r="R381" s="64"/>
      <c r="S381" s="63"/>
      <c r="T381" s="64"/>
    </row>
    <row r="382" spans="14:20">
      <c r="N382" s="56">
        <v>3.7299969196319598</v>
      </c>
      <c r="O382" s="57">
        <v>0.26906700554589402</v>
      </c>
      <c r="R382" s="64"/>
      <c r="S382" s="63"/>
      <c r="T382" s="64"/>
    </row>
    <row r="383" spans="14:20">
      <c r="N383" s="56">
        <v>3.73999691009521</v>
      </c>
      <c r="O383" s="57">
        <v>0.26763006834758202</v>
      </c>
      <c r="R383" s="64"/>
      <c r="S383" s="63"/>
      <c r="T383" s="64"/>
    </row>
    <row r="384" spans="14:20">
      <c r="N384" s="56">
        <v>3.7499969005584699</v>
      </c>
      <c r="O384" s="57">
        <v>0.26620461131122802</v>
      </c>
      <c r="R384" s="64"/>
      <c r="S384" s="63"/>
      <c r="T384" s="64"/>
    </row>
    <row r="385" spans="14:20">
      <c r="N385" s="56">
        <v>3.7599968910217298</v>
      </c>
      <c r="O385" s="57">
        <v>0.264790512470018</v>
      </c>
      <c r="R385" s="64"/>
      <c r="S385" s="63"/>
      <c r="T385" s="64"/>
    </row>
    <row r="386" spans="14:20">
      <c r="N386" s="56">
        <v>3.7699968814849898</v>
      </c>
      <c r="O386" s="57">
        <v>0.26338765147258197</v>
      </c>
      <c r="R386" s="64"/>
      <c r="S386" s="63"/>
      <c r="T386" s="64"/>
    </row>
    <row r="387" spans="14:20">
      <c r="N387" s="56">
        <v>3.77999687194824</v>
      </c>
      <c r="O387" s="57">
        <v>0.26199590955739499</v>
      </c>
      <c r="R387" s="64"/>
      <c r="S387" s="63"/>
      <c r="T387" s="64"/>
    </row>
    <row r="388" spans="14:20">
      <c r="N388" s="56">
        <v>3.7899968624114999</v>
      </c>
      <c r="O388" s="57">
        <v>0.26061516952763297</v>
      </c>
      <c r="R388" s="64"/>
      <c r="S388" s="63"/>
      <c r="T388" s="64"/>
    </row>
    <row r="389" spans="14:20">
      <c r="N389" s="56">
        <v>3.7999968528747599</v>
      </c>
      <c r="O389" s="57">
        <v>0.259245315726507</v>
      </c>
      <c r="R389" s="64"/>
      <c r="S389" s="63"/>
      <c r="T389" s="64"/>
    </row>
    <row r="390" spans="14:20">
      <c r="N390" s="56">
        <v>3.80999684333801</v>
      </c>
      <c r="O390" s="57">
        <v>0.25788623401303601</v>
      </c>
      <c r="R390" s="64"/>
      <c r="S390" s="63"/>
      <c r="T390" s="64"/>
    </row>
    <row r="391" spans="14:20">
      <c r="N391" s="56">
        <v>3.81999683380127</v>
      </c>
      <c r="O391" s="57">
        <v>0.256537811738274</v>
      </c>
      <c r="R391" s="64"/>
      <c r="S391" s="63"/>
      <c r="T391" s="64"/>
    </row>
    <row r="392" spans="14:20">
      <c r="N392" s="56">
        <v>3.8299968242645299</v>
      </c>
      <c r="O392" s="57">
        <v>0.25519993772196498</v>
      </c>
      <c r="R392" s="64"/>
      <c r="S392" s="63"/>
      <c r="T392" s="64"/>
    </row>
    <row r="393" spans="14:20">
      <c r="N393" s="56">
        <v>3.8399968147277801</v>
      </c>
      <c r="O393" s="57">
        <v>0.25387250222962598</v>
      </c>
      <c r="R393" s="64"/>
      <c r="S393" s="63"/>
      <c r="T393" s="64"/>
    </row>
    <row r="394" spans="14:20">
      <c r="N394" s="56">
        <v>3.84999680519104</v>
      </c>
      <c r="O394" s="57">
        <v>0.25255539695004298</v>
      </c>
      <c r="R394" s="64"/>
      <c r="S394" s="63"/>
      <c r="T394" s="64"/>
    </row>
    <row r="395" spans="14:20">
      <c r="N395" s="56">
        <v>3.8599967956543</v>
      </c>
      <c r="O395" s="57">
        <v>0.25124851497317602</v>
      </c>
      <c r="R395" s="64"/>
      <c r="S395" s="63"/>
      <c r="T395" s="64"/>
    </row>
    <row r="396" spans="14:20">
      <c r="N396" s="56">
        <v>3.8699967861175502</v>
      </c>
      <c r="O396" s="57">
        <v>0.24995175076846499</v>
      </c>
      <c r="R396" s="64"/>
      <c r="S396" s="63"/>
      <c r="T396" s="64"/>
    </row>
    <row r="397" spans="14:20">
      <c r="N397" s="56">
        <v>3.8799967765808101</v>
      </c>
      <c r="O397" s="57">
        <v>0.24866500016352799</v>
      </c>
      <c r="R397" s="64"/>
      <c r="S397" s="63"/>
      <c r="T397" s="64"/>
    </row>
    <row r="398" spans="14:20">
      <c r="N398" s="56">
        <v>3.88999676704407</v>
      </c>
      <c r="O398" s="57">
        <v>0.24738816032323199</v>
      </c>
      <c r="R398" s="64"/>
      <c r="S398" s="63"/>
      <c r="T398" s="64"/>
    </row>
    <row r="399" spans="14:20">
      <c r="N399" s="56">
        <v>3.8999967575073202</v>
      </c>
      <c r="O399" s="57">
        <v>0.24612112972915201</v>
      </c>
      <c r="R399" s="64"/>
      <c r="S399" s="63"/>
      <c r="T399" s="64"/>
    </row>
    <row r="400" spans="14:20">
      <c r="N400" s="56">
        <v>3.9099967479705802</v>
      </c>
      <c r="O400" s="57">
        <v>0.24486380815939199</v>
      </c>
      <c r="R400" s="64"/>
      <c r="S400" s="63"/>
      <c r="T400" s="64"/>
    </row>
    <row r="401" spans="14:20">
      <c r="N401" s="56">
        <v>3.9199967384338401</v>
      </c>
      <c r="O401" s="57">
        <v>0.243616096668761</v>
      </c>
      <c r="R401" s="64"/>
      <c r="S401" s="63"/>
      <c r="T401" s="64"/>
    </row>
    <row r="402" spans="14:20">
      <c r="N402" s="56">
        <v>3.9299967288970898</v>
      </c>
      <c r="O402" s="57">
        <v>0.24237789756931</v>
      </c>
      <c r="R402" s="64"/>
      <c r="S402" s="63"/>
      <c r="T402" s="64"/>
    </row>
    <row r="403" spans="14:20">
      <c r="N403" s="56">
        <v>3.9399967193603498</v>
      </c>
      <c r="O403" s="57">
        <v>0.24114911441121101</v>
      </c>
      <c r="R403" s="64"/>
      <c r="S403" s="63"/>
      <c r="T403" s="64"/>
    </row>
    <row r="404" spans="14:20">
      <c r="N404" s="56">
        <v>3.9499967098236102</v>
      </c>
      <c r="O404" s="57">
        <v>0.23992965196396901</v>
      </c>
      <c r="R404" s="64"/>
      <c r="S404" s="63"/>
      <c r="T404" s="64"/>
    </row>
    <row r="405" spans="14:20">
      <c r="N405" s="56">
        <v>3.9599967002868701</v>
      </c>
      <c r="O405" s="57">
        <v>0.23871941619797701</v>
      </c>
      <c r="R405" s="64"/>
      <c r="S405" s="63"/>
      <c r="T405" s="64"/>
    </row>
    <row r="406" spans="14:20">
      <c r="N406" s="56">
        <v>3.9699966907501198</v>
      </c>
      <c r="O406" s="57">
        <v>0.23751831426638501</v>
      </c>
      <c r="R406" s="64"/>
      <c r="S406" s="63"/>
      <c r="T406" s="64"/>
    </row>
    <row r="407" spans="14:20">
      <c r="N407" s="56">
        <v>3.9799966812133798</v>
      </c>
      <c r="O407" s="57">
        <v>0.236326254487294</v>
      </c>
      <c r="R407" s="64"/>
      <c r="S407" s="63"/>
      <c r="T407" s="64"/>
    </row>
    <row r="408" spans="14:20">
      <c r="N408" s="56">
        <v>3.9899966716766402</v>
      </c>
      <c r="O408" s="57">
        <v>0.23514314632625899</v>
      </c>
      <c r="R408" s="64"/>
      <c r="S408" s="63"/>
      <c r="T408" s="64"/>
    </row>
    <row r="409" spans="14:20">
      <c r="N409" s="56">
        <v>3.9999966621398899</v>
      </c>
      <c r="O409" s="57">
        <v>0.23396890037909801</v>
      </c>
      <c r="S409" s="63"/>
      <c r="T409" s="64"/>
    </row>
    <row r="410" spans="14:20">
      <c r="N410" s="56">
        <v>4.0099968910217303</v>
      </c>
      <c r="O410" s="57">
        <v>0.23280340067186001</v>
      </c>
      <c r="S410" s="63"/>
      <c r="T410" s="64"/>
    </row>
    <row r="411" spans="14:20">
      <c r="N411" s="56">
        <v>4.01999711990356</v>
      </c>
      <c r="O411" s="57">
        <v>0.23164658810581801</v>
      </c>
      <c r="S411" s="63"/>
      <c r="T411" s="64"/>
    </row>
    <row r="412" spans="14:20">
      <c r="N412" s="56">
        <v>4.0299973487854004</v>
      </c>
      <c r="O412" s="57">
        <v>0.23049837656128699</v>
      </c>
      <c r="S412" s="63"/>
      <c r="T412" s="64"/>
    </row>
    <row r="413" spans="14:20">
      <c r="N413" s="56">
        <v>4.0399975776672399</v>
      </c>
      <c r="O413" s="57">
        <v>0.22935868098312501</v>
      </c>
      <c r="S413" s="63"/>
      <c r="T413" s="64"/>
    </row>
    <row r="414" spans="14:20">
      <c r="N414" s="56">
        <v>4.0499978065490696</v>
      </c>
      <c r="O414" s="57">
        <v>0.22822741736498001</v>
      </c>
      <c r="S414" s="63"/>
      <c r="T414" s="64"/>
    </row>
    <row r="415" spans="14:20">
      <c r="N415" s="56">
        <v>4.05999803543091</v>
      </c>
      <c r="O415" s="57">
        <v>0.227104502733809</v>
      </c>
      <c r="S415" s="63"/>
      <c r="T415" s="64"/>
    </row>
    <row r="416" spans="14:20">
      <c r="N416" s="56">
        <v>4.0699982643127397</v>
      </c>
      <c r="O416" s="57">
        <v>0.22598985513466399</v>
      </c>
      <c r="S416" s="63"/>
      <c r="T416" s="64"/>
    </row>
    <row r="417" spans="14:20">
      <c r="N417" s="56">
        <v>4.0799984931945801</v>
      </c>
      <c r="O417" s="57">
        <v>0.224883393615737</v>
      </c>
      <c r="S417" s="63"/>
      <c r="T417" s="64"/>
    </row>
    <row r="418" spans="14:20">
      <c r="N418" s="56">
        <v>4.0899987220764196</v>
      </c>
      <c r="O418" s="57">
        <v>0.22378503821366399</v>
      </c>
      <c r="S418" s="63"/>
      <c r="T418" s="64"/>
    </row>
    <row r="419" spans="14:20">
      <c r="N419" s="56">
        <v>4.0999989509582502</v>
      </c>
      <c r="O419" s="57">
        <v>0.222694709939075</v>
      </c>
      <c r="S419" s="63"/>
      <c r="T419" s="64"/>
    </row>
    <row r="420" spans="14:20">
      <c r="N420" s="56">
        <v>4.1099991798400897</v>
      </c>
      <c r="O420" s="57">
        <v>0.22161233076239201</v>
      </c>
      <c r="S420" s="63"/>
      <c r="T420" s="64"/>
    </row>
    <row r="421" spans="14:20">
      <c r="N421" s="56">
        <v>4.1199994087219203</v>
      </c>
      <c r="O421" s="57">
        <v>0.22053782359987201</v>
      </c>
      <c r="S421" s="63"/>
      <c r="T421" s="64"/>
    </row>
    <row r="422" spans="14:20">
      <c r="N422" s="56">
        <v>4.1299996376037598</v>
      </c>
      <c r="O422" s="57">
        <v>0.21947111229987601</v>
      </c>
      <c r="S422" s="63"/>
      <c r="T422" s="64"/>
    </row>
    <row r="423" spans="14:20">
      <c r="N423" s="56">
        <v>4.1399998664856001</v>
      </c>
      <c r="O423" s="57">
        <v>0.21841212162938101</v>
      </c>
      <c r="S423" s="63"/>
      <c r="T423" s="64"/>
    </row>
    <row r="424" spans="14:20">
      <c r="N424" s="56">
        <v>4.1500000953674299</v>
      </c>
      <c r="O424" s="57">
        <v>0.21736077726071401</v>
      </c>
      <c r="S424" s="63"/>
      <c r="T424" s="64"/>
    </row>
    <row r="425" spans="14:20">
      <c r="N425" s="56">
        <v>4.1600003242492702</v>
      </c>
      <c r="O425" s="57">
        <v>0.21631700575850801</v>
      </c>
      <c r="S425" s="63"/>
      <c r="T425" s="64"/>
    </row>
    <row r="426" spans="14:20">
      <c r="N426" s="56">
        <v>4.1700005531311</v>
      </c>
      <c r="O426" s="57">
        <v>0.21528073456687799</v>
      </c>
      <c r="S426" s="63"/>
      <c r="T426" s="64"/>
    </row>
    <row r="427" spans="14:20">
      <c r="N427" s="56">
        <v>4.1800007820129403</v>
      </c>
      <c r="O427" s="57">
        <v>0.21425189199681599</v>
      </c>
      <c r="S427" s="63"/>
      <c r="T427" s="64"/>
    </row>
    <row r="428" spans="14:20">
      <c r="N428" s="56">
        <v>4.1900010108947798</v>
      </c>
      <c r="O428" s="57">
        <v>0.213230407213784</v>
      </c>
      <c r="S428" s="63"/>
      <c r="T428" s="64"/>
    </row>
    <row r="429" spans="14:20">
      <c r="N429" s="56">
        <v>4.2000012397766104</v>
      </c>
      <c r="O429" s="57">
        <v>0.21221621022553</v>
      </c>
      <c r="S429" s="63"/>
      <c r="T429" s="64"/>
    </row>
    <row r="430" spans="14:20">
      <c r="N430" s="56">
        <v>4.2100014686584499</v>
      </c>
      <c r="O430" s="57">
        <v>0.211209231870092</v>
      </c>
      <c r="S430" s="63"/>
      <c r="T430" s="64"/>
    </row>
    <row r="431" spans="14:20">
      <c r="N431" s="56">
        <v>4.2200016975402797</v>
      </c>
      <c r="O431" s="57">
        <v>0.21020940380400899</v>
      </c>
      <c r="S431" s="63"/>
      <c r="T431" s="64"/>
    </row>
    <row r="432" spans="14:20">
      <c r="N432" s="56">
        <v>4.23000192642212</v>
      </c>
      <c r="O432" s="57">
        <v>0.20921665849072599</v>
      </c>
      <c r="S432" s="63"/>
      <c r="T432" s="64"/>
    </row>
    <row r="433" spans="14:20">
      <c r="N433" s="56">
        <v>4.2400021553039604</v>
      </c>
      <c r="O433" s="57">
        <v>0.20823092918918601</v>
      </c>
      <c r="S433" s="63"/>
      <c r="T433" s="64"/>
    </row>
    <row r="434" spans="14:20">
      <c r="N434" s="56">
        <v>4.2500023841857901</v>
      </c>
      <c r="O434" s="57">
        <v>0.20797200512844299</v>
      </c>
      <c r="S434" s="63"/>
      <c r="T434" s="64"/>
    </row>
    <row r="435" spans="14:20">
      <c r="N435" s="56">
        <v>4.2600026130676296</v>
      </c>
      <c r="O435" s="57">
        <v>0.20797200512844299</v>
      </c>
      <c r="S435" s="63"/>
      <c r="T435" s="64"/>
    </row>
    <row r="436" spans="14:20">
      <c r="N436" s="56">
        <v>4.2700028419494602</v>
      </c>
      <c r="O436" s="57">
        <v>0.20797200512844299</v>
      </c>
      <c r="S436" s="63"/>
      <c r="T436" s="64"/>
    </row>
    <row r="437" spans="14:20">
      <c r="N437" s="56">
        <v>4.2800030708312997</v>
      </c>
      <c r="O437" s="57">
        <v>0.20797200512844299</v>
      </c>
      <c r="S437" s="63"/>
      <c r="T437" s="64"/>
    </row>
    <row r="438" spans="14:20">
      <c r="N438" s="56">
        <v>4.2900032997131303</v>
      </c>
      <c r="O438" s="57">
        <v>0.20797200512844299</v>
      </c>
      <c r="S438" s="63"/>
      <c r="T438" s="64"/>
    </row>
    <row r="439" spans="14:20">
      <c r="N439" s="56">
        <v>4.3000035285949698</v>
      </c>
      <c r="O439" s="57">
        <v>0.20797200512844299</v>
      </c>
      <c r="S439" s="63"/>
      <c r="T439" s="64"/>
    </row>
    <row r="440" spans="14:20">
      <c r="N440" s="56">
        <v>4.3100037574768102</v>
      </c>
      <c r="O440" s="57">
        <v>0.20797200512844299</v>
      </c>
      <c r="S440" s="63"/>
      <c r="T440" s="64"/>
    </row>
    <row r="441" spans="14:20">
      <c r="N441" s="56">
        <v>4.3200039863586399</v>
      </c>
      <c r="O441" s="57">
        <v>0.20797200512844299</v>
      </c>
      <c r="S441" s="63"/>
      <c r="T441" s="64"/>
    </row>
    <row r="442" spans="14:20">
      <c r="N442" s="56">
        <v>4.3300042152404803</v>
      </c>
      <c r="O442" s="57">
        <v>0.20797200512844299</v>
      </c>
      <c r="S442" s="63"/>
      <c r="T442" s="64"/>
    </row>
    <row r="443" spans="14:20">
      <c r="N443" s="56">
        <v>4.34000444412231</v>
      </c>
      <c r="O443" s="57">
        <v>0.20797200512844299</v>
      </c>
      <c r="S443" s="63"/>
      <c r="T443" s="64"/>
    </row>
    <row r="444" spans="14:20">
      <c r="N444" s="56">
        <v>4.3500046730041504</v>
      </c>
      <c r="O444" s="57">
        <v>0.20797200512844299</v>
      </c>
      <c r="S444" s="63"/>
      <c r="T444" s="64"/>
    </row>
    <row r="445" spans="14:20">
      <c r="N445" s="56">
        <v>4.3600049018859899</v>
      </c>
      <c r="O445" s="57">
        <v>0.20797200512844299</v>
      </c>
      <c r="S445" s="63"/>
      <c r="T445" s="64"/>
    </row>
    <row r="446" spans="14:20">
      <c r="N446" s="56">
        <v>4.3700051307678196</v>
      </c>
      <c r="O446" s="57">
        <v>0.20797200512844299</v>
      </c>
      <c r="S446" s="63"/>
      <c r="T446" s="64"/>
    </row>
    <row r="447" spans="14:20">
      <c r="N447" s="56">
        <v>4.38000535964966</v>
      </c>
      <c r="O447" s="57">
        <v>0.20797200512844299</v>
      </c>
      <c r="S447" s="63"/>
      <c r="T447" s="64"/>
    </row>
    <row r="448" spans="14:20">
      <c r="N448" s="56">
        <v>4.3900055885314897</v>
      </c>
      <c r="O448" s="57">
        <v>0.20797200512844299</v>
      </c>
      <c r="S448" s="63"/>
      <c r="T448" s="64"/>
    </row>
    <row r="449" spans="14:20">
      <c r="N449" s="56">
        <v>4.4000058174133301</v>
      </c>
      <c r="O449" s="57">
        <v>0.20797200512844299</v>
      </c>
      <c r="S449" s="63"/>
      <c r="T449" s="64"/>
    </row>
    <row r="450" spans="14:20">
      <c r="N450" s="56">
        <v>4.4100060462951696</v>
      </c>
      <c r="O450" s="57">
        <v>0.20797200512844299</v>
      </c>
      <c r="S450" s="63"/>
      <c r="T450" s="64"/>
    </row>
    <row r="451" spans="14:20">
      <c r="N451" s="56">
        <v>4.4200062751770002</v>
      </c>
      <c r="O451" s="57">
        <v>0.20797200512844299</v>
      </c>
      <c r="S451" s="63"/>
      <c r="T451" s="64"/>
    </row>
    <row r="452" spans="14:20">
      <c r="N452" s="56">
        <v>4.4300065040588397</v>
      </c>
      <c r="O452" s="57">
        <v>0.20797200512844299</v>
      </c>
      <c r="S452" s="63"/>
      <c r="T452" s="64"/>
    </row>
    <row r="453" spans="14:20">
      <c r="N453" s="56">
        <v>4.4400067329406703</v>
      </c>
      <c r="O453" s="57">
        <v>0.20797200512844299</v>
      </c>
      <c r="S453" s="63"/>
      <c r="T453" s="64"/>
    </row>
    <row r="454" spans="14:20">
      <c r="N454" s="56">
        <v>4.4500069618225098</v>
      </c>
      <c r="O454" s="57">
        <v>0.20797200512844299</v>
      </c>
      <c r="S454" s="63"/>
      <c r="T454" s="64"/>
    </row>
    <row r="455" spans="14:20">
      <c r="N455" s="56">
        <v>4.4600071907043501</v>
      </c>
      <c r="O455" s="57">
        <v>0.20797200512844299</v>
      </c>
      <c r="S455" s="63"/>
      <c r="T455" s="64"/>
    </row>
    <row r="456" spans="14:20">
      <c r="N456" s="56">
        <v>4.4700074195861799</v>
      </c>
      <c r="O456" s="57">
        <v>0.20797200512844299</v>
      </c>
      <c r="S456" s="63"/>
      <c r="T456" s="64"/>
    </row>
    <row r="457" spans="14:20">
      <c r="N457" s="56">
        <v>4.4800076484680202</v>
      </c>
      <c r="O457" s="57">
        <v>0.20797200512844299</v>
      </c>
      <c r="S457" s="63"/>
      <c r="T457" s="64"/>
    </row>
    <row r="458" spans="14:20">
      <c r="N458" s="56">
        <v>4.49000787734985</v>
      </c>
      <c r="O458" s="57">
        <v>0.20797200512844299</v>
      </c>
      <c r="S458" s="63"/>
      <c r="T458" s="64"/>
    </row>
    <row r="459" spans="14:20">
      <c r="N459" s="56">
        <v>4.5000081062316903</v>
      </c>
      <c r="O459" s="57">
        <v>0.20797200512844299</v>
      </c>
      <c r="S459" s="63"/>
      <c r="T459" s="64"/>
    </row>
    <row r="460" spans="14:20">
      <c r="N460" s="56">
        <v>4.5100083351135298</v>
      </c>
      <c r="O460" s="57">
        <v>0.20797200512844299</v>
      </c>
      <c r="S460" s="63"/>
      <c r="T460" s="64"/>
    </row>
    <row r="461" spans="14:20">
      <c r="N461" s="56">
        <v>4.5200085639953604</v>
      </c>
      <c r="O461" s="57">
        <v>0.20797200512844299</v>
      </c>
      <c r="S461" s="63"/>
      <c r="T461" s="64"/>
    </row>
    <row r="462" spans="14:20">
      <c r="N462" s="56">
        <v>4.5300087928771999</v>
      </c>
      <c r="O462" s="57">
        <v>0.20797200512844299</v>
      </c>
      <c r="S462" s="63"/>
      <c r="T462" s="64"/>
    </row>
    <row r="463" spans="14:20">
      <c r="N463" s="56">
        <v>4.5400090217590297</v>
      </c>
      <c r="O463" s="57">
        <v>0.20797200512844299</v>
      </c>
      <c r="S463" s="63"/>
      <c r="T463" s="64"/>
    </row>
    <row r="464" spans="14:20">
      <c r="N464" s="56">
        <v>4.55000925064087</v>
      </c>
      <c r="O464" s="57">
        <v>0.20797200512844299</v>
      </c>
      <c r="S464" s="63"/>
      <c r="T464" s="64"/>
    </row>
    <row r="465" spans="14:20">
      <c r="N465" s="56">
        <v>4.5600094795227104</v>
      </c>
      <c r="O465" s="57">
        <v>0.20797200512844299</v>
      </c>
      <c r="S465" s="63"/>
      <c r="T465" s="64"/>
    </row>
    <row r="466" spans="14:20">
      <c r="N466" s="56">
        <v>4.5700097084045401</v>
      </c>
      <c r="O466" s="57">
        <v>0.20797200512844299</v>
      </c>
      <c r="S466" s="63"/>
      <c r="T466" s="64"/>
    </row>
    <row r="467" spans="14:20">
      <c r="N467" s="56">
        <v>4.5800099372863796</v>
      </c>
      <c r="O467" s="57">
        <v>0.20797200512844299</v>
      </c>
      <c r="S467" s="63"/>
      <c r="T467" s="64"/>
    </row>
    <row r="468" spans="14:20">
      <c r="N468" s="56">
        <v>4.5900101661682102</v>
      </c>
      <c r="O468" s="57">
        <v>0.20797200512844299</v>
      </c>
      <c r="S468" s="63"/>
      <c r="T468" s="64"/>
    </row>
    <row r="469" spans="14:20">
      <c r="N469" s="56">
        <v>4.6000103950500497</v>
      </c>
      <c r="O469" s="57">
        <v>0.20797200512844299</v>
      </c>
      <c r="S469" s="63"/>
      <c r="T469" s="64"/>
    </row>
    <row r="470" spans="14:20">
      <c r="N470" s="56">
        <v>4.6100106239318803</v>
      </c>
      <c r="O470" s="57">
        <v>0.20797200512844299</v>
      </c>
      <c r="S470" s="63"/>
      <c r="T470" s="64"/>
    </row>
    <row r="471" spans="14:20">
      <c r="N471" s="56">
        <v>4.6200108528137198</v>
      </c>
      <c r="O471" s="57">
        <v>0.20797200512844299</v>
      </c>
      <c r="S471" s="63"/>
      <c r="T471" s="64"/>
    </row>
    <row r="472" spans="14:20">
      <c r="N472" s="56">
        <v>4.6300110816955602</v>
      </c>
      <c r="O472" s="57">
        <v>0.20797200512844299</v>
      </c>
      <c r="S472" s="63"/>
      <c r="T472" s="64"/>
    </row>
    <row r="473" spans="14:20">
      <c r="N473" s="56">
        <v>4.6400113105773899</v>
      </c>
      <c r="O473" s="57">
        <v>0.20797200512844299</v>
      </c>
      <c r="S473" s="63"/>
      <c r="T473" s="64"/>
    </row>
    <row r="474" spans="14:20">
      <c r="N474" s="56">
        <v>4.6500115394592303</v>
      </c>
      <c r="O474" s="57">
        <v>0.20797200512844299</v>
      </c>
      <c r="S474" s="63"/>
      <c r="T474" s="64"/>
    </row>
    <row r="475" spans="14:20">
      <c r="N475" s="56">
        <v>4.66001176834106</v>
      </c>
      <c r="O475" s="57">
        <v>0.20797200512844299</v>
      </c>
      <c r="S475" s="63"/>
      <c r="T475" s="64"/>
    </row>
    <row r="476" spans="14:20">
      <c r="N476" s="56">
        <v>4.6700119972229004</v>
      </c>
      <c r="O476" s="57">
        <v>0.20797200512844299</v>
      </c>
      <c r="S476" s="63"/>
      <c r="T476" s="64"/>
    </row>
    <row r="477" spans="14:20">
      <c r="N477" s="56">
        <v>4.6800122261047399</v>
      </c>
      <c r="O477" s="57">
        <v>0.20797200512844299</v>
      </c>
      <c r="S477" s="63"/>
      <c r="T477" s="64"/>
    </row>
    <row r="478" spans="14:20">
      <c r="N478" s="56">
        <v>4.6900124549865696</v>
      </c>
      <c r="O478" s="57">
        <v>0.20797200512844299</v>
      </c>
      <c r="S478" s="63"/>
      <c r="T478" s="64"/>
    </row>
    <row r="479" spans="14:20">
      <c r="N479" s="56">
        <v>4.70001268386841</v>
      </c>
      <c r="O479" s="57">
        <v>0.20797200512844299</v>
      </c>
      <c r="S479" s="63"/>
      <c r="T479" s="64"/>
    </row>
    <row r="480" spans="14:20">
      <c r="N480" s="56">
        <v>4.7100129127502397</v>
      </c>
      <c r="O480" s="57">
        <v>0.20797200512844299</v>
      </c>
      <c r="S480" s="63"/>
      <c r="T480" s="64"/>
    </row>
    <row r="481" spans="14:20">
      <c r="N481" s="56">
        <v>4.7200131416320801</v>
      </c>
      <c r="O481" s="57">
        <v>0.20797200512844299</v>
      </c>
      <c r="S481" s="63"/>
      <c r="T481" s="64"/>
    </row>
    <row r="482" spans="14:20">
      <c r="N482" s="56">
        <v>4.7300133705139196</v>
      </c>
      <c r="O482" s="57">
        <v>0.20797200512844299</v>
      </c>
      <c r="S482" s="63"/>
      <c r="T482" s="64"/>
    </row>
    <row r="483" spans="14:20">
      <c r="N483" s="56">
        <v>4.7400135993957502</v>
      </c>
      <c r="O483" s="57">
        <v>0.20797200512844299</v>
      </c>
      <c r="S483" s="63"/>
      <c r="T483" s="64"/>
    </row>
    <row r="484" spans="14:20">
      <c r="N484" s="56">
        <v>4.7500138282775897</v>
      </c>
      <c r="O484" s="57">
        <v>0.20797200512844299</v>
      </c>
      <c r="S484" s="63"/>
      <c r="T484" s="64"/>
    </row>
    <row r="485" spans="14:20">
      <c r="N485" s="56">
        <v>4.7600140571594203</v>
      </c>
      <c r="O485" s="57">
        <v>0.20797200512844299</v>
      </c>
      <c r="S485" s="63"/>
      <c r="T485" s="64"/>
    </row>
    <row r="486" spans="14:20">
      <c r="N486" s="56">
        <v>4.7700142860412598</v>
      </c>
      <c r="O486" s="57">
        <v>0.20797200512844299</v>
      </c>
      <c r="S486" s="63"/>
      <c r="T486" s="64"/>
    </row>
    <row r="487" spans="14:20">
      <c r="N487" s="56">
        <v>4.7800145149231001</v>
      </c>
      <c r="O487" s="57">
        <v>0.20797200512844299</v>
      </c>
      <c r="S487" s="63"/>
      <c r="T487" s="64"/>
    </row>
    <row r="488" spans="14:20">
      <c r="N488" s="56">
        <v>4.7900147438049299</v>
      </c>
      <c r="O488" s="57">
        <v>0.20797200512844299</v>
      </c>
      <c r="S488" s="63"/>
      <c r="T488" s="64"/>
    </row>
    <row r="489" spans="14:20">
      <c r="N489" s="56">
        <v>4.8000149726867702</v>
      </c>
      <c r="O489" s="57">
        <v>0.20797200512844299</v>
      </c>
      <c r="S489" s="63"/>
      <c r="T489" s="64"/>
    </row>
    <row r="490" spans="14:20">
      <c r="N490" s="56">
        <v>4.8100152015686</v>
      </c>
      <c r="O490" s="57">
        <v>0.20797200512844299</v>
      </c>
      <c r="S490" s="63"/>
      <c r="T490" s="64"/>
    </row>
    <row r="491" spans="14:20">
      <c r="N491" s="56">
        <v>4.8200154304504403</v>
      </c>
      <c r="O491" s="57">
        <v>0.20797200512844299</v>
      </c>
      <c r="S491" s="63"/>
      <c r="T491" s="64"/>
    </row>
    <row r="492" spans="14:20">
      <c r="N492" s="56">
        <v>4.8300156593322798</v>
      </c>
      <c r="O492" s="57">
        <v>0.20797200512844299</v>
      </c>
      <c r="S492" s="63"/>
      <c r="T492" s="64"/>
    </row>
    <row r="493" spans="14:20">
      <c r="N493" s="56">
        <v>4.8400158882141104</v>
      </c>
      <c r="O493" s="57">
        <v>0.20797200512844299</v>
      </c>
      <c r="S493" s="63"/>
      <c r="T493" s="64"/>
    </row>
    <row r="494" spans="14:20">
      <c r="N494" s="56">
        <v>4.8500161170959499</v>
      </c>
      <c r="O494" s="57">
        <v>0.20797200512844299</v>
      </c>
      <c r="S494" s="63"/>
      <c r="T494" s="64"/>
    </row>
    <row r="495" spans="14:20">
      <c r="N495" s="56">
        <v>4.8600163459777797</v>
      </c>
      <c r="O495" s="57">
        <v>0.20797200512844299</v>
      </c>
      <c r="S495" s="63"/>
      <c r="T495" s="64"/>
    </row>
    <row r="496" spans="14:20">
      <c r="N496" s="56">
        <v>4.87001657485962</v>
      </c>
      <c r="O496" s="57">
        <v>0.20797200512844299</v>
      </c>
      <c r="S496" s="63"/>
      <c r="T496" s="64"/>
    </row>
    <row r="497" spans="14:20">
      <c r="N497" s="56">
        <v>4.8800168037414604</v>
      </c>
      <c r="O497" s="57">
        <v>0.20797200512844299</v>
      </c>
      <c r="S497" s="63"/>
      <c r="T497" s="64"/>
    </row>
    <row r="498" spans="14:20">
      <c r="N498" s="56">
        <v>4.8900170326232901</v>
      </c>
      <c r="O498" s="57">
        <v>0.20797200512844299</v>
      </c>
      <c r="S498" s="63"/>
      <c r="T498" s="64"/>
    </row>
    <row r="499" spans="14:20">
      <c r="N499" s="56">
        <v>4.9000172615051296</v>
      </c>
      <c r="O499" s="57">
        <v>0.20797200512844299</v>
      </c>
      <c r="S499" s="63"/>
      <c r="T499" s="64"/>
    </row>
    <row r="500" spans="14:20">
      <c r="N500" s="56">
        <v>4.9100174903869602</v>
      </c>
      <c r="O500" s="57">
        <v>0.20797200512844299</v>
      </c>
      <c r="S500" s="63"/>
      <c r="T500" s="64"/>
    </row>
    <row r="501" spans="14:20">
      <c r="N501" s="56">
        <v>4.9200177192687997</v>
      </c>
      <c r="O501" s="57">
        <v>0.20797200512844299</v>
      </c>
      <c r="S501" s="63"/>
      <c r="T501" s="64"/>
    </row>
    <row r="502" spans="14:20">
      <c r="N502" s="56">
        <v>4.9300179481506303</v>
      </c>
      <c r="O502" s="57">
        <v>0.20797200512844299</v>
      </c>
      <c r="S502" s="63"/>
      <c r="T502" s="64"/>
    </row>
    <row r="503" spans="14:20">
      <c r="N503" s="56">
        <v>4.9400181770324698</v>
      </c>
      <c r="O503" s="57">
        <v>0.20797200512844299</v>
      </c>
      <c r="S503" s="63"/>
      <c r="T503" s="64"/>
    </row>
    <row r="504" spans="14:20">
      <c r="N504" s="56">
        <v>4.9500184059143102</v>
      </c>
      <c r="O504" s="57">
        <v>0.20797200512844299</v>
      </c>
      <c r="S504" s="63"/>
      <c r="T504" s="64"/>
    </row>
    <row r="505" spans="14:20">
      <c r="N505" s="56">
        <v>4.9600186347961399</v>
      </c>
      <c r="O505" s="57">
        <v>0.20797200512844299</v>
      </c>
      <c r="S505" s="63"/>
      <c r="T505" s="64"/>
    </row>
    <row r="506" spans="14:20">
      <c r="N506" s="56">
        <v>4.9700188636779803</v>
      </c>
      <c r="O506" s="57">
        <v>0.20797200512844299</v>
      </c>
      <c r="S506" s="63"/>
      <c r="T506" s="64"/>
    </row>
    <row r="507" spans="14:20">
      <c r="N507" s="56">
        <v>4.98001909255981</v>
      </c>
      <c r="O507" s="57">
        <v>0.20797200512844299</v>
      </c>
      <c r="S507" s="63"/>
      <c r="T507" s="64"/>
    </row>
    <row r="508" spans="14:20">
      <c r="N508" s="56">
        <v>4.9900193214416504</v>
      </c>
      <c r="O508" s="57">
        <v>0.20797200512844299</v>
      </c>
      <c r="S508" s="63"/>
      <c r="T508" s="64"/>
    </row>
    <row r="509" spans="14:20">
      <c r="N509" s="56">
        <v>5.0000195503234899</v>
      </c>
      <c r="O509" s="57">
        <v>0.20797200512844299</v>
      </c>
      <c r="S509" s="63"/>
      <c r="T509" s="64"/>
    </row>
    <row r="510" spans="14:20">
      <c r="N510" s="56">
        <v>5.0100197792053196</v>
      </c>
      <c r="O510" s="57">
        <v>0.20797200512844299</v>
      </c>
      <c r="S510" s="63"/>
      <c r="T510" s="64"/>
    </row>
    <row r="511" spans="14:20">
      <c r="N511" s="56">
        <v>5.02002000808716</v>
      </c>
      <c r="O511" s="57">
        <v>0.20797200512844299</v>
      </c>
      <c r="S511" s="63"/>
      <c r="T511" s="64"/>
    </row>
    <row r="512" spans="14:20">
      <c r="N512" s="56">
        <v>5.0300202369689897</v>
      </c>
      <c r="O512" s="57">
        <v>0.20797200512844299</v>
      </c>
      <c r="S512" s="63"/>
      <c r="T512" s="64"/>
    </row>
    <row r="513" spans="14:20">
      <c r="N513" s="56">
        <v>5.0400204658508301</v>
      </c>
      <c r="O513" s="57">
        <v>0.20797200512844299</v>
      </c>
      <c r="S513" s="63"/>
      <c r="T513" s="64"/>
    </row>
    <row r="514" spans="14:20">
      <c r="N514" s="56">
        <v>5.0500206947326696</v>
      </c>
      <c r="O514" s="57">
        <v>0.20797200512844299</v>
      </c>
      <c r="S514" s="63"/>
      <c r="T514" s="64"/>
    </row>
    <row r="515" spans="14:20">
      <c r="N515" s="56">
        <v>5.0600209236145002</v>
      </c>
      <c r="O515" s="57">
        <v>0.20797200512844299</v>
      </c>
      <c r="S515" s="63"/>
      <c r="T515" s="64"/>
    </row>
    <row r="516" spans="14:20">
      <c r="N516" s="56">
        <v>5.0700211524963397</v>
      </c>
      <c r="O516" s="57">
        <v>0.20797200512844299</v>
      </c>
      <c r="S516" s="63"/>
      <c r="T516" s="64"/>
    </row>
    <row r="517" spans="14:20">
      <c r="N517" s="56">
        <v>5.0800213813781703</v>
      </c>
      <c r="O517" s="57">
        <v>0.20797200512844299</v>
      </c>
      <c r="S517" s="63"/>
      <c r="T517" s="64"/>
    </row>
    <row r="518" spans="14:20">
      <c r="N518" s="56">
        <v>5.0900216102600098</v>
      </c>
      <c r="O518" s="57">
        <v>0.20797200512844299</v>
      </c>
      <c r="S518" s="63"/>
      <c r="T518" s="64"/>
    </row>
    <row r="519" spans="14:20">
      <c r="N519" s="56">
        <v>5.1000218391418501</v>
      </c>
      <c r="O519" s="57">
        <v>0.20797200512844299</v>
      </c>
      <c r="S519" s="63"/>
      <c r="T519" s="64"/>
    </row>
    <row r="520" spans="14:20">
      <c r="N520" s="56">
        <v>5.1100220680236799</v>
      </c>
      <c r="O520" s="57">
        <v>0.20797200512844299</v>
      </c>
      <c r="S520" s="63"/>
      <c r="T520" s="64"/>
    </row>
    <row r="521" spans="14:20">
      <c r="N521" s="56">
        <v>5.1200222969055202</v>
      </c>
      <c r="O521" s="57">
        <v>0.20797200512844299</v>
      </c>
      <c r="S521" s="63"/>
      <c r="T521" s="64"/>
    </row>
    <row r="522" spans="14:20">
      <c r="N522" s="56">
        <v>5.13002252578735</v>
      </c>
      <c r="O522" s="57">
        <v>0.20797200512844299</v>
      </c>
      <c r="S522" s="63"/>
      <c r="T522" s="64"/>
    </row>
    <row r="523" spans="14:20">
      <c r="N523" s="56">
        <v>5.1400227546691903</v>
      </c>
      <c r="O523" s="57">
        <v>0.20797200512844299</v>
      </c>
      <c r="S523" s="63"/>
      <c r="T523" s="64"/>
    </row>
    <row r="524" spans="14:20">
      <c r="N524" s="56">
        <v>5.1500229835510298</v>
      </c>
      <c r="O524" s="57">
        <v>0.20797200512844299</v>
      </c>
      <c r="S524" s="63"/>
      <c r="T524" s="64"/>
    </row>
    <row r="525" spans="14:20">
      <c r="N525" s="56">
        <v>5.1600232124328604</v>
      </c>
      <c r="O525" s="57">
        <v>0.20797200512844299</v>
      </c>
      <c r="S525" s="63"/>
      <c r="T525" s="64"/>
    </row>
    <row r="526" spans="14:20">
      <c r="N526" s="56">
        <v>5.1700234413146999</v>
      </c>
      <c r="O526" s="57">
        <v>0.20797200512844299</v>
      </c>
      <c r="S526" s="63"/>
      <c r="T526" s="64"/>
    </row>
    <row r="527" spans="14:20">
      <c r="N527" s="56">
        <v>5.1800236701965297</v>
      </c>
      <c r="O527" s="57">
        <v>0.20797200512844299</v>
      </c>
      <c r="S527" s="63"/>
      <c r="T527" s="64"/>
    </row>
    <row r="528" spans="14:20">
      <c r="N528" s="56">
        <v>5.19002389907837</v>
      </c>
      <c r="O528" s="57">
        <v>0.20797200512844299</v>
      </c>
      <c r="S528" s="63"/>
      <c r="T528" s="64"/>
    </row>
    <row r="529" spans="14:20">
      <c r="N529" s="56">
        <v>5.2000241279602104</v>
      </c>
      <c r="O529" s="57">
        <v>0.20797200512844299</v>
      </c>
      <c r="S529" s="63"/>
      <c r="T529" s="64"/>
    </row>
    <row r="530" spans="14:20">
      <c r="N530" s="56">
        <v>5.2100243568420401</v>
      </c>
      <c r="O530" s="57">
        <v>0.20797200512844299</v>
      </c>
      <c r="S530" s="63"/>
      <c r="T530" s="64"/>
    </row>
    <row r="531" spans="14:20">
      <c r="N531" s="56">
        <v>5.2200245857238796</v>
      </c>
      <c r="O531" s="57">
        <v>0.20797200512844299</v>
      </c>
      <c r="S531" s="63"/>
      <c r="T531" s="64"/>
    </row>
    <row r="532" spans="14:20">
      <c r="N532" s="56">
        <v>5.2300248146057102</v>
      </c>
      <c r="O532" s="57">
        <v>0.20797200512844299</v>
      </c>
      <c r="S532" s="63"/>
      <c r="T532" s="64"/>
    </row>
    <row r="533" spans="14:20">
      <c r="N533" s="56">
        <v>5.2400250434875497</v>
      </c>
      <c r="O533" s="57">
        <v>0.20797200512844299</v>
      </c>
      <c r="S533" s="63"/>
      <c r="T533" s="64"/>
    </row>
    <row r="534" spans="14:20">
      <c r="N534" s="56">
        <v>5.2500252723693803</v>
      </c>
      <c r="O534" s="57">
        <v>0.20797200512844299</v>
      </c>
      <c r="S534" s="63"/>
      <c r="T534" s="64"/>
    </row>
    <row r="535" spans="14:20">
      <c r="N535" s="56">
        <v>5.2600255012512198</v>
      </c>
      <c r="O535" s="57">
        <v>0.20797200512844299</v>
      </c>
      <c r="S535" s="63"/>
      <c r="T535" s="64"/>
    </row>
    <row r="536" spans="14:20">
      <c r="N536" s="56">
        <v>5.2700257301330602</v>
      </c>
      <c r="O536" s="57">
        <v>0.20797200512844299</v>
      </c>
      <c r="S536" s="63"/>
      <c r="T536" s="64"/>
    </row>
    <row r="537" spans="14:20">
      <c r="N537" s="56">
        <v>5.2800259590148899</v>
      </c>
      <c r="O537" s="57">
        <v>0.20797200512844299</v>
      </c>
      <c r="S537" s="63"/>
      <c r="T537" s="64"/>
    </row>
    <row r="538" spans="14:20">
      <c r="N538" s="56">
        <v>5.2900261878967303</v>
      </c>
      <c r="O538" s="57">
        <v>0.20797200512844299</v>
      </c>
      <c r="S538" s="63"/>
      <c r="T538" s="64"/>
    </row>
    <row r="539" spans="14:20">
      <c r="N539" s="56">
        <v>5.30002641677856</v>
      </c>
      <c r="O539" s="57">
        <v>0.20797200512844299</v>
      </c>
      <c r="S539" s="63"/>
      <c r="T539" s="64"/>
    </row>
    <row r="540" spans="14:20">
      <c r="N540" s="56">
        <v>5.3100266456604004</v>
      </c>
      <c r="O540" s="57">
        <v>0.20797200512844299</v>
      </c>
      <c r="S540" s="63"/>
      <c r="T540" s="64"/>
    </row>
    <row r="541" spans="14:20">
      <c r="N541" s="56">
        <v>5.3200268745422399</v>
      </c>
      <c r="O541" s="57">
        <v>0.20797200512844299</v>
      </c>
      <c r="S541" s="63"/>
      <c r="T541" s="64"/>
    </row>
    <row r="542" spans="14:20">
      <c r="N542" s="56">
        <v>5.3300271034240696</v>
      </c>
      <c r="O542" s="57">
        <v>0.20797200512844299</v>
      </c>
      <c r="S542" s="63"/>
      <c r="T542" s="64"/>
    </row>
    <row r="543" spans="14:20">
      <c r="N543" s="56">
        <v>5.34002733230591</v>
      </c>
      <c r="O543" s="57">
        <v>0.20797200512844299</v>
      </c>
      <c r="S543" s="63"/>
      <c r="T543" s="64"/>
    </row>
    <row r="544" spans="14:20">
      <c r="N544" s="56">
        <v>5.3500275611877397</v>
      </c>
      <c r="O544" s="57">
        <v>0.20797200512844299</v>
      </c>
      <c r="S544" s="63"/>
      <c r="T544" s="64"/>
    </row>
    <row r="545" spans="14:20">
      <c r="N545" s="56">
        <v>5.3600277900695801</v>
      </c>
      <c r="O545" s="57">
        <v>0.20797200512844299</v>
      </c>
      <c r="S545" s="63"/>
      <c r="T545" s="64"/>
    </row>
    <row r="546" spans="14:20">
      <c r="N546" s="56">
        <v>5.3700280189514196</v>
      </c>
      <c r="O546" s="57">
        <v>0.20797200512844299</v>
      </c>
      <c r="S546" s="63"/>
      <c r="T546" s="64"/>
    </row>
    <row r="547" spans="14:20">
      <c r="N547" s="56">
        <v>5.3800282478332502</v>
      </c>
      <c r="O547" s="57">
        <v>0.20797200512844299</v>
      </c>
      <c r="S547" s="63"/>
      <c r="T547" s="64"/>
    </row>
    <row r="548" spans="14:20">
      <c r="N548" s="56">
        <v>5.3900284767150897</v>
      </c>
      <c r="O548" s="57">
        <v>0.20797200512844299</v>
      </c>
      <c r="S548" s="63"/>
      <c r="T548" s="64"/>
    </row>
    <row r="549" spans="14:20">
      <c r="N549" s="56">
        <v>5.4000287055969203</v>
      </c>
      <c r="O549" s="57">
        <v>0.20797200512844299</v>
      </c>
      <c r="S549" s="63"/>
      <c r="T549" s="64"/>
    </row>
    <row r="550" spans="14:20">
      <c r="N550" s="56">
        <v>5.4100289344787598</v>
      </c>
      <c r="O550" s="57">
        <v>0.20797200512844299</v>
      </c>
      <c r="S550" s="63"/>
      <c r="T550" s="64"/>
    </row>
    <row r="551" spans="14:20">
      <c r="N551" s="56">
        <v>5.4200291633606001</v>
      </c>
      <c r="O551" s="57">
        <v>0.20797200512844299</v>
      </c>
      <c r="S551" s="63"/>
      <c r="T551" s="64"/>
    </row>
    <row r="552" spans="14:20">
      <c r="N552" s="56">
        <v>5.4300293922424299</v>
      </c>
      <c r="O552" s="57">
        <v>0.20797200512844299</v>
      </c>
      <c r="S552" s="63"/>
      <c r="T552" s="64"/>
    </row>
    <row r="553" spans="14:20">
      <c r="N553" s="56">
        <v>5.4400296211242702</v>
      </c>
      <c r="O553" s="57">
        <v>0.20797200512844299</v>
      </c>
      <c r="S553" s="63"/>
      <c r="T553" s="64"/>
    </row>
    <row r="554" spans="14:20">
      <c r="N554" s="56">
        <v>5.4500298500061</v>
      </c>
      <c r="O554" s="57">
        <v>0.20797200512844299</v>
      </c>
      <c r="S554" s="63"/>
      <c r="T554" s="64"/>
    </row>
    <row r="555" spans="14:20">
      <c r="N555" s="56">
        <v>5.4600300788879403</v>
      </c>
      <c r="O555" s="57">
        <v>0.20797200512844299</v>
      </c>
      <c r="S555" s="63"/>
      <c r="T555" s="64"/>
    </row>
    <row r="556" spans="14:20">
      <c r="N556" s="56">
        <v>5.4700303077697798</v>
      </c>
      <c r="O556" s="57">
        <v>0.20797200512844299</v>
      </c>
      <c r="S556" s="63"/>
      <c r="T556" s="64"/>
    </row>
    <row r="557" spans="14:20">
      <c r="N557" s="56">
        <v>5.4800305366516104</v>
      </c>
      <c r="O557" s="57">
        <v>0.20797200512844299</v>
      </c>
      <c r="S557" s="63"/>
      <c r="T557" s="64"/>
    </row>
    <row r="558" spans="14:20">
      <c r="N558" s="56">
        <v>5.4900307655334499</v>
      </c>
      <c r="O558" s="57">
        <v>0.20797200512844299</v>
      </c>
      <c r="S558" s="63"/>
      <c r="T558" s="64"/>
    </row>
    <row r="559" spans="14:20">
      <c r="N559" s="56">
        <v>5.5000309944152797</v>
      </c>
      <c r="O559" s="57">
        <v>0.20797200512844299</v>
      </c>
      <c r="S559" s="63"/>
      <c r="T559" s="64"/>
    </row>
    <row r="560" spans="14:20">
      <c r="N560" s="56">
        <v>5.51003122329712</v>
      </c>
      <c r="O560" s="57">
        <v>0.20797200512844299</v>
      </c>
      <c r="S560" s="63"/>
      <c r="T560" s="64"/>
    </row>
    <row r="561" spans="14:20">
      <c r="N561" s="56">
        <v>5.5200314521789604</v>
      </c>
      <c r="O561" s="57">
        <v>0.20797200512844299</v>
      </c>
      <c r="S561" s="63"/>
      <c r="T561" s="64"/>
    </row>
    <row r="562" spans="14:20">
      <c r="N562" s="56">
        <v>5.5300316810607901</v>
      </c>
      <c r="O562" s="57">
        <v>0.20797200512844299</v>
      </c>
      <c r="S562" s="63"/>
      <c r="T562" s="64"/>
    </row>
    <row r="563" spans="14:20">
      <c r="N563" s="56">
        <v>5.5400319099426296</v>
      </c>
      <c r="O563" s="57">
        <v>0.20797200512844299</v>
      </c>
      <c r="S563" s="63"/>
      <c r="T563" s="64"/>
    </row>
    <row r="564" spans="14:20">
      <c r="N564" s="56">
        <v>5.5500321388244602</v>
      </c>
      <c r="O564" s="57">
        <v>0.20797200512844299</v>
      </c>
      <c r="S564" s="63"/>
      <c r="T564" s="64"/>
    </row>
    <row r="565" spans="14:20">
      <c r="N565" s="56">
        <v>5.5600323677062997</v>
      </c>
      <c r="O565" s="57">
        <v>0.20797200512844299</v>
      </c>
      <c r="S565" s="63"/>
      <c r="T565" s="64"/>
    </row>
    <row r="566" spans="14:20">
      <c r="N566" s="56">
        <v>5.5700325965881303</v>
      </c>
      <c r="O566" s="57">
        <v>0.20797200512844299</v>
      </c>
      <c r="S566" s="63"/>
      <c r="T566" s="64"/>
    </row>
    <row r="567" spans="14:20">
      <c r="N567" s="56">
        <v>5.5800328254699698</v>
      </c>
      <c r="O567" s="57">
        <v>0.20797200512844299</v>
      </c>
      <c r="S567" s="63"/>
      <c r="T567" s="64"/>
    </row>
    <row r="568" spans="14:20">
      <c r="N568" s="56">
        <v>5.5900330543518102</v>
      </c>
      <c r="O568" s="57">
        <v>0.20797200512844299</v>
      </c>
      <c r="S568" s="63"/>
      <c r="T568" s="64"/>
    </row>
    <row r="569" spans="14:20">
      <c r="N569" s="56">
        <v>5.6000332832336399</v>
      </c>
      <c r="O569" s="57">
        <v>0.20797200512844299</v>
      </c>
      <c r="S569" s="63"/>
      <c r="T569" s="64"/>
    </row>
    <row r="570" spans="14:20">
      <c r="N570" s="56">
        <v>5.6100335121154803</v>
      </c>
      <c r="O570" s="57">
        <v>0.20797200512844299</v>
      </c>
      <c r="S570" s="63"/>
      <c r="T570" s="64"/>
    </row>
    <row r="571" spans="14:20">
      <c r="N571" s="56">
        <v>5.62003374099731</v>
      </c>
      <c r="O571" s="57">
        <v>0.20797200512844299</v>
      </c>
      <c r="S571" s="63"/>
      <c r="T571" s="64"/>
    </row>
    <row r="572" spans="14:20">
      <c r="N572" s="56">
        <v>5.6300339698791504</v>
      </c>
      <c r="O572" s="57">
        <v>0.20797200512844299</v>
      </c>
      <c r="S572" s="63"/>
      <c r="T572" s="64"/>
    </row>
    <row r="573" spans="14:20">
      <c r="N573" s="56">
        <v>5.6400341987609899</v>
      </c>
      <c r="O573" s="57">
        <v>0.20797200512844299</v>
      </c>
      <c r="S573" s="63"/>
      <c r="T573" s="64"/>
    </row>
    <row r="574" spans="14:20">
      <c r="N574" s="56">
        <v>5.6500344276428196</v>
      </c>
      <c r="O574" s="57">
        <v>0.20797200512844299</v>
      </c>
      <c r="S574" s="63"/>
      <c r="T574" s="64"/>
    </row>
    <row r="575" spans="14:20">
      <c r="N575" s="56">
        <v>5.66003465652466</v>
      </c>
      <c r="O575" s="57">
        <v>0.20797200512844299</v>
      </c>
      <c r="S575" s="63"/>
      <c r="T575" s="64"/>
    </row>
    <row r="576" spans="14:20">
      <c r="N576" s="56">
        <v>5.6700348854064897</v>
      </c>
      <c r="O576" s="57">
        <v>0.20797200512844299</v>
      </c>
      <c r="S576" s="63"/>
      <c r="T576" s="64"/>
    </row>
    <row r="577" spans="14:20">
      <c r="N577" s="56">
        <v>5.6800351142883301</v>
      </c>
      <c r="O577" s="57">
        <v>0.20797200512844299</v>
      </c>
      <c r="S577" s="63"/>
      <c r="T577" s="64"/>
    </row>
    <row r="578" spans="14:20">
      <c r="N578" s="56">
        <v>5.6900353431701696</v>
      </c>
      <c r="O578" s="57">
        <v>0.20797200512844299</v>
      </c>
      <c r="S578" s="63"/>
      <c r="T578" s="64"/>
    </row>
    <row r="579" spans="14:20">
      <c r="N579" s="56">
        <v>5.7000355720520002</v>
      </c>
      <c r="O579" s="57">
        <v>0.20797200512844299</v>
      </c>
      <c r="S579" s="63"/>
      <c r="T579" s="64"/>
    </row>
    <row r="580" spans="14:20">
      <c r="N580" s="56">
        <v>5.7100358009338397</v>
      </c>
      <c r="O580" s="57">
        <v>0.20797200512844299</v>
      </c>
      <c r="S580" s="63"/>
      <c r="T580" s="64"/>
    </row>
    <row r="581" spans="14:20">
      <c r="N581" s="56">
        <v>5.7200360298156703</v>
      </c>
      <c r="O581" s="57">
        <v>0.20797200512844299</v>
      </c>
      <c r="S581" s="63"/>
      <c r="T581" s="64"/>
    </row>
    <row r="582" spans="14:20">
      <c r="N582" s="56">
        <v>5.7300362586975098</v>
      </c>
      <c r="O582" s="57">
        <v>0.20797200512844299</v>
      </c>
      <c r="S582" s="63"/>
      <c r="T582" s="64"/>
    </row>
    <row r="583" spans="14:20">
      <c r="N583" s="56">
        <v>5.7400364875793501</v>
      </c>
      <c r="O583" s="57">
        <v>0.20797200512844299</v>
      </c>
      <c r="S583" s="63"/>
      <c r="T583" s="64"/>
    </row>
    <row r="584" spans="14:20">
      <c r="N584" s="56">
        <v>5.7500367164611799</v>
      </c>
      <c r="O584" s="57">
        <v>0.20797200512844299</v>
      </c>
      <c r="S584" s="63"/>
      <c r="T584" s="64"/>
    </row>
    <row r="585" spans="14:20">
      <c r="N585" s="56">
        <v>5.7600369453430202</v>
      </c>
      <c r="O585" s="57">
        <v>0.20797200512844299</v>
      </c>
      <c r="S585" s="63"/>
      <c r="T585" s="64"/>
    </row>
    <row r="586" spans="14:20">
      <c r="N586" s="56">
        <v>5.77003717422485</v>
      </c>
      <c r="O586" s="57">
        <v>0.20797200512844299</v>
      </c>
      <c r="S586" s="63"/>
      <c r="T586" s="64"/>
    </row>
    <row r="587" spans="14:20">
      <c r="N587" s="56">
        <v>5.7800374031066903</v>
      </c>
      <c r="O587" s="57">
        <v>0.20797200512844299</v>
      </c>
      <c r="S587" s="63"/>
      <c r="T587" s="64"/>
    </row>
    <row r="588" spans="14:20">
      <c r="N588" s="56">
        <v>5.7900376319885298</v>
      </c>
      <c r="O588" s="57">
        <v>0.20797200512844299</v>
      </c>
      <c r="S588" s="63"/>
      <c r="T588" s="64"/>
    </row>
    <row r="589" spans="14:20">
      <c r="N589" s="56">
        <v>5.8000378608703604</v>
      </c>
      <c r="O589" s="57">
        <v>0.20797200512844299</v>
      </c>
      <c r="S589" s="63"/>
      <c r="T589" s="64"/>
    </row>
    <row r="590" spans="14:20">
      <c r="N590" s="56">
        <v>5.8100380897521999</v>
      </c>
      <c r="O590" s="57">
        <v>0.20797200512844299</v>
      </c>
      <c r="S590" s="63"/>
      <c r="T590" s="64"/>
    </row>
    <row r="591" spans="14:20">
      <c r="N591" s="56">
        <v>5.8200383186340297</v>
      </c>
      <c r="O591" s="57">
        <v>0.20797200512844299</v>
      </c>
      <c r="S591" s="63"/>
      <c r="T591" s="64"/>
    </row>
    <row r="592" spans="14:20">
      <c r="N592" s="56">
        <v>5.83003854751587</v>
      </c>
      <c r="O592" s="57">
        <v>0.20797200512844299</v>
      </c>
      <c r="S592" s="63"/>
      <c r="T592" s="64"/>
    </row>
    <row r="593" spans="14:20">
      <c r="N593" s="56">
        <v>5.8400387763977104</v>
      </c>
      <c r="O593" s="57">
        <v>0.20797200512844299</v>
      </c>
      <c r="S593" s="63"/>
      <c r="T593" s="64"/>
    </row>
    <row r="594" spans="14:20">
      <c r="N594" s="56">
        <v>5.8500390052795401</v>
      </c>
      <c r="O594" s="57">
        <v>0.20797200512844299</v>
      </c>
      <c r="S594" s="63"/>
      <c r="T594" s="64"/>
    </row>
    <row r="595" spans="14:20">
      <c r="N595" s="56">
        <v>5.8600392341613796</v>
      </c>
      <c r="O595" s="57">
        <v>0.20797200512844299</v>
      </c>
      <c r="S595" s="63"/>
      <c r="T595" s="64"/>
    </row>
    <row r="596" spans="14:20">
      <c r="N596" s="56">
        <v>5.8700394630432102</v>
      </c>
      <c r="O596" s="57">
        <v>0.20797200512844299</v>
      </c>
      <c r="S596" s="63"/>
      <c r="T596" s="64"/>
    </row>
    <row r="597" spans="14:20">
      <c r="N597" s="56">
        <v>5.8800396919250497</v>
      </c>
      <c r="O597" s="57">
        <v>0.20797200512844299</v>
      </c>
      <c r="S597" s="63"/>
      <c r="T597" s="64"/>
    </row>
    <row r="598" spans="14:20">
      <c r="N598" s="56">
        <v>5.8900399208068803</v>
      </c>
      <c r="O598" s="57">
        <v>0.20797200512844299</v>
      </c>
      <c r="S598" s="63"/>
      <c r="T598" s="64"/>
    </row>
    <row r="599" spans="14:20">
      <c r="N599" s="56">
        <v>5.9000401496887198</v>
      </c>
      <c r="O599" s="57">
        <v>0.20797200512844299</v>
      </c>
      <c r="S599" s="63"/>
      <c r="T599" s="64"/>
    </row>
    <row r="600" spans="14:20">
      <c r="N600" s="56">
        <v>5.9100403785705602</v>
      </c>
      <c r="O600" s="57">
        <v>0.20797200512844299</v>
      </c>
      <c r="S600" s="63"/>
      <c r="T600" s="64"/>
    </row>
    <row r="601" spans="14:20">
      <c r="N601" s="56">
        <v>5.9200406074523899</v>
      </c>
      <c r="O601" s="57">
        <v>0.20797200512844299</v>
      </c>
      <c r="S601" s="63"/>
      <c r="T601" s="64"/>
    </row>
    <row r="602" spans="14:20">
      <c r="N602" s="56">
        <v>5.9300408363342303</v>
      </c>
      <c r="O602" s="57">
        <v>0.20797200512844299</v>
      </c>
      <c r="S602" s="63"/>
      <c r="T602" s="64"/>
    </row>
    <row r="603" spans="14:20">
      <c r="N603" s="56">
        <v>5.94004106521606</v>
      </c>
      <c r="O603" s="57">
        <v>0.20797200512844299</v>
      </c>
      <c r="S603" s="63"/>
      <c r="T603" s="64"/>
    </row>
    <row r="604" spans="14:20">
      <c r="N604" s="56">
        <v>5.9500412940979004</v>
      </c>
      <c r="O604" s="57">
        <v>0.20797200512844299</v>
      </c>
      <c r="S604" s="63"/>
      <c r="T604" s="64"/>
    </row>
    <row r="605" spans="14:20">
      <c r="N605" s="56">
        <v>5.9600415229797399</v>
      </c>
      <c r="O605" s="57">
        <v>0.20797200512844299</v>
      </c>
      <c r="S605" s="63"/>
      <c r="T605" s="64"/>
    </row>
    <row r="606" spans="14:20">
      <c r="N606" s="56">
        <v>5.9700417518615696</v>
      </c>
      <c r="O606" s="57">
        <v>0.20797200512844299</v>
      </c>
      <c r="S606" s="63"/>
      <c r="T606" s="64"/>
    </row>
    <row r="607" spans="14:20">
      <c r="N607" s="56">
        <v>5.98004198074341</v>
      </c>
      <c r="O607" s="57">
        <v>0.20797200512844299</v>
      </c>
      <c r="S607" s="63"/>
      <c r="T607" s="64"/>
    </row>
    <row r="608" spans="14:20">
      <c r="N608" s="56">
        <v>5.9900422096252397</v>
      </c>
      <c r="O608" s="57">
        <v>0.20797200512844299</v>
      </c>
      <c r="S608" s="63"/>
      <c r="T608" s="64"/>
    </row>
    <row r="609" spans="14:20">
      <c r="N609" s="56">
        <v>6.0000424385070801</v>
      </c>
      <c r="O609" s="57">
        <v>0.20797200512844299</v>
      </c>
      <c r="S609" s="63"/>
      <c r="T609" s="64"/>
    </row>
    <row r="610" spans="14:20">
      <c r="N610" s="56">
        <v>6.0100426673889196</v>
      </c>
      <c r="O610" s="57">
        <v>0.20797200512844299</v>
      </c>
      <c r="S610" s="63"/>
      <c r="T610" s="64"/>
    </row>
    <row r="611" spans="14:20">
      <c r="N611" s="56">
        <v>6.0200428962707502</v>
      </c>
      <c r="O611" s="57">
        <v>0.20797200512844299</v>
      </c>
      <c r="S611" s="63"/>
      <c r="T611" s="64"/>
    </row>
    <row r="612" spans="14:20">
      <c r="N612" s="56">
        <v>6.0300431251525897</v>
      </c>
      <c r="O612" s="57">
        <v>0.20797200512844299</v>
      </c>
      <c r="S612" s="63"/>
      <c r="T612" s="64"/>
    </row>
    <row r="613" spans="14:20">
      <c r="N613" s="56">
        <v>6.0400433540344203</v>
      </c>
      <c r="O613" s="57">
        <v>0.20797200512844299</v>
      </c>
      <c r="S613" s="63"/>
      <c r="T613" s="64"/>
    </row>
    <row r="614" spans="14:20">
      <c r="N614" s="56">
        <v>6.0500435829162598</v>
      </c>
      <c r="O614" s="57">
        <v>0.20797200512844299</v>
      </c>
      <c r="S614" s="63"/>
      <c r="T614" s="64"/>
    </row>
    <row r="615" spans="14:20">
      <c r="N615" s="56">
        <v>6.0600438117981001</v>
      </c>
      <c r="O615" s="57">
        <v>0.20797200512844299</v>
      </c>
      <c r="S615" s="63"/>
      <c r="T615" s="64"/>
    </row>
    <row r="616" spans="14:20">
      <c r="N616" s="56">
        <v>6.0700440406799299</v>
      </c>
      <c r="O616" s="57">
        <v>0.20797200512844299</v>
      </c>
      <c r="S616" s="63"/>
      <c r="T616" s="64"/>
    </row>
    <row r="617" spans="14:20">
      <c r="N617" s="56">
        <v>6.0800442695617702</v>
      </c>
      <c r="O617" s="57">
        <v>0.20797200512844299</v>
      </c>
      <c r="S617" s="63"/>
      <c r="T617" s="64"/>
    </row>
    <row r="618" spans="14:20">
      <c r="N618" s="56">
        <v>6.0900444984436</v>
      </c>
      <c r="O618" s="57">
        <v>0.20797200512844299</v>
      </c>
      <c r="S618" s="63"/>
      <c r="T618" s="64"/>
    </row>
    <row r="619" spans="14:20">
      <c r="N619" s="56">
        <v>6.1000447273254403</v>
      </c>
      <c r="O619" s="57">
        <v>0.20797200512844299</v>
      </c>
      <c r="S619" s="63"/>
      <c r="T619" s="64"/>
    </row>
    <row r="620" spans="14:20">
      <c r="N620" s="56">
        <v>6.1100449562072798</v>
      </c>
      <c r="O620" s="57">
        <v>0.20797200512844299</v>
      </c>
      <c r="S620" s="63"/>
      <c r="T620" s="64"/>
    </row>
    <row r="621" spans="14:20">
      <c r="N621" s="56">
        <v>6.1200451850891104</v>
      </c>
      <c r="O621" s="57">
        <v>0.20797200512844299</v>
      </c>
      <c r="S621" s="63"/>
      <c r="T621" s="64"/>
    </row>
    <row r="622" spans="14:20">
      <c r="N622" s="56">
        <v>6.1300454139709499</v>
      </c>
      <c r="O622" s="57">
        <v>0.20797200512844299</v>
      </c>
      <c r="S622" s="63"/>
      <c r="T622" s="64"/>
    </row>
    <row r="623" spans="14:20">
      <c r="N623" s="56">
        <v>6.1400456428527797</v>
      </c>
      <c r="O623" s="57">
        <v>0.20797200512844299</v>
      </c>
      <c r="S623" s="63"/>
      <c r="T623" s="64"/>
    </row>
    <row r="624" spans="14:20">
      <c r="N624" s="56">
        <v>6.15004587173462</v>
      </c>
      <c r="O624" s="57">
        <v>0.20797200512844299</v>
      </c>
      <c r="S624" s="63"/>
      <c r="T624" s="64"/>
    </row>
    <row r="625" spans="14:20">
      <c r="N625" s="56">
        <v>6.1600461006164604</v>
      </c>
      <c r="O625" s="57">
        <v>0.20797200512844299</v>
      </c>
      <c r="S625" s="63"/>
      <c r="T625" s="64"/>
    </row>
    <row r="626" spans="14:20">
      <c r="N626" s="56">
        <v>6.1700463294982901</v>
      </c>
      <c r="O626" s="57">
        <v>0.20797200512844299</v>
      </c>
      <c r="S626" s="63"/>
      <c r="T626" s="64"/>
    </row>
    <row r="627" spans="14:20">
      <c r="N627" s="56">
        <v>6.1800465583801296</v>
      </c>
      <c r="O627" s="57">
        <v>0.20797200512844299</v>
      </c>
      <c r="S627" s="63"/>
      <c r="T627" s="64"/>
    </row>
    <row r="628" spans="14:20">
      <c r="N628" s="56">
        <v>6.1900467872619602</v>
      </c>
      <c r="O628" s="57">
        <v>0.20797200512844299</v>
      </c>
      <c r="S628" s="63"/>
      <c r="T628" s="64"/>
    </row>
    <row r="629" spans="14:20">
      <c r="N629" s="56">
        <v>6.2000470161437997</v>
      </c>
      <c r="O629" s="57">
        <v>0.20797200512844299</v>
      </c>
      <c r="S629" s="63"/>
      <c r="T629" s="64"/>
    </row>
    <row r="630" spans="14:20">
      <c r="N630" s="56">
        <v>6.2100472450256303</v>
      </c>
      <c r="O630" s="57">
        <v>0.20797200512844299</v>
      </c>
      <c r="S630" s="63"/>
      <c r="T630" s="64"/>
    </row>
    <row r="631" spans="14:20">
      <c r="N631" s="56">
        <v>6.2200474739074698</v>
      </c>
      <c r="O631" s="57">
        <v>0.20797200512844299</v>
      </c>
      <c r="S631" s="63"/>
      <c r="T631" s="64"/>
    </row>
    <row r="632" spans="14:20">
      <c r="N632" s="56">
        <v>6.2300477027893102</v>
      </c>
      <c r="O632" s="57">
        <v>0.20797200512844299</v>
      </c>
      <c r="S632" s="63"/>
      <c r="T632" s="64"/>
    </row>
    <row r="633" spans="14:20">
      <c r="N633" s="56">
        <v>6.2400479316711399</v>
      </c>
      <c r="O633" s="57">
        <v>0.20797200512844299</v>
      </c>
      <c r="S633" s="63"/>
      <c r="T633" s="64"/>
    </row>
    <row r="634" spans="14:20">
      <c r="N634" s="56">
        <v>6.2500481605529803</v>
      </c>
      <c r="O634" s="57">
        <v>0.20797200512844299</v>
      </c>
      <c r="S634" s="63"/>
      <c r="T634" s="64"/>
    </row>
    <row r="635" spans="14:20">
      <c r="N635" s="56">
        <v>6.26004838943481</v>
      </c>
      <c r="O635" s="57">
        <v>0.20797200512844299</v>
      </c>
      <c r="S635" s="63"/>
      <c r="T635" s="64"/>
    </row>
    <row r="636" spans="14:20">
      <c r="N636" s="56">
        <v>6.2700486183166504</v>
      </c>
      <c r="O636" s="57">
        <v>0.20797200512844299</v>
      </c>
      <c r="S636" s="63"/>
      <c r="T636" s="64"/>
    </row>
    <row r="637" spans="14:20">
      <c r="N637" s="56">
        <v>6.2800488471984899</v>
      </c>
      <c r="O637" s="57">
        <v>0.20797200512844299</v>
      </c>
      <c r="S637" s="63"/>
      <c r="T637" s="64"/>
    </row>
    <row r="638" spans="14:20">
      <c r="N638" s="56">
        <v>6.2900490760803196</v>
      </c>
      <c r="O638" s="57">
        <v>0.20797200512844299</v>
      </c>
      <c r="S638" s="63"/>
      <c r="T638" s="64"/>
    </row>
    <row r="639" spans="14:20">
      <c r="N639" s="56">
        <v>6.30004930496216</v>
      </c>
      <c r="O639" s="57">
        <v>0.20797200512844299</v>
      </c>
      <c r="S639" s="63"/>
      <c r="T639" s="64"/>
    </row>
    <row r="640" spans="14:20">
      <c r="N640" s="56">
        <v>6.3100495338439897</v>
      </c>
      <c r="O640" s="57">
        <v>0.20797200512844299</v>
      </c>
      <c r="S640" s="63"/>
      <c r="T640" s="64"/>
    </row>
    <row r="641" spans="14:20">
      <c r="N641" s="56">
        <v>6.3200497627258301</v>
      </c>
      <c r="O641" s="57">
        <v>0.20797200512844299</v>
      </c>
      <c r="S641" s="63"/>
      <c r="T641" s="64"/>
    </row>
    <row r="642" spans="14:20">
      <c r="N642" s="56">
        <v>6.3300499916076696</v>
      </c>
      <c r="O642" s="57">
        <v>0.20797200512844299</v>
      </c>
      <c r="S642" s="63"/>
      <c r="T642" s="64"/>
    </row>
    <row r="643" spans="14:20">
      <c r="N643" s="56">
        <v>6.3400502204895002</v>
      </c>
      <c r="O643" s="57">
        <v>0.20797200512844299</v>
      </c>
      <c r="S643" s="63"/>
      <c r="T643" s="64"/>
    </row>
    <row r="644" spans="14:20">
      <c r="N644" s="56">
        <v>6.3500504493713397</v>
      </c>
      <c r="O644" s="57">
        <v>0.20797200512844299</v>
      </c>
      <c r="S644" s="63"/>
      <c r="T644" s="64"/>
    </row>
    <row r="645" spans="14:20">
      <c r="N645" s="56">
        <v>6.3600506782531703</v>
      </c>
      <c r="O645" s="57">
        <v>0.20797200512844299</v>
      </c>
      <c r="S645" s="63"/>
      <c r="T645" s="64"/>
    </row>
    <row r="646" spans="14:20">
      <c r="N646" s="56">
        <v>6.3700509071350098</v>
      </c>
      <c r="O646" s="57">
        <v>0.20797200512844299</v>
      </c>
      <c r="S646" s="63"/>
      <c r="T646" s="64"/>
    </row>
    <row r="647" spans="14:20">
      <c r="N647" s="56">
        <v>6.3800511360168501</v>
      </c>
      <c r="O647" s="57">
        <v>0.20797200512844299</v>
      </c>
      <c r="S647" s="63"/>
      <c r="T647" s="64"/>
    </row>
    <row r="648" spans="14:20">
      <c r="N648" s="56">
        <v>6.3900513648986799</v>
      </c>
      <c r="O648" s="57">
        <v>0.20797200512844299</v>
      </c>
      <c r="S648" s="63"/>
      <c r="T648" s="64"/>
    </row>
    <row r="649" spans="14:20">
      <c r="N649" s="56">
        <v>6.4000515937805202</v>
      </c>
      <c r="O649" s="57">
        <v>0.20797200512844299</v>
      </c>
      <c r="S649" s="63"/>
      <c r="T649" s="64"/>
    </row>
    <row r="650" spans="14:20">
      <c r="N650" s="56">
        <v>6.41005182266235</v>
      </c>
      <c r="O650" s="57">
        <v>0.20797200512844299</v>
      </c>
      <c r="S650" s="63"/>
      <c r="T650" s="64"/>
    </row>
    <row r="651" spans="14:20">
      <c r="N651" s="56">
        <v>6.4200520515441903</v>
      </c>
      <c r="O651" s="57">
        <v>0.20797200512844299</v>
      </c>
      <c r="S651" s="63"/>
      <c r="T651" s="64"/>
    </row>
    <row r="652" spans="14:20">
      <c r="N652" s="56">
        <v>6.4300522804260298</v>
      </c>
      <c r="O652" s="57">
        <v>0.20797200512844299</v>
      </c>
      <c r="S652" s="63"/>
      <c r="T652" s="64"/>
    </row>
    <row r="653" spans="14:20">
      <c r="N653" s="56">
        <v>6.4400525093078604</v>
      </c>
      <c r="O653" s="57">
        <v>0.20797200512844299</v>
      </c>
      <c r="S653" s="63"/>
      <c r="T653" s="64"/>
    </row>
    <row r="654" spans="14:20">
      <c r="N654" s="56">
        <v>6.4500527381896999</v>
      </c>
      <c r="O654" s="57">
        <v>0.20797200512844299</v>
      </c>
      <c r="S654" s="63"/>
      <c r="T654" s="64"/>
    </row>
    <row r="655" spans="14:20">
      <c r="N655" s="56">
        <v>6.4600529670715297</v>
      </c>
      <c r="O655" s="57">
        <v>0.20797200512844299</v>
      </c>
      <c r="S655" s="63"/>
      <c r="T655" s="64"/>
    </row>
    <row r="656" spans="14:20">
      <c r="N656" s="56">
        <v>6.47005319595337</v>
      </c>
      <c r="O656" s="57">
        <v>0.20797200512844299</v>
      </c>
      <c r="S656" s="63"/>
      <c r="T656" s="64"/>
    </row>
    <row r="657" spans="14:20">
      <c r="N657" s="56">
        <v>6.4800534248352104</v>
      </c>
      <c r="O657" s="57">
        <v>0.20797200512844299</v>
      </c>
      <c r="S657" s="63"/>
      <c r="T657" s="64"/>
    </row>
    <row r="658" spans="14:20">
      <c r="N658" s="56">
        <v>6.4900536537170401</v>
      </c>
      <c r="O658" s="57">
        <v>0.20797200512844299</v>
      </c>
      <c r="S658" s="63"/>
      <c r="T658" s="64"/>
    </row>
    <row r="659" spans="14:20">
      <c r="N659" s="56">
        <v>6.5000538825988796</v>
      </c>
      <c r="O659" s="57">
        <v>0.20797200512844299</v>
      </c>
      <c r="S659" s="63"/>
      <c r="T659" s="64"/>
    </row>
    <row r="660" spans="14:20">
      <c r="N660" s="56">
        <v>6.5100541114807102</v>
      </c>
      <c r="O660" s="57">
        <v>0.20797200512844299</v>
      </c>
      <c r="S660" s="63"/>
      <c r="T660" s="64"/>
    </row>
    <row r="661" spans="14:20">
      <c r="N661" s="56">
        <v>6.5200543403625497</v>
      </c>
      <c r="O661" s="57">
        <v>0.20797200512844299</v>
      </c>
      <c r="S661" s="63"/>
      <c r="T661" s="64"/>
    </row>
    <row r="662" spans="14:20">
      <c r="N662" s="56">
        <v>6.5300545692443803</v>
      </c>
      <c r="O662" s="57">
        <v>0.20797200512844299</v>
      </c>
      <c r="S662" s="63"/>
      <c r="T662" s="64"/>
    </row>
    <row r="663" spans="14:20">
      <c r="N663" s="56">
        <v>6.5400547981262198</v>
      </c>
      <c r="O663" s="57">
        <v>0.20797200512844299</v>
      </c>
      <c r="S663" s="63"/>
      <c r="T663" s="64"/>
    </row>
    <row r="664" spans="14:20">
      <c r="N664" s="56">
        <v>6.5500550270080602</v>
      </c>
      <c r="O664" s="57">
        <v>0.20797200512844299</v>
      </c>
      <c r="S664" s="63"/>
      <c r="T664" s="64"/>
    </row>
    <row r="665" spans="14:20">
      <c r="N665" s="56">
        <v>6.5600552558898899</v>
      </c>
      <c r="O665" s="57">
        <v>0.20797200512844299</v>
      </c>
      <c r="S665" s="63"/>
      <c r="T665" s="64"/>
    </row>
    <row r="666" spans="14:20">
      <c r="N666" s="56">
        <v>6.5700554847717303</v>
      </c>
      <c r="O666" s="57">
        <v>0.20797200512844299</v>
      </c>
      <c r="S666" s="63"/>
      <c r="T666" s="64"/>
    </row>
    <row r="667" spans="14:20">
      <c r="N667" s="56">
        <v>6.58005571365356</v>
      </c>
      <c r="O667" s="57">
        <v>0.20797200512844299</v>
      </c>
      <c r="S667" s="63"/>
      <c r="T667" s="64"/>
    </row>
    <row r="668" spans="14:20">
      <c r="N668" s="56">
        <v>6.5900559425354004</v>
      </c>
      <c r="O668" s="57">
        <v>0.20797200512844299</v>
      </c>
      <c r="S668" s="63"/>
      <c r="T668" s="64"/>
    </row>
    <row r="669" spans="14:20">
      <c r="N669" s="56">
        <v>6.6000561714172399</v>
      </c>
      <c r="O669" s="57">
        <v>0.20797200512844299</v>
      </c>
      <c r="S669" s="63"/>
      <c r="T669" s="64"/>
    </row>
    <row r="670" spans="14:20">
      <c r="N670" s="56">
        <v>6.6100564002990696</v>
      </c>
      <c r="O670" s="57">
        <v>0.20797200512844299</v>
      </c>
      <c r="S670" s="63"/>
      <c r="T670" s="64"/>
    </row>
    <row r="671" spans="14:20">
      <c r="N671" s="56">
        <v>6.62005662918091</v>
      </c>
      <c r="O671" s="57">
        <v>0.20797200512844299</v>
      </c>
      <c r="S671" s="63"/>
      <c r="T671" s="64"/>
    </row>
    <row r="672" spans="14:20">
      <c r="N672" s="56">
        <v>6.6300568580627397</v>
      </c>
      <c r="O672" s="57">
        <v>0.20797200512844299</v>
      </c>
      <c r="S672" s="63"/>
      <c r="T672" s="64"/>
    </row>
    <row r="673" spans="14:20">
      <c r="N673" s="56">
        <v>6.6400570869445801</v>
      </c>
      <c r="O673" s="57">
        <v>0.20797200512844299</v>
      </c>
      <c r="S673" s="63"/>
      <c r="T673" s="64"/>
    </row>
    <row r="674" spans="14:20">
      <c r="N674" s="56">
        <v>6.6500573158264196</v>
      </c>
      <c r="O674" s="57">
        <v>0.20797200512844299</v>
      </c>
      <c r="S674" s="63"/>
      <c r="T674" s="64"/>
    </row>
    <row r="675" spans="14:20">
      <c r="N675" s="56">
        <v>6.6600575447082502</v>
      </c>
      <c r="O675" s="57">
        <v>0.20797200512844299</v>
      </c>
      <c r="S675" s="63"/>
      <c r="T675" s="64"/>
    </row>
    <row r="676" spans="14:20">
      <c r="N676" s="56">
        <v>6.6700577735900897</v>
      </c>
      <c r="O676" s="57">
        <v>0.20797200512844299</v>
      </c>
      <c r="S676" s="63"/>
      <c r="T676" s="64"/>
    </row>
    <row r="677" spans="14:20">
      <c r="N677" s="56">
        <v>6.6800580024719203</v>
      </c>
      <c r="O677" s="57">
        <v>0.20797200512844299</v>
      </c>
      <c r="S677" s="63"/>
      <c r="T677" s="64"/>
    </row>
    <row r="678" spans="14:20">
      <c r="N678" s="56">
        <v>6.6900582313537598</v>
      </c>
      <c r="O678" s="57">
        <v>0.20797200512844299</v>
      </c>
      <c r="S678" s="63"/>
      <c r="T678" s="64"/>
    </row>
    <row r="679" spans="14:20">
      <c r="N679" s="56">
        <v>6.7000584602356001</v>
      </c>
      <c r="O679" s="57">
        <v>0.20797200512844299</v>
      </c>
      <c r="S679" s="63"/>
      <c r="T679" s="64"/>
    </row>
    <row r="680" spans="14:20">
      <c r="N680" s="56">
        <v>6.7100586891174299</v>
      </c>
      <c r="O680" s="57">
        <v>0.20797200512844299</v>
      </c>
      <c r="S680" s="63"/>
      <c r="T680" s="64"/>
    </row>
    <row r="681" spans="14:20">
      <c r="N681" s="56">
        <v>6.7200589179992702</v>
      </c>
      <c r="O681" s="57">
        <v>0.20797200512844299</v>
      </c>
      <c r="S681" s="63"/>
      <c r="T681" s="64"/>
    </row>
    <row r="682" spans="14:20">
      <c r="N682" s="56">
        <v>6.7300591468811</v>
      </c>
      <c r="O682" s="57">
        <v>0.20797200512844299</v>
      </c>
      <c r="S682" s="63"/>
      <c r="T682" s="64"/>
    </row>
    <row r="683" spans="14:20">
      <c r="N683" s="56">
        <v>6.7400593757629403</v>
      </c>
      <c r="O683" s="57">
        <v>0.20797200512844299</v>
      </c>
      <c r="S683" s="63"/>
      <c r="T683" s="64"/>
    </row>
    <row r="684" spans="14:20">
      <c r="N684" s="56">
        <v>6.7500596046447798</v>
      </c>
      <c r="O684" s="57">
        <v>0.20797200512844299</v>
      </c>
      <c r="S684" s="63"/>
      <c r="T684" s="64"/>
    </row>
    <row r="685" spans="14:20">
      <c r="N685" s="56">
        <v>6.7600598335266104</v>
      </c>
      <c r="O685" s="57">
        <v>0.20797200512844299</v>
      </c>
      <c r="S685" s="63"/>
      <c r="T685" s="64"/>
    </row>
    <row r="686" spans="14:20">
      <c r="N686" s="56">
        <v>6.7700600624084499</v>
      </c>
      <c r="O686" s="57">
        <v>0.20797200512844299</v>
      </c>
      <c r="S686" s="63"/>
      <c r="T686" s="64"/>
    </row>
    <row r="687" spans="14:20">
      <c r="N687" s="56">
        <v>6.7800602912902797</v>
      </c>
      <c r="O687" s="57">
        <v>0.20797200512844299</v>
      </c>
      <c r="S687" s="63"/>
      <c r="T687" s="64"/>
    </row>
    <row r="688" spans="14:20">
      <c r="N688" s="56">
        <v>6.79006052017212</v>
      </c>
      <c r="O688" s="57">
        <v>0.20797200512844299</v>
      </c>
      <c r="S688" s="63"/>
      <c r="T688" s="64"/>
    </row>
    <row r="689" spans="14:20">
      <c r="N689" s="56">
        <v>6.8000607490539604</v>
      </c>
      <c r="O689" s="57">
        <v>0.20797200512844299</v>
      </c>
      <c r="S689" s="63"/>
      <c r="T689" s="64"/>
    </row>
    <row r="690" spans="14:20">
      <c r="N690" s="56">
        <v>6.8100609779357901</v>
      </c>
      <c r="O690" s="57">
        <v>0.20797200512844299</v>
      </c>
      <c r="S690" s="63"/>
      <c r="T690" s="64"/>
    </row>
    <row r="691" spans="14:20">
      <c r="N691" s="56">
        <v>6.8200612068176296</v>
      </c>
      <c r="O691" s="57">
        <v>0.20797200512844299</v>
      </c>
      <c r="S691" s="63"/>
      <c r="T691" s="64"/>
    </row>
    <row r="692" spans="14:20">
      <c r="N692" s="56">
        <v>6.8300614356994602</v>
      </c>
      <c r="O692" s="57">
        <v>0.20797200512844299</v>
      </c>
      <c r="S692" s="63"/>
      <c r="T692" s="64"/>
    </row>
    <row r="693" spans="14:20">
      <c r="N693" s="56">
        <v>6.8400616645812997</v>
      </c>
      <c r="O693" s="57">
        <v>0.20797200512844299</v>
      </c>
      <c r="S693" s="63"/>
      <c r="T693" s="64"/>
    </row>
    <row r="694" spans="14:20">
      <c r="N694" s="56">
        <v>6.8500618934631303</v>
      </c>
      <c r="O694" s="57">
        <v>0.20797200512844299</v>
      </c>
      <c r="S694" s="63"/>
      <c r="T694" s="64"/>
    </row>
    <row r="695" spans="14:20">
      <c r="N695" s="56">
        <v>6.8600621223449698</v>
      </c>
      <c r="O695" s="57">
        <v>0.20797200512844299</v>
      </c>
      <c r="S695" s="63"/>
      <c r="T695" s="64"/>
    </row>
    <row r="696" spans="14:20">
      <c r="N696" s="56">
        <v>6.8700623512268102</v>
      </c>
      <c r="O696" s="57">
        <v>0.20797200512844299</v>
      </c>
      <c r="S696" s="63"/>
      <c r="T696" s="64"/>
    </row>
    <row r="697" spans="14:20">
      <c r="N697" s="56">
        <v>6.8800625801086399</v>
      </c>
      <c r="O697" s="57">
        <v>0.20797200512844299</v>
      </c>
      <c r="S697" s="63"/>
      <c r="T697" s="64"/>
    </row>
    <row r="698" spans="14:20">
      <c r="N698" s="56">
        <v>6.8900628089904803</v>
      </c>
      <c r="O698" s="57">
        <v>0.20797200512844299</v>
      </c>
      <c r="S698" s="63"/>
      <c r="T698" s="64"/>
    </row>
    <row r="699" spans="14:20">
      <c r="N699" s="56">
        <v>6.90006303787231</v>
      </c>
      <c r="O699" s="57">
        <v>0.20797200512844299</v>
      </c>
      <c r="S699" s="63"/>
      <c r="T699" s="64"/>
    </row>
    <row r="700" spans="14:20">
      <c r="N700" s="56">
        <v>6.9100632667541504</v>
      </c>
      <c r="O700" s="57">
        <v>0.20797200512844299</v>
      </c>
      <c r="S700" s="63"/>
      <c r="T700" s="64"/>
    </row>
    <row r="701" spans="14:20">
      <c r="N701" s="56">
        <v>6.9200634956359899</v>
      </c>
      <c r="O701" s="57">
        <v>0.20797200512844299</v>
      </c>
      <c r="S701" s="63"/>
      <c r="T701" s="64"/>
    </row>
    <row r="702" spans="14:20">
      <c r="N702" s="56">
        <v>6.9300637245178196</v>
      </c>
      <c r="O702" s="57">
        <v>0.20797200512844299</v>
      </c>
      <c r="S702" s="63"/>
      <c r="T702" s="64"/>
    </row>
    <row r="703" spans="14:20">
      <c r="N703" s="56">
        <v>6.94006395339966</v>
      </c>
      <c r="O703" s="57">
        <v>0.20797200512844299</v>
      </c>
      <c r="S703" s="63"/>
      <c r="T703" s="64"/>
    </row>
    <row r="704" spans="14:20">
      <c r="N704" s="56">
        <v>6.9500641822814897</v>
      </c>
      <c r="O704" s="57">
        <v>0.20797200512844299</v>
      </c>
      <c r="S704" s="63"/>
      <c r="T704" s="64"/>
    </row>
    <row r="705" spans="14:20">
      <c r="N705" s="56">
        <v>6.9600644111633301</v>
      </c>
      <c r="O705" s="57">
        <v>0.20797200512844299</v>
      </c>
      <c r="S705" s="63"/>
      <c r="T705" s="64"/>
    </row>
    <row r="706" spans="14:20">
      <c r="N706" s="56">
        <v>6.9700646400451696</v>
      </c>
      <c r="O706" s="57">
        <v>0.20797200512844299</v>
      </c>
      <c r="S706" s="63"/>
      <c r="T706" s="64"/>
    </row>
    <row r="707" spans="14:20">
      <c r="N707" s="56">
        <v>6.9800648689270002</v>
      </c>
      <c r="O707" s="57">
        <v>0.20797200512844299</v>
      </c>
      <c r="S707" s="63"/>
      <c r="T707" s="64"/>
    </row>
    <row r="708" spans="14:20">
      <c r="N708" s="56">
        <v>6.9900650978088397</v>
      </c>
      <c r="O708" s="57">
        <v>0.20797200512844299</v>
      </c>
      <c r="S708" s="63"/>
      <c r="T708" s="64"/>
    </row>
    <row r="709" spans="14:20">
      <c r="N709" s="56">
        <v>7.0000653266906703</v>
      </c>
      <c r="O709" s="57">
        <v>0.20797200512844299</v>
      </c>
      <c r="S709" s="63"/>
      <c r="T709" s="64"/>
    </row>
    <row r="710" spans="14:20">
      <c r="N710" s="56">
        <v>7.0100655555725098</v>
      </c>
      <c r="O710" s="57">
        <v>0.20797200512844299</v>
      </c>
      <c r="S710" s="63"/>
      <c r="T710" s="64"/>
    </row>
    <row r="711" spans="14:20">
      <c r="N711" s="56">
        <v>7.0200657844543501</v>
      </c>
      <c r="O711" s="57">
        <v>0.20797200512844299</v>
      </c>
      <c r="S711" s="63"/>
      <c r="T711" s="64"/>
    </row>
    <row r="712" spans="14:20">
      <c r="N712" s="56">
        <v>7.0300660133361799</v>
      </c>
      <c r="O712" s="57">
        <v>0.20797200512844299</v>
      </c>
      <c r="S712" s="63"/>
      <c r="T712" s="64"/>
    </row>
    <row r="713" spans="14:20">
      <c r="N713" s="56">
        <v>7.0400662422180202</v>
      </c>
      <c r="O713" s="57">
        <v>0.20797200512844299</v>
      </c>
      <c r="S713" s="63"/>
      <c r="T713" s="64"/>
    </row>
    <row r="714" spans="14:20">
      <c r="N714" s="56">
        <v>7.05006647109985</v>
      </c>
      <c r="O714" s="57">
        <v>0.20797200512844299</v>
      </c>
      <c r="S714" s="63"/>
      <c r="T714" s="64"/>
    </row>
    <row r="715" spans="14:20">
      <c r="N715" s="56">
        <v>7.0600666999816903</v>
      </c>
      <c r="O715" s="57">
        <v>0.20797200512844299</v>
      </c>
      <c r="S715" s="63"/>
      <c r="T715" s="64"/>
    </row>
    <row r="716" spans="14:20">
      <c r="N716" s="56">
        <v>7.0700669288635298</v>
      </c>
      <c r="O716" s="57">
        <v>0.20797200512844299</v>
      </c>
      <c r="S716" s="63"/>
      <c r="T716" s="64"/>
    </row>
    <row r="717" spans="14:20">
      <c r="N717" s="56">
        <v>7.0800671577453604</v>
      </c>
      <c r="O717" s="57">
        <v>0.20797200512844299</v>
      </c>
      <c r="S717" s="63"/>
      <c r="T717" s="64"/>
    </row>
    <row r="718" spans="14:20">
      <c r="N718" s="56">
        <v>7.0900673866271999</v>
      </c>
      <c r="O718" s="57">
        <v>0.20797200512844299</v>
      </c>
      <c r="S718" s="63"/>
      <c r="T718" s="64"/>
    </row>
    <row r="719" spans="14:20">
      <c r="N719" s="56">
        <v>7.1000676155090297</v>
      </c>
      <c r="O719" s="57">
        <v>0.20797200512844299</v>
      </c>
      <c r="S719" s="63"/>
      <c r="T719" s="64"/>
    </row>
    <row r="720" spans="14:20">
      <c r="N720" s="56">
        <v>7.11006784439087</v>
      </c>
      <c r="O720" s="57">
        <v>0.20797200512844299</v>
      </c>
      <c r="S720" s="63"/>
      <c r="T720" s="64"/>
    </row>
    <row r="721" spans="14:20">
      <c r="N721" s="56">
        <v>7.1200680732727104</v>
      </c>
      <c r="O721" s="57">
        <v>0.20797200512844299</v>
      </c>
      <c r="S721" s="63"/>
      <c r="T721" s="64"/>
    </row>
    <row r="722" spans="14:20">
      <c r="N722" s="56">
        <v>7.1300683021545401</v>
      </c>
      <c r="O722" s="57">
        <v>0.20797200512844299</v>
      </c>
      <c r="S722" s="63"/>
      <c r="T722" s="64"/>
    </row>
    <row r="723" spans="14:20">
      <c r="N723" s="56">
        <v>7.1400685310363796</v>
      </c>
      <c r="O723" s="57">
        <v>0.20797200512844299</v>
      </c>
      <c r="S723" s="63"/>
      <c r="T723" s="64"/>
    </row>
    <row r="724" spans="14:20">
      <c r="N724" s="56">
        <v>7.1500687599182102</v>
      </c>
      <c r="O724" s="57">
        <v>0.20797200512844299</v>
      </c>
      <c r="S724" s="63"/>
      <c r="T724" s="64"/>
    </row>
    <row r="725" spans="14:20">
      <c r="N725" s="56">
        <v>7.1600689888000497</v>
      </c>
      <c r="O725" s="57">
        <v>0.20797200512844299</v>
      </c>
      <c r="S725" s="63"/>
      <c r="T725" s="64"/>
    </row>
    <row r="726" spans="14:20">
      <c r="N726" s="56">
        <v>7.1700692176818803</v>
      </c>
      <c r="O726" s="57">
        <v>0.20797200512844299</v>
      </c>
      <c r="S726" s="63"/>
      <c r="T726" s="64"/>
    </row>
    <row r="727" spans="14:20">
      <c r="N727" s="56">
        <v>7.1800694465637198</v>
      </c>
      <c r="O727" s="57">
        <v>0.20797200512844299</v>
      </c>
      <c r="S727" s="63"/>
      <c r="T727" s="64"/>
    </row>
    <row r="728" spans="14:20">
      <c r="N728" s="56">
        <v>7.1900696754455602</v>
      </c>
      <c r="O728" s="57">
        <v>0.20797200512844299</v>
      </c>
      <c r="S728" s="63"/>
      <c r="T728" s="64"/>
    </row>
    <row r="729" spans="14:20">
      <c r="N729" s="56">
        <v>7.2000699043273899</v>
      </c>
      <c r="O729" s="57">
        <v>0.20797200512844299</v>
      </c>
      <c r="S729" s="63"/>
      <c r="T729" s="64"/>
    </row>
    <row r="730" spans="14:20">
      <c r="N730" s="56">
        <v>7.2100701332092303</v>
      </c>
      <c r="O730" s="57">
        <v>0.20797200512844299</v>
      </c>
      <c r="S730" s="63"/>
      <c r="T730" s="64"/>
    </row>
    <row r="731" spans="14:20">
      <c r="N731" s="56">
        <v>7.22007036209106</v>
      </c>
      <c r="O731" s="57">
        <v>0.20797200512844299</v>
      </c>
      <c r="S731" s="63"/>
      <c r="T731" s="64"/>
    </row>
    <row r="732" spans="14:20">
      <c r="N732" s="56">
        <v>7.2300705909729004</v>
      </c>
      <c r="O732" s="57">
        <v>0.20797200512844299</v>
      </c>
      <c r="S732" s="63"/>
      <c r="T732" s="64"/>
    </row>
    <row r="733" spans="14:20">
      <c r="N733" s="56">
        <v>7.2400708198547399</v>
      </c>
      <c r="O733" s="57">
        <v>0.20797200512844299</v>
      </c>
      <c r="S733" s="63"/>
      <c r="T733" s="64"/>
    </row>
    <row r="734" spans="14:20">
      <c r="N734" s="56">
        <v>7.2500710487365696</v>
      </c>
      <c r="O734" s="57">
        <v>0.20797200512844299</v>
      </c>
      <c r="S734" s="63"/>
      <c r="T734" s="64"/>
    </row>
    <row r="735" spans="14:20">
      <c r="N735" s="56">
        <v>7.26007127761841</v>
      </c>
      <c r="O735" s="57">
        <v>0.20797200512844299</v>
      </c>
      <c r="S735" s="63"/>
      <c r="T735" s="64"/>
    </row>
    <row r="736" spans="14:20">
      <c r="N736" s="56">
        <v>7.2700715065002397</v>
      </c>
      <c r="O736" s="57">
        <v>0.20797200512844299</v>
      </c>
      <c r="S736" s="63"/>
      <c r="T736" s="64"/>
    </row>
    <row r="737" spans="14:20">
      <c r="N737" s="56">
        <v>7.2800717353820801</v>
      </c>
      <c r="O737" s="57">
        <v>0.20797200512844299</v>
      </c>
      <c r="S737" s="63"/>
      <c r="T737" s="64"/>
    </row>
    <row r="738" spans="14:20">
      <c r="N738" s="56">
        <v>7.2900719642639196</v>
      </c>
      <c r="O738" s="57">
        <v>0.20797200512844299</v>
      </c>
      <c r="S738" s="63"/>
      <c r="T738" s="64"/>
    </row>
    <row r="739" spans="14:20">
      <c r="N739" s="56">
        <v>7.3000721931457502</v>
      </c>
      <c r="O739" s="57">
        <v>0.20797200512844299</v>
      </c>
      <c r="S739" s="63"/>
      <c r="T739" s="64"/>
    </row>
    <row r="740" spans="14:20">
      <c r="N740" s="56">
        <v>7.3100724220275897</v>
      </c>
      <c r="O740" s="57">
        <v>0.20797200512844299</v>
      </c>
      <c r="S740" s="63"/>
      <c r="T740" s="64"/>
    </row>
    <row r="741" spans="14:20">
      <c r="N741" s="56">
        <v>7.3200726509094203</v>
      </c>
      <c r="O741" s="57">
        <v>0.20797200512844299</v>
      </c>
      <c r="S741" s="63"/>
      <c r="T741" s="64"/>
    </row>
    <row r="742" spans="14:20">
      <c r="N742" s="56">
        <v>7.3300728797912598</v>
      </c>
      <c r="O742" s="57">
        <v>0.20797200512844299</v>
      </c>
      <c r="S742" s="63"/>
      <c r="T742" s="64"/>
    </row>
    <row r="743" spans="14:20">
      <c r="N743" s="56">
        <v>7.3400731086731001</v>
      </c>
      <c r="O743" s="57">
        <v>0.20797200512844299</v>
      </c>
      <c r="S743" s="63"/>
      <c r="T743" s="64"/>
    </row>
    <row r="744" spans="14:20">
      <c r="N744" s="56">
        <v>7.3500733375549299</v>
      </c>
      <c r="O744" s="57">
        <v>0.20797200512844299</v>
      </c>
      <c r="S744" s="63"/>
      <c r="T744" s="64"/>
    </row>
    <row r="745" spans="14:20">
      <c r="N745" s="56">
        <v>7.3600735664367702</v>
      </c>
      <c r="O745" s="57">
        <v>0.20797200512844299</v>
      </c>
      <c r="S745" s="63"/>
      <c r="T745" s="64"/>
    </row>
    <row r="746" spans="14:20">
      <c r="N746" s="56">
        <v>7.3700737953186</v>
      </c>
      <c r="O746" s="57">
        <v>0.20797200512844299</v>
      </c>
      <c r="S746" s="63"/>
      <c r="T746" s="64"/>
    </row>
    <row r="747" spans="14:20">
      <c r="N747" s="56">
        <v>7.3800740242004403</v>
      </c>
      <c r="O747" s="57">
        <v>0.20797200512844299</v>
      </c>
      <c r="S747" s="63"/>
      <c r="T747" s="64"/>
    </row>
    <row r="748" spans="14:20">
      <c r="N748" s="56">
        <v>7.3900742530822798</v>
      </c>
      <c r="O748" s="57">
        <v>0.20797200512844299</v>
      </c>
      <c r="S748" s="63"/>
      <c r="T748" s="64"/>
    </row>
    <row r="749" spans="14:20">
      <c r="N749" s="56">
        <v>7.4000744819641104</v>
      </c>
      <c r="O749" s="57">
        <v>0.20797200512844299</v>
      </c>
      <c r="S749" s="63"/>
      <c r="T749" s="64"/>
    </row>
    <row r="750" spans="14:20">
      <c r="N750" s="56">
        <v>7.4100747108459499</v>
      </c>
      <c r="O750" s="57">
        <v>0.20797200512844299</v>
      </c>
      <c r="S750" s="63"/>
      <c r="T750" s="64"/>
    </row>
    <row r="751" spans="14:20">
      <c r="N751" s="56">
        <v>7.4200749397277797</v>
      </c>
      <c r="O751" s="57">
        <v>0.20797200512844299</v>
      </c>
      <c r="S751" s="63"/>
      <c r="T751" s="64"/>
    </row>
    <row r="752" spans="14:20">
      <c r="N752" s="56">
        <v>7.43007516860962</v>
      </c>
      <c r="O752" s="57">
        <v>0.20797200512844299</v>
      </c>
      <c r="S752" s="63"/>
      <c r="T752" s="64"/>
    </row>
    <row r="753" spans="14:20">
      <c r="N753" s="56">
        <v>7.4400753974914604</v>
      </c>
      <c r="O753" s="57">
        <v>0.20797200512844299</v>
      </c>
      <c r="S753" s="63"/>
      <c r="T753" s="64"/>
    </row>
    <row r="754" spans="14:20">
      <c r="N754" s="56">
        <v>7.4500756263732901</v>
      </c>
      <c r="O754" s="57">
        <v>0.20797200512844299</v>
      </c>
      <c r="S754" s="63"/>
      <c r="T754" s="64"/>
    </row>
    <row r="755" spans="14:20">
      <c r="N755" s="56">
        <v>7.4600758552551296</v>
      </c>
      <c r="O755" s="57">
        <v>0.20797200512844299</v>
      </c>
      <c r="S755" s="63"/>
      <c r="T755" s="64"/>
    </row>
    <row r="756" spans="14:20">
      <c r="N756" s="56">
        <v>7.4700760841369602</v>
      </c>
      <c r="O756" s="57">
        <v>0.20797200512844299</v>
      </c>
      <c r="S756" s="63"/>
      <c r="T756" s="64"/>
    </row>
    <row r="757" spans="14:20">
      <c r="N757" s="56">
        <v>7.4800763130187997</v>
      </c>
      <c r="O757" s="57">
        <v>0.20797200512844299</v>
      </c>
      <c r="S757" s="63"/>
      <c r="T757" s="64"/>
    </row>
    <row r="758" spans="14:20">
      <c r="N758" s="56">
        <v>7.4900765419006303</v>
      </c>
      <c r="O758" s="57">
        <v>0.20797200512844299</v>
      </c>
      <c r="S758" s="63"/>
      <c r="T758" s="64"/>
    </row>
    <row r="759" spans="14:20">
      <c r="N759" s="56">
        <v>7.5000767707824698</v>
      </c>
      <c r="O759" s="57">
        <v>0.20797200512844299</v>
      </c>
      <c r="S759" s="63"/>
      <c r="T759" s="64"/>
    </row>
    <row r="760" spans="14:20">
      <c r="N760" s="56">
        <v>7.5100769996643102</v>
      </c>
      <c r="O760" s="57">
        <v>0.20797200512844299</v>
      </c>
      <c r="S760" s="63"/>
      <c r="T760" s="64"/>
    </row>
    <row r="761" spans="14:20">
      <c r="N761" s="56">
        <v>7.5200772285461399</v>
      </c>
      <c r="O761" s="57">
        <v>0.20797200512844299</v>
      </c>
      <c r="S761" s="63"/>
      <c r="T761" s="64"/>
    </row>
    <row r="762" spans="14:20">
      <c r="N762" s="56">
        <v>7.5300774574279803</v>
      </c>
      <c r="O762" s="57">
        <v>0.20797200512844299</v>
      </c>
      <c r="S762" s="63"/>
      <c r="T762" s="64"/>
    </row>
    <row r="763" spans="14:20">
      <c r="N763" s="56">
        <v>7.54007768630981</v>
      </c>
      <c r="O763" s="57">
        <v>0.20797200512844299</v>
      </c>
      <c r="S763" s="63"/>
      <c r="T763" s="64"/>
    </row>
    <row r="764" spans="14:20">
      <c r="N764" s="56">
        <v>7.5500779151916504</v>
      </c>
      <c r="O764" s="57">
        <v>0.20797200512844299</v>
      </c>
      <c r="S764" s="63"/>
      <c r="T764" s="64"/>
    </row>
    <row r="765" spans="14:20">
      <c r="N765" s="56">
        <v>7.5600781440734899</v>
      </c>
      <c r="O765" s="57">
        <v>0.20797200512844299</v>
      </c>
      <c r="S765" s="63"/>
      <c r="T765" s="64"/>
    </row>
    <row r="766" spans="14:20">
      <c r="N766" s="56">
        <v>7.5700783729553196</v>
      </c>
      <c r="O766" s="57">
        <v>0.20797200512844299</v>
      </c>
      <c r="S766" s="63"/>
      <c r="T766" s="64"/>
    </row>
    <row r="767" spans="14:20">
      <c r="N767" s="56">
        <v>7.58007860183716</v>
      </c>
      <c r="O767" s="57">
        <v>0.20797200512844299</v>
      </c>
      <c r="S767" s="63"/>
      <c r="T767" s="64"/>
    </row>
    <row r="768" spans="14:20">
      <c r="N768" s="56">
        <v>7.5900788307189897</v>
      </c>
      <c r="O768" s="57">
        <v>0.20797200512844299</v>
      </c>
      <c r="S768" s="63"/>
      <c r="T768" s="64"/>
    </row>
    <row r="769" spans="14:20">
      <c r="N769" s="56">
        <v>7.6000790596008301</v>
      </c>
      <c r="O769" s="57">
        <v>0.20797200512844299</v>
      </c>
      <c r="S769" s="63"/>
      <c r="T769" s="64"/>
    </row>
    <row r="770" spans="14:20">
      <c r="N770" s="56">
        <v>7.6100792884826696</v>
      </c>
      <c r="O770" s="57">
        <v>0.20797200512844299</v>
      </c>
      <c r="S770" s="63"/>
      <c r="T770" s="64"/>
    </row>
    <row r="771" spans="14:20">
      <c r="N771" s="56">
        <v>7.6200795173645002</v>
      </c>
      <c r="O771" s="57">
        <v>0.20797200512844299</v>
      </c>
      <c r="S771" s="63"/>
      <c r="T771" s="64"/>
    </row>
    <row r="772" spans="14:20">
      <c r="N772" s="56">
        <v>7.6300797462463397</v>
      </c>
      <c r="O772" s="57">
        <v>0.20797200512844299</v>
      </c>
      <c r="S772" s="63"/>
      <c r="T772" s="64"/>
    </row>
    <row r="773" spans="14:20">
      <c r="N773" s="56">
        <v>7.6400799751281703</v>
      </c>
      <c r="O773" s="57">
        <v>0.20797200512844299</v>
      </c>
      <c r="S773" s="63"/>
      <c r="T773" s="64"/>
    </row>
    <row r="774" spans="14:20">
      <c r="N774" s="56">
        <v>7.6500802040100098</v>
      </c>
      <c r="O774" s="57">
        <v>0.20797200512844299</v>
      </c>
      <c r="S774" s="63"/>
      <c r="T774" s="64"/>
    </row>
    <row r="775" spans="14:20">
      <c r="N775" s="56">
        <v>7.6600804328918501</v>
      </c>
      <c r="O775" s="57">
        <v>0.20797200512844299</v>
      </c>
      <c r="S775" s="63"/>
      <c r="T775" s="64"/>
    </row>
    <row r="776" spans="14:20">
      <c r="N776" s="56">
        <v>7.6700806617736799</v>
      </c>
      <c r="O776" s="57">
        <v>0.20797200512844299</v>
      </c>
      <c r="S776" s="63"/>
      <c r="T776" s="64"/>
    </row>
    <row r="777" spans="14:20">
      <c r="N777" s="56">
        <v>7.6800808906555202</v>
      </c>
      <c r="O777" s="57">
        <v>0.20797200512844299</v>
      </c>
      <c r="S777" s="63"/>
      <c r="T777" s="64"/>
    </row>
    <row r="778" spans="14:20">
      <c r="N778" s="56">
        <v>7.69008111953735</v>
      </c>
      <c r="O778" s="57">
        <v>0.20797200512844299</v>
      </c>
      <c r="S778" s="63"/>
      <c r="T778" s="64"/>
    </row>
    <row r="779" spans="14:20">
      <c r="N779" s="56">
        <v>7.7000813484191903</v>
      </c>
      <c r="O779" s="57">
        <v>0.20797200512844299</v>
      </c>
      <c r="S779" s="63"/>
      <c r="T779" s="64"/>
    </row>
    <row r="780" spans="14:20">
      <c r="N780" s="56">
        <v>7.7100815773010298</v>
      </c>
      <c r="O780" s="57">
        <v>0.20797200512844299</v>
      </c>
      <c r="S780" s="63"/>
      <c r="T780" s="64"/>
    </row>
    <row r="781" spans="14:20">
      <c r="N781" s="56">
        <v>7.7200818061828604</v>
      </c>
      <c r="O781" s="57">
        <v>0.20797200512844299</v>
      </c>
      <c r="S781" s="63"/>
      <c r="T781" s="64"/>
    </row>
    <row r="782" spans="14:20">
      <c r="N782" s="56">
        <v>7.7300820350646999</v>
      </c>
      <c r="O782" s="57">
        <v>0.20797200512844299</v>
      </c>
      <c r="S782" s="63"/>
      <c r="T782" s="64"/>
    </row>
    <row r="783" spans="14:20">
      <c r="N783" s="56">
        <v>7.7400822639465297</v>
      </c>
      <c r="O783" s="57">
        <v>0.20797200512844299</v>
      </c>
      <c r="S783" s="63"/>
      <c r="T783" s="64"/>
    </row>
    <row r="784" spans="14:20">
      <c r="N784" s="56">
        <v>7.75008249282837</v>
      </c>
      <c r="O784" s="57">
        <v>0.20797200512844299</v>
      </c>
      <c r="S784" s="63"/>
      <c r="T784" s="64"/>
    </row>
    <row r="785" spans="14:20">
      <c r="N785" s="56">
        <v>7.7600827217102104</v>
      </c>
      <c r="O785" s="57">
        <v>0.20797200512844299</v>
      </c>
      <c r="S785" s="63"/>
      <c r="T785" s="64"/>
    </row>
    <row r="786" spans="14:20">
      <c r="N786" s="56">
        <v>7.7700829505920401</v>
      </c>
      <c r="O786" s="57">
        <v>0.20797200512844299</v>
      </c>
      <c r="S786" s="63"/>
      <c r="T786" s="64"/>
    </row>
    <row r="787" spans="14:20">
      <c r="N787" s="56">
        <v>7.7800831794738796</v>
      </c>
      <c r="O787" s="57">
        <v>0.20797200512844299</v>
      </c>
      <c r="S787" s="63"/>
      <c r="T787" s="64"/>
    </row>
    <row r="788" spans="14:20">
      <c r="N788" s="56">
        <v>7.7900834083557102</v>
      </c>
      <c r="O788" s="57">
        <v>0.20797200512844299</v>
      </c>
      <c r="S788" s="63"/>
      <c r="T788" s="64"/>
    </row>
    <row r="789" spans="14:20">
      <c r="N789" s="56">
        <v>7.8000836372375497</v>
      </c>
      <c r="O789" s="57">
        <v>0.20797200512844299</v>
      </c>
      <c r="S789" s="63"/>
      <c r="T789" s="64"/>
    </row>
    <row r="790" spans="14:20">
      <c r="N790" s="56">
        <v>7.8100838661193803</v>
      </c>
      <c r="O790" s="57">
        <v>0.20797200512844299</v>
      </c>
      <c r="S790" s="63"/>
      <c r="T790" s="64"/>
    </row>
    <row r="791" spans="14:20">
      <c r="N791" s="56">
        <v>7.8200840950012198</v>
      </c>
      <c r="O791" s="57">
        <v>0.20797200512844299</v>
      </c>
      <c r="S791" s="63"/>
      <c r="T791" s="64"/>
    </row>
    <row r="792" spans="14:20">
      <c r="N792" s="56">
        <v>7.8300843238830602</v>
      </c>
      <c r="O792" s="57">
        <v>0.20797200512844299</v>
      </c>
      <c r="S792" s="63"/>
      <c r="T792" s="64"/>
    </row>
    <row r="793" spans="14:20">
      <c r="N793" s="56">
        <v>7.8400845527648899</v>
      </c>
      <c r="O793" s="57">
        <v>0.20797200512844299</v>
      </c>
      <c r="S793" s="63"/>
      <c r="T793" s="64"/>
    </row>
    <row r="794" spans="14:20">
      <c r="N794" s="56">
        <v>7.8500847816467303</v>
      </c>
      <c r="O794" s="57">
        <v>0.20797200512844299</v>
      </c>
      <c r="S794" s="63"/>
      <c r="T794" s="64"/>
    </row>
    <row r="795" spans="14:20">
      <c r="N795" s="56">
        <v>7.86008501052856</v>
      </c>
      <c r="O795" s="57">
        <v>0.20797200512844299</v>
      </c>
      <c r="S795" s="63"/>
      <c r="T795" s="64"/>
    </row>
    <row r="796" spans="14:20">
      <c r="N796" s="56">
        <v>7.8700852394104004</v>
      </c>
      <c r="O796" s="57">
        <v>0.20797200512844299</v>
      </c>
      <c r="S796" s="63"/>
      <c r="T796" s="64"/>
    </row>
    <row r="797" spans="14:20">
      <c r="N797" s="56">
        <v>7.8800854682922399</v>
      </c>
      <c r="O797" s="57">
        <v>0.20797200512844299</v>
      </c>
      <c r="S797" s="63"/>
      <c r="T797" s="64"/>
    </row>
    <row r="798" spans="14:20">
      <c r="N798" s="56">
        <v>7.8900856971740696</v>
      </c>
      <c r="O798" s="57">
        <v>0.20797200512844299</v>
      </c>
      <c r="S798" s="63"/>
      <c r="T798" s="64"/>
    </row>
    <row r="799" spans="14:20">
      <c r="N799" s="56">
        <v>7.90008592605591</v>
      </c>
      <c r="O799" s="57">
        <v>0.20797200512844299</v>
      </c>
      <c r="S799" s="63"/>
      <c r="T799" s="64"/>
    </row>
    <row r="800" spans="14:20">
      <c r="N800" s="56">
        <v>7.9100861549377397</v>
      </c>
      <c r="O800" s="57">
        <v>0.20797200512844299</v>
      </c>
      <c r="S800" s="63"/>
      <c r="T800" s="64"/>
    </row>
    <row r="801" spans="14:20">
      <c r="N801" s="56">
        <v>7.9200863838195801</v>
      </c>
      <c r="O801" s="57">
        <v>0.20797200512844299</v>
      </c>
      <c r="S801" s="63"/>
      <c r="T801" s="64"/>
    </row>
    <row r="802" spans="14:20">
      <c r="N802" s="56">
        <v>7.9300866127014196</v>
      </c>
      <c r="O802" s="57">
        <v>0.20797200512844299</v>
      </c>
      <c r="S802" s="63"/>
      <c r="T802" s="64"/>
    </row>
    <row r="803" spans="14:20">
      <c r="N803" s="56">
        <v>7.9400868415832502</v>
      </c>
      <c r="O803" s="57">
        <v>0.20797200512844299</v>
      </c>
      <c r="S803" s="63"/>
      <c r="T803" s="64"/>
    </row>
    <row r="804" spans="14:20">
      <c r="N804" s="56">
        <v>7.9500870704650897</v>
      </c>
      <c r="O804" s="57">
        <v>0.20797200512844299</v>
      </c>
      <c r="S804" s="63"/>
      <c r="T804" s="64"/>
    </row>
    <row r="805" spans="14:20">
      <c r="N805" s="56">
        <v>7.9600872993469203</v>
      </c>
      <c r="O805" s="57">
        <v>0.20797200512844299</v>
      </c>
      <c r="S805" s="63"/>
      <c r="T805" s="64"/>
    </row>
    <row r="806" spans="14:20">
      <c r="N806" s="56">
        <v>7.9700875282287598</v>
      </c>
      <c r="O806" s="57">
        <v>0.20797200512844299</v>
      </c>
      <c r="S806" s="63"/>
      <c r="T806" s="64"/>
    </row>
    <row r="807" spans="14:20">
      <c r="N807" s="56">
        <v>7.9800877571106001</v>
      </c>
      <c r="O807" s="57">
        <v>0.20797200512844299</v>
      </c>
      <c r="S807" s="63"/>
      <c r="T807" s="64"/>
    </row>
    <row r="808" spans="14:20">
      <c r="N808" s="56">
        <v>7.9900879859924299</v>
      </c>
      <c r="O808" s="57">
        <v>0.20797200512844299</v>
      </c>
      <c r="S808" s="63"/>
      <c r="T808" s="64"/>
    </row>
    <row r="809" spans="14:20">
      <c r="N809" s="56">
        <v>8.0000877380371094</v>
      </c>
      <c r="O809" s="57">
        <v>0.20797200512844299</v>
      </c>
      <c r="S809" s="63"/>
      <c r="T809" s="64"/>
    </row>
    <row r="810" spans="14:20">
      <c r="N810" s="56">
        <v>8.0100879669189506</v>
      </c>
      <c r="O810" s="57">
        <v>0.20797200512844299</v>
      </c>
      <c r="S810" s="63"/>
      <c r="T810" s="64"/>
    </row>
    <row r="811" spans="14:20">
      <c r="N811" s="56">
        <v>8.0200881958007795</v>
      </c>
      <c r="O811" s="57">
        <v>0.20797200512844299</v>
      </c>
      <c r="S811" s="63"/>
      <c r="T811" s="64"/>
    </row>
    <row r="812" spans="14:20">
      <c r="N812" s="56">
        <v>8.0300884246826207</v>
      </c>
      <c r="O812" s="57">
        <v>0.20797200512844299</v>
      </c>
      <c r="S812" s="63"/>
      <c r="T812" s="64"/>
    </row>
    <row r="813" spans="14:20">
      <c r="N813" s="56">
        <v>8.0400886535644496</v>
      </c>
      <c r="O813" s="57">
        <v>0.20797200512844299</v>
      </c>
      <c r="S813" s="63"/>
      <c r="T813" s="64"/>
    </row>
    <row r="814" spans="14:20">
      <c r="N814" s="56">
        <v>8.0500888824462908</v>
      </c>
      <c r="O814" s="57">
        <v>0.20797200512844299</v>
      </c>
      <c r="S814" s="63"/>
      <c r="T814" s="64"/>
    </row>
    <row r="815" spans="14:20">
      <c r="N815" s="56">
        <v>8.0600891113281197</v>
      </c>
      <c r="O815" s="57">
        <v>0.20797200512844299</v>
      </c>
      <c r="S815" s="63"/>
      <c r="T815" s="64"/>
    </row>
    <row r="816" spans="14:20">
      <c r="N816" s="56">
        <v>8.0700893402099592</v>
      </c>
      <c r="O816" s="57">
        <v>0.20797200512844299</v>
      </c>
      <c r="S816" s="63"/>
      <c r="T816" s="64"/>
    </row>
    <row r="817" spans="14:20">
      <c r="N817" s="56">
        <v>8.0800895690918004</v>
      </c>
      <c r="O817" s="57">
        <v>0.20797200512844299</v>
      </c>
      <c r="S817" s="63"/>
      <c r="T817" s="64"/>
    </row>
    <row r="818" spans="14:20">
      <c r="N818" s="56">
        <v>8.0900897979736293</v>
      </c>
      <c r="O818" s="57">
        <v>0.20797200512844299</v>
      </c>
      <c r="S818" s="63"/>
      <c r="T818" s="64"/>
    </row>
    <row r="819" spans="14:20">
      <c r="N819" s="56">
        <v>8.1000900268554705</v>
      </c>
      <c r="O819" s="57">
        <v>0.20797200512844299</v>
      </c>
      <c r="S819" s="63"/>
      <c r="T819" s="64"/>
    </row>
    <row r="820" spans="14:20">
      <c r="N820" s="56">
        <v>8.1100902557372994</v>
      </c>
      <c r="O820" s="57">
        <v>0.20797200512844299</v>
      </c>
      <c r="S820" s="63"/>
      <c r="T820" s="64"/>
    </row>
    <row r="821" spans="14:20">
      <c r="N821" s="56">
        <v>8.1200904846191406</v>
      </c>
      <c r="O821" s="57">
        <v>0.20797200512844299</v>
      </c>
      <c r="S821" s="63"/>
      <c r="T821" s="64"/>
    </row>
    <row r="822" spans="14:20">
      <c r="N822" s="56">
        <v>8.1300907135009801</v>
      </c>
      <c r="O822" s="57">
        <v>0.20797200512844299</v>
      </c>
      <c r="S822" s="63"/>
      <c r="T822" s="64"/>
    </row>
    <row r="823" spans="14:20">
      <c r="N823" s="56">
        <v>8.1400909423828107</v>
      </c>
      <c r="O823" s="57">
        <v>0.20797200512844299</v>
      </c>
      <c r="S823" s="63"/>
      <c r="T823" s="64"/>
    </row>
    <row r="824" spans="14:20">
      <c r="N824" s="56">
        <v>8.1500911712646502</v>
      </c>
      <c r="O824" s="57">
        <v>0.20797200512844299</v>
      </c>
      <c r="S824" s="63"/>
      <c r="T824" s="64"/>
    </row>
    <row r="825" spans="14:20">
      <c r="N825" s="56">
        <v>8.1600914001464808</v>
      </c>
      <c r="O825" s="57">
        <v>0.20797200512844299</v>
      </c>
      <c r="S825" s="63"/>
      <c r="T825" s="64"/>
    </row>
    <row r="826" spans="14:20">
      <c r="N826" s="56">
        <v>8.1700916290283203</v>
      </c>
      <c r="O826" s="57">
        <v>0.20797200512844299</v>
      </c>
      <c r="S826" s="63"/>
      <c r="T826" s="64"/>
    </row>
    <row r="827" spans="14:20">
      <c r="N827" s="56">
        <v>8.1800918579101598</v>
      </c>
      <c r="O827" s="57">
        <v>0.20797200512844299</v>
      </c>
      <c r="S827" s="63"/>
      <c r="T827" s="64"/>
    </row>
    <row r="828" spans="14:20">
      <c r="N828" s="56">
        <v>8.1900920867919904</v>
      </c>
      <c r="O828" s="57">
        <v>0.20797200512844299</v>
      </c>
      <c r="S828" s="63"/>
      <c r="T828" s="64"/>
    </row>
    <row r="829" spans="14:20">
      <c r="N829" s="56">
        <v>8.2000923156738299</v>
      </c>
      <c r="O829" s="57">
        <v>0.20797200512844299</v>
      </c>
      <c r="S829" s="63"/>
      <c r="T829" s="64"/>
    </row>
    <row r="830" spans="14:20">
      <c r="N830" s="56">
        <v>8.2100925445556605</v>
      </c>
      <c r="O830" s="57">
        <v>0.20797200512844299</v>
      </c>
      <c r="S830" s="63"/>
      <c r="T830" s="64"/>
    </row>
    <row r="831" spans="14:20">
      <c r="N831" s="56">
        <v>8.2200927734375</v>
      </c>
      <c r="O831" s="57">
        <v>0.20797200512844299</v>
      </c>
      <c r="S831" s="63"/>
      <c r="T831" s="64"/>
    </row>
    <row r="832" spans="14:20">
      <c r="N832" s="56">
        <v>8.2300930023193395</v>
      </c>
      <c r="O832" s="57">
        <v>0.20797200512844299</v>
      </c>
      <c r="S832" s="63"/>
      <c r="T832" s="64"/>
    </row>
    <row r="833" spans="14:20">
      <c r="N833" s="56">
        <v>8.2400932312011701</v>
      </c>
      <c r="O833" s="57">
        <v>0.20797200512844299</v>
      </c>
      <c r="S833" s="63"/>
      <c r="T833" s="64"/>
    </row>
    <row r="834" spans="14:20">
      <c r="N834" s="56">
        <v>8.2500934600830096</v>
      </c>
      <c r="O834" s="57">
        <v>0.20797200512844299</v>
      </c>
      <c r="S834" s="63"/>
      <c r="T834" s="64"/>
    </row>
    <row r="835" spans="14:20">
      <c r="N835" s="56">
        <v>8.2600936889648402</v>
      </c>
      <c r="O835" s="57">
        <v>0.20797200512844299</v>
      </c>
      <c r="S835" s="63"/>
      <c r="T835" s="64"/>
    </row>
    <row r="836" spans="14:20">
      <c r="N836" s="56">
        <v>8.2700939178466797</v>
      </c>
      <c r="O836" s="57">
        <v>0.20797200512844299</v>
      </c>
      <c r="S836" s="63"/>
      <c r="T836" s="64"/>
    </row>
    <row r="837" spans="14:20">
      <c r="N837" s="56">
        <v>8.2800941467285192</v>
      </c>
      <c r="O837" s="57">
        <v>0.20797200512844299</v>
      </c>
      <c r="S837" s="63"/>
      <c r="T837" s="64"/>
    </row>
    <row r="838" spans="14:20">
      <c r="N838" s="56">
        <v>8.2900943756103498</v>
      </c>
      <c r="O838" s="57">
        <v>0.20797200512844299</v>
      </c>
      <c r="S838" s="63"/>
      <c r="T838" s="64"/>
    </row>
    <row r="839" spans="14:20">
      <c r="N839" s="56">
        <v>8.3000946044921893</v>
      </c>
      <c r="O839" s="57">
        <v>0.20797200512844299</v>
      </c>
      <c r="S839" s="63"/>
      <c r="T839" s="64"/>
    </row>
    <row r="840" spans="14:20">
      <c r="N840" s="56">
        <v>8.3100948333740199</v>
      </c>
      <c r="O840" s="57">
        <v>0.20797200512844299</v>
      </c>
      <c r="S840" s="63"/>
      <c r="T840" s="64"/>
    </row>
    <row r="841" spans="14:20">
      <c r="N841" s="56">
        <v>8.3200950622558594</v>
      </c>
      <c r="O841" s="57">
        <v>0.20797200512844299</v>
      </c>
      <c r="S841" s="63"/>
      <c r="T841" s="64"/>
    </row>
    <row r="842" spans="14:20">
      <c r="N842" s="56">
        <v>8.3300952911377006</v>
      </c>
      <c r="O842" s="57">
        <v>0.20797200512844299</v>
      </c>
      <c r="S842" s="63"/>
      <c r="T842" s="64"/>
    </row>
    <row r="843" spans="14:20">
      <c r="N843" s="56">
        <v>8.3400955200195295</v>
      </c>
      <c r="O843" s="57">
        <v>0.20797200512844299</v>
      </c>
      <c r="S843" s="63"/>
      <c r="T843" s="64"/>
    </row>
    <row r="844" spans="14:20">
      <c r="N844" s="56">
        <v>8.3500957489013707</v>
      </c>
      <c r="O844" s="57">
        <v>0.20797200512844299</v>
      </c>
      <c r="S844" s="63"/>
      <c r="T844" s="64"/>
    </row>
    <row r="845" spans="14:20">
      <c r="N845" s="56">
        <v>8.3600959777831996</v>
      </c>
      <c r="O845" s="57">
        <v>0.20797200512844299</v>
      </c>
      <c r="S845" s="63"/>
      <c r="T845" s="64"/>
    </row>
    <row r="846" spans="14:20">
      <c r="N846" s="56">
        <v>8.3700962066650408</v>
      </c>
      <c r="O846" s="57">
        <v>0.20797200512844299</v>
      </c>
      <c r="S846" s="63"/>
      <c r="T846" s="64"/>
    </row>
    <row r="847" spans="14:20">
      <c r="N847" s="56">
        <v>8.3800964355468697</v>
      </c>
      <c r="O847" s="57">
        <v>0.20797200512844299</v>
      </c>
      <c r="S847" s="63"/>
      <c r="T847" s="64"/>
    </row>
    <row r="848" spans="14:20">
      <c r="N848" s="56">
        <v>8.3900966644287092</v>
      </c>
      <c r="O848" s="57">
        <v>0.20797200512844299</v>
      </c>
      <c r="S848" s="63"/>
      <c r="T848" s="64"/>
    </row>
    <row r="849" spans="14:20">
      <c r="N849" s="56">
        <v>8.4000968933105504</v>
      </c>
      <c r="O849" s="57">
        <v>0.20797200512844299</v>
      </c>
      <c r="S849" s="63"/>
      <c r="T849" s="64"/>
    </row>
    <row r="850" spans="14:20">
      <c r="N850" s="56">
        <v>8.4100971221923793</v>
      </c>
      <c r="O850" s="57">
        <v>0.20797200512844299</v>
      </c>
      <c r="S850" s="63"/>
      <c r="T850" s="64"/>
    </row>
    <row r="851" spans="14:20">
      <c r="N851" s="56">
        <v>8.4200973510742205</v>
      </c>
      <c r="O851" s="57">
        <v>0.20797200512844299</v>
      </c>
      <c r="S851" s="63"/>
      <c r="T851" s="64"/>
    </row>
    <row r="852" spans="14:20">
      <c r="N852" s="56">
        <v>8.4300975799560494</v>
      </c>
      <c r="O852" s="57">
        <v>0.20797200512844299</v>
      </c>
      <c r="S852" s="63"/>
      <c r="T852" s="64"/>
    </row>
    <row r="853" spans="14:20">
      <c r="N853" s="56">
        <v>8.4400978088378906</v>
      </c>
      <c r="O853" s="57">
        <v>0.20797200512844299</v>
      </c>
      <c r="S853" s="63"/>
      <c r="T853" s="64"/>
    </row>
    <row r="854" spans="14:20">
      <c r="N854" s="56">
        <v>8.4500980377197301</v>
      </c>
      <c r="O854" s="57">
        <v>0.20797200512844299</v>
      </c>
      <c r="S854" s="63"/>
      <c r="T854" s="64"/>
    </row>
    <row r="855" spans="14:20">
      <c r="N855" s="56">
        <v>8.4600982666015607</v>
      </c>
      <c r="O855" s="57">
        <v>0.20797200512844299</v>
      </c>
      <c r="S855" s="63"/>
      <c r="T855" s="64"/>
    </row>
    <row r="856" spans="14:20">
      <c r="N856" s="56">
        <v>8.4700984954834002</v>
      </c>
      <c r="O856" s="57">
        <v>0.20797200512844299</v>
      </c>
      <c r="S856" s="63"/>
      <c r="T856" s="64"/>
    </row>
    <row r="857" spans="14:20">
      <c r="N857" s="56">
        <v>8.4800987243652308</v>
      </c>
      <c r="O857" s="57">
        <v>0.20797200512844299</v>
      </c>
      <c r="S857" s="63"/>
      <c r="T857" s="64"/>
    </row>
    <row r="858" spans="14:20">
      <c r="N858" s="56">
        <v>8.4900989532470703</v>
      </c>
      <c r="O858" s="57">
        <v>0.20797200512844299</v>
      </c>
      <c r="S858" s="63"/>
      <c r="T858" s="64"/>
    </row>
    <row r="859" spans="14:20">
      <c r="N859" s="56">
        <v>8.5000991821289098</v>
      </c>
      <c r="O859" s="57">
        <v>0.20797200512844299</v>
      </c>
      <c r="S859" s="63"/>
      <c r="T859" s="64"/>
    </row>
    <row r="860" spans="14:20">
      <c r="N860" s="56">
        <v>8.5100994110107404</v>
      </c>
      <c r="O860" s="57">
        <v>0.20797200512844299</v>
      </c>
      <c r="S860" s="63"/>
      <c r="T860" s="64"/>
    </row>
    <row r="861" spans="14:20">
      <c r="N861" s="56">
        <v>8.5200996398925799</v>
      </c>
      <c r="O861" s="57">
        <v>0.20797200512844299</v>
      </c>
      <c r="S861" s="63"/>
      <c r="T861" s="64"/>
    </row>
    <row r="862" spans="14:20">
      <c r="N862" s="56">
        <v>8.5300998687744105</v>
      </c>
      <c r="O862" s="57">
        <v>0.20797200512844299</v>
      </c>
      <c r="S862" s="63"/>
      <c r="T862" s="64"/>
    </row>
    <row r="863" spans="14:20">
      <c r="N863" s="56">
        <v>8.54010009765625</v>
      </c>
      <c r="O863" s="57">
        <v>0.20797200512844299</v>
      </c>
      <c r="S863" s="63"/>
      <c r="T863" s="64"/>
    </row>
    <row r="864" spans="14:20">
      <c r="N864" s="56">
        <v>8.5501003265380895</v>
      </c>
      <c r="O864" s="57">
        <v>0.20797200512844299</v>
      </c>
      <c r="S864" s="63"/>
      <c r="T864" s="64"/>
    </row>
    <row r="865" spans="14:20">
      <c r="N865" s="56">
        <v>8.5601005554199201</v>
      </c>
      <c r="O865" s="57">
        <v>0.20797200512844299</v>
      </c>
      <c r="S865" s="63"/>
      <c r="T865" s="64"/>
    </row>
    <row r="866" spans="14:20">
      <c r="N866" s="56">
        <v>8.5701007843017596</v>
      </c>
      <c r="O866" s="57">
        <v>0.20797200512844299</v>
      </c>
      <c r="S866" s="63"/>
      <c r="T866" s="64"/>
    </row>
    <row r="867" spans="14:20">
      <c r="N867" s="56">
        <v>8.5801010131835902</v>
      </c>
      <c r="O867" s="57">
        <v>0.20797200512844299</v>
      </c>
      <c r="S867" s="63"/>
      <c r="T867" s="64"/>
    </row>
    <row r="868" spans="14:20">
      <c r="N868" s="56">
        <v>8.5901012420654297</v>
      </c>
      <c r="O868" s="57">
        <v>0.20797200512844299</v>
      </c>
      <c r="S868" s="63"/>
      <c r="T868" s="64"/>
    </row>
    <row r="869" spans="14:20">
      <c r="N869" s="56">
        <v>8.6001014709472692</v>
      </c>
      <c r="O869" s="57">
        <v>0.20797200512844299</v>
      </c>
      <c r="S869" s="63"/>
      <c r="T869" s="64"/>
    </row>
    <row r="870" spans="14:20">
      <c r="N870" s="56">
        <v>8.6101016998290998</v>
      </c>
      <c r="O870" s="57">
        <v>0.20797200512844299</v>
      </c>
      <c r="S870" s="63"/>
      <c r="T870" s="64"/>
    </row>
    <row r="871" spans="14:20">
      <c r="N871" s="56">
        <v>8.6201019287109393</v>
      </c>
      <c r="O871" s="57">
        <v>0.20797200512844299</v>
      </c>
      <c r="S871" s="63"/>
      <c r="T871" s="64"/>
    </row>
    <row r="872" spans="14:20">
      <c r="N872" s="56">
        <v>8.6301021575927699</v>
      </c>
      <c r="O872" s="57">
        <v>0.20797200512844299</v>
      </c>
      <c r="S872" s="63"/>
      <c r="T872" s="64"/>
    </row>
    <row r="873" spans="14:20">
      <c r="N873" s="56">
        <v>8.6401023864746094</v>
      </c>
      <c r="O873" s="57">
        <v>0.20797200512844299</v>
      </c>
      <c r="S873" s="63"/>
      <c r="T873" s="64"/>
    </row>
    <row r="874" spans="14:20">
      <c r="N874" s="56">
        <v>8.6501026153564506</v>
      </c>
      <c r="O874" s="57">
        <v>0.20797200512844299</v>
      </c>
      <c r="S874" s="63"/>
      <c r="T874" s="64"/>
    </row>
    <row r="875" spans="14:20">
      <c r="N875" s="56">
        <v>8.6601028442382795</v>
      </c>
      <c r="O875" s="57">
        <v>0.20797200512844299</v>
      </c>
      <c r="S875" s="63"/>
      <c r="T875" s="64"/>
    </row>
    <row r="876" spans="14:20">
      <c r="N876" s="56">
        <v>8.6701030731201207</v>
      </c>
      <c r="O876" s="57">
        <v>0.20797200512844299</v>
      </c>
      <c r="S876" s="63"/>
      <c r="T876" s="64"/>
    </row>
    <row r="877" spans="14:20">
      <c r="N877" s="56">
        <v>8.6801033020019496</v>
      </c>
      <c r="O877" s="57">
        <v>0.20797200512844299</v>
      </c>
      <c r="S877" s="63"/>
      <c r="T877" s="64"/>
    </row>
    <row r="878" spans="14:20">
      <c r="N878" s="56">
        <v>8.6901035308837908</v>
      </c>
      <c r="O878" s="57">
        <v>0.20797200512844299</v>
      </c>
      <c r="S878" s="63"/>
      <c r="T878" s="64"/>
    </row>
    <row r="879" spans="14:20">
      <c r="N879" s="56">
        <v>8.7001037597656197</v>
      </c>
      <c r="O879" s="57">
        <v>0.20797200512844299</v>
      </c>
      <c r="S879" s="63"/>
      <c r="T879" s="64"/>
    </row>
    <row r="880" spans="14:20">
      <c r="N880" s="56">
        <v>8.7101039886474592</v>
      </c>
      <c r="O880" s="57">
        <v>0.20797200512844299</v>
      </c>
      <c r="S880" s="63"/>
      <c r="T880" s="64"/>
    </row>
    <row r="881" spans="14:20">
      <c r="N881" s="56">
        <v>8.7201042175293004</v>
      </c>
      <c r="O881" s="57">
        <v>0.20797200512844299</v>
      </c>
      <c r="S881" s="63"/>
      <c r="T881" s="64"/>
    </row>
    <row r="882" spans="14:20">
      <c r="N882" s="56">
        <v>8.7301044464111293</v>
      </c>
      <c r="O882" s="57">
        <v>0.20797200512844299</v>
      </c>
      <c r="S882" s="63"/>
      <c r="T882" s="64"/>
    </row>
    <row r="883" spans="14:20">
      <c r="N883" s="56">
        <v>8.7401046752929705</v>
      </c>
      <c r="O883" s="57">
        <v>0.20797200512844299</v>
      </c>
      <c r="S883" s="63"/>
      <c r="T883" s="64"/>
    </row>
    <row r="884" spans="14:20">
      <c r="N884" s="56">
        <v>8.7501049041747994</v>
      </c>
      <c r="O884" s="57">
        <v>0.20797200512844299</v>
      </c>
      <c r="S884" s="63"/>
      <c r="T884" s="64"/>
    </row>
    <row r="885" spans="14:20">
      <c r="N885" s="56">
        <v>8.7601051330566406</v>
      </c>
      <c r="O885" s="57">
        <v>0.20797200512844299</v>
      </c>
      <c r="S885" s="63"/>
      <c r="T885" s="64"/>
    </row>
    <row r="886" spans="14:20">
      <c r="N886" s="56">
        <v>8.7701053619384801</v>
      </c>
      <c r="O886" s="57">
        <v>0.20797200512844299</v>
      </c>
      <c r="S886" s="63"/>
      <c r="T886" s="64"/>
    </row>
    <row r="887" spans="14:20">
      <c r="N887" s="56">
        <v>8.7801055908203107</v>
      </c>
      <c r="O887" s="57">
        <v>0.20797200512844299</v>
      </c>
      <c r="S887" s="63"/>
      <c r="T887" s="64"/>
    </row>
    <row r="888" spans="14:20">
      <c r="N888" s="56">
        <v>8.7901058197021502</v>
      </c>
      <c r="O888" s="57">
        <v>0.20797200512844299</v>
      </c>
      <c r="S888" s="63"/>
      <c r="T888" s="64"/>
    </row>
    <row r="889" spans="14:20">
      <c r="N889" s="56">
        <v>8.8001060485839808</v>
      </c>
      <c r="O889" s="57">
        <v>0.20797200512844299</v>
      </c>
      <c r="S889" s="63"/>
      <c r="T889" s="64"/>
    </row>
    <row r="890" spans="14:20">
      <c r="N890" s="56">
        <v>8.8101062774658203</v>
      </c>
      <c r="O890" s="57">
        <v>0.20797200512844299</v>
      </c>
      <c r="S890" s="63"/>
      <c r="T890" s="64"/>
    </row>
    <row r="891" spans="14:20">
      <c r="N891" s="56">
        <v>8.8201065063476598</v>
      </c>
      <c r="O891" s="57">
        <v>0.20797200512844299</v>
      </c>
      <c r="S891" s="63"/>
      <c r="T891" s="64"/>
    </row>
    <row r="892" spans="14:20">
      <c r="N892" s="56">
        <v>8.8301067352294904</v>
      </c>
      <c r="O892" s="57">
        <v>0.20797200512844299</v>
      </c>
      <c r="S892" s="63"/>
      <c r="T892" s="64"/>
    </row>
    <row r="893" spans="14:20">
      <c r="N893" s="56">
        <v>8.8401069641113299</v>
      </c>
      <c r="O893" s="57">
        <v>0.20797200512844299</v>
      </c>
      <c r="S893" s="63"/>
      <c r="T893" s="64"/>
    </row>
    <row r="894" spans="14:20">
      <c r="N894" s="56">
        <v>8.8501071929931605</v>
      </c>
      <c r="O894" s="57">
        <v>0.20797200512844299</v>
      </c>
      <c r="S894" s="63"/>
      <c r="T894" s="64"/>
    </row>
    <row r="895" spans="14:20">
      <c r="N895" s="56">
        <v>8.860107421875</v>
      </c>
      <c r="O895" s="57">
        <v>0.20797200512844299</v>
      </c>
      <c r="S895" s="63"/>
      <c r="T895" s="64"/>
    </row>
    <row r="896" spans="14:20">
      <c r="N896" s="56">
        <v>8.8701076507568395</v>
      </c>
      <c r="O896" s="57">
        <v>0.20797200512844299</v>
      </c>
      <c r="S896" s="63"/>
      <c r="T896" s="64"/>
    </row>
    <row r="897" spans="14:20">
      <c r="N897" s="56">
        <v>8.8801078796386701</v>
      </c>
      <c r="O897" s="57">
        <v>0.20797200512844299</v>
      </c>
      <c r="S897" s="63"/>
      <c r="T897" s="64"/>
    </row>
    <row r="898" spans="14:20">
      <c r="N898" s="56">
        <v>8.8901081085205096</v>
      </c>
      <c r="O898" s="57">
        <v>0.20797200512844299</v>
      </c>
      <c r="S898" s="63"/>
      <c r="T898" s="64"/>
    </row>
    <row r="899" spans="14:20">
      <c r="N899" s="56">
        <v>8.9001083374023402</v>
      </c>
      <c r="O899" s="57">
        <v>0.20797200512844299</v>
      </c>
      <c r="S899" s="63"/>
      <c r="T899" s="64"/>
    </row>
    <row r="900" spans="14:20">
      <c r="N900" s="56">
        <v>8.9101085662841797</v>
      </c>
      <c r="O900" s="57">
        <v>0.20797200512844299</v>
      </c>
      <c r="S900" s="63"/>
      <c r="T900" s="64"/>
    </row>
    <row r="901" spans="14:20">
      <c r="N901" s="56">
        <v>8.9201087951660192</v>
      </c>
      <c r="O901" s="57">
        <v>0.20797200512844299</v>
      </c>
      <c r="S901" s="63"/>
      <c r="T901" s="64"/>
    </row>
    <row r="902" spans="14:20">
      <c r="N902" s="56">
        <v>8.9301090240478498</v>
      </c>
      <c r="O902" s="57">
        <v>0.20797200512844299</v>
      </c>
      <c r="S902" s="63"/>
      <c r="T902" s="64"/>
    </row>
    <row r="903" spans="14:20">
      <c r="N903" s="56">
        <v>8.9401092529296893</v>
      </c>
      <c r="O903" s="57">
        <v>0.20797200512844299</v>
      </c>
      <c r="S903" s="63"/>
      <c r="T903" s="64"/>
    </row>
    <row r="904" spans="14:20">
      <c r="N904" s="56">
        <v>8.9501094818115199</v>
      </c>
      <c r="O904" s="57">
        <v>0.20797200512844299</v>
      </c>
      <c r="S904" s="63"/>
      <c r="T904" s="64"/>
    </row>
    <row r="905" spans="14:20">
      <c r="N905" s="56">
        <v>8.9601097106933594</v>
      </c>
      <c r="O905" s="57">
        <v>0.20797200512844299</v>
      </c>
      <c r="S905" s="63"/>
      <c r="T905" s="64"/>
    </row>
    <row r="906" spans="14:20">
      <c r="N906" s="56">
        <v>8.9701099395752006</v>
      </c>
      <c r="O906" s="57">
        <v>0.20797200512844299</v>
      </c>
      <c r="S906" s="63"/>
      <c r="T906" s="64"/>
    </row>
    <row r="907" spans="14:20">
      <c r="N907" s="56">
        <v>8.9801101684570295</v>
      </c>
      <c r="O907" s="57">
        <v>0.20797200512844299</v>
      </c>
      <c r="S907" s="63"/>
      <c r="T907" s="64"/>
    </row>
    <row r="908" spans="14:20">
      <c r="N908" s="56">
        <v>8.9901103973388707</v>
      </c>
      <c r="O908" s="57">
        <v>0.20797200512844299</v>
      </c>
      <c r="S908" s="63"/>
      <c r="T908" s="64"/>
    </row>
    <row r="909" spans="14:20">
      <c r="N909" s="56">
        <v>9.0001106262206996</v>
      </c>
      <c r="O909" s="57">
        <v>0.20797200512844299</v>
      </c>
      <c r="S909" s="63"/>
      <c r="T909" s="64"/>
    </row>
    <row r="910" spans="14:20">
      <c r="N910" s="56">
        <v>9.0101108551025408</v>
      </c>
      <c r="O910" s="57">
        <v>0.20797200512844299</v>
      </c>
      <c r="S910" s="63"/>
      <c r="T910" s="64"/>
    </row>
    <row r="911" spans="14:20">
      <c r="N911" s="56">
        <v>9.0201110839843697</v>
      </c>
      <c r="O911" s="57">
        <v>0.20797200512844299</v>
      </c>
      <c r="S911" s="63"/>
      <c r="T911" s="64"/>
    </row>
    <row r="912" spans="14:20">
      <c r="N912" s="56">
        <v>9.0301113128662092</v>
      </c>
      <c r="O912" s="57">
        <v>0.20797200512844299</v>
      </c>
      <c r="S912" s="63"/>
      <c r="T912" s="64"/>
    </row>
    <row r="913" spans="14:20">
      <c r="N913" s="56">
        <v>9.0401115417480504</v>
      </c>
      <c r="O913" s="57">
        <v>0.20797200512844299</v>
      </c>
      <c r="S913" s="63"/>
      <c r="T913" s="64"/>
    </row>
    <row r="914" spans="14:20">
      <c r="N914" s="56">
        <v>9.0501117706298793</v>
      </c>
      <c r="O914" s="57">
        <v>0.20797200512844299</v>
      </c>
      <c r="S914" s="63"/>
      <c r="T914" s="64"/>
    </row>
    <row r="915" spans="14:20">
      <c r="N915" s="56">
        <v>9.0601119995117205</v>
      </c>
      <c r="O915" s="57">
        <v>0.20797200512844299</v>
      </c>
      <c r="S915" s="63"/>
      <c r="T915" s="64"/>
    </row>
    <row r="916" spans="14:20">
      <c r="N916" s="56">
        <v>9.0701122283935494</v>
      </c>
      <c r="O916" s="57">
        <v>0.20797200512844299</v>
      </c>
      <c r="S916" s="63"/>
      <c r="T916" s="64"/>
    </row>
    <row r="917" spans="14:20">
      <c r="N917" s="56">
        <v>9.0801124572753906</v>
      </c>
      <c r="O917" s="57">
        <v>0.20797200512844299</v>
      </c>
      <c r="S917" s="63"/>
      <c r="T917" s="64"/>
    </row>
    <row r="918" spans="14:20">
      <c r="N918" s="56">
        <v>9.0901126861572301</v>
      </c>
      <c r="O918" s="57">
        <v>0.20797200512844299</v>
      </c>
      <c r="S918" s="63"/>
      <c r="T918" s="64"/>
    </row>
    <row r="919" spans="14:20">
      <c r="N919" s="56">
        <v>9.1001129150390607</v>
      </c>
      <c r="O919" s="57">
        <v>0.20797200512844299</v>
      </c>
      <c r="S919" s="63"/>
      <c r="T919" s="64"/>
    </row>
    <row r="920" spans="14:20">
      <c r="N920" s="56">
        <v>9.1101131439209002</v>
      </c>
      <c r="O920" s="57">
        <v>0.20797200512844299</v>
      </c>
      <c r="S920" s="63"/>
      <c r="T920" s="64"/>
    </row>
    <row r="921" spans="14:20">
      <c r="N921" s="56">
        <v>9.1201133728027308</v>
      </c>
      <c r="O921" s="57">
        <v>0.20797200512844299</v>
      </c>
      <c r="S921" s="63"/>
      <c r="T921" s="64"/>
    </row>
    <row r="922" spans="14:20">
      <c r="N922" s="56">
        <v>9.1301136016845703</v>
      </c>
      <c r="O922" s="57">
        <v>0.20797200512844299</v>
      </c>
      <c r="S922" s="63"/>
      <c r="T922" s="64"/>
    </row>
    <row r="923" spans="14:20">
      <c r="N923" s="56">
        <v>9.1401138305664098</v>
      </c>
      <c r="O923" s="57">
        <v>0.20797200512844299</v>
      </c>
      <c r="S923" s="63"/>
      <c r="T923" s="64"/>
    </row>
    <row r="924" spans="14:20">
      <c r="N924" s="56">
        <v>9.1501140594482404</v>
      </c>
      <c r="O924" s="57">
        <v>0.20797200512844299</v>
      </c>
      <c r="S924" s="63"/>
      <c r="T924" s="64"/>
    </row>
    <row r="925" spans="14:20">
      <c r="N925" s="56">
        <v>9.1601142883300799</v>
      </c>
      <c r="O925" s="57">
        <v>0.20797200512844299</v>
      </c>
      <c r="S925" s="63"/>
      <c r="T925" s="64"/>
    </row>
    <row r="926" spans="14:20">
      <c r="N926" s="56">
        <v>9.1701145172119105</v>
      </c>
      <c r="O926" s="57">
        <v>0.20797200512844299</v>
      </c>
      <c r="S926" s="63"/>
      <c r="T926" s="64"/>
    </row>
    <row r="927" spans="14:20">
      <c r="N927" s="56">
        <v>9.18011474609375</v>
      </c>
      <c r="O927" s="57">
        <v>0.20797200512844299</v>
      </c>
      <c r="S927" s="63"/>
      <c r="T927" s="64"/>
    </row>
    <row r="928" spans="14:20">
      <c r="N928" s="56">
        <v>9.1901149749755895</v>
      </c>
      <c r="O928" s="57">
        <v>0.20797200512844299</v>
      </c>
      <c r="S928" s="63"/>
      <c r="T928" s="64"/>
    </row>
    <row r="929" spans="14:20">
      <c r="N929" s="56">
        <v>9.2001152038574201</v>
      </c>
      <c r="O929" s="57">
        <v>0.20797200512844299</v>
      </c>
      <c r="S929" s="63"/>
      <c r="T929" s="64"/>
    </row>
    <row r="930" spans="14:20">
      <c r="N930" s="56">
        <v>9.2101154327392596</v>
      </c>
      <c r="O930" s="57">
        <v>0.20797200512844299</v>
      </c>
      <c r="S930" s="63"/>
      <c r="T930" s="64"/>
    </row>
    <row r="931" spans="14:20">
      <c r="N931" s="56">
        <v>9.2201156616210902</v>
      </c>
      <c r="O931" s="57">
        <v>0.20797200512844299</v>
      </c>
      <c r="S931" s="63"/>
      <c r="T931" s="64"/>
    </row>
    <row r="932" spans="14:20">
      <c r="N932" s="56">
        <v>9.2301158905029297</v>
      </c>
      <c r="O932" s="57">
        <v>0.20797200512844299</v>
      </c>
      <c r="S932" s="63"/>
      <c r="T932" s="64"/>
    </row>
    <row r="933" spans="14:20">
      <c r="N933" s="56">
        <v>9.2401161193847692</v>
      </c>
      <c r="O933" s="57">
        <v>0.20797200512844299</v>
      </c>
      <c r="S933" s="63"/>
      <c r="T933" s="64"/>
    </row>
    <row r="934" spans="14:20">
      <c r="N934" s="56">
        <v>9.2501163482665998</v>
      </c>
      <c r="O934" s="57">
        <v>0.20797200512844299</v>
      </c>
      <c r="S934" s="63"/>
      <c r="T934" s="64"/>
    </row>
    <row r="935" spans="14:20">
      <c r="N935" s="56">
        <v>9.2601165771484393</v>
      </c>
      <c r="O935" s="57">
        <v>0.20797200512844299</v>
      </c>
      <c r="S935" s="63"/>
      <c r="T935" s="64"/>
    </row>
    <row r="936" spans="14:20">
      <c r="N936" s="56">
        <v>9.2701168060302699</v>
      </c>
      <c r="O936" s="57">
        <v>0.20797200512844299</v>
      </c>
      <c r="S936" s="63"/>
      <c r="T936" s="64"/>
    </row>
    <row r="937" spans="14:20">
      <c r="N937" s="56">
        <v>9.2801170349121094</v>
      </c>
      <c r="O937" s="57">
        <v>0.20797200512844299</v>
      </c>
      <c r="S937" s="63"/>
      <c r="T937" s="64"/>
    </row>
    <row r="938" spans="14:20">
      <c r="N938" s="56">
        <v>9.2901172637939506</v>
      </c>
      <c r="O938" s="57">
        <v>0.20797200512844299</v>
      </c>
      <c r="S938" s="63"/>
      <c r="T938" s="64"/>
    </row>
    <row r="939" spans="14:20">
      <c r="N939" s="56">
        <v>9.3001174926757795</v>
      </c>
      <c r="O939" s="57">
        <v>0.20797200512844299</v>
      </c>
      <c r="S939" s="63"/>
      <c r="T939" s="64"/>
    </row>
    <row r="940" spans="14:20">
      <c r="N940" s="56">
        <v>9.3101177215576207</v>
      </c>
      <c r="O940" s="57">
        <v>0.20797200512844299</v>
      </c>
      <c r="S940" s="63"/>
      <c r="T940" s="64"/>
    </row>
    <row r="941" spans="14:20">
      <c r="N941" s="56">
        <v>9.3201179504394496</v>
      </c>
      <c r="O941" s="57">
        <v>0.20797200512844299</v>
      </c>
      <c r="S941" s="63"/>
      <c r="T941" s="64"/>
    </row>
    <row r="942" spans="14:20">
      <c r="N942" s="56">
        <v>9.3301181793212908</v>
      </c>
      <c r="O942" s="57">
        <v>0.20797200512844299</v>
      </c>
      <c r="S942" s="63"/>
      <c r="T942" s="64"/>
    </row>
    <row r="943" spans="14:20">
      <c r="N943" s="56">
        <v>9.3401184082031197</v>
      </c>
      <c r="O943" s="57">
        <v>0.20797200512844299</v>
      </c>
      <c r="S943" s="63"/>
      <c r="T943" s="64"/>
    </row>
    <row r="944" spans="14:20">
      <c r="N944" s="56">
        <v>9.3501186370849592</v>
      </c>
      <c r="O944" s="57">
        <v>0.20797200512844299</v>
      </c>
      <c r="S944" s="63"/>
      <c r="T944" s="64"/>
    </row>
    <row r="945" spans="14:20">
      <c r="N945" s="56">
        <v>9.3601188659668004</v>
      </c>
      <c r="O945" s="57">
        <v>0.20797200512844299</v>
      </c>
      <c r="S945" s="63"/>
      <c r="T945" s="64"/>
    </row>
    <row r="946" spans="14:20">
      <c r="N946" s="56">
        <v>9.3701190948486293</v>
      </c>
      <c r="O946" s="57">
        <v>0.20797200512844299</v>
      </c>
      <c r="S946" s="63"/>
      <c r="T946" s="64"/>
    </row>
    <row r="947" spans="14:20">
      <c r="N947" s="56">
        <v>9.3801193237304705</v>
      </c>
      <c r="O947" s="57">
        <v>0.20797200512844299</v>
      </c>
      <c r="S947" s="63"/>
      <c r="T947" s="64"/>
    </row>
    <row r="948" spans="14:20">
      <c r="N948" s="56">
        <v>9.3901195526122994</v>
      </c>
      <c r="O948" s="57">
        <v>0.20797200512844299</v>
      </c>
      <c r="S948" s="63"/>
      <c r="T948" s="64"/>
    </row>
    <row r="949" spans="14:20">
      <c r="N949" s="56">
        <v>9.4001197814941406</v>
      </c>
      <c r="O949" s="57">
        <v>0.20797200512844299</v>
      </c>
      <c r="S949" s="63"/>
      <c r="T949" s="64"/>
    </row>
    <row r="950" spans="14:20">
      <c r="N950" s="56">
        <v>9.4101200103759801</v>
      </c>
      <c r="O950" s="57">
        <v>0.20797200512844299</v>
      </c>
      <c r="S950" s="63"/>
      <c r="T950" s="64"/>
    </row>
    <row r="951" spans="14:20">
      <c r="N951" s="56">
        <v>9.4201202392578107</v>
      </c>
      <c r="O951" s="57">
        <v>0.20797200512844299</v>
      </c>
      <c r="S951" s="63"/>
      <c r="T951" s="64"/>
    </row>
    <row r="952" spans="14:20">
      <c r="N952" s="56">
        <v>9.4301204681396502</v>
      </c>
      <c r="O952" s="57">
        <v>0.20797200512844299</v>
      </c>
      <c r="S952" s="63"/>
      <c r="T952" s="64"/>
    </row>
    <row r="953" spans="14:20">
      <c r="N953" s="56">
        <v>9.4401206970214808</v>
      </c>
      <c r="O953" s="57">
        <v>0.20797200512844299</v>
      </c>
      <c r="S953" s="63"/>
      <c r="T953" s="64"/>
    </row>
    <row r="954" spans="14:20">
      <c r="N954" s="56">
        <v>9.4501209259033203</v>
      </c>
      <c r="O954" s="57">
        <v>0.20797200512844299</v>
      </c>
      <c r="S954" s="63"/>
      <c r="T954" s="64"/>
    </row>
    <row r="955" spans="14:20">
      <c r="N955" s="56">
        <v>9.4601211547851598</v>
      </c>
      <c r="O955" s="57">
        <v>0.20797200512844299</v>
      </c>
      <c r="S955" s="63"/>
      <c r="T955" s="64"/>
    </row>
    <row r="956" spans="14:20">
      <c r="N956" s="56">
        <v>9.4701213836669904</v>
      </c>
      <c r="O956" s="57">
        <v>0.20797200512844299</v>
      </c>
      <c r="S956" s="63"/>
      <c r="T956" s="64"/>
    </row>
    <row r="957" spans="14:20">
      <c r="N957" s="56">
        <v>9.4801216125488299</v>
      </c>
      <c r="O957" s="57">
        <v>0.20797200512844299</v>
      </c>
      <c r="S957" s="63"/>
      <c r="T957" s="64"/>
    </row>
    <row r="958" spans="14:20">
      <c r="N958" s="56">
        <v>9.4901218414306605</v>
      </c>
      <c r="O958" s="57">
        <v>0.20797200512844299</v>
      </c>
      <c r="S958" s="63"/>
      <c r="T958" s="64"/>
    </row>
    <row r="959" spans="14:20">
      <c r="N959" s="56">
        <v>9.5001220703125</v>
      </c>
      <c r="O959" s="57">
        <v>0.20797200512844299</v>
      </c>
      <c r="S959" s="63"/>
      <c r="T959" s="64"/>
    </row>
    <row r="960" spans="14:20">
      <c r="N960" s="56">
        <v>9.5101222991943395</v>
      </c>
      <c r="O960" s="57">
        <v>0.20797200512844299</v>
      </c>
      <c r="S960" s="63"/>
      <c r="T960" s="64"/>
    </row>
    <row r="961" spans="14:20">
      <c r="N961" s="56">
        <v>9.5201225280761701</v>
      </c>
      <c r="O961" s="57">
        <v>0.20797200512844299</v>
      </c>
      <c r="S961" s="63"/>
      <c r="T961" s="64"/>
    </row>
    <row r="962" spans="14:20">
      <c r="N962" s="56">
        <v>9.5301227569580096</v>
      </c>
      <c r="O962" s="57">
        <v>0.20797200512844299</v>
      </c>
      <c r="S962" s="63"/>
      <c r="T962" s="64"/>
    </row>
    <row r="963" spans="14:20">
      <c r="N963" s="56">
        <v>9.5401229858398402</v>
      </c>
      <c r="O963" s="57">
        <v>0.20797200512844299</v>
      </c>
      <c r="S963" s="63"/>
      <c r="T963" s="64"/>
    </row>
    <row r="964" spans="14:20">
      <c r="N964" s="56">
        <v>9.5501232147216797</v>
      </c>
      <c r="O964" s="57">
        <v>0.20797200512844299</v>
      </c>
      <c r="S964" s="63"/>
      <c r="T964" s="64"/>
    </row>
    <row r="965" spans="14:20">
      <c r="N965" s="56">
        <v>9.5601234436035192</v>
      </c>
      <c r="O965" s="57">
        <v>0.20797200512844299</v>
      </c>
      <c r="S965" s="63"/>
      <c r="T965" s="64"/>
    </row>
    <row r="966" spans="14:20">
      <c r="N966" s="56">
        <v>9.5701236724853498</v>
      </c>
      <c r="O966" s="57">
        <v>0.20797200512844299</v>
      </c>
      <c r="S966" s="63"/>
      <c r="T966" s="64"/>
    </row>
    <row r="967" spans="14:20">
      <c r="N967" s="56">
        <v>9.5801239013671893</v>
      </c>
      <c r="O967" s="57">
        <v>0.20797200512844299</v>
      </c>
      <c r="S967" s="63"/>
      <c r="T967" s="64"/>
    </row>
    <row r="968" spans="14:20">
      <c r="N968" s="56">
        <v>9.5901241302490199</v>
      </c>
      <c r="O968" s="57">
        <v>0.20797200512844299</v>
      </c>
      <c r="S968" s="63"/>
      <c r="T968" s="64"/>
    </row>
    <row r="969" spans="14:20">
      <c r="N969" s="56">
        <v>9.6001243591308594</v>
      </c>
      <c r="O969" s="57">
        <v>0.20797200512844299</v>
      </c>
      <c r="S969" s="63"/>
      <c r="T969" s="64"/>
    </row>
    <row r="970" spans="14:20">
      <c r="N970" s="56">
        <v>9.6101245880127006</v>
      </c>
      <c r="O970" s="57">
        <v>0.20797200512844299</v>
      </c>
      <c r="S970" s="63"/>
      <c r="T970" s="64"/>
    </row>
    <row r="971" spans="14:20">
      <c r="N971" s="56">
        <v>9.6201248168945295</v>
      </c>
      <c r="O971" s="57">
        <v>0.20797200512844299</v>
      </c>
      <c r="S971" s="63"/>
      <c r="T971" s="64"/>
    </row>
    <row r="972" spans="14:20">
      <c r="N972" s="56">
        <v>9.6301250457763707</v>
      </c>
      <c r="O972" s="57">
        <v>0.20797200512844299</v>
      </c>
      <c r="S972" s="63"/>
      <c r="T972" s="64"/>
    </row>
    <row r="973" spans="14:20">
      <c r="N973" s="56">
        <v>9.6401252746581996</v>
      </c>
      <c r="O973" s="57">
        <v>0.20797200512844299</v>
      </c>
      <c r="S973" s="63"/>
      <c r="T973" s="64"/>
    </row>
    <row r="974" spans="14:20">
      <c r="N974" s="56">
        <v>9.6501255035400408</v>
      </c>
      <c r="O974" s="57">
        <v>0.20797200512844299</v>
      </c>
      <c r="S974" s="63"/>
      <c r="T974" s="64"/>
    </row>
    <row r="975" spans="14:20">
      <c r="N975" s="56">
        <v>9.6601257324218697</v>
      </c>
      <c r="O975" s="57">
        <v>0.20797200512844299</v>
      </c>
      <c r="S975" s="63"/>
      <c r="T975" s="64"/>
    </row>
    <row r="976" spans="14:20">
      <c r="N976" s="56">
        <v>9.6701259613037092</v>
      </c>
      <c r="O976" s="57">
        <v>0.20797200512844299</v>
      </c>
      <c r="S976" s="63"/>
      <c r="T976" s="64"/>
    </row>
    <row r="977" spans="14:20">
      <c r="N977" s="56">
        <v>9.6801261901855504</v>
      </c>
      <c r="O977" s="57">
        <v>0.20797200512844299</v>
      </c>
      <c r="S977" s="63"/>
      <c r="T977" s="64"/>
    </row>
    <row r="978" spans="14:20">
      <c r="N978" s="56">
        <v>9.6901264190673793</v>
      </c>
      <c r="O978" s="57">
        <v>0.20797200512844299</v>
      </c>
      <c r="S978" s="63"/>
      <c r="T978" s="64"/>
    </row>
    <row r="979" spans="14:20">
      <c r="N979" s="56">
        <v>9.7001266479492205</v>
      </c>
      <c r="O979" s="57">
        <v>0.20797200512844299</v>
      </c>
      <c r="S979" s="63"/>
      <c r="T979" s="64"/>
    </row>
    <row r="980" spans="14:20">
      <c r="N980" s="56">
        <v>9.7101268768310494</v>
      </c>
      <c r="O980" s="57">
        <v>0.20797200512844299</v>
      </c>
      <c r="S980" s="63"/>
      <c r="T980" s="64"/>
    </row>
    <row r="981" spans="14:20">
      <c r="N981" s="56">
        <v>9.7201271057128906</v>
      </c>
      <c r="O981" s="57">
        <v>0.20797200512844299</v>
      </c>
      <c r="S981" s="63"/>
      <c r="T981" s="64"/>
    </row>
    <row r="982" spans="14:20">
      <c r="N982" s="56">
        <v>9.7301273345947301</v>
      </c>
      <c r="O982" s="57">
        <v>0.20797200512844299</v>
      </c>
      <c r="S982" s="63"/>
      <c r="T982" s="64"/>
    </row>
    <row r="983" spans="14:20">
      <c r="N983" s="56">
        <v>9.7401275634765607</v>
      </c>
      <c r="O983" s="57">
        <v>0.20797200512844299</v>
      </c>
      <c r="S983" s="63"/>
      <c r="T983" s="64"/>
    </row>
    <row r="984" spans="14:20">
      <c r="N984" s="56">
        <v>9.7501277923584002</v>
      </c>
      <c r="O984" s="57">
        <v>0.20797200512844299</v>
      </c>
      <c r="S984" s="63"/>
      <c r="T984" s="64"/>
    </row>
    <row r="985" spans="14:20">
      <c r="N985" s="56">
        <v>9.7601280212402308</v>
      </c>
      <c r="O985" s="57">
        <v>0.20797200512844299</v>
      </c>
      <c r="S985" s="63"/>
      <c r="T985" s="64"/>
    </row>
    <row r="986" spans="14:20">
      <c r="N986" s="56">
        <v>9.7701282501220703</v>
      </c>
      <c r="O986" s="57">
        <v>0.20797200512844299</v>
      </c>
      <c r="S986" s="63"/>
      <c r="T986" s="64"/>
    </row>
    <row r="987" spans="14:20">
      <c r="N987" s="56">
        <v>9.7801284790039098</v>
      </c>
      <c r="O987" s="57">
        <v>0.20797200512844299</v>
      </c>
      <c r="S987" s="63"/>
      <c r="T987" s="64"/>
    </row>
    <row r="988" spans="14:20">
      <c r="N988" s="56">
        <v>9.7901287078857404</v>
      </c>
      <c r="O988" s="57">
        <v>0.20797200512844299</v>
      </c>
      <c r="S988" s="63"/>
      <c r="T988" s="64"/>
    </row>
    <row r="989" spans="14:20">
      <c r="N989" s="56">
        <v>9.8001289367675799</v>
      </c>
      <c r="O989" s="57">
        <v>0.20797200512844299</v>
      </c>
      <c r="S989" s="63"/>
      <c r="T989" s="64"/>
    </row>
    <row r="990" spans="14:20">
      <c r="N990" s="56">
        <v>9.8101291656494105</v>
      </c>
      <c r="O990" s="57">
        <v>0.20797200512844299</v>
      </c>
      <c r="S990" s="63"/>
      <c r="T990" s="64"/>
    </row>
    <row r="991" spans="14:20">
      <c r="N991" s="56">
        <v>9.82012939453125</v>
      </c>
      <c r="O991" s="57">
        <v>0.20797200512844299</v>
      </c>
      <c r="S991" s="63"/>
      <c r="T991" s="64"/>
    </row>
    <row r="992" spans="14:20">
      <c r="N992" s="56">
        <v>9.8301296234130895</v>
      </c>
      <c r="O992" s="57">
        <v>0.20797200512844299</v>
      </c>
      <c r="S992" s="63"/>
      <c r="T992" s="64"/>
    </row>
    <row r="993" spans="14:20">
      <c r="N993" s="56">
        <v>9.8401298522949201</v>
      </c>
      <c r="O993" s="57">
        <v>0.20797200512844299</v>
      </c>
      <c r="S993" s="63"/>
      <c r="T993" s="64"/>
    </row>
    <row r="994" spans="14:20">
      <c r="N994" s="56">
        <v>9.8501300811767596</v>
      </c>
      <c r="O994" s="57">
        <v>0.20797200512844299</v>
      </c>
      <c r="S994" s="63"/>
      <c r="T994" s="64"/>
    </row>
    <row r="995" spans="14:20">
      <c r="N995" s="56">
        <v>9.8601303100585902</v>
      </c>
      <c r="O995" s="57">
        <v>0.20797200512844299</v>
      </c>
      <c r="S995" s="63"/>
      <c r="T995" s="64"/>
    </row>
    <row r="996" spans="14:20">
      <c r="N996" s="56">
        <v>9.8701305389404297</v>
      </c>
      <c r="O996" s="57">
        <v>0.20797200512844299</v>
      </c>
      <c r="S996" s="63"/>
      <c r="T996" s="64"/>
    </row>
    <row r="997" spans="14:20">
      <c r="N997" s="56">
        <v>9.8801307678222692</v>
      </c>
      <c r="O997" s="57">
        <v>0.20797200512844299</v>
      </c>
      <c r="S997" s="63"/>
      <c r="T997" s="64"/>
    </row>
    <row r="998" spans="14:20">
      <c r="N998" s="56">
        <v>9.8901309967040998</v>
      </c>
      <c r="O998" s="57">
        <v>0.20797200512844299</v>
      </c>
      <c r="S998" s="63"/>
      <c r="T998" s="64"/>
    </row>
    <row r="999" spans="14:20">
      <c r="N999" s="56">
        <v>9.9001312255859393</v>
      </c>
      <c r="O999" s="57">
        <v>0.20797200512844299</v>
      </c>
      <c r="S999" s="63"/>
      <c r="T999" s="64"/>
    </row>
    <row r="1000" spans="14:20">
      <c r="N1000" s="56">
        <v>9.9101314544677699</v>
      </c>
      <c r="O1000" s="57">
        <v>0.20797200512844299</v>
      </c>
      <c r="S1000" s="63"/>
      <c r="T1000" s="64"/>
    </row>
    <row r="1001" spans="14:20">
      <c r="N1001" s="56">
        <v>9.9201316833496094</v>
      </c>
      <c r="O1001" s="57">
        <v>0.20797200512844299</v>
      </c>
      <c r="S1001" s="63"/>
      <c r="T1001" s="64"/>
    </row>
    <row r="1002" spans="14:20">
      <c r="N1002" s="56">
        <v>9.9301319122314506</v>
      </c>
      <c r="O1002" s="57">
        <v>0.20797200512844299</v>
      </c>
      <c r="S1002" s="63"/>
      <c r="T1002" s="64"/>
    </row>
    <row r="1003" spans="14:20">
      <c r="N1003" s="56">
        <v>9.9401321411132795</v>
      </c>
      <c r="O1003" s="57">
        <v>0.20797200512844299</v>
      </c>
      <c r="S1003" s="63"/>
      <c r="T1003" s="64"/>
    </row>
    <row r="1004" spans="14:20">
      <c r="N1004" s="56">
        <v>9.9501323699951207</v>
      </c>
      <c r="O1004" s="57">
        <v>0.20797200512844299</v>
      </c>
      <c r="S1004" s="63"/>
      <c r="T1004" s="64"/>
    </row>
    <row r="1005" spans="14:20">
      <c r="N1005" s="56">
        <v>9.9601325988769496</v>
      </c>
      <c r="O1005" s="57">
        <v>0.20797200512844299</v>
      </c>
      <c r="S1005" s="63"/>
      <c r="T1005" s="64"/>
    </row>
    <row r="1006" spans="14:20">
      <c r="N1006" s="56">
        <v>9.9701328277587908</v>
      </c>
      <c r="O1006" s="57">
        <v>0.20797200512844299</v>
      </c>
      <c r="S1006" s="63"/>
      <c r="T1006" s="64"/>
    </row>
    <row r="1007" spans="14:20">
      <c r="N1007" s="56">
        <v>9.9801330566406197</v>
      </c>
      <c r="O1007" s="57">
        <v>0.20797200512844299</v>
      </c>
      <c r="S1007" s="63"/>
      <c r="T1007" s="64"/>
    </row>
    <row r="1008" spans="14:20">
      <c r="N1008" s="56">
        <v>9.9901332855224592</v>
      </c>
      <c r="O1008" s="57">
        <v>0.20797200512844299</v>
      </c>
      <c r="S1008" s="63"/>
      <c r="T1008" s="64"/>
    </row>
    <row r="1009" spans="19:20">
      <c r="S1009" s="63"/>
      <c r="T1009" s="64"/>
    </row>
  </sheetData>
  <mergeCells count="72">
    <mergeCell ref="A23:D23"/>
    <mergeCell ref="E23:F23"/>
    <mergeCell ref="H23:L23"/>
    <mergeCell ref="A21:D21"/>
    <mergeCell ref="E21:F21"/>
    <mergeCell ref="H21:L21"/>
    <mergeCell ref="A22:D22"/>
    <mergeCell ref="E22:F22"/>
    <mergeCell ref="H22:L22"/>
    <mergeCell ref="A19:D19"/>
    <mergeCell ref="E19:F19"/>
    <mergeCell ref="H19:L19"/>
    <mergeCell ref="A20:D20"/>
    <mergeCell ref="E20:F20"/>
    <mergeCell ref="H20:L20"/>
    <mergeCell ref="A17:D17"/>
    <mergeCell ref="E17:F17"/>
    <mergeCell ref="H17:L17"/>
    <mergeCell ref="A18:D18"/>
    <mergeCell ref="E18:F18"/>
    <mergeCell ref="H18:L18"/>
    <mergeCell ref="A15:D15"/>
    <mergeCell ref="E15:F15"/>
    <mergeCell ref="H15:L15"/>
    <mergeCell ref="A16:D16"/>
    <mergeCell ref="E16:F16"/>
    <mergeCell ref="H16:L16"/>
    <mergeCell ref="A13:D13"/>
    <mergeCell ref="E13:F13"/>
    <mergeCell ref="H13:L13"/>
    <mergeCell ref="A14:D14"/>
    <mergeCell ref="E14:F14"/>
    <mergeCell ref="H14:L14"/>
    <mergeCell ref="A11:D11"/>
    <mergeCell ref="E11:F11"/>
    <mergeCell ref="H11:L11"/>
    <mergeCell ref="A12:D12"/>
    <mergeCell ref="E12:F12"/>
    <mergeCell ref="H12:L12"/>
    <mergeCell ref="A9:D9"/>
    <mergeCell ref="E9:F9"/>
    <mergeCell ref="H9:L9"/>
    <mergeCell ref="A10:D10"/>
    <mergeCell ref="E10:F10"/>
    <mergeCell ref="H10:L10"/>
    <mergeCell ref="A6:L6"/>
    <mergeCell ref="A7:D7"/>
    <mergeCell ref="E7:L7"/>
    <mergeCell ref="A8:D8"/>
    <mergeCell ref="E8:F8"/>
    <mergeCell ref="H8:L8"/>
    <mergeCell ref="A5:C5"/>
    <mergeCell ref="D5:G5"/>
    <mergeCell ref="H5:I5"/>
    <mergeCell ref="J5:L5"/>
    <mergeCell ref="N5:S5"/>
    <mergeCell ref="A4:C4"/>
    <mergeCell ref="D4:G4"/>
    <mergeCell ref="H4:I4"/>
    <mergeCell ref="J4:L4"/>
    <mergeCell ref="N4:S4"/>
    <mergeCell ref="N2:S2"/>
    <mergeCell ref="A3:C3"/>
    <mergeCell ref="D3:G3"/>
    <mergeCell ref="H3:I3"/>
    <mergeCell ref="J3:L3"/>
    <mergeCell ref="N3:S3"/>
    <mergeCell ref="A1:L1"/>
    <mergeCell ref="A2:C2"/>
    <mergeCell ref="D2:G2"/>
    <mergeCell ref="H2:I2"/>
    <mergeCell ref="J2:L2"/>
  </mergeCells>
  <conditionalFormatting sqref="K1:L6 K24:L15023">
    <cfRule type="containsText" dxfId="1" priority="1" operator="containsText" text="NOT OK">
      <formula>NOT(ISERROR(SEARCH("NOT OK",K1)))</formula>
    </cfRule>
  </conditionalFormatting>
  <dataValidations count="2">
    <dataValidation type="list" allowBlank="1" showInputMessage="1" showErrorMessage="1" sqref="V1">
      <formula1>"Tiếng Anh, Tiếng Việt"</formula1>
    </dataValidation>
    <dataValidation type="list" allowBlank="1" showInputMessage="1" showErrorMessage="1" sqref="G8">
      <formula1>"A,B,C,D,E"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Pict="0">
                <anchor moveWithCells="1" sizeWithCells="1">
                  <from>
                    <xdr:col>17</xdr:col>
                    <xdr:colOff>209550</xdr:colOff>
                    <xdr:row>5</xdr:row>
                    <xdr:rowOff>95250</xdr:rowOff>
                  </from>
                  <to>
                    <xdr:col>20</xdr:col>
                    <xdr:colOff>638175</xdr:colOff>
                    <xdr:row>7</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0000"/>
  </sheetPr>
  <dimension ref="A1:AA1009"/>
  <sheetViews>
    <sheetView tabSelected="1" view="pageBreakPreview" zoomScaleNormal="100" workbookViewId="0">
      <selection activeCell="Q22" sqref="Q22"/>
    </sheetView>
  </sheetViews>
  <sheetFormatPr defaultColWidth="9" defaultRowHeight="14.25"/>
  <cols>
    <col min="1" max="1" width="7" style="48" customWidth="1"/>
    <col min="2" max="2" width="7" style="49" customWidth="1"/>
    <col min="3" max="3" width="7" style="48" customWidth="1"/>
    <col min="4" max="4" width="11" style="48" customWidth="1"/>
    <col min="5" max="5" width="4.125" style="50" customWidth="1"/>
    <col min="6" max="6" width="6.75" style="50" customWidth="1"/>
    <col min="7" max="7" width="8.625" style="50" customWidth="1"/>
    <col min="8" max="8" width="7" style="51" customWidth="1"/>
    <col min="9" max="9" width="7" style="52" customWidth="1"/>
    <col min="10" max="10" width="7" style="53" customWidth="1"/>
    <col min="11" max="11" width="7" style="54" customWidth="1"/>
    <col min="12" max="12" width="2.5" style="54" customWidth="1"/>
    <col min="13" max="13" width="4.375" style="55" customWidth="1"/>
    <col min="14" max="14" width="7.75" style="56" customWidth="1"/>
    <col min="15" max="15" width="5.75" style="57" customWidth="1"/>
    <col min="16" max="16" width="4.75" style="57" customWidth="1"/>
    <col min="17" max="17" width="4.375" style="58" customWidth="1"/>
    <col min="18" max="18" width="5.75" style="58" customWidth="1"/>
    <col min="19" max="19" width="4.875" style="58" customWidth="1"/>
    <col min="20" max="20" width="5.75" style="58" customWidth="1"/>
    <col min="21" max="21" width="10.375" style="28" customWidth="1"/>
    <col min="22" max="22" width="10.875" style="28" customWidth="1"/>
    <col min="23" max="16384" width="9" style="28"/>
  </cols>
  <sheetData>
    <row r="1" spans="1:27" ht="25.5" customHeight="1">
      <c r="A1" s="217" t="s">
        <v>0</v>
      </c>
      <c r="B1" s="218"/>
      <c r="C1" s="218"/>
      <c r="D1" s="218"/>
      <c r="E1" s="218"/>
      <c r="F1" s="218"/>
      <c r="G1" s="218"/>
      <c r="H1" s="218"/>
      <c r="I1" s="218"/>
      <c r="J1" s="218"/>
      <c r="K1" s="218"/>
      <c r="L1" s="218"/>
      <c r="N1" s="59"/>
      <c r="O1" s="60"/>
      <c r="P1" s="60"/>
      <c r="Q1" s="36"/>
      <c r="R1" s="36"/>
      <c r="S1" s="36"/>
      <c r="T1" s="36"/>
      <c r="U1" s="61" t="s">
        <v>225</v>
      </c>
      <c r="V1" s="62" t="s">
        <v>226</v>
      </c>
      <c r="W1" s="28">
        <f>IF(V1="Tiếng Anh",0,1)</f>
        <v>1</v>
      </c>
    </row>
    <row r="2" spans="1:27">
      <c r="A2" s="219" t="s">
        <v>1</v>
      </c>
      <c r="B2" s="219"/>
      <c r="C2" s="219"/>
      <c r="D2" s="220" t="s">
        <v>2</v>
      </c>
      <c r="E2" s="220"/>
      <c r="F2" s="220"/>
      <c r="G2" s="220"/>
      <c r="H2" s="221" t="s">
        <v>3</v>
      </c>
      <c r="I2" s="221"/>
      <c r="J2" s="222">
        <v>0</v>
      </c>
      <c r="K2" s="222"/>
      <c r="L2" s="222"/>
      <c r="N2" s="223" t="s">
        <v>227</v>
      </c>
      <c r="O2" s="223"/>
      <c r="P2" s="223"/>
      <c r="Q2" s="223"/>
      <c r="R2" s="223"/>
      <c r="S2" s="223"/>
      <c r="T2" s="36"/>
    </row>
    <row r="3" spans="1:27">
      <c r="A3" s="219" t="s">
        <v>6</v>
      </c>
      <c r="B3" s="219"/>
      <c r="C3" s="219"/>
      <c r="D3" s="220" t="s">
        <v>2</v>
      </c>
      <c r="E3" s="220"/>
      <c r="F3" s="220"/>
      <c r="G3" s="220"/>
      <c r="H3" s="221" t="s">
        <v>7</v>
      </c>
      <c r="I3" s="221"/>
      <c r="J3" s="231">
        <v>46041</v>
      </c>
      <c r="K3" s="222"/>
      <c r="L3" s="222"/>
      <c r="N3" s="207" t="s">
        <v>293</v>
      </c>
      <c r="O3" s="207"/>
      <c r="P3" s="207"/>
      <c r="Q3" s="207"/>
      <c r="R3" s="207"/>
      <c r="S3" s="207"/>
      <c r="T3" s="55" t="s">
        <v>294</v>
      </c>
    </row>
    <row r="4" spans="1:27">
      <c r="A4" s="219" t="s">
        <v>231</v>
      </c>
      <c r="B4" s="219"/>
      <c r="C4" s="219"/>
      <c r="D4" s="220" t="s">
        <v>2</v>
      </c>
      <c r="E4" s="220"/>
      <c r="F4" s="220"/>
      <c r="G4" s="220"/>
      <c r="H4" s="221" t="s">
        <v>232</v>
      </c>
      <c r="I4" s="221"/>
      <c r="J4" s="222" t="s">
        <v>2</v>
      </c>
      <c r="K4" s="222"/>
      <c r="L4" s="222"/>
      <c r="N4" s="207" t="s">
        <v>295</v>
      </c>
      <c r="O4" s="207"/>
      <c r="P4" s="207"/>
      <c r="Q4" s="207"/>
      <c r="R4" s="207"/>
      <c r="S4" s="207"/>
      <c r="T4" s="36" t="s">
        <v>296</v>
      </c>
    </row>
    <row r="5" spans="1:27">
      <c r="A5" s="219" t="s">
        <v>235</v>
      </c>
      <c r="B5" s="219"/>
      <c r="C5" s="219"/>
      <c r="D5" s="224" t="s">
        <v>236</v>
      </c>
      <c r="E5" s="224"/>
      <c r="F5" s="224"/>
      <c r="G5" s="224"/>
      <c r="H5" s="221" t="s">
        <v>237</v>
      </c>
      <c r="I5" s="221"/>
      <c r="J5" s="222" t="s">
        <v>2</v>
      </c>
      <c r="K5" s="222"/>
      <c r="L5" s="222"/>
      <c r="N5" s="207" t="s">
        <v>297</v>
      </c>
      <c r="O5" s="207"/>
      <c r="P5" s="207"/>
      <c r="Q5" s="207"/>
      <c r="R5" s="207"/>
      <c r="S5" s="207"/>
      <c r="T5" s="36" t="s">
        <v>298</v>
      </c>
    </row>
    <row r="6" spans="1:27">
      <c r="A6" s="225"/>
      <c r="B6" s="225"/>
      <c r="C6" s="225"/>
      <c r="D6" s="225"/>
      <c r="E6" s="225"/>
      <c r="F6" s="225"/>
      <c r="G6" s="225"/>
      <c r="H6" s="225"/>
      <c r="I6" s="225"/>
      <c r="J6" s="225"/>
      <c r="K6" s="225"/>
      <c r="L6" s="225"/>
      <c r="N6" s="63"/>
      <c r="O6" s="64"/>
      <c r="P6" s="64"/>
    </row>
    <row r="7" spans="1:27">
      <c r="A7" s="208" t="s">
        <v>299</v>
      </c>
      <c r="B7" s="208"/>
      <c r="C7" s="208"/>
      <c r="D7" s="208"/>
      <c r="E7" s="232" t="s">
        <v>300</v>
      </c>
      <c r="F7" s="232"/>
      <c r="G7" s="65" t="str">
        <f>IF(W1=0,R9,W9)</f>
        <v>Vị trí:</v>
      </c>
      <c r="H7" s="66" t="s">
        <v>301</v>
      </c>
      <c r="I7" s="67"/>
      <c r="J7" s="67"/>
      <c r="K7" s="67"/>
      <c r="L7" s="68"/>
      <c r="N7" s="69" t="s">
        <v>241</v>
      </c>
      <c r="O7" s="70" t="s">
        <v>242</v>
      </c>
      <c r="P7" s="70" t="s">
        <v>242</v>
      </c>
    </row>
    <row r="8" spans="1:27">
      <c r="A8" s="208" t="str">
        <f>IF(W1=0,R10,W10)</f>
        <v>Loại đất nền:</v>
      </c>
      <c r="B8" s="208"/>
      <c r="C8" s="208"/>
      <c r="D8" s="208"/>
      <c r="E8" s="229" t="s">
        <v>28</v>
      </c>
      <c r="F8" s="229"/>
      <c r="G8" s="71" t="s">
        <v>243</v>
      </c>
      <c r="H8" s="208" t="str">
        <f>IF($W$1=0,R19,W19)</f>
        <v>(Bảng 3.1 TCVN 9386:2025)</v>
      </c>
      <c r="I8" s="208"/>
      <c r="J8" s="208"/>
      <c r="K8" s="208"/>
      <c r="L8" s="208"/>
      <c r="N8" s="69" t="s">
        <v>244</v>
      </c>
      <c r="O8" s="70" t="s">
        <v>245</v>
      </c>
      <c r="P8" s="70" t="s">
        <v>245</v>
      </c>
    </row>
    <row r="9" spans="1:27">
      <c r="A9" s="208" t="str">
        <f>IF(W1=0,R11,W11)</f>
        <v>Gia tốc trọng trường:</v>
      </c>
      <c r="B9" s="208"/>
      <c r="C9" s="208"/>
      <c r="D9" s="208"/>
      <c r="E9" s="229" t="s">
        <v>246</v>
      </c>
      <c r="F9" s="229"/>
      <c r="G9" s="71">
        <v>9.81</v>
      </c>
      <c r="H9" s="208" t="s">
        <v>247</v>
      </c>
      <c r="I9" s="208"/>
      <c r="J9" s="208"/>
      <c r="K9" s="208"/>
      <c r="L9" s="208"/>
      <c r="N9" s="72">
        <v>0</v>
      </c>
      <c r="O9" s="57">
        <f>_xll.Dce_PhoDanHoiNamNgang9386($G$8,$G$9,$G$10,$G$11,$G$13,$G$14,N9,$E$7,"")</f>
        <v>0.93587406476338697</v>
      </c>
      <c r="R9" s="58" t="s">
        <v>248</v>
      </c>
      <c r="S9" s="63"/>
      <c r="T9" s="64"/>
      <c r="U9" s="73"/>
      <c r="V9" s="73"/>
      <c r="W9" s="73" t="s">
        <v>249</v>
      </c>
      <c r="X9" s="73"/>
      <c r="Y9" s="73"/>
      <c r="Z9" s="73"/>
      <c r="AA9" s="73"/>
    </row>
    <row r="10" spans="1:27" ht="15.75">
      <c r="A10" s="208" t="str">
        <f>IF(W1=0,R12,W12)</f>
        <v>Gia tốc nền:</v>
      </c>
      <c r="B10" s="208"/>
      <c r="C10" s="208"/>
      <c r="D10" s="208"/>
      <c r="E10" s="229" t="s">
        <v>250</v>
      </c>
      <c r="F10" s="229"/>
      <c r="G10" s="74">
        <v>8.48E-2</v>
      </c>
      <c r="H10" s="208" t="s">
        <v>247</v>
      </c>
      <c r="I10" s="208"/>
      <c r="J10" s="208"/>
      <c r="K10" s="208"/>
      <c r="L10" s="208"/>
      <c r="N10" s="72">
        <v>9.9999997764825804E-3</v>
      </c>
      <c r="O10" s="57">
        <f>_xll.Dce_PhoDanHoiNamNgang9386($G$8,$G$9,$G$10,$G$11,$G$13,$G$14,N10,$E$7,"")</f>
        <v>1.00606461700584</v>
      </c>
      <c r="R10" s="58" t="s">
        <v>251</v>
      </c>
      <c r="S10" s="63"/>
      <c r="T10" s="64"/>
      <c r="U10" s="73"/>
      <c r="V10" s="73"/>
      <c r="W10" s="73" t="s">
        <v>252</v>
      </c>
      <c r="X10" s="73"/>
      <c r="Y10" s="73"/>
      <c r="Z10" s="73"/>
      <c r="AA10" s="73"/>
    </row>
    <row r="11" spans="1:27" ht="15.75">
      <c r="A11" s="208" t="str">
        <f>IF(W1=0,R13,W13)</f>
        <v>Hệ số tầm quan trọng:</v>
      </c>
      <c r="B11" s="208"/>
      <c r="C11" s="208"/>
      <c r="D11" s="208"/>
      <c r="E11" s="229" t="s">
        <v>253</v>
      </c>
      <c r="F11" s="229"/>
      <c r="G11" s="71">
        <v>1.25</v>
      </c>
      <c r="H11" s="208" t="str">
        <f t="shared" ref="H11" si="0">IF($W$1=0,R22,W22)</f>
        <v>(Bảng 4.3 TCVN 9386:2025)</v>
      </c>
      <c r="I11" s="208"/>
      <c r="J11" s="208"/>
      <c r="K11" s="208"/>
      <c r="L11" s="208"/>
      <c r="N11" s="72">
        <v>1.9999999552965199E-2</v>
      </c>
      <c r="O11" s="57">
        <f>_xll.Dce_PhoDanHoiNamNgang9386($G$8,$G$9,$G$10,$G$11,$G$13,$G$14,N11,$E$7,"")</f>
        <v>1.07625516924829</v>
      </c>
      <c r="R11" s="64" t="s">
        <v>254</v>
      </c>
      <c r="S11" s="63"/>
      <c r="T11" s="64"/>
      <c r="U11" s="73"/>
      <c r="V11" s="73"/>
      <c r="W11" s="73" t="s">
        <v>255</v>
      </c>
      <c r="X11" s="73"/>
      <c r="Y11" s="73"/>
      <c r="Z11" s="73"/>
      <c r="AA11" s="73"/>
    </row>
    <row r="12" spans="1:27" ht="15.75">
      <c r="A12" s="208" t="str">
        <f>IF(W1=0,R14,W14)</f>
        <v>Gia tốc nền thiết kế:</v>
      </c>
      <c r="B12" s="208"/>
      <c r="C12" s="208"/>
      <c r="D12" s="208"/>
      <c r="E12" s="229" t="s">
        <v>302</v>
      </c>
      <c r="F12" s="229"/>
      <c r="G12" s="75">
        <f>G10*G11</f>
        <v>0.106</v>
      </c>
      <c r="H12" s="208" t="str">
        <f>IF(G12&gt;0.08,IF(W1=0,N3,T3),IF(G12&lt;=0.04,IF(W1=0,N5,T5),IF(W1=0,N4,T4)))</f>
        <v>Động đất mạnh ag &gt; 0.08g</v>
      </c>
      <c r="I12" s="208"/>
      <c r="J12" s="208"/>
      <c r="K12" s="208"/>
      <c r="L12" s="208"/>
      <c r="N12" s="72">
        <v>2.9999999329447701E-2</v>
      </c>
      <c r="O12" s="57">
        <f>_xll.Dce_PhoDanHoiNamNgang9386($G$8,$G$9,$G$10,$G$11,$G$13,$G$14,N12,$E$7,"")</f>
        <v>1.14644572149074</v>
      </c>
      <c r="R12" s="64" t="s">
        <v>256</v>
      </c>
      <c r="S12" s="63"/>
      <c r="T12" s="64"/>
      <c r="U12" s="73"/>
      <c r="V12" s="73"/>
      <c r="W12" s="73" t="s">
        <v>257</v>
      </c>
      <c r="X12" s="73"/>
      <c r="Y12" s="73"/>
      <c r="Z12" s="73"/>
      <c r="AA12" s="73"/>
    </row>
    <row r="13" spans="1:27">
      <c r="A13" s="208" t="str">
        <f>IF(W1=0,R15,W15)</f>
        <v>Hệ số ứng xử theo phương nằm ngang:</v>
      </c>
      <c r="B13" s="208"/>
      <c r="C13" s="208"/>
      <c r="D13" s="208"/>
      <c r="E13" s="229" t="s">
        <v>258</v>
      </c>
      <c r="F13" s="229"/>
      <c r="G13" s="71">
        <v>1.5</v>
      </c>
      <c r="H13" s="208" t="str">
        <f>IF($W$1=0,R23,W23)</f>
        <v>(Mục 5.2.2.2 TCVN 9386:2025)</v>
      </c>
      <c r="I13" s="208"/>
      <c r="J13" s="208"/>
      <c r="K13" s="208"/>
      <c r="L13" s="208"/>
      <c r="N13" s="72">
        <v>3.9999999105930301E-2</v>
      </c>
      <c r="O13" s="57">
        <f>_xll.Dce_PhoDanHoiNamNgang9386($G$8,$G$9,$G$10,$G$11,$G$13,$G$14,N13,$E$7,"")</f>
        <v>1.2166362737331999</v>
      </c>
      <c r="R13" s="64" t="s">
        <v>259</v>
      </c>
      <c r="S13" s="63"/>
      <c r="T13" s="64"/>
      <c r="U13" s="73"/>
      <c r="V13" s="73"/>
      <c r="W13" s="73" t="s">
        <v>260</v>
      </c>
      <c r="X13" s="73"/>
      <c r="Y13" s="73"/>
      <c r="Z13" s="73"/>
      <c r="AA13" s="73"/>
    </row>
    <row r="14" spans="1:27">
      <c r="A14" s="208" t="str">
        <f>IF(W1=0,R16,W16)</f>
        <v>Hệ số ứng với cận dưới của phổ thiết kế:</v>
      </c>
      <c r="B14" s="208"/>
      <c r="C14" s="208"/>
      <c r="D14" s="208"/>
      <c r="E14" s="230" t="s">
        <v>261</v>
      </c>
      <c r="F14" s="230"/>
      <c r="G14" s="65">
        <v>0.2</v>
      </c>
      <c r="H14" s="208" t="str">
        <f t="shared" ref="H14" si="1">IF($W$1=0,R24,W24)</f>
        <v>(Mục 3.2.2.5 TCVN 9386:2025)</v>
      </c>
      <c r="I14" s="208"/>
      <c r="J14" s="208"/>
      <c r="K14" s="208"/>
      <c r="L14" s="208"/>
      <c r="N14" s="72">
        <v>4.9999997019767803E-2</v>
      </c>
      <c r="O14" s="57">
        <f>_xll.Dce_PhoDanHoiNamNgang9386($G$8,$G$9,$G$10,$G$11,$G$13,$G$14,N14,$E$7,"")</f>
        <v>1.28682681290164</v>
      </c>
      <c r="R14" s="64" t="s">
        <v>262</v>
      </c>
      <c r="S14" s="63"/>
      <c r="T14" s="64"/>
      <c r="U14" s="73"/>
      <c r="V14" s="73"/>
      <c r="W14" s="73" t="s">
        <v>263</v>
      </c>
      <c r="X14" s="73"/>
      <c r="Y14" s="73"/>
      <c r="Z14" s="73"/>
      <c r="AA14" s="73"/>
    </row>
    <row r="15" spans="1:27">
      <c r="A15" s="208" t="str">
        <f>IF(W1=0,R17,W17)</f>
        <v>Giá trị mô tả các phổ phản ứng đàn hồi:</v>
      </c>
      <c r="B15" s="208"/>
      <c r="C15" s="208"/>
      <c r="D15" s="208"/>
      <c r="E15" s="229" t="s">
        <v>264</v>
      </c>
      <c r="F15" s="229"/>
      <c r="G15" s="76">
        <f>_xll.Dce_PhoDanHoiNamNgang9386($G$8,$G$9,$G$10,$G$11,$G$13,$G$14,"",$E$7,"S")</f>
        <v>1.3500000238418599</v>
      </c>
      <c r="H15" s="208" t="str">
        <f>IF($E$7="Loại 1",IF($W$1=0,R25,W25),IF($W$1=0,R26,W26))</f>
        <v>(Bảng 3.2 TCVN 9386:2025)</v>
      </c>
      <c r="I15" s="208"/>
      <c r="J15" s="208"/>
      <c r="K15" s="208"/>
      <c r="L15" s="208"/>
      <c r="N15" s="72">
        <v>5.9999994933605201E-2</v>
      </c>
      <c r="O15" s="57">
        <f>_xll.Dce_PhoDanHoiNamNgang9386($G$8,$G$9,$G$10,$G$11,$G$13,$G$14,N15,$E$7,"")</f>
        <v>1.3570173520700799</v>
      </c>
      <c r="R15" s="64" t="s">
        <v>265</v>
      </c>
      <c r="S15" s="63"/>
      <c r="T15" s="64"/>
      <c r="U15" s="73"/>
      <c r="V15" s="73"/>
      <c r="W15" s="73" t="s">
        <v>266</v>
      </c>
      <c r="X15" s="73"/>
      <c r="Y15" s="73"/>
      <c r="Z15" s="73"/>
      <c r="AA15" s="73"/>
    </row>
    <row r="16" spans="1:27" ht="15.75">
      <c r="A16" s="208" t="str">
        <f>IF(W1=0,R18,W18)</f>
        <v>Giá trị của:</v>
      </c>
      <c r="B16" s="208"/>
      <c r="C16" s="208"/>
      <c r="D16" s="208"/>
      <c r="E16" s="229" t="s">
        <v>267</v>
      </c>
      <c r="F16" s="229"/>
      <c r="G16" s="76">
        <f>_xll.Dce_PhoDanHoiNamNgang9386($G$8,$G$9,$G$10,$G$11,$G$13,$G$14,"",$E$7,"TB")</f>
        <v>0.20000000298023199</v>
      </c>
      <c r="H16" s="208" t="str">
        <f>IF($E$7="Loại 1",IF($W$1=0,R25,W25),IF($W$1=0,R26,W26))</f>
        <v>(Bảng 3.2 TCVN 9386:2025)</v>
      </c>
      <c r="I16" s="208"/>
      <c r="J16" s="208"/>
      <c r="K16" s="208"/>
      <c r="L16" s="208"/>
      <c r="N16" s="72">
        <v>6.9999992847442599E-2</v>
      </c>
      <c r="O16" s="57">
        <f>_xll.Dce_PhoDanHoiNamNgang9386($G$8,$G$9,$G$10,$G$11,$G$13,$G$14,N16,$E$7,"")</f>
        <v>1.42720789123852</v>
      </c>
      <c r="R16" s="64" t="s">
        <v>268</v>
      </c>
      <c r="S16" s="63"/>
      <c r="T16" s="64"/>
      <c r="U16" s="73"/>
      <c r="V16" s="73"/>
      <c r="W16" s="77" t="s">
        <v>269</v>
      </c>
      <c r="X16" s="73"/>
      <c r="Y16" s="73"/>
      <c r="Z16" s="73"/>
      <c r="AA16" s="73"/>
    </row>
    <row r="17" spans="1:27" ht="15.75">
      <c r="A17" s="208" t="str">
        <f>IF(W1=0,R18,W18)</f>
        <v>Giá trị của:</v>
      </c>
      <c r="B17" s="208"/>
      <c r="C17" s="208"/>
      <c r="D17" s="208"/>
      <c r="E17" s="229" t="s">
        <v>270</v>
      </c>
      <c r="F17" s="229"/>
      <c r="G17" s="76">
        <f>_xll.Dce_PhoDanHoiNamNgang9386($G$8,$G$9,$G$10,$G$11,$G$13,$G$14,"",$E$7,"TC")</f>
        <v>0.80000001192092896</v>
      </c>
      <c r="H17" s="208" t="str">
        <f>IF($E$7="Loại 1",IF($W$1=0,R25,W25),IF($W$1=0,R26,W26))</f>
        <v>(Bảng 3.2 TCVN 9386:2025)</v>
      </c>
      <c r="I17" s="208"/>
      <c r="J17" s="208"/>
      <c r="K17" s="208"/>
      <c r="L17" s="208"/>
      <c r="N17" s="72">
        <v>7.9999990761280101E-2</v>
      </c>
      <c r="O17" s="57">
        <f>_xll.Dce_PhoDanHoiNamNgang9386($G$8,$G$9,$G$10,$G$11,$G$13,$G$14,N17,$E$7,"")</f>
        <v>1.4973984304069701</v>
      </c>
      <c r="R17" s="64" t="s">
        <v>271</v>
      </c>
      <c r="S17" s="63"/>
      <c r="T17" s="64"/>
      <c r="U17" s="73"/>
      <c r="V17" s="73"/>
      <c r="W17" s="73" t="s">
        <v>272</v>
      </c>
      <c r="X17" s="73"/>
      <c r="Y17" s="73"/>
      <c r="Z17" s="73"/>
      <c r="AA17" s="73"/>
    </row>
    <row r="18" spans="1:27" ht="15.75">
      <c r="A18" s="208" t="str">
        <f>IF(W1=0,R18,W18)</f>
        <v>Giá trị của:</v>
      </c>
      <c r="B18" s="208"/>
      <c r="C18" s="208"/>
      <c r="D18" s="208"/>
      <c r="E18" s="229" t="s">
        <v>273</v>
      </c>
      <c r="F18" s="229"/>
      <c r="G18" s="76">
        <f>_xll.Dce_PhoDanHoiNamNgang9386($G$8,$G$9,$G$10,$G$11,$G$13,$G$14,"",$E$7,"TD")</f>
        <v>2</v>
      </c>
      <c r="H18" s="208" t="str">
        <f>IF($E$7="Loại 1",IF($W$1=0,R25,W25),IF($W$1=0,R26,W26))</f>
        <v>(Bảng 3.2 TCVN 9386:2025)</v>
      </c>
      <c r="I18" s="208"/>
      <c r="J18" s="208"/>
      <c r="K18" s="208"/>
      <c r="L18" s="208"/>
      <c r="N18" s="72">
        <v>8.9999988675117507E-2</v>
      </c>
      <c r="O18" s="57">
        <f>_xll.Dce_PhoDanHoiNamNgang9386($G$8,$G$9,$G$10,$G$11,$G$13,$G$14,N18,$E$7,"")</f>
        <v>1.5675889695754099</v>
      </c>
      <c r="R18" s="64" t="s">
        <v>274</v>
      </c>
      <c r="S18" s="63"/>
      <c r="T18" s="64"/>
      <c r="U18" s="73"/>
      <c r="V18" s="73"/>
      <c r="W18" s="73" t="s">
        <v>275</v>
      </c>
      <c r="X18" s="73"/>
      <c r="Y18" s="73"/>
      <c r="Z18" s="73"/>
      <c r="AA18" s="73"/>
    </row>
    <row r="19" spans="1:27" ht="15.75">
      <c r="A19" s="208" t="str">
        <f>IF(W1=0,R18,W18)</f>
        <v>Giá trị của:</v>
      </c>
      <c r="B19" s="208"/>
      <c r="C19" s="208"/>
      <c r="D19" s="208"/>
      <c r="E19" s="229" t="s">
        <v>276</v>
      </c>
      <c r="F19" s="229"/>
      <c r="G19" s="78">
        <f>_xll.Dce_PhoDanHoiNamNgang9386($G$8,$G$9,$G$10,$G$11,$G$13,$G$14,"",$E$7,"STB")</f>
        <v>2.33968516190847</v>
      </c>
      <c r="H19" s="208" t="str">
        <f>IF($W$1=0,R27,W27)</f>
        <v>(Mục 3.2.2.5 TCVN 9386:2025)</v>
      </c>
      <c r="I19" s="208"/>
      <c r="J19" s="208"/>
      <c r="K19" s="208"/>
      <c r="L19" s="208"/>
      <c r="N19" s="72">
        <v>9.9999986588954898E-2</v>
      </c>
      <c r="O19" s="57">
        <f>_xll.Dce_PhoDanHoiNamNgang9386($G$8,$G$9,$G$10,$G$11,$G$13,$G$14,N19,$E$7,"")</f>
        <v>1.63777950874385</v>
      </c>
      <c r="R19" s="64" t="s">
        <v>303</v>
      </c>
      <c r="S19" s="63"/>
      <c r="T19" s="64"/>
      <c r="U19" s="73"/>
      <c r="V19" s="73"/>
      <c r="W19" s="73" t="s">
        <v>304</v>
      </c>
      <c r="X19" s="73"/>
      <c r="Y19" s="73"/>
      <c r="Z19" s="73"/>
      <c r="AA19" s="73"/>
    </row>
    <row r="20" spans="1:27" ht="15.75">
      <c r="A20" s="208" t="str">
        <f>IF(W1=0,R18,W18)</f>
        <v>Giá trị của:</v>
      </c>
      <c r="B20" s="208"/>
      <c r="C20" s="208"/>
      <c r="D20" s="208"/>
      <c r="E20" s="229" t="s">
        <v>279</v>
      </c>
      <c r="F20" s="229"/>
      <c r="G20" s="78">
        <f>_xll.Dce_PhoDanHoiNamNgang9386($G$8,$G$9,$G$10,$G$11,$G$13,$G$14,"",$E$7,"STC")</f>
        <v>2.33968516190847</v>
      </c>
      <c r="H20" s="208" t="str">
        <f>IF($W$1=0,R27,W27)</f>
        <v>(Mục 3.2.2.5 TCVN 9386:2025)</v>
      </c>
      <c r="I20" s="208"/>
      <c r="J20" s="208"/>
      <c r="K20" s="208"/>
      <c r="L20" s="208"/>
      <c r="N20" s="72">
        <v>0.109999984502792</v>
      </c>
      <c r="O20" s="57">
        <f>_xll.Dce_PhoDanHoiNamNgang9386($G$8,$G$9,$G$10,$G$11,$G$13,$G$14,N20,$E$7,"")</f>
        <v>1.7079700479122899</v>
      </c>
      <c r="R20" s="64" t="s">
        <v>2</v>
      </c>
      <c r="S20" s="63"/>
      <c r="T20" s="64"/>
      <c r="U20" s="73"/>
      <c r="V20" s="73"/>
      <c r="W20" s="73" t="s">
        <v>2</v>
      </c>
      <c r="X20" s="73"/>
      <c r="Y20" s="73"/>
      <c r="Z20" s="73"/>
      <c r="AA20" s="73"/>
    </row>
    <row r="21" spans="1:27" ht="15.75">
      <c r="A21" s="208" t="str">
        <f>IF(W1=0,R18,W18)</f>
        <v>Giá trị của:</v>
      </c>
      <c r="B21" s="208"/>
      <c r="C21" s="208"/>
      <c r="D21" s="208"/>
      <c r="E21" s="229" t="s">
        <v>280</v>
      </c>
      <c r="F21" s="229"/>
      <c r="G21" s="78">
        <f>_xll.Dce_PhoDanHoiNamNgang9386($G$8,$G$9,$G$10,$G$11,$G$13,$G$14,"",$E$7,"STD")</f>
        <v>0.93587407870899697</v>
      </c>
      <c r="H21" s="208" t="str">
        <f>IF($W$1=0,R27,W27)</f>
        <v>(Mục 3.2.2.5 TCVN 9386:2025)</v>
      </c>
      <c r="I21" s="208"/>
      <c r="J21" s="208"/>
      <c r="K21" s="208"/>
      <c r="L21" s="208"/>
      <c r="N21" s="72">
        <v>0.11999998241663</v>
      </c>
      <c r="O21" s="57">
        <f>_xll.Dce_PhoDanHoiNamNgang9386($G$8,$G$9,$G$10,$G$11,$G$13,$G$14,N21,$E$7,"")</f>
        <v>1.77816058708074</v>
      </c>
      <c r="R21" s="64" t="s">
        <v>281</v>
      </c>
      <c r="S21" s="63"/>
      <c r="T21" s="64"/>
      <c r="U21" s="73"/>
      <c r="V21" s="73"/>
      <c r="W21" s="73" t="s">
        <v>282</v>
      </c>
      <c r="X21" s="73"/>
      <c r="Y21" s="73"/>
      <c r="Z21" s="73"/>
      <c r="AA21" s="73"/>
    </row>
    <row r="22" spans="1:27">
      <c r="A22" s="208" t="str">
        <f>IF(W1=0,R18,W18)</f>
        <v>Giá trị của:</v>
      </c>
      <c r="B22" s="208"/>
      <c r="C22" s="208"/>
      <c r="D22" s="208"/>
      <c r="E22" s="229" t="s">
        <v>283</v>
      </c>
      <c r="F22" s="229"/>
      <c r="G22" s="78">
        <f>_xll.Dce_PhoDanHoiNamNgang9386($G$8,$G$9,$G$10,$G$11,$G$13,$G$14,"",$E$7,"S10")</f>
        <v>0.20797200202941901</v>
      </c>
      <c r="H22" s="208" t="str">
        <f>IF($W$1=0,R27,W27)</f>
        <v>(Mục 3.2.2.5 TCVN 9386:2025)</v>
      </c>
      <c r="I22" s="208"/>
      <c r="J22" s="208"/>
      <c r="K22" s="208"/>
      <c r="L22" s="208"/>
      <c r="N22" s="72">
        <v>0.129999980330467</v>
      </c>
      <c r="O22" s="57">
        <f>_xll.Dce_PhoDanHoiNamNgang9386($G$8,$G$9,$G$10,$G$11,$G$13,$G$14,N22,$E$7,"")</f>
        <v>1.8483511262491801</v>
      </c>
      <c r="R22" s="64" t="s">
        <v>305</v>
      </c>
      <c r="S22" s="63"/>
      <c r="T22" s="64"/>
      <c r="U22" s="73"/>
      <c r="V22" s="73"/>
      <c r="W22" s="73" t="s">
        <v>306</v>
      </c>
      <c r="X22" s="73"/>
      <c r="Y22" s="73"/>
      <c r="Z22" s="73"/>
      <c r="AA22" s="73"/>
    </row>
    <row r="23" spans="1:27">
      <c r="A23" s="208" t="str">
        <f>IF(W1=0,R18,W18)</f>
        <v>Giá trị của:</v>
      </c>
      <c r="B23" s="208"/>
      <c r="C23" s="208"/>
      <c r="D23" s="208"/>
      <c r="E23" s="229" t="s">
        <v>286</v>
      </c>
      <c r="F23" s="229"/>
      <c r="G23" s="78">
        <f>_xll.Dce_PhoDanHoiNamNgang9386($G$8,$G$9,$G$10,$G$11,$G$13,$G$14,"",$E$7,"S0")</f>
        <v>0.93587406476338697</v>
      </c>
      <c r="H23" s="208" t="str">
        <f>IF($W$1=0,R27,W27)</f>
        <v>(Mục 3.2.2.5 TCVN 9386:2025)</v>
      </c>
      <c r="I23" s="208"/>
      <c r="J23" s="208"/>
      <c r="K23" s="208"/>
      <c r="L23" s="208"/>
      <c r="N23" s="72">
        <v>0.139999985694885</v>
      </c>
      <c r="O23" s="57">
        <f>_xll.Dce_PhoDanHoiNamNgang9386($G$8,$G$9,$G$10,$G$11,$G$13,$G$14,N23,$E$7,"")</f>
        <v>1.9185417177136601</v>
      </c>
      <c r="R23" s="64" t="s">
        <v>307</v>
      </c>
      <c r="S23" s="63"/>
      <c r="T23" s="64"/>
      <c r="U23" s="73"/>
      <c r="V23" s="73"/>
      <c r="W23" s="73" t="s">
        <v>308</v>
      </c>
      <c r="X23" s="73"/>
      <c r="Y23" s="73"/>
      <c r="Z23" s="73"/>
      <c r="AA23" s="73"/>
    </row>
    <row r="24" spans="1:27">
      <c r="E24" s="48"/>
      <c r="N24" s="72">
        <v>0.14999999105930301</v>
      </c>
      <c r="O24" s="57">
        <f>_xll.Dce_PhoDanHoiNamNgang9386($G$8,$G$9,$G$10,$G$11,$G$13,$G$14,N24,$E$7,"")</f>
        <v>1.9887323091781399</v>
      </c>
      <c r="R24" s="64" t="s">
        <v>309</v>
      </c>
      <c r="S24" s="63"/>
      <c r="T24" s="64"/>
      <c r="U24" s="73"/>
      <c r="V24" s="73"/>
      <c r="W24" s="73" t="s">
        <v>310</v>
      </c>
      <c r="X24" s="73"/>
      <c r="Y24" s="73"/>
      <c r="Z24" s="73"/>
      <c r="AA24" s="73"/>
    </row>
    <row r="25" spans="1:27">
      <c r="E25" s="48"/>
      <c r="N25" s="72">
        <v>0.15999999642372101</v>
      </c>
      <c r="O25" s="57">
        <f>_xll.Dce_PhoDanHoiNamNgang9386($G$8,$G$9,$G$10,$G$11,$G$13,$G$14,N25,$E$7,"")</f>
        <v>2.05892290064262</v>
      </c>
      <c r="R25" s="64" t="s">
        <v>311</v>
      </c>
      <c r="S25" s="63"/>
      <c r="T25" s="64"/>
      <c r="U25" s="73"/>
      <c r="V25" s="73"/>
      <c r="W25" s="73" t="s">
        <v>312</v>
      </c>
      <c r="X25" s="73"/>
      <c r="Y25" s="73"/>
      <c r="Z25" s="73"/>
      <c r="AA25" s="73"/>
    </row>
    <row r="26" spans="1:27">
      <c r="E26" s="48"/>
      <c r="N26" s="72">
        <v>0.17000000178813901</v>
      </c>
      <c r="O26" s="57">
        <f>_xll.Dce_PhoDanHoiNamNgang9386($G$8,$G$9,$G$10,$G$11,$G$13,$G$14,N26,$E$7,"")</f>
        <v>2.1291134921071002</v>
      </c>
      <c r="R26" s="64" t="s">
        <v>313</v>
      </c>
      <c r="S26" s="63"/>
      <c r="T26" s="64"/>
      <c r="U26" s="73"/>
      <c r="V26" s="73"/>
      <c r="W26" s="73" t="s">
        <v>314</v>
      </c>
      <c r="X26" s="73"/>
      <c r="Y26" s="73"/>
      <c r="Z26" s="73"/>
      <c r="AA26" s="73"/>
    </row>
    <row r="27" spans="1:27">
      <c r="E27" s="48"/>
      <c r="N27" s="72">
        <v>0.18000000715255701</v>
      </c>
      <c r="O27" s="57">
        <f>_xll.Dce_PhoDanHoiNamNgang9386($G$8,$G$9,$G$10,$G$11,$G$13,$G$14,N27,$E$7,"")</f>
        <v>2.19930408357158</v>
      </c>
      <c r="R27" s="64" t="s">
        <v>309</v>
      </c>
      <c r="S27" s="63"/>
      <c r="T27" s="64"/>
      <c r="U27" s="73"/>
      <c r="V27" s="73"/>
      <c r="W27" s="73" t="s">
        <v>310</v>
      </c>
      <c r="X27" s="73"/>
      <c r="Y27" s="73"/>
      <c r="Z27" s="73"/>
      <c r="AA27" s="73"/>
    </row>
    <row r="28" spans="1:27">
      <c r="E28" s="48"/>
      <c r="N28" s="72">
        <v>0.19000001251697499</v>
      </c>
      <c r="O28" s="57">
        <f>_xll.Dce_PhoDanHoiNamNgang9386($G$8,$G$9,$G$10,$G$11,$G$13,$G$14,N28,$E$7,"")</f>
        <v>2.2694946750360598</v>
      </c>
      <c r="R28" s="64"/>
      <c r="S28" s="63"/>
      <c r="T28" s="64"/>
      <c r="U28" s="73"/>
      <c r="V28" s="73"/>
      <c r="W28" s="73"/>
      <c r="X28" s="73"/>
      <c r="Y28" s="73"/>
      <c r="Z28" s="73"/>
      <c r="AA28" s="73"/>
    </row>
    <row r="29" spans="1:27">
      <c r="E29" s="48"/>
      <c r="N29" s="72">
        <v>0.20000001788139299</v>
      </c>
      <c r="O29" s="57">
        <f>_xll.Dce_PhoDanHoiNamNgang9386($G$8,$G$9,$G$10,$G$11,$G$13,$G$14,N29,$E$7,"")</f>
        <v>2.33968516190847</v>
      </c>
      <c r="X29" s="73"/>
      <c r="Y29" s="73"/>
      <c r="Z29" s="73"/>
      <c r="AA29" s="73"/>
    </row>
    <row r="30" spans="1:27">
      <c r="E30" s="48"/>
      <c r="N30" s="72">
        <v>0.21000002324581099</v>
      </c>
      <c r="O30" s="57">
        <f>_xll.Dce_PhoDanHoiNamNgang9386($G$8,$G$9,$G$10,$G$11,$G$13,$G$14,N30,$E$7,"")</f>
        <v>2.33968516190847</v>
      </c>
      <c r="R30" s="64"/>
      <c r="S30" s="63"/>
      <c r="T30" s="64"/>
      <c r="U30" s="73"/>
      <c r="V30" s="73"/>
      <c r="W30" s="73"/>
      <c r="X30" s="73"/>
      <c r="Y30" s="73"/>
      <c r="Z30" s="73"/>
      <c r="AA30" s="73"/>
    </row>
    <row r="31" spans="1:27">
      <c r="E31" s="48"/>
      <c r="N31" s="72">
        <v>0.22000002861022899</v>
      </c>
      <c r="O31" s="57">
        <f>_xll.Dce_PhoDanHoiNamNgang9386($G$8,$G$9,$G$10,$G$11,$G$13,$G$14,N31,$E$7,"")</f>
        <v>2.33968516190847</v>
      </c>
      <c r="R31" s="64"/>
      <c r="S31" s="63"/>
      <c r="T31" s="64"/>
      <c r="U31" s="73"/>
      <c r="V31" s="73"/>
      <c r="W31" s="73"/>
      <c r="X31" s="73"/>
      <c r="Y31" s="73"/>
      <c r="Z31" s="73"/>
      <c r="AA31" s="73"/>
    </row>
    <row r="32" spans="1:27">
      <c r="E32" s="48"/>
      <c r="N32" s="72">
        <v>0.23000003397464799</v>
      </c>
      <c r="O32" s="57">
        <f>_xll.Dce_PhoDanHoiNamNgang9386($G$8,$G$9,$G$10,$G$11,$G$13,$G$14,N32,$E$7,"")</f>
        <v>2.33968516190847</v>
      </c>
      <c r="R32" s="64"/>
      <c r="S32" s="63"/>
      <c r="T32" s="64"/>
      <c r="U32" s="73"/>
      <c r="V32" s="73"/>
      <c r="W32" s="73"/>
      <c r="X32" s="73"/>
      <c r="Y32" s="73"/>
      <c r="Z32" s="73"/>
      <c r="AA32" s="73"/>
    </row>
    <row r="33" spans="5:27">
      <c r="E33" s="48"/>
      <c r="N33" s="72">
        <v>0.240000039339066</v>
      </c>
      <c r="O33" s="57">
        <f>_xll.Dce_PhoDanHoiNamNgang9386($G$8,$G$9,$G$10,$G$11,$G$13,$G$14,N33,$E$7,"")</f>
        <v>2.33968516190847</v>
      </c>
      <c r="R33" s="64"/>
      <c r="S33" s="63"/>
      <c r="T33" s="64"/>
      <c r="U33" s="73"/>
      <c r="V33" s="73"/>
      <c r="W33" s="73"/>
      <c r="X33" s="73"/>
      <c r="Y33" s="73"/>
      <c r="Z33" s="73"/>
      <c r="AA33" s="73"/>
    </row>
    <row r="34" spans="5:27">
      <c r="E34" s="48"/>
      <c r="N34" s="72">
        <v>0.250000029802322</v>
      </c>
      <c r="O34" s="57">
        <f>_xll.Dce_PhoDanHoiNamNgang9386($G$8,$G$9,$G$10,$G$11,$G$13,$G$14,N34,$E$7,"")</f>
        <v>2.33968516190847</v>
      </c>
      <c r="X34" s="73"/>
      <c r="Y34" s="73"/>
      <c r="Z34" s="73"/>
      <c r="AA34" s="73"/>
    </row>
    <row r="35" spans="5:27">
      <c r="E35" s="48"/>
      <c r="N35" s="72">
        <v>0.260000020265579</v>
      </c>
      <c r="O35" s="57">
        <f>_xll.Dce_PhoDanHoiNamNgang9386($G$8,$G$9,$G$10,$G$11,$G$13,$G$14,N35,$E$7,"")</f>
        <v>2.33968516190847</v>
      </c>
      <c r="R35" s="64"/>
      <c r="S35" s="63"/>
      <c r="T35" s="64"/>
      <c r="U35" s="73"/>
      <c r="V35" s="73"/>
      <c r="W35" s="73"/>
      <c r="X35" s="73"/>
      <c r="Y35" s="73"/>
      <c r="Z35" s="73"/>
      <c r="AA35" s="73"/>
    </row>
    <row r="36" spans="5:27">
      <c r="E36" s="48"/>
      <c r="N36" s="72">
        <v>0.270000010728836</v>
      </c>
      <c r="O36" s="57">
        <f>_xll.Dce_PhoDanHoiNamNgang9386($G$8,$G$9,$G$10,$G$11,$G$13,$G$14,N36,$E$7,"")</f>
        <v>2.33968516190847</v>
      </c>
      <c r="R36" s="64"/>
      <c r="S36" s="63"/>
      <c r="T36" s="64"/>
      <c r="U36" s="73"/>
      <c r="V36" s="73"/>
      <c r="W36" s="73"/>
    </row>
    <row r="37" spans="5:27">
      <c r="E37" s="48"/>
      <c r="N37" s="72">
        <v>0.28000000119209301</v>
      </c>
      <c r="O37" s="57">
        <f>_xll.Dce_PhoDanHoiNamNgang9386($G$8,$G$9,$G$10,$G$11,$G$13,$G$14,N37,$E$7,"")</f>
        <v>2.33968516190847</v>
      </c>
      <c r="R37" s="64"/>
      <c r="S37" s="63"/>
      <c r="T37" s="64"/>
      <c r="U37" s="73"/>
      <c r="V37" s="73"/>
      <c r="W37" s="73"/>
    </row>
    <row r="38" spans="5:27">
      <c r="E38" s="48"/>
      <c r="N38" s="72">
        <v>0.28999999165535001</v>
      </c>
      <c r="O38" s="57">
        <f>_xll.Dce_PhoDanHoiNamNgang9386($G$8,$G$9,$G$10,$G$11,$G$13,$G$14,N38,$E$7,"")</f>
        <v>2.33968516190847</v>
      </c>
      <c r="R38" s="64"/>
      <c r="S38" s="63"/>
      <c r="T38" s="64"/>
    </row>
    <row r="39" spans="5:27">
      <c r="E39" s="48"/>
      <c r="N39" s="72">
        <v>0.29999998211860701</v>
      </c>
      <c r="O39" s="57">
        <f>_xll.Dce_PhoDanHoiNamNgang9386($G$8,$G$9,$G$10,$G$11,$G$13,$G$14,N39,$E$7,"")</f>
        <v>2.33968516190847</v>
      </c>
      <c r="R39" s="64"/>
      <c r="S39" s="63"/>
      <c r="T39" s="64"/>
    </row>
    <row r="40" spans="5:27">
      <c r="E40" s="48"/>
      <c r="N40" s="72">
        <v>0.30999997258186301</v>
      </c>
      <c r="O40" s="57">
        <f>_xll.Dce_PhoDanHoiNamNgang9386($G$8,$G$9,$G$10,$G$11,$G$13,$G$14,N40,$E$7,"")</f>
        <v>2.33968516190847</v>
      </c>
      <c r="R40" s="64"/>
      <c r="S40" s="63"/>
      <c r="T40" s="64"/>
    </row>
    <row r="41" spans="5:27">
      <c r="E41" s="48"/>
      <c r="N41" s="72">
        <v>0.31999996304512002</v>
      </c>
      <c r="O41" s="57">
        <f>_xll.Dce_PhoDanHoiNamNgang9386($G$8,$G$9,$G$10,$G$11,$G$13,$G$14,N41,$E$7,"")</f>
        <v>2.33968516190847</v>
      </c>
      <c r="R41" s="64"/>
      <c r="S41" s="63"/>
      <c r="T41" s="64"/>
    </row>
    <row r="42" spans="5:27">
      <c r="E42" s="48"/>
      <c r="N42" s="72">
        <v>0.32999995350837702</v>
      </c>
      <c r="O42" s="57">
        <f>_xll.Dce_PhoDanHoiNamNgang9386($G$8,$G$9,$G$10,$G$11,$G$13,$G$14,N42,$E$7,"")</f>
        <v>2.33968516190847</v>
      </c>
      <c r="R42" s="64"/>
      <c r="S42" s="63"/>
      <c r="T42" s="64"/>
    </row>
    <row r="43" spans="5:27">
      <c r="E43" s="48"/>
      <c r="N43" s="72">
        <v>0.33999994397163402</v>
      </c>
      <c r="O43" s="57">
        <f>_xll.Dce_PhoDanHoiNamNgang9386($G$8,$G$9,$G$10,$G$11,$G$13,$G$14,N43,$E$7,"")</f>
        <v>2.33968516190847</v>
      </c>
      <c r="R43" s="64"/>
      <c r="S43" s="63"/>
      <c r="T43" s="64"/>
    </row>
    <row r="44" spans="5:27">
      <c r="E44" s="48"/>
      <c r="N44" s="72">
        <v>0.34999993443489102</v>
      </c>
      <c r="O44" s="57">
        <f>_xll.Dce_PhoDanHoiNamNgang9386($G$8,$G$9,$G$10,$G$11,$G$13,$G$14,N44,$E$7,"")</f>
        <v>2.33968516190847</v>
      </c>
      <c r="R44" s="64"/>
      <c r="S44" s="63"/>
      <c r="T44" s="64"/>
    </row>
    <row r="45" spans="5:27">
      <c r="E45" s="48"/>
      <c r="N45" s="72">
        <v>0.35999992489814803</v>
      </c>
      <c r="O45" s="57">
        <f>_xll.Dce_PhoDanHoiNamNgang9386($G$8,$G$9,$G$10,$G$11,$G$13,$G$14,N45,$E$7,"")</f>
        <v>2.33968516190847</v>
      </c>
      <c r="R45" s="64"/>
      <c r="S45" s="63"/>
      <c r="T45" s="64"/>
    </row>
    <row r="46" spans="5:27">
      <c r="E46" s="48"/>
      <c r="N46" s="72">
        <v>0.36999991536140397</v>
      </c>
      <c r="O46" s="57">
        <f>_xll.Dce_PhoDanHoiNamNgang9386($G$8,$G$9,$G$10,$G$11,$G$13,$G$14,N46,$E$7,"")</f>
        <v>2.33968516190847</v>
      </c>
      <c r="R46" s="64"/>
      <c r="S46" s="63"/>
      <c r="T46" s="64"/>
    </row>
    <row r="47" spans="5:27">
      <c r="E47" s="48"/>
      <c r="N47" s="72">
        <v>0.37999990582466098</v>
      </c>
      <c r="O47" s="57">
        <f>_xll.Dce_PhoDanHoiNamNgang9386($G$8,$G$9,$G$10,$G$11,$G$13,$G$14,N47,$E$7,"")</f>
        <v>2.33968516190847</v>
      </c>
      <c r="R47" s="64"/>
      <c r="S47" s="63"/>
      <c r="T47" s="64"/>
    </row>
    <row r="48" spans="5:27">
      <c r="E48" s="48"/>
      <c r="N48" s="72">
        <v>0.38999989628791798</v>
      </c>
      <c r="O48" s="57">
        <f>_xll.Dce_PhoDanHoiNamNgang9386($G$8,$G$9,$G$10,$G$11,$G$13,$G$14,N48,$E$7,"")</f>
        <v>2.33968516190847</v>
      </c>
      <c r="R48" s="64"/>
      <c r="S48" s="63"/>
      <c r="T48" s="64"/>
    </row>
    <row r="49" spans="5:20">
      <c r="E49" s="48"/>
      <c r="N49" s="72">
        <v>0.39999988675117498</v>
      </c>
      <c r="O49" s="57">
        <f>_xll.Dce_PhoDanHoiNamNgang9386($G$8,$G$9,$G$10,$G$11,$G$13,$G$14,N49,$E$7,"")</f>
        <v>2.33968516190847</v>
      </c>
      <c r="R49" s="64"/>
      <c r="S49" s="63"/>
      <c r="T49" s="64"/>
    </row>
    <row r="50" spans="5:20">
      <c r="E50" s="48"/>
      <c r="N50" s="72">
        <v>0.40999987721443198</v>
      </c>
      <c r="O50" s="57">
        <f>_xll.Dce_PhoDanHoiNamNgang9386($G$8,$G$9,$G$10,$G$11,$G$13,$G$14,N50,$E$7,"")</f>
        <v>2.33968516190847</v>
      </c>
      <c r="R50" s="64"/>
      <c r="S50" s="63"/>
      <c r="T50" s="64"/>
    </row>
    <row r="51" spans="5:20">
      <c r="E51" s="48"/>
      <c r="N51" s="72">
        <v>0.41999986767768899</v>
      </c>
      <c r="O51" s="57">
        <f>_xll.Dce_PhoDanHoiNamNgang9386($G$8,$G$9,$G$10,$G$11,$G$13,$G$14,N51,$E$7,"")</f>
        <v>2.33968516190847</v>
      </c>
      <c r="R51" s="64"/>
      <c r="S51" s="63"/>
      <c r="T51" s="64"/>
    </row>
    <row r="52" spans="5:20">
      <c r="E52" s="48"/>
      <c r="N52" s="72">
        <v>0.42999985814094499</v>
      </c>
      <c r="O52" s="57">
        <f>_xll.Dce_PhoDanHoiNamNgang9386($G$8,$G$9,$G$10,$G$11,$G$13,$G$14,N52,$E$7,"")</f>
        <v>2.33968516190847</v>
      </c>
      <c r="R52" s="64"/>
      <c r="S52" s="63"/>
      <c r="T52" s="64"/>
    </row>
    <row r="53" spans="5:20">
      <c r="E53" s="48"/>
      <c r="N53" s="72">
        <v>0.43999984860420199</v>
      </c>
      <c r="O53" s="57">
        <f>_xll.Dce_PhoDanHoiNamNgang9386($G$8,$G$9,$G$10,$G$11,$G$13,$G$14,N53,$E$7,"")</f>
        <v>2.33968516190847</v>
      </c>
      <c r="R53" s="64"/>
      <c r="S53" s="63"/>
      <c r="T53" s="64"/>
    </row>
    <row r="54" spans="5:20">
      <c r="E54" s="48"/>
      <c r="N54" s="72">
        <v>0.449999839067459</v>
      </c>
      <c r="O54" s="57">
        <f>_xll.Dce_PhoDanHoiNamNgang9386($G$8,$G$9,$G$10,$G$11,$G$13,$G$14,N54,$E$7,"")</f>
        <v>2.33968516190847</v>
      </c>
      <c r="R54" s="64"/>
      <c r="S54" s="63"/>
      <c r="T54" s="64"/>
    </row>
    <row r="55" spans="5:20">
      <c r="E55" s="48"/>
      <c r="N55" s="72">
        <v>0.459999829530716</v>
      </c>
      <c r="O55" s="57">
        <f>_xll.Dce_PhoDanHoiNamNgang9386($G$8,$G$9,$G$10,$G$11,$G$13,$G$14,N55,$E$7,"")</f>
        <v>2.33968516190847</v>
      </c>
      <c r="R55" s="64"/>
      <c r="S55" s="63"/>
      <c r="T55" s="64"/>
    </row>
    <row r="56" spans="5:20">
      <c r="E56" s="48"/>
      <c r="N56" s="72">
        <v>0.469999819993973</v>
      </c>
      <c r="O56" s="57">
        <f>_xll.Dce_PhoDanHoiNamNgang9386($G$8,$G$9,$G$10,$G$11,$G$13,$G$14,N56,$E$7,"")</f>
        <v>2.33968516190847</v>
      </c>
      <c r="R56" s="64"/>
      <c r="S56" s="63"/>
      <c r="T56" s="64"/>
    </row>
    <row r="57" spans="5:20">
      <c r="E57" s="48"/>
      <c r="N57" s="72">
        <v>0.47999981045723</v>
      </c>
      <c r="O57" s="57">
        <f>_xll.Dce_PhoDanHoiNamNgang9386($G$8,$G$9,$G$10,$G$11,$G$13,$G$14,N57,$E$7,"")</f>
        <v>2.33968516190847</v>
      </c>
      <c r="R57" s="64"/>
      <c r="S57" s="63"/>
      <c r="T57" s="64"/>
    </row>
    <row r="58" spans="5:20">
      <c r="E58" s="48"/>
      <c r="N58" s="72">
        <v>0.48999980092048601</v>
      </c>
      <c r="O58" s="57">
        <f>_xll.Dce_PhoDanHoiNamNgang9386($G$8,$G$9,$G$10,$G$11,$G$13,$G$14,N58,$E$7,"")</f>
        <v>2.33968516190847</v>
      </c>
      <c r="R58" s="64"/>
      <c r="S58" s="63"/>
      <c r="T58" s="64"/>
    </row>
    <row r="59" spans="5:20">
      <c r="E59" s="48"/>
      <c r="N59" s="72">
        <v>0.49999979138374301</v>
      </c>
      <c r="O59" s="57">
        <f>_xll.Dce_PhoDanHoiNamNgang9386($G$8,$G$9,$G$10,$G$11,$G$13,$G$14,N59,$E$7,"")</f>
        <v>2.33968516190847</v>
      </c>
      <c r="R59" s="64"/>
      <c r="S59" s="63"/>
      <c r="T59" s="64"/>
    </row>
    <row r="60" spans="5:20">
      <c r="E60" s="48"/>
      <c r="N60" s="72">
        <v>0.50999981164932295</v>
      </c>
      <c r="O60" s="57">
        <f>_xll.Dce_PhoDanHoiNamNgang9386($G$8,$G$9,$G$10,$G$11,$G$13,$G$14,N60,$E$7,"")</f>
        <v>2.33968516190847</v>
      </c>
      <c r="R60" s="64"/>
      <c r="S60" s="63"/>
      <c r="T60" s="64"/>
    </row>
    <row r="61" spans="5:20">
      <c r="E61" s="48"/>
      <c r="N61" s="72">
        <v>0.51999980211257901</v>
      </c>
      <c r="O61" s="57">
        <f>_xll.Dce_PhoDanHoiNamNgang9386($G$8,$G$9,$G$10,$G$11,$G$13,$G$14,N61,$E$7,"")</f>
        <v>2.33968516190847</v>
      </c>
      <c r="R61" s="64"/>
      <c r="S61" s="63"/>
      <c r="T61" s="64"/>
    </row>
    <row r="62" spans="5:20">
      <c r="E62" s="48"/>
      <c r="N62" s="72">
        <v>0.52999979257583596</v>
      </c>
      <c r="O62" s="57">
        <f>_xll.Dce_PhoDanHoiNamNgang9386($G$8,$G$9,$G$10,$G$11,$G$13,$G$14,N62,$E$7,"")</f>
        <v>2.33968516190847</v>
      </c>
      <c r="R62" s="64"/>
      <c r="S62" s="63"/>
      <c r="T62" s="64"/>
    </row>
    <row r="63" spans="5:20">
      <c r="E63" s="48"/>
      <c r="N63" s="72">
        <v>0.53999978303909302</v>
      </c>
      <c r="O63" s="57">
        <f>_xll.Dce_PhoDanHoiNamNgang9386($G$8,$G$9,$G$10,$G$11,$G$13,$G$14,N63,$E$7,"")</f>
        <v>2.33968516190847</v>
      </c>
      <c r="R63" s="64"/>
      <c r="S63" s="63"/>
      <c r="T63" s="64"/>
    </row>
    <row r="64" spans="5:20">
      <c r="E64" s="48"/>
      <c r="N64" s="72">
        <v>0.54999977350234996</v>
      </c>
      <c r="O64" s="57">
        <f>_xll.Dce_PhoDanHoiNamNgang9386($G$8,$G$9,$G$10,$G$11,$G$13,$G$14,N64,$E$7,"")</f>
        <v>2.33968516190847</v>
      </c>
      <c r="R64" s="64"/>
      <c r="S64" s="63"/>
      <c r="T64" s="64"/>
    </row>
    <row r="65" spans="5:20">
      <c r="E65" s="48"/>
      <c r="N65" s="72">
        <v>0.55999976396560702</v>
      </c>
      <c r="O65" s="57">
        <f>_xll.Dce_PhoDanHoiNamNgang9386($G$8,$G$9,$G$10,$G$11,$G$13,$G$14,N65,$E$7,"")</f>
        <v>2.33968516190847</v>
      </c>
      <c r="R65" s="64"/>
      <c r="S65" s="63"/>
      <c r="T65" s="64"/>
    </row>
    <row r="66" spans="5:20">
      <c r="E66" s="48"/>
      <c r="N66" s="72">
        <v>0.56999975442886397</v>
      </c>
      <c r="O66" s="57">
        <f>_xll.Dce_PhoDanHoiNamNgang9386($G$8,$G$9,$G$10,$G$11,$G$13,$G$14,N66,$E$7,"")</f>
        <v>2.33968516190847</v>
      </c>
      <c r="R66" s="64"/>
      <c r="S66" s="63"/>
      <c r="T66" s="64"/>
    </row>
    <row r="67" spans="5:20">
      <c r="E67" s="48"/>
      <c r="N67" s="72">
        <v>0.57999974489212003</v>
      </c>
      <c r="O67" s="57">
        <f>_xll.Dce_PhoDanHoiNamNgang9386($G$8,$G$9,$G$10,$G$11,$G$13,$G$14,N67,$E$7,"")</f>
        <v>2.33968516190847</v>
      </c>
      <c r="R67" s="64"/>
      <c r="S67" s="63"/>
      <c r="T67" s="64"/>
    </row>
    <row r="68" spans="5:20">
      <c r="E68" s="48"/>
      <c r="N68" s="72">
        <v>0.58999973535537698</v>
      </c>
      <c r="O68" s="57">
        <f>_xll.Dce_PhoDanHoiNamNgang9386($G$8,$G$9,$G$10,$G$11,$G$13,$G$14,N68,$E$7,"")</f>
        <v>2.33968516190847</v>
      </c>
      <c r="R68" s="64"/>
      <c r="S68" s="63"/>
      <c r="T68" s="64"/>
    </row>
    <row r="69" spans="5:20">
      <c r="E69" s="48"/>
      <c r="N69" s="72">
        <v>0.59999972581863403</v>
      </c>
      <c r="O69" s="57">
        <f>_xll.Dce_PhoDanHoiNamNgang9386($G$8,$G$9,$G$10,$G$11,$G$13,$G$14,N69,$E$7,"")</f>
        <v>2.33968516190847</v>
      </c>
      <c r="R69" s="64"/>
      <c r="S69" s="63"/>
      <c r="T69" s="64"/>
    </row>
    <row r="70" spans="5:20">
      <c r="E70" s="48"/>
      <c r="N70" s="72">
        <v>0.60999971628189098</v>
      </c>
      <c r="O70" s="57">
        <f>_xll.Dce_PhoDanHoiNamNgang9386($G$8,$G$9,$G$10,$G$11,$G$13,$G$14,N70,$E$7,"")</f>
        <v>2.33968516190847</v>
      </c>
      <c r="R70" s="64"/>
      <c r="S70" s="63"/>
      <c r="T70" s="64"/>
    </row>
    <row r="71" spans="5:20">
      <c r="E71" s="48"/>
      <c r="N71" s="72">
        <v>0.61999970674514804</v>
      </c>
      <c r="O71" s="57">
        <f>_xll.Dce_PhoDanHoiNamNgang9386($G$8,$G$9,$G$10,$G$11,$G$13,$G$14,N71,$E$7,"")</f>
        <v>2.33968516190847</v>
      </c>
      <c r="R71" s="64"/>
      <c r="S71" s="63"/>
      <c r="T71" s="64"/>
    </row>
    <row r="72" spans="5:20">
      <c r="E72" s="48"/>
      <c r="N72" s="72">
        <v>0.62999969720840499</v>
      </c>
      <c r="O72" s="57">
        <f>_xll.Dce_PhoDanHoiNamNgang9386($G$8,$G$9,$G$10,$G$11,$G$13,$G$14,N72,$E$7,"")</f>
        <v>2.33968516190847</v>
      </c>
      <c r="R72" s="64"/>
      <c r="S72" s="63"/>
      <c r="T72" s="64"/>
    </row>
    <row r="73" spans="5:20">
      <c r="E73" s="48"/>
      <c r="N73" s="72">
        <v>0.63999968767166104</v>
      </c>
      <c r="O73" s="57">
        <f>_xll.Dce_PhoDanHoiNamNgang9386($G$8,$G$9,$G$10,$G$11,$G$13,$G$14,N73,$E$7,"")</f>
        <v>2.33968516190847</v>
      </c>
      <c r="R73" s="64"/>
      <c r="S73" s="63"/>
      <c r="T73" s="64"/>
    </row>
    <row r="74" spans="5:20">
      <c r="E74" s="48"/>
      <c r="N74" s="72">
        <v>0.64999967813491799</v>
      </c>
      <c r="O74" s="57">
        <f>_xll.Dce_PhoDanHoiNamNgang9386($G$8,$G$9,$G$10,$G$11,$G$13,$G$14,N74,$E$7,"")</f>
        <v>2.33968516190847</v>
      </c>
      <c r="R74" s="64"/>
      <c r="S74" s="63"/>
      <c r="T74" s="64"/>
    </row>
    <row r="75" spans="5:20">
      <c r="E75" s="48"/>
      <c r="N75" s="72">
        <v>0.65999966859817505</v>
      </c>
      <c r="O75" s="57">
        <f>_xll.Dce_PhoDanHoiNamNgang9386($G$8,$G$9,$G$10,$G$11,$G$13,$G$14,N75,$E$7,"")</f>
        <v>2.33968516190847</v>
      </c>
      <c r="R75" s="64"/>
      <c r="S75" s="63"/>
      <c r="T75" s="64"/>
    </row>
    <row r="76" spans="5:20">
      <c r="E76" s="48"/>
      <c r="N76" s="72">
        <v>0.669999659061432</v>
      </c>
      <c r="O76" s="57">
        <f>_xll.Dce_PhoDanHoiNamNgang9386($G$8,$G$9,$G$10,$G$11,$G$13,$G$14,N76,$E$7,"")</f>
        <v>2.33968516190847</v>
      </c>
      <c r="R76" s="64"/>
      <c r="S76" s="63"/>
      <c r="T76" s="64"/>
    </row>
    <row r="77" spans="5:20">
      <c r="E77" s="48"/>
      <c r="N77" s="72">
        <v>0.67999964952468905</v>
      </c>
      <c r="O77" s="57">
        <f>_xll.Dce_PhoDanHoiNamNgang9386($G$8,$G$9,$G$10,$G$11,$G$13,$G$14,N77,$E$7,"")</f>
        <v>2.33968516190847</v>
      </c>
      <c r="R77" s="64"/>
      <c r="S77" s="63"/>
      <c r="T77" s="64"/>
    </row>
    <row r="78" spans="5:20">
      <c r="E78" s="48"/>
      <c r="N78" s="72">
        <v>0.689999639987946</v>
      </c>
      <c r="O78" s="57">
        <f>_xll.Dce_PhoDanHoiNamNgang9386($G$8,$G$9,$G$10,$G$11,$G$13,$G$14,N78,$E$7,"")</f>
        <v>2.33968516190847</v>
      </c>
      <c r="R78" s="64"/>
      <c r="S78" s="63"/>
      <c r="T78" s="64"/>
    </row>
    <row r="79" spans="5:20">
      <c r="E79" s="48"/>
      <c r="N79" s="72">
        <v>0.69999963045120195</v>
      </c>
      <c r="O79" s="57">
        <f>_xll.Dce_PhoDanHoiNamNgang9386($G$8,$G$9,$G$10,$G$11,$G$13,$G$14,N79,$E$7,"")</f>
        <v>2.33968516190847</v>
      </c>
      <c r="R79" s="64"/>
      <c r="S79" s="63"/>
      <c r="T79" s="64"/>
    </row>
    <row r="80" spans="5:20">
      <c r="E80" s="48"/>
      <c r="N80" s="72">
        <v>0.70999962091445901</v>
      </c>
      <c r="O80" s="57">
        <f>_xll.Dce_PhoDanHoiNamNgang9386($G$8,$G$9,$G$10,$G$11,$G$13,$G$14,N80,$E$7,"")</f>
        <v>2.33968516190847</v>
      </c>
      <c r="R80" s="64"/>
      <c r="S80" s="63"/>
      <c r="T80" s="64"/>
    </row>
    <row r="81" spans="5:20">
      <c r="E81" s="48"/>
      <c r="N81" s="72">
        <v>0.71999961137771595</v>
      </c>
      <c r="O81" s="57">
        <f>_xll.Dce_PhoDanHoiNamNgang9386($G$8,$G$9,$G$10,$G$11,$G$13,$G$14,N81,$E$7,"")</f>
        <v>2.33968516190847</v>
      </c>
      <c r="R81" s="64"/>
      <c r="S81" s="63"/>
      <c r="T81" s="64"/>
    </row>
    <row r="82" spans="5:20">
      <c r="E82" s="48"/>
      <c r="N82" s="72">
        <v>0.72999960184097301</v>
      </c>
      <c r="O82" s="57">
        <f>_xll.Dce_PhoDanHoiNamNgang9386($G$8,$G$9,$G$10,$G$11,$G$13,$G$14,N82,$E$7,"")</f>
        <v>2.33968516190847</v>
      </c>
      <c r="R82" s="64"/>
      <c r="S82" s="63"/>
      <c r="T82" s="64"/>
    </row>
    <row r="83" spans="5:20">
      <c r="E83" s="48"/>
      <c r="N83" s="72">
        <v>0.73999959230422996</v>
      </c>
      <c r="O83" s="57">
        <f>_xll.Dce_PhoDanHoiNamNgang9386($G$8,$G$9,$G$10,$G$11,$G$13,$G$14,N83,$E$7,"")</f>
        <v>2.33968516190847</v>
      </c>
      <c r="R83" s="64"/>
      <c r="S83" s="63"/>
      <c r="T83" s="64"/>
    </row>
    <row r="84" spans="5:20">
      <c r="E84" s="48"/>
      <c r="N84" s="72">
        <v>0.74999958276748702</v>
      </c>
      <c r="O84" s="57">
        <f>_xll.Dce_PhoDanHoiNamNgang9386($G$8,$G$9,$G$10,$G$11,$G$13,$G$14,N84,$E$7,"")</f>
        <v>2.33968516190847</v>
      </c>
      <c r="R84" s="64"/>
      <c r="S84" s="63"/>
      <c r="T84" s="64"/>
    </row>
    <row r="85" spans="5:20">
      <c r="E85" s="48"/>
      <c r="N85" s="72">
        <v>0.75999957323074296</v>
      </c>
      <c r="O85" s="57">
        <f>_xll.Dce_PhoDanHoiNamNgang9386($G$8,$G$9,$G$10,$G$11,$G$13,$G$14,N85,$E$7,"")</f>
        <v>2.33968516190847</v>
      </c>
      <c r="R85" s="64"/>
      <c r="S85" s="63"/>
      <c r="T85" s="64"/>
    </row>
    <row r="86" spans="5:20">
      <c r="E86" s="48"/>
      <c r="N86" s="72">
        <v>0.76999956369400002</v>
      </c>
      <c r="O86" s="57">
        <f>_xll.Dce_PhoDanHoiNamNgang9386($G$8,$G$9,$G$10,$G$11,$G$13,$G$14,N86,$E$7,"")</f>
        <v>2.33968516190847</v>
      </c>
      <c r="R86" s="64"/>
      <c r="S86" s="63"/>
      <c r="T86" s="64"/>
    </row>
    <row r="87" spans="5:20">
      <c r="E87" s="48"/>
      <c r="N87" s="72">
        <v>0.77999955415725697</v>
      </c>
      <c r="O87" s="57">
        <f>_xll.Dce_PhoDanHoiNamNgang9386($G$8,$G$9,$G$10,$G$11,$G$13,$G$14,N87,$E$7,"")</f>
        <v>2.33968516190847</v>
      </c>
      <c r="R87" s="64"/>
      <c r="S87" s="63"/>
      <c r="T87" s="64"/>
    </row>
    <row r="88" spans="5:20">
      <c r="E88" s="48"/>
      <c r="N88" s="72">
        <v>0.78999954462051403</v>
      </c>
      <c r="O88" s="57">
        <f>_xll.Dce_PhoDanHoiNamNgang9386($G$8,$G$9,$G$10,$G$11,$G$13,$G$14,N88,$E$7,"")</f>
        <v>2.33968516190847</v>
      </c>
      <c r="R88" s="64"/>
      <c r="S88" s="63"/>
      <c r="T88" s="64"/>
    </row>
    <row r="89" spans="5:20">
      <c r="E89" s="48"/>
      <c r="N89" s="72">
        <v>0.79999953508377097</v>
      </c>
      <c r="O89" s="57">
        <f>_xll.Dce_PhoDanHoiNamNgang9386($G$8,$G$9,$G$10,$G$11,$G$13,$G$14,N89,$E$7,"")</f>
        <v>2.33968516190847</v>
      </c>
      <c r="R89" s="64"/>
      <c r="S89" s="63"/>
      <c r="T89" s="64"/>
    </row>
    <row r="90" spans="5:20">
      <c r="E90" s="48"/>
      <c r="N90" s="72">
        <v>0.80999952554702803</v>
      </c>
      <c r="O90" s="57">
        <f>_xll.Dce_PhoDanHoiNamNgang9386($G$8,$G$9,$G$10,$G$11,$G$13,$G$14,N90,$E$7,"")</f>
        <v>2.3108015478822899</v>
      </c>
      <c r="R90" s="64"/>
      <c r="S90" s="63"/>
      <c r="T90" s="64"/>
    </row>
    <row r="91" spans="5:20">
      <c r="E91" s="48"/>
      <c r="N91" s="72">
        <v>0.81999951601028398</v>
      </c>
      <c r="O91" s="57">
        <f>_xll.Dce_PhoDanHoiNamNgang9386($G$8,$G$9,$G$10,$G$11,$G$13,$G$14,N91,$E$7,"")</f>
        <v>2.28262105144282</v>
      </c>
      <c r="R91" s="64"/>
      <c r="S91" s="63"/>
      <c r="T91" s="64"/>
    </row>
    <row r="92" spans="5:20">
      <c r="E92" s="48"/>
      <c r="N92" s="72">
        <v>0.82999950647354104</v>
      </c>
      <c r="O92" s="57">
        <f>_xll.Dce_PhoDanHoiNamNgang9386($G$8,$G$9,$G$10,$G$11,$G$13,$G$14,N92,$E$7,"")</f>
        <v>2.2551196028664902</v>
      </c>
      <c r="R92" s="64"/>
      <c r="S92" s="63"/>
      <c r="T92" s="64"/>
    </row>
    <row r="93" spans="5:20">
      <c r="E93" s="48"/>
      <c r="N93" s="72">
        <v>0.83999949693679798</v>
      </c>
      <c r="O93" s="57">
        <f>_xll.Dce_PhoDanHoiNamNgang9386($G$8,$G$9,$G$10,$G$11,$G$13,$G$14,N93,$E$7,"")</f>
        <v>2.2282729504525198</v>
      </c>
      <c r="R93" s="64"/>
      <c r="S93" s="63"/>
      <c r="T93" s="64"/>
    </row>
    <row r="94" spans="5:20">
      <c r="E94" s="48"/>
      <c r="N94" s="72">
        <v>0.84999948740005504</v>
      </c>
      <c r="O94" s="57">
        <f>_xll.Dce_PhoDanHoiNamNgang9386($G$8,$G$9,$G$10,$G$11,$G$13,$G$14,N94,$E$7,"")</f>
        <v>2.2020579837562302</v>
      </c>
      <c r="R94" s="64"/>
      <c r="S94" s="63"/>
      <c r="T94" s="64"/>
    </row>
    <row r="95" spans="5:20">
      <c r="E95" s="48"/>
      <c r="N95" s="72">
        <v>0.85999947786331199</v>
      </c>
      <c r="O95" s="57">
        <f>_xll.Dce_PhoDanHoiNamNgang9386($G$8,$G$9,$G$10,$G$11,$G$13,$G$14,N95,$E$7,"")</f>
        <v>2.1764526672369602</v>
      </c>
      <c r="R95" s="64"/>
      <c r="S95" s="63"/>
      <c r="T95" s="64"/>
    </row>
    <row r="96" spans="5:20">
      <c r="E96" s="48"/>
      <c r="N96" s="72">
        <v>0.86999946832656905</v>
      </c>
      <c r="O96" s="57">
        <f>_xll.Dce_PhoDanHoiNamNgang9386($G$8,$G$9,$G$10,$G$11,$G$13,$G$14,N96,$E$7,"")</f>
        <v>2.1514359784820001</v>
      </c>
      <c r="R96" s="64"/>
      <c r="S96" s="63"/>
      <c r="T96" s="64"/>
    </row>
    <row r="97" spans="5:20">
      <c r="E97" s="48"/>
      <c r="N97" s="72">
        <v>0.879999458789825</v>
      </c>
      <c r="O97" s="57">
        <f>_xll.Dce_PhoDanHoiNamNgang9386($G$8,$G$9,$G$10,$G$11,$G$13,$G$14,N97,$E$7,"")</f>
        <v>2.1269878506425699</v>
      </c>
      <c r="R97" s="64"/>
      <c r="S97" s="63"/>
      <c r="T97" s="64"/>
    </row>
    <row r="98" spans="5:20">
      <c r="E98" s="48"/>
      <c r="N98" s="72">
        <v>0.88999944925308205</v>
      </c>
      <c r="O98" s="57">
        <f>_xll.Dce_PhoDanHoiNamNgang9386($G$8,$G$9,$G$10,$G$11,$G$13,$G$14,N98,$E$7,"")</f>
        <v>2.1030891187503902</v>
      </c>
      <c r="R98" s="64"/>
      <c r="S98" s="63"/>
      <c r="T98" s="64"/>
    </row>
    <row r="99" spans="5:20">
      <c r="E99" s="48"/>
      <c r="N99" s="72">
        <v>0.899999439716339</v>
      </c>
      <c r="O99" s="57">
        <f>_xll.Dce_PhoDanHoiNamNgang9386($G$8,$G$9,$G$10,$G$11,$G$13,$G$14,N99,$E$7,"")</f>
        <v>2.07972146961328</v>
      </c>
      <c r="R99" s="64"/>
      <c r="S99" s="63"/>
      <c r="T99" s="64"/>
    </row>
    <row r="100" spans="5:20">
      <c r="E100" s="48"/>
      <c r="N100" s="72">
        <v>0.90999943017959595</v>
      </c>
      <c r="O100" s="57">
        <f>_xll.Dce_PhoDanHoiNamNgang9386($G$8,$G$9,$G$10,$G$11,$G$13,$G$14,N100,$E$7,"")</f>
        <v>2.0568673950142902</v>
      </c>
      <c r="R100" s="64"/>
      <c r="S100" s="63"/>
      <c r="T100" s="64"/>
    </row>
    <row r="101" spans="5:20">
      <c r="E101" s="48"/>
      <c r="N101" s="72">
        <v>0.91999942064285301</v>
      </c>
      <c r="O101" s="57">
        <f>_xll.Dce_PhoDanHoiNamNgang9386($G$8,$G$9,$G$10,$G$11,$G$13,$G$14,N101,$E$7,"")</f>
        <v>2.0345101479630299</v>
      </c>
      <c r="R101" s="64"/>
      <c r="S101" s="63"/>
      <c r="T101" s="64"/>
    </row>
    <row r="102" spans="5:20">
      <c r="E102" s="48"/>
      <c r="N102" s="72">
        <v>0.92999941110610995</v>
      </c>
      <c r="O102" s="57">
        <f>_xll.Dce_PhoDanHoiNamNgang9386($G$8,$G$9,$G$10,$G$11,$G$13,$G$14,N102,$E$7,"")</f>
        <v>2.0126337017695501</v>
      </c>
      <c r="R102" s="64"/>
      <c r="S102" s="63"/>
      <c r="T102" s="64"/>
    </row>
    <row r="103" spans="5:20">
      <c r="E103" s="48"/>
      <c r="N103" s="72">
        <v>0.93999940156936601</v>
      </c>
      <c r="O103" s="57">
        <f>_xll.Dce_PhoDanHoiNamNgang9386($G$8,$G$9,$G$10,$G$11,$G$13,$G$14,N103,$E$7,"")</f>
        <v>1.9912227117304899</v>
      </c>
      <c r="R103" s="64"/>
      <c r="S103" s="63"/>
      <c r="T103" s="64"/>
    </row>
    <row r="104" spans="5:20">
      <c r="E104" s="48"/>
      <c r="N104" s="72">
        <v>0.94999939203262296</v>
      </c>
      <c r="O104" s="57">
        <f>_xll.Dce_PhoDanHoiNamNgang9386($G$8,$G$9,$G$10,$G$11,$G$13,$G$14,N104,$E$7,"")</f>
        <v>1.97026247923506</v>
      </c>
      <c r="R104" s="64"/>
      <c r="S104" s="63"/>
      <c r="T104" s="64"/>
    </row>
    <row r="105" spans="5:20">
      <c r="E105" s="48"/>
      <c r="N105" s="72">
        <v>0.95999938249588002</v>
      </c>
      <c r="O105" s="57">
        <f>_xll.Dce_PhoDanHoiNamNgang9386($G$8,$G$9,$G$10,$G$11,$G$13,$G$14,N105,$E$7,"")</f>
        <v>1.94973891811438</v>
      </c>
      <c r="R105" s="64"/>
      <c r="S105" s="63"/>
      <c r="T105" s="64"/>
    </row>
    <row r="106" spans="5:20">
      <c r="E106" s="48"/>
      <c r="N106" s="72">
        <v>0.96999937295913696</v>
      </c>
      <c r="O106" s="57">
        <f>_xll.Dce_PhoDanHoiNamNgang9386($G$8,$G$9,$G$10,$G$11,$G$13,$G$14,N106,$E$7,"")</f>
        <v>1.92963852307237</v>
      </c>
      <c r="R106" s="64"/>
      <c r="S106" s="63"/>
      <c r="T106" s="64"/>
    </row>
    <row r="107" spans="5:20">
      <c r="E107" s="48"/>
      <c r="N107" s="72">
        <v>0.97999936342239402</v>
      </c>
      <c r="O107" s="57">
        <f>_xll.Dce_PhoDanHoiNamNgang9386($G$8,$G$9,$G$10,$G$11,$G$13,$G$14,N107,$E$7,"")</f>
        <v>1.90994834004932</v>
      </c>
      <c r="R107" s="64"/>
      <c r="S107" s="63"/>
      <c r="T107" s="64"/>
    </row>
    <row r="108" spans="5:20">
      <c r="E108" s="48"/>
      <c r="N108" s="72">
        <v>0.98999935388565097</v>
      </c>
      <c r="O108" s="57">
        <f>_xll.Dce_PhoDanHoiNamNgang9386($G$8,$G$9,$G$10,$G$11,$G$13,$G$14,N108,$E$7,"")</f>
        <v>1.8906559383817401</v>
      </c>
      <c r="R108" s="64"/>
      <c r="S108" s="63"/>
      <c r="T108" s="64"/>
    </row>
    <row r="109" spans="5:20">
      <c r="E109" s="48"/>
      <c r="N109" s="72">
        <v>0.99999934434890703</v>
      </c>
      <c r="O109" s="57">
        <f>_xll.Dce_PhoDanHoiNamNgang9386($G$8,$G$9,$G$10,$G$11,$G$13,$G$14,N109,$E$7,"")</f>
        <v>1.8717493846325199</v>
      </c>
      <c r="R109" s="64"/>
      <c r="S109" s="63"/>
      <c r="T109" s="64"/>
    </row>
    <row r="110" spans="5:20">
      <c r="E110" s="48"/>
      <c r="N110" s="72">
        <v>1.00999939441681</v>
      </c>
      <c r="O110" s="57">
        <f>_xll.Dce_PhoDanHoiNamNgang9386($G$8,$G$9,$G$10,$G$11,$G$13,$G$14,N110,$E$7,"")</f>
        <v>1.8532171086090301</v>
      </c>
      <c r="R110" s="64"/>
      <c r="S110" s="63"/>
      <c r="T110" s="64"/>
    </row>
    <row r="111" spans="5:20">
      <c r="E111" s="48"/>
      <c r="N111" s="72">
        <v>1.0199993848800699</v>
      </c>
      <c r="O111" s="57">
        <f>_xll.Dce_PhoDanHoiNamNgang9386($G$8,$G$9,$G$10,$G$11,$G$13,$G$14,N111,$E$7,"")</f>
        <v>1.8350483197968599</v>
      </c>
      <c r="R111" s="64"/>
      <c r="S111" s="63"/>
      <c r="T111" s="64"/>
    </row>
    <row r="112" spans="5:20">
      <c r="E112" s="48"/>
      <c r="N112" s="72">
        <v>1.0299993753433201</v>
      </c>
      <c r="O112" s="57">
        <f>_xll.Dce_PhoDanHoiNamNgang9386($G$8,$G$9,$G$10,$G$11,$G$13,$G$14,N112,$E$7,"")</f>
        <v>1.8172323228779601</v>
      </c>
      <c r="R112" s="64"/>
      <c r="S112" s="63"/>
      <c r="T112" s="64"/>
    </row>
    <row r="113" spans="5:20">
      <c r="E113" s="48"/>
      <c r="N113" s="72">
        <v>1.03999936580658</v>
      </c>
      <c r="O113" s="57">
        <f>_xll.Dce_PhoDanHoiNamNgang9386($G$8,$G$9,$G$10,$G$11,$G$13,$G$14,N113,$E$7,"")</f>
        <v>1.7997589411666099</v>
      </c>
      <c r="R113" s="64"/>
      <c r="S113" s="63"/>
      <c r="T113" s="64"/>
    </row>
    <row r="114" spans="5:20">
      <c r="E114" s="48"/>
      <c r="N114" s="72">
        <v>1.04999935626984</v>
      </c>
      <c r="O114" s="57">
        <f>_xll.Dce_PhoDanHoiNamNgang9386($G$8,$G$9,$G$10,$G$11,$G$13,$G$14,N114,$E$7,"")</f>
        <v>1.78261838566021</v>
      </c>
      <c r="R114" s="64"/>
      <c r="S114" s="63"/>
      <c r="T114" s="64"/>
    </row>
    <row r="115" spans="5:20">
      <c r="E115" s="48"/>
      <c r="N115" s="72">
        <v>1.0599993467330899</v>
      </c>
      <c r="O115" s="57">
        <f>_xll.Dce_PhoDanHoiNamNgang9386($G$8,$G$9,$G$10,$G$11,$G$13,$G$14,N115,$E$7,"")</f>
        <v>1.7658012367523599</v>
      </c>
      <c r="R115" s="64"/>
      <c r="S115" s="63"/>
      <c r="T115" s="64"/>
    </row>
    <row r="116" spans="5:20">
      <c r="E116" s="48"/>
      <c r="N116" s="72">
        <v>1.0699993371963501</v>
      </c>
      <c r="O116" s="57">
        <f>_xll.Dce_PhoDanHoiNamNgang9386($G$8,$G$9,$G$10,$G$11,$G$13,$G$14,N116,$E$7,"")</f>
        <v>1.74929842697138</v>
      </c>
      <c r="R116" s="64"/>
      <c r="S116" s="63"/>
      <c r="T116" s="64"/>
    </row>
    <row r="117" spans="5:20">
      <c r="E117" s="48"/>
      <c r="N117" s="72">
        <v>1.07999932765961</v>
      </c>
      <c r="O117" s="57">
        <f>_xll.Dce_PhoDanHoiNamNgang9386($G$8,$G$9,$G$10,$G$11,$G$13,$G$14,N117,$E$7,"")</f>
        <v>1.73310122467773</v>
      </c>
      <c r="R117" s="64"/>
      <c r="S117" s="63"/>
      <c r="T117" s="64"/>
    </row>
    <row r="118" spans="5:20">
      <c r="E118" s="48"/>
      <c r="N118" s="72">
        <v>1.08999931812286</v>
      </c>
      <c r="O118" s="57">
        <f>_xll.Dce_PhoDanHoiNamNgang9386($G$8,$G$9,$G$10,$G$11,$G$13,$G$14,N118,$E$7,"")</f>
        <v>1.71720121865894</v>
      </c>
      <c r="R118" s="64"/>
      <c r="S118" s="63"/>
      <c r="T118" s="64"/>
    </row>
    <row r="119" spans="5:20">
      <c r="E119" s="48"/>
      <c r="N119" s="72">
        <v>1.0999993085861199</v>
      </c>
      <c r="O119" s="57">
        <f>_xll.Dce_PhoDanHoiNamNgang9386($G$8,$G$9,$G$10,$G$11,$G$13,$G$14,N119,$E$7,"")</f>
        <v>1.70159030356468</v>
      </c>
      <c r="R119" s="64"/>
      <c r="S119" s="63"/>
      <c r="T119" s="64"/>
    </row>
    <row r="120" spans="5:20">
      <c r="E120" s="48"/>
      <c r="N120" s="72">
        <v>1.1099992990493801</v>
      </c>
      <c r="O120" s="57">
        <f>_xll.Dce_PhoDanHoiNamNgang9386($G$8,$G$9,$G$10,$G$11,$G$13,$G$14,N120,$E$7,"")</f>
        <v>1.6862606661292401</v>
      </c>
      <c r="R120" s="64"/>
      <c r="S120" s="63"/>
      <c r="T120" s="64"/>
    </row>
    <row r="121" spans="5:20">
      <c r="E121" s="48"/>
      <c r="N121" s="72">
        <v>1.1199992895126301</v>
      </c>
      <c r="O121" s="57">
        <f>_xll.Dce_PhoDanHoiNamNgang9386($G$8,$G$9,$G$10,$G$11,$G$13,$G$14,N121,$E$7,"")</f>
        <v>1.67120477213203</v>
      </c>
      <c r="R121" s="64"/>
      <c r="S121" s="63"/>
      <c r="T121" s="64"/>
    </row>
    <row r="122" spans="5:20">
      <c r="E122" s="48"/>
      <c r="N122" s="72">
        <v>1.12999927997589</v>
      </c>
      <c r="O122" s="57">
        <f>_xll.Dce_PhoDanHoiNamNgang9386($G$8,$G$9,$G$10,$G$11,$G$13,$G$14,N122,$E$7,"")</f>
        <v>1.6564153540504301</v>
      </c>
      <c r="R122" s="64"/>
      <c r="S122" s="63"/>
      <c r="T122" s="64"/>
    </row>
    <row r="123" spans="5:20">
      <c r="E123" s="48"/>
      <c r="N123" s="72">
        <v>1.1399992704391499</v>
      </c>
      <c r="O123" s="57">
        <f>_xll.Dce_PhoDanHoiNamNgang9386($G$8,$G$9,$G$10,$G$11,$G$13,$G$14,N123,$E$7,"")</f>
        <v>1.64188539936255</v>
      </c>
      <c r="R123" s="64"/>
      <c r="S123" s="63"/>
      <c r="T123" s="64"/>
    </row>
    <row r="124" spans="5:20">
      <c r="E124" s="48"/>
      <c r="N124" s="72">
        <v>1.1499992609023999</v>
      </c>
      <c r="O124" s="57">
        <f>_xll.Dce_PhoDanHoiNamNgang9386($G$8,$G$9,$G$10,$G$11,$G$13,$G$14,N124,$E$7,"")</f>
        <v>1.62760813946022</v>
      </c>
      <c r="R124" s="64"/>
      <c r="S124" s="63"/>
      <c r="T124" s="64"/>
    </row>
    <row r="125" spans="5:20">
      <c r="E125" s="48"/>
      <c r="N125" s="72">
        <v>1.1599992513656601</v>
      </c>
      <c r="O125" s="57">
        <f>_xll.Dce_PhoDanHoiNamNgang9386($G$8,$G$9,$G$10,$G$11,$G$13,$G$14,N125,$E$7,"")</f>
        <v>1.61357703913549</v>
      </c>
      <c r="R125" s="64"/>
      <c r="S125" s="63"/>
      <c r="T125" s="64"/>
    </row>
    <row r="126" spans="5:20">
      <c r="E126" s="48"/>
      <c r="N126" s="72">
        <v>1.16999924182892</v>
      </c>
      <c r="O126" s="57">
        <f>_xll.Dce_PhoDanHoiNamNgang9386($G$8,$G$9,$G$10,$G$11,$G$13,$G$14,N126,$E$7,"")</f>
        <v>1.5997857866062499</v>
      </c>
      <c r="R126" s="64"/>
      <c r="S126" s="63"/>
      <c r="T126" s="64"/>
    </row>
    <row r="127" spans="5:20">
      <c r="E127" s="48"/>
      <c r="N127" s="72">
        <v>1.17999923229218</v>
      </c>
      <c r="O127" s="57">
        <f>_xll.Dce_PhoDanHoiNamNgang9386($G$8,$G$9,$G$10,$G$11,$G$13,$G$14,N127,$E$7,"")</f>
        <v>1.58622828404903</v>
      </c>
      <c r="R127" s="64"/>
      <c r="S127" s="63"/>
      <c r="T127" s="64"/>
    </row>
    <row r="128" spans="5:20">
      <c r="E128" s="48"/>
      <c r="N128" s="72">
        <v>1.1899992227554299</v>
      </c>
      <c r="O128" s="57">
        <f>_xll.Dce_PhoDanHoiNamNgang9386($G$8,$G$9,$G$10,$G$11,$G$13,$G$14,N128,$E$7,"")</f>
        <v>1.5728986386091699</v>
      </c>
      <c r="R128" s="64"/>
      <c r="S128" s="63"/>
      <c r="T128" s="64"/>
    </row>
    <row r="129" spans="5:20">
      <c r="E129" s="48"/>
      <c r="N129" s="72">
        <v>1.1999992132186901</v>
      </c>
      <c r="O129" s="57">
        <f>_xll.Dce_PhoDanHoiNamNgang9386($G$8,$G$9,$G$10,$G$11,$G$13,$G$14,N129,$E$7,"")</f>
        <v>1.5597911538604401</v>
      </c>
      <c r="R129" s="64"/>
      <c r="S129" s="63"/>
      <c r="T129" s="64"/>
    </row>
    <row r="130" spans="5:20">
      <c r="E130" s="48"/>
      <c r="N130" s="72">
        <v>1.20999920368195</v>
      </c>
      <c r="O130" s="57">
        <f>_xll.Dce_PhoDanHoiNamNgang9386($G$8,$G$9,$G$10,$G$11,$G$13,$G$14,N130,$E$7,"")</f>
        <v>1.5469003216881401</v>
      </c>
      <c r="R130" s="64"/>
      <c r="S130" s="63"/>
      <c r="T130" s="64"/>
    </row>
    <row r="131" spans="5:20">
      <c r="E131" s="48"/>
      <c r="N131" s="72">
        <v>1.2199991941452</v>
      </c>
      <c r="O131" s="57">
        <f>_xll.Dce_PhoDanHoiNamNgang9386($G$8,$G$9,$G$10,$G$11,$G$13,$G$14,N131,$E$7,"")</f>
        <v>1.53422081457147</v>
      </c>
      <c r="R131" s="64"/>
      <c r="S131" s="63"/>
      <c r="T131" s="64"/>
    </row>
    <row r="132" spans="5:20">
      <c r="E132" s="48"/>
      <c r="N132" s="72">
        <v>1.2299991846084599</v>
      </c>
      <c r="O132" s="57">
        <f>_xll.Dce_PhoDanHoiNamNgang9386($G$8,$G$9,$G$10,$G$11,$G$13,$G$14,N132,$E$7,"")</f>
        <v>1.52174747824229</v>
      </c>
      <c r="R132" s="64"/>
      <c r="S132" s="63"/>
      <c r="T132" s="64"/>
    </row>
    <row r="133" spans="5:20">
      <c r="E133" s="48"/>
      <c r="N133" s="72">
        <v>1.2399991750717201</v>
      </c>
      <c r="O133" s="57">
        <f>_xll.Dce_PhoDanHoiNamNgang9386($G$8,$G$9,$G$10,$G$11,$G$13,$G$14,N133,$E$7,"")</f>
        <v>1.5094753246991</v>
      </c>
      <c r="R133" s="64"/>
      <c r="S133" s="63"/>
      <c r="T133" s="64"/>
    </row>
    <row r="134" spans="5:20">
      <c r="E134" s="48"/>
      <c r="N134" s="72">
        <v>1.24999916553497</v>
      </c>
      <c r="O134" s="57">
        <f>_xll.Dce_PhoDanHoiNamNgang9386($G$8,$G$9,$G$10,$G$11,$G$13,$G$14,N134,$E$7,"")</f>
        <v>1.4973995255564201</v>
      </c>
      <c r="R134" s="64"/>
      <c r="S134" s="63"/>
      <c r="T134" s="64"/>
    </row>
    <row r="135" spans="5:20">
      <c r="E135" s="48"/>
      <c r="N135" s="72">
        <v>1.25999915599823</v>
      </c>
      <c r="O135" s="57">
        <f>_xll.Dce_PhoDanHoiNamNgang9386($G$8,$G$9,$G$10,$G$11,$G$13,$G$14,N135,$E$7,"")</f>
        <v>1.48551540571081</v>
      </c>
      <c r="R135" s="64"/>
      <c r="S135" s="63"/>
      <c r="T135" s="64"/>
    </row>
    <row r="136" spans="5:20">
      <c r="E136" s="48"/>
      <c r="N136" s="72">
        <v>1.2699991464614899</v>
      </c>
      <c r="O136" s="57">
        <f>_xll.Dce_PhoDanHoiNamNgang9386($G$8,$G$9,$G$10,$G$11,$G$13,$G$14,N136,$E$7,"")</f>
        <v>1.47381843730614</v>
      </c>
      <c r="R136" s="64"/>
      <c r="S136" s="63"/>
      <c r="T136" s="64"/>
    </row>
    <row r="137" spans="5:20">
      <c r="E137" s="48"/>
      <c r="N137" s="72">
        <v>1.2799991369247401</v>
      </c>
      <c r="O137" s="57">
        <f>_xll.Dce_PhoDanHoiNamNgang9386($G$8,$G$9,$G$10,$G$11,$G$13,$G$14,N137,$E$7,"")</f>
        <v>1.46230423398172</v>
      </c>
      <c r="R137" s="64"/>
      <c r="S137" s="63"/>
      <c r="T137" s="64"/>
    </row>
    <row r="138" spans="5:20">
      <c r="E138" s="48"/>
      <c r="N138" s="72">
        <v>1.289999127388</v>
      </c>
      <c r="O138" s="57">
        <f>_xll.Dce_PhoDanHoiNamNgang9386($G$8,$G$9,$G$10,$G$11,$G$13,$G$14,N138,$E$7,"")</f>
        <v>1.4509685453880301</v>
      </c>
      <c r="R138" s="64"/>
      <c r="S138" s="63"/>
      <c r="T138" s="64"/>
    </row>
    <row r="139" spans="5:20">
      <c r="E139" s="48"/>
      <c r="N139" s="72">
        <v>1.29999911785126</v>
      </c>
      <c r="O139" s="57">
        <f>_xll.Dce_PhoDanHoiNamNgang9386($G$8,$G$9,$G$10,$G$11,$G$13,$G$14,N139,$E$7,"")</f>
        <v>1.4398072519555001</v>
      </c>
      <c r="R139" s="64"/>
      <c r="S139" s="63"/>
      <c r="T139" s="64"/>
    </row>
    <row r="140" spans="5:20">
      <c r="E140" s="48"/>
      <c r="N140" s="72">
        <v>1.3099991083145099</v>
      </c>
      <c r="O140" s="57">
        <f>_xll.Dce_PhoDanHoiNamNgang9386($G$8,$G$9,$G$10,$G$11,$G$13,$G$14,N140,$E$7,"")</f>
        <v>1.4288163599029</v>
      </c>
      <c r="R140" s="64"/>
      <c r="S140" s="63"/>
      <c r="T140" s="64"/>
    </row>
    <row r="141" spans="5:20">
      <c r="E141" s="48"/>
      <c r="N141" s="72">
        <v>1.3199990987777701</v>
      </c>
      <c r="O141" s="57">
        <f>_xll.Dce_PhoDanHoiNamNgang9386($G$8,$G$9,$G$10,$G$11,$G$13,$G$14,N141,$E$7,"")</f>
        <v>1.41799199647265</v>
      </c>
      <c r="R141" s="64"/>
      <c r="S141" s="63"/>
      <c r="T141" s="64"/>
    </row>
    <row r="142" spans="5:20">
      <c r="E142" s="48"/>
      <c r="N142" s="72">
        <v>1.3299990892410301</v>
      </c>
      <c r="O142" s="57">
        <f>_xll.Dce_PhoDanHoiNamNgang9386($G$8,$G$9,$G$10,$G$11,$G$13,$G$14,N142,$E$7,"")</f>
        <v>1.40733040538104</v>
      </c>
      <c r="R142" s="64"/>
      <c r="S142" s="63"/>
      <c r="T142" s="64"/>
    </row>
    <row r="143" spans="5:20">
      <c r="E143" s="48"/>
      <c r="N143" s="72">
        <v>1.33999907970428</v>
      </c>
      <c r="O143" s="57">
        <f>_xll.Dce_PhoDanHoiNamNgang9386($G$8,$G$9,$G$10,$G$11,$G$13,$G$14,N143,$E$7,"")</f>
        <v>1.3968279424722101</v>
      </c>
      <c r="R143" s="64"/>
      <c r="S143" s="63"/>
      <c r="T143" s="64"/>
    </row>
    <row r="144" spans="5:20">
      <c r="E144" s="48"/>
      <c r="N144" s="72">
        <v>1.3499990701675399</v>
      </c>
      <c r="O144" s="57">
        <f>_xll.Dce_PhoDanHoiNamNgang9386($G$8,$G$9,$G$10,$G$11,$G$13,$G$14,N144,$E$7,"")</f>
        <v>1.38648107156526</v>
      </c>
      <c r="R144" s="64"/>
      <c r="S144" s="63"/>
      <c r="T144" s="64"/>
    </row>
    <row r="145" spans="5:20">
      <c r="E145" s="48"/>
      <c r="N145" s="72">
        <v>1.3599990606307999</v>
      </c>
      <c r="O145" s="57">
        <f>_xll.Dce_PhoDanHoiNamNgang9386($G$8,$G$9,$G$10,$G$11,$G$13,$G$14,N145,$E$7,"")</f>
        <v>1.3762863604845701</v>
      </c>
      <c r="R145" s="64"/>
      <c r="S145" s="63"/>
      <c r="T145" s="64"/>
    </row>
    <row r="146" spans="5:20">
      <c r="E146" s="48"/>
      <c r="N146" s="72">
        <v>1.3699990510940601</v>
      </c>
      <c r="O146" s="57">
        <f>_xll.Dce_PhoDanHoiNamNgang9386($G$8,$G$9,$G$10,$G$11,$G$13,$G$14,N146,$E$7,"")</f>
        <v>1.36624047726402</v>
      </c>
      <c r="R146" s="64"/>
      <c r="S146" s="63"/>
      <c r="T146" s="64"/>
    </row>
    <row r="147" spans="5:20">
      <c r="E147" s="48"/>
      <c r="N147" s="72">
        <v>1.37999904155731</v>
      </c>
      <c r="O147" s="57">
        <f>_xll.Dce_PhoDanHoiNamNgang9386($G$8,$G$9,$G$10,$G$11,$G$13,$G$14,N147,$E$7,"")</f>
        <v>1.3563401865161799</v>
      </c>
      <c r="R147" s="64"/>
      <c r="S147" s="63"/>
      <c r="T147" s="64"/>
    </row>
    <row r="148" spans="5:20">
      <c r="E148" s="48"/>
      <c r="N148" s="72">
        <v>1.38999903202057</v>
      </c>
      <c r="O148" s="57">
        <f>_xll.Dce_PhoDanHoiNamNgang9386($G$8,$G$9,$G$10,$G$11,$G$13,$G$14,N148,$E$7,"")</f>
        <v>1.34658234595828</v>
      </c>
      <c r="R148" s="64"/>
      <c r="S148" s="63"/>
      <c r="T148" s="64"/>
    </row>
    <row r="149" spans="5:20">
      <c r="E149" s="48"/>
      <c r="N149" s="72">
        <v>1.3999990224838299</v>
      </c>
      <c r="O149" s="57">
        <f>_xll.Dce_PhoDanHoiNamNgang9386($G$8,$G$9,$G$10,$G$11,$G$13,$G$14,N149,$E$7,"")</f>
        <v>1.33696390308702</v>
      </c>
      <c r="R149" s="64"/>
      <c r="S149" s="63"/>
      <c r="T149" s="64"/>
    </row>
    <row r="150" spans="5:20">
      <c r="E150" s="48"/>
      <c r="N150" s="72">
        <v>1.4099990129470801</v>
      </c>
      <c r="O150" s="57">
        <f>_xll.Dce_PhoDanHoiNamNgang9386($G$8,$G$9,$G$10,$G$11,$G$13,$G$14,N150,$E$7,"")</f>
        <v>1.32748189199494</v>
      </c>
      <c r="R150" s="64"/>
      <c r="S150" s="63"/>
      <c r="T150" s="64"/>
    </row>
    <row r="151" spans="5:20">
      <c r="E151" s="48"/>
      <c r="N151" s="72">
        <v>1.41999900341034</v>
      </c>
      <c r="O151" s="57">
        <f>_xll.Dce_PhoDanHoiNamNgang9386($G$8,$G$9,$G$10,$G$11,$G$13,$G$14,N151,$E$7,"")</f>
        <v>1.31813343032123</v>
      </c>
      <c r="R151" s="64"/>
      <c r="S151" s="63"/>
      <c r="T151" s="64"/>
    </row>
    <row r="152" spans="5:20">
      <c r="E152" s="48"/>
      <c r="N152" s="72">
        <v>1.4299989938736</v>
      </c>
      <c r="O152" s="57">
        <f>_xll.Dce_PhoDanHoiNamNgang9386($G$8,$G$9,$G$10,$G$11,$G$13,$G$14,N152,$E$7,"")</f>
        <v>1.3089157163305301</v>
      </c>
      <c r="R152" s="64"/>
      <c r="S152" s="63"/>
      <c r="T152" s="64"/>
    </row>
    <row r="153" spans="5:20">
      <c r="E153" s="48"/>
      <c r="N153" s="72">
        <v>1.4399989843368499</v>
      </c>
      <c r="O153" s="57">
        <f>_xll.Dce_PhoDanHoiNamNgang9386($G$8,$G$9,$G$10,$G$11,$G$13,$G$14,N153,$E$7,"")</f>
        <v>1.29982602611346</v>
      </c>
      <c r="R153" s="64"/>
      <c r="S153" s="63"/>
      <c r="T153" s="64"/>
    </row>
    <row r="154" spans="5:20">
      <c r="E154" s="48"/>
      <c r="N154" s="72">
        <v>1.4499989748001101</v>
      </c>
      <c r="O154" s="57">
        <f>_xll.Dce_PhoDanHoiNamNgang9386($G$8,$G$9,$G$10,$G$11,$G$13,$G$14,N154,$E$7,"")</f>
        <v>1.2908617109029501</v>
      </c>
      <c r="R154" s="64"/>
      <c r="S154" s="63"/>
      <c r="T154" s="64"/>
    </row>
    <row r="155" spans="5:20">
      <c r="E155" s="48"/>
      <c r="N155" s="72">
        <v>1.45999896526337</v>
      </c>
      <c r="O155" s="57">
        <f>_xll.Dce_PhoDanHoiNamNgang9386($G$8,$G$9,$G$10,$G$11,$G$13,$G$14,N155,$E$7,"")</f>
        <v>1.28202019450086</v>
      </c>
      <c r="R155" s="64"/>
      <c r="S155" s="63"/>
      <c r="T155" s="64"/>
    </row>
    <row r="156" spans="5:20">
      <c r="E156" s="48"/>
      <c r="N156" s="72">
        <v>1.46999895572662</v>
      </c>
      <c r="O156" s="57">
        <f>_xll.Dce_PhoDanHoiNamNgang9386($G$8,$G$9,$G$10,$G$11,$G$13,$G$14,N156,$E$7,"")</f>
        <v>1.27329897080967</v>
      </c>
      <c r="R156" s="64"/>
      <c r="S156" s="63"/>
      <c r="T156" s="64"/>
    </row>
    <row r="157" spans="5:20">
      <c r="E157" s="48"/>
      <c r="N157" s="72">
        <v>1.4799989461898799</v>
      </c>
      <c r="O157" s="57">
        <f>_xll.Dce_PhoDanHoiNamNgang9386($G$8,$G$9,$G$10,$G$11,$G$13,$G$14,N157,$E$7,"")</f>
        <v>1.2646956014641999</v>
      </c>
      <c r="R157" s="64"/>
      <c r="S157" s="63"/>
      <c r="T157" s="64"/>
    </row>
    <row r="158" spans="5:20">
      <c r="E158" s="48"/>
      <c r="N158" s="72">
        <v>1.4899989366531401</v>
      </c>
      <c r="O158" s="57">
        <f>_xll.Dce_PhoDanHoiNamNgang9386($G$8,$G$9,$G$10,$G$11,$G$13,$G$14,N158,$E$7,"")</f>
        <v>1.2562077135587399</v>
      </c>
      <c r="R158" s="64"/>
      <c r="S158" s="63"/>
      <c r="T158" s="64"/>
    </row>
    <row r="159" spans="5:20">
      <c r="E159" s="48"/>
      <c r="N159" s="72">
        <v>1.49999892711639</v>
      </c>
      <c r="O159" s="57">
        <f>_xll.Dce_PhoDanHoiNamNgang9386($G$8,$G$9,$G$10,$G$11,$G$13,$G$14,N159,$E$7,"")</f>
        <v>1.24783299746504</v>
      </c>
      <c r="R159" s="64"/>
      <c r="S159" s="63"/>
      <c r="T159" s="64"/>
    </row>
    <row r="160" spans="5:20">
      <c r="E160" s="48"/>
      <c r="N160" s="72">
        <v>1.50999891757965</v>
      </c>
      <c r="O160" s="57">
        <f>_xll.Dce_PhoDanHoiNamNgang9386($G$8,$G$9,$G$10,$G$11,$G$13,$G$14,N160,$E$7,"")</f>
        <v>1.2395692047370399</v>
      </c>
      <c r="R160" s="64"/>
      <c r="S160" s="63"/>
      <c r="T160" s="64"/>
    </row>
    <row r="161" spans="5:20">
      <c r="E161" s="48"/>
      <c r="N161" s="72">
        <v>1.5199989080429099</v>
      </c>
      <c r="O161" s="57">
        <f>_xll.Dce_PhoDanHoiNamNgang9386($G$8,$G$9,$G$10,$G$11,$G$13,$G$14,N161,$E$7,"")</f>
        <v>1.2314141460982899</v>
      </c>
      <c r="R161" s="64"/>
      <c r="S161" s="63"/>
      <c r="T161" s="64"/>
    </row>
    <row r="162" spans="5:20">
      <c r="E162" s="48"/>
      <c r="N162" s="72">
        <v>1.5299988985061601</v>
      </c>
      <c r="O162" s="57">
        <f>_xll.Dce_PhoDanHoiNamNgang9386($G$8,$G$9,$G$10,$G$11,$G$13,$G$14,N162,$E$7,"")</f>
        <v>1.22336568950834</v>
      </c>
      <c r="R162" s="64"/>
      <c r="S162" s="63"/>
      <c r="T162" s="64"/>
    </row>
    <row r="163" spans="5:20">
      <c r="E163" s="48"/>
      <c r="N163" s="72">
        <v>1.5399988889694201</v>
      </c>
      <c r="O163" s="57">
        <f>_xll.Dce_PhoDanHoiNamNgang9386($G$8,$G$9,$G$10,$G$11,$G$13,$G$14,N163,$E$7,"")</f>
        <v>1.21542175830437</v>
      </c>
      <c r="R163" s="64"/>
      <c r="S163" s="63"/>
      <c r="T163" s="64"/>
    </row>
    <row r="164" spans="5:20">
      <c r="E164" s="48"/>
      <c r="N164" s="72">
        <v>1.54999887943268</v>
      </c>
      <c r="O164" s="57">
        <f>_xll.Dce_PhoDanHoiNamNgang9386($G$8,$G$9,$G$10,$G$11,$G$13,$G$14,N164,$E$7,"")</f>
        <v>1.2075803294148699</v>
      </c>
      <c r="R164" s="64"/>
      <c r="S164" s="63"/>
      <c r="T164" s="64"/>
    </row>
    <row r="165" spans="5:20">
      <c r="E165" s="48"/>
      <c r="N165" s="72">
        <v>1.5599988698959399</v>
      </c>
      <c r="O165" s="57">
        <f>_xll.Dce_PhoDanHoiNamNgang9386($G$8,$G$9,$G$10,$G$11,$G$13,$G$14,N165,$E$7,"")</f>
        <v>1.1998394316419301</v>
      </c>
      <c r="R165" s="64"/>
      <c r="S165" s="63"/>
      <c r="T165" s="64"/>
    </row>
    <row r="166" spans="5:20">
      <c r="E166" s="48"/>
      <c r="N166" s="72">
        <v>1.5699988603591899</v>
      </c>
      <c r="O166" s="57">
        <f>_xll.Dce_PhoDanHoiNamNgang9386($G$8,$G$9,$G$10,$G$11,$G$13,$G$14,N166,$E$7,"")</f>
        <v>1.19219714400924</v>
      </c>
      <c r="R166" s="64"/>
      <c r="S166" s="63"/>
      <c r="T166" s="64"/>
    </row>
    <row r="167" spans="5:20">
      <c r="E167" s="48"/>
      <c r="N167" s="72">
        <v>1.5799988508224501</v>
      </c>
      <c r="O167" s="57">
        <f>_xll.Dce_PhoDanHoiNamNgang9386($G$8,$G$9,$G$10,$G$11,$G$13,$G$14,N167,$E$7,"")</f>
        <v>1.18465159417279</v>
      </c>
      <c r="R167" s="64"/>
      <c r="S167" s="63"/>
      <c r="T167" s="64"/>
    </row>
    <row r="168" spans="5:20">
      <c r="E168" s="48"/>
      <c r="N168" s="72">
        <v>1.58999884128571</v>
      </c>
      <c r="O168" s="57">
        <f>_xll.Dce_PhoDanHoiNamNgang9386($G$8,$G$9,$G$10,$G$11,$G$13,$G$14,N168,$E$7,"")</f>
        <v>1.17720095689155</v>
      </c>
      <c r="R168" s="64"/>
      <c r="S168" s="63"/>
      <c r="T168" s="64"/>
    </row>
    <row r="169" spans="5:20">
      <c r="E169" s="48"/>
      <c r="N169" s="72">
        <v>1.59999883174896</v>
      </c>
      <c r="O169" s="57">
        <f>_xll.Dce_PhoDanHoiNamNgang9386($G$8,$G$9,$G$10,$G$11,$G$13,$G$14,N169,$E$7,"")</f>
        <v>1.1698434525555099</v>
      </c>
      <c r="R169" s="64"/>
      <c r="S169" s="63"/>
      <c r="T169" s="64"/>
    </row>
    <row r="170" spans="5:20">
      <c r="E170" s="48"/>
      <c r="N170" s="72">
        <v>1.6099988222122199</v>
      </c>
      <c r="O170" s="57">
        <f>_xll.Dce_PhoDanHoiNamNgang9386($G$8,$G$9,$G$10,$G$11,$G$13,$G$14,N170,$E$7,"")</f>
        <v>1.16257734576856</v>
      </c>
      <c r="R170" s="64"/>
      <c r="S170" s="63"/>
      <c r="T170" s="64"/>
    </row>
    <row r="171" spans="5:20">
      <c r="E171" s="48"/>
      <c r="N171" s="72">
        <v>1.6199988126754801</v>
      </c>
      <c r="O171" s="57">
        <f>_xll.Dce_PhoDanHoiNamNgang9386($G$8,$G$9,$G$10,$G$11,$G$13,$G$14,N171,$E$7,"")</f>
        <v>1.1554009439838699</v>
      </c>
      <c r="R171" s="64"/>
      <c r="S171" s="63"/>
      <c r="T171" s="64"/>
    </row>
    <row r="172" spans="5:20">
      <c r="E172" s="48"/>
      <c r="N172" s="72">
        <v>1.62999880313873</v>
      </c>
      <c r="O172" s="57">
        <f>_xll.Dce_PhoDanHoiNamNgang9386($G$8,$G$9,$G$10,$G$11,$G$13,$G$14,N172,$E$7,"")</f>
        <v>1.14831259618949</v>
      </c>
      <c r="R172" s="64"/>
      <c r="S172" s="63"/>
      <c r="T172" s="64"/>
    </row>
    <row r="173" spans="5:20">
      <c r="E173" s="48"/>
      <c r="N173" s="72">
        <v>1.63999879360199</v>
      </c>
      <c r="O173" s="57">
        <f>_xll.Dce_PhoDanHoiNamNgang9386($G$8,$G$9,$G$10,$G$11,$G$13,$G$14,N173,$E$7,"")</f>
        <v>1.1413106916420399</v>
      </c>
      <c r="R173" s="64"/>
      <c r="S173" s="63"/>
      <c r="T173" s="64"/>
    </row>
    <row r="174" spans="5:20">
      <c r="E174" s="48"/>
      <c r="N174" s="72">
        <v>1.6499987840652499</v>
      </c>
      <c r="O174" s="57">
        <f>_xll.Dce_PhoDanHoiNamNgang9386($G$8,$G$9,$G$10,$G$11,$G$13,$G$14,N174,$E$7,"")</f>
        <v>1.13439365864647</v>
      </c>
      <c r="R174" s="64"/>
      <c r="S174" s="63"/>
      <c r="T174" s="64"/>
    </row>
    <row r="175" spans="5:20">
      <c r="E175" s="48"/>
      <c r="N175" s="72">
        <v>1.6599987745285001</v>
      </c>
      <c r="O175" s="57">
        <f>_xll.Dce_PhoDanHoiNamNgang9386($G$8,$G$9,$G$10,$G$11,$G$13,$G$14,N175,$E$7,"")</f>
        <v>1.1275599633798701</v>
      </c>
      <c r="R175" s="64"/>
      <c r="S175" s="63"/>
      <c r="T175" s="64"/>
    </row>
    <row r="176" spans="5:20">
      <c r="E176" s="48"/>
      <c r="N176" s="72">
        <v>1.66999876499176</v>
      </c>
      <c r="O176" s="57">
        <f>_xll.Dce_PhoDanHoiNamNgang9386($G$8,$G$9,$G$10,$G$11,$G$13,$G$14,N176,$E$7,"")</f>
        <v>1.12080810875763</v>
      </c>
      <c r="R176" s="64"/>
      <c r="S176" s="63"/>
      <c r="T176" s="64"/>
    </row>
    <row r="177" spans="5:20">
      <c r="E177" s="48"/>
      <c r="N177" s="72">
        <v>1.67999875545502</v>
      </c>
      <c r="O177" s="57">
        <f>_xll.Dce_PhoDanHoiNamNgang9386($G$8,$G$9,$G$10,$G$11,$G$13,$G$14,N177,$E$7,"")</f>
        <v>1.11413663333997</v>
      </c>
      <c r="R177" s="64"/>
      <c r="S177" s="63"/>
      <c r="T177" s="64"/>
    </row>
    <row r="178" spans="5:20">
      <c r="E178" s="48"/>
      <c r="N178" s="72">
        <v>1.6899987459182699</v>
      </c>
      <c r="O178" s="57">
        <f>_xll.Dce_PhoDanHoiNamNgang9386($G$8,$G$9,$G$10,$G$11,$G$13,$G$14,N178,$E$7,"")</f>
        <v>1.10754411027741</v>
      </c>
      <c r="R178" s="64"/>
      <c r="S178" s="63"/>
      <c r="T178" s="64"/>
    </row>
    <row r="179" spans="5:20">
      <c r="E179" s="48"/>
      <c r="N179" s="72">
        <v>1.6999987363815301</v>
      </c>
      <c r="O179" s="57">
        <f>_xll.Dce_PhoDanHoiNamNgang9386($G$8,$G$9,$G$10,$G$11,$G$13,$G$14,N179,$E$7,"")</f>
        <v>1.1010291462933901</v>
      </c>
      <c r="R179" s="64"/>
      <c r="S179" s="63"/>
      <c r="T179" s="64"/>
    </row>
    <row r="180" spans="5:20">
      <c r="E180" s="48"/>
      <c r="N180" s="72">
        <v>1.70999872684479</v>
      </c>
      <c r="O180" s="57">
        <f>_xll.Dce_PhoDanHoiNamNgang9386($G$8,$G$9,$G$10,$G$11,$G$13,$G$14,N180,$E$7,"")</f>
        <v>1.0945903807026001</v>
      </c>
      <c r="R180" s="64"/>
      <c r="S180" s="63"/>
      <c r="T180" s="64"/>
    </row>
    <row r="181" spans="5:20">
      <c r="E181" s="48"/>
      <c r="N181" s="72">
        <v>1.71999871730804</v>
      </c>
      <c r="O181" s="57">
        <f>_xll.Dce_PhoDanHoiNamNgang9386($G$8,$G$9,$G$10,$G$11,$G$13,$G$14,N181,$E$7,"")</f>
        <v>1.0882264844635801</v>
      </c>
      <c r="R181" s="64"/>
      <c r="S181" s="63"/>
      <c r="T181" s="64"/>
    </row>
    <row r="182" spans="5:20">
      <c r="E182" s="48"/>
      <c r="N182" s="72">
        <v>1.7299987077712999</v>
      </c>
      <c r="O182" s="57">
        <f>_xll.Dce_PhoDanHoiNamNgang9386($G$8,$G$9,$G$10,$G$11,$G$13,$G$14,N182,$E$7,"")</f>
        <v>1.0819361592641299</v>
      </c>
      <c r="R182" s="64"/>
      <c r="S182" s="63"/>
      <c r="T182" s="64"/>
    </row>
    <row r="183" spans="5:20">
      <c r="E183" s="48"/>
      <c r="N183" s="72">
        <v>1.7399986982345601</v>
      </c>
      <c r="O183" s="57">
        <f>_xll.Dce_PhoDanHoiNamNgang9386($G$8,$G$9,$G$10,$G$11,$G$13,$G$14,N183,$E$7,"")</f>
        <v>1.0757181366383299</v>
      </c>
      <c r="R183" s="64"/>
      <c r="S183" s="63"/>
      <c r="T183" s="64"/>
    </row>
    <row r="184" spans="5:20">
      <c r="E184" s="48"/>
      <c r="N184" s="72">
        <v>1.7499986886978101</v>
      </c>
      <c r="O184" s="57">
        <f>_xll.Dce_PhoDanHoiNamNgang9386($G$8,$G$9,$G$10,$G$11,$G$13,$G$14,N184,$E$7,"")</f>
        <v>1.06957117711372</v>
      </c>
      <c r="R184" s="64"/>
      <c r="S184" s="63"/>
      <c r="T184" s="64"/>
    </row>
    <row r="185" spans="5:20">
      <c r="E185" s="48"/>
      <c r="N185" s="72">
        <v>1.75999867916107</v>
      </c>
      <c r="O185" s="57">
        <f>_xll.Dce_PhoDanHoiNamNgang9386($G$8,$G$9,$G$10,$G$11,$G$13,$G$14,N185,$E$7,"")</f>
        <v>1.06349406938771</v>
      </c>
      <c r="R185" s="64"/>
      <c r="S185" s="63"/>
      <c r="T185" s="64"/>
    </row>
    <row r="186" spans="5:20">
      <c r="E186" s="48"/>
      <c r="N186" s="72">
        <v>1.7699986696243299</v>
      </c>
      <c r="O186" s="57">
        <f>_xll.Dce_PhoDanHoiNamNgang9386($G$8,$G$9,$G$10,$G$11,$G$13,$G$14,N186,$E$7,"")</f>
        <v>1.0574856295317201</v>
      </c>
      <c r="R186" s="64"/>
      <c r="S186" s="63"/>
      <c r="T186" s="64"/>
    </row>
    <row r="187" spans="5:20">
      <c r="E187" s="48"/>
      <c r="N187" s="72">
        <v>1.7799986600875899</v>
      </c>
      <c r="O187" s="57">
        <f>_xll.Dce_PhoDanHoiNamNgang9386($G$8,$G$9,$G$10,$G$11,$G$13,$G$14,N187,$E$7,"")</f>
        <v>1.0515447002223599</v>
      </c>
      <c r="R187" s="64"/>
      <c r="S187" s="63"/>
      <c r="T187" s="64"/>
    </row>
    <row r="188" spans="5:20">
      <c r="E188" s="48"/>
      <c r="N188" s="72">
        <v>1.7899986505508401</v>
      </c>
      <c r="O188" s="57">
        <f>_xll.Dce_PhoDanHoiNamNgang9386($G$8,$G$9,$G$10,$G$11,$G$13,$G$14,N188,$E$7,"")</f>
        <v>1.04567014999816</v>
      </c>
      <c r="R188" s="64"/>
      <c r="S188" s="63"/>
      <c r="T188" s="64"/>
    </row>
    <row r="189" spans="5:20">
      <c r="E189" s="48"/>
      <c r="N189" s="72">
        <v>1.7999986410141</v>
      </c>
      <c r="O189" s="57">
        <f>_xll.Dce_PhoDanHoiNamNgang9386($G$8,$G$9,$G$10,$G$11,$G$13,$G$14,N189,$E$7,"")</f>
        <v>1.0398608725412599</v>
      </c>
      <c r="R189" s="64"/>
      <c r="S189" s="63"/>
      <c r="T189" s="64"/>
    </row>
    <row r="190" spans="5:20">
      <c r="E190" s="48"/>
      <c r="N190" s="72">
        <v>1.80999863147736</v>
      </c>
      <c r="O190" s="57">
        <f>_xll.Dce_PhoDanHoiNamNgang9386($G$8,$G$9,$G$10,$G$11,$G$13,$G$14,N190,$E$7,"")</f>
        <v>1.0341157859828001</v>
      </c>
      <c r="R190" s="64"/>
      <c r="S190" s="63"/>
      <c r="T190" s="64"/>
    </row>
    <row r="191" spans="5:20">
      <c r="E191" s="48"/>
      <c r="N191" s="72">
        <v>1.8199986219406099</v>
      </c>
      <c r="O191" s="57">
        <f>_xll.Dce_PhoDanHoiNamNgang9386($G$8,$G$9,$G$10,$G$11,$G$13,$G$14,N191,$E$7,"")</f>
        <v>1.0284338322312601</v>
      </c>
      <c r="R191" s="64"/>
      <c r="S191" s="63"/>
      <c r="T191" s="64"/>
    </row>
    <row r="192" spans="5:20">
      <c r="E192" s="48"/>
      <c r="N192" s="72">
        <v>1.8299986124038701</v>
      </c>
      <c r="O192" s="57">
        <f>_xll.Dce_PhoDanHoiNamNgang9386($G$8,$G$9,$G$10,$G$11,$G$13,$G$14,N192,$E$7,"")</f>
        <v>1.0228139763227899</v>
      </c>
      <c r="R192" s="64"/>
      <c r="S192" s="63"/>
      <c r="T192" s="64"/>
    </row>
    <row r="193" spans="5:20">
      <c r="E193" s="48"/>
      <c r="N193" s="72">
        <v>1.83999860286713</v>
      </c>
      <c r="O193" s="57">
        <f>_xll.Dce_PhoDanHoiNamNgang9386($G$8,$G$9,$G$10,$G$11,$G$13,$G$14,N193,$E$7,"")</f>
        <v>1.01725520579276</v>
      </c>
      <c r="R193" s="64"/>
      <c r="S193" s="63"/>
      <c r="T193" s="64"/>
    </row>
    <row r="194" spans="5:20">
      <c r="E194" s="48"/>
      <c r="N194" s="72">
        <v>1.84999859333038</v>
      </c>
      <c r="O194" s="57">
        <f>_xll.Dce_PhoDanHoiNamNgang9386($G$8,$G$9,$G$10,$G$11,$G$13,$G$14,N194,$E$7,"")</f>
        <v>1.0117565300676601</v>
      </c>
      <c r="R194" s="64"/>
      <c r="S194" s="63"/>
      <c r="T194" s="64"/>
    </row>
    <row r="195" spans="5:20">
      <c r="E195" s="48"/>
      <c r="N195" s="72">
        <v>1.8599985837936399</v>
      </c>
      <c r="O195" s="57">
        <f>_xll.Dce_PhoDanHoiNamNgang9386($G$8,$G$9,$G$10,$G$11,$G$13,$G$14,N195,$E$7,"")</f>
        <v>1.0063169798766101</v>
      </c>
      <c r="R195" s="64"/>
      <c r="S195" s="63"/>
      <c r="T195" s="64"/>
    </row>
    <row r="196" spans="5:20">
      <c r="E196" s="48"/>
      <c r="N196" s="72">
        <v>1.8699985742569001</v>
      </c>
      <c r="O196" s="57">
        <f>_xll.Dce_PhoDanHoiNamNgang9386($G$8,$G$9,$G$10,$G$11,$G$13,$G$14,N196,$E$7,"")</f>
        <v>1.00093560668184</v>
      </c>
      <c r="R196" s="64"/>
      <c r="S196" s="63"/>
      <c r="T196" s="64"/>
    </row>
    <row r="197" spans="5:20">
      <c r="E197" s="48"/>
      <c r="N197" s="72">
        <v>1.87999856472015</v>
      </c>
      <c r="O197" s="57">
        <f>_xll.Dce_PhoDanHoiNamNgang9386($G$8,$G$9,$G$10,$G$11,$G$13,$G$14,N197,$E$7,"")</f>
        <v>0.99561148212717498</v>
      </c>
      <c r="R197" s="64"/>
      <c r="S197" s="63"/>
      <c r="T197" s="64"/>
    </row>
    <row r="198" spans="5:20">
      <c r="E198" s="48"/>
      <c r="N198" s="72">
        <v>1.88999855518341</v>
      </c>
      <c r="O198" s="57">
        <f>_xll.Dce_PhoDanHoiNamNgang9386($G$8,$G$9,$G$10,$G$11,$G$13,$G$14,N198,$E$7,"")</f>
        <v>0.99034369750423201</v>
      </c>
      <c r="R198" s="64"/>
      <c r="S198" s="63"/>
      <c r="T198" s="64"/>
    </row>
    <row r="199" spans="5:20">
      <c r="E199" s="48"/>
      <c r="N199" s="72">
        <v>1.8999985456466699</v>
      </c>
      <c r="O199" s="57">
        <f>_xll.Dce_PhoDanHoiNamNgang9386($G$8,$G$9,$G$10,$G$11,$G$13,$G$14,N199,$E$7,"")</f>
        <v>0.98513136323530304</v>
      </c>
      <c r="R199" s="64"/>
      <c r="S199" s="63"/>
      <c r="T199" s="64"/>
    </row>
    <row r="200" spans="5:20">
      <c r="E200" s="48"/>
      <c r="N200" s="72">
        <v>1.9099985361099201</v>
      </c>
      <c r="O200" s="57">
        <f>_xll.Dce_PhoDanHoiNamNgang9386($G$8,$G$9,$G$10,$G$11,$G$13,$G$14,N200,$E$7,"")</f>
        <v>0.97997360837258396</v>
      </c>
      <c r="R200" s="64"/>
      <c r="S200" s="63"/>
      <c r="T200" s="64"/>
    </row>
    <row r="201" spans="5:20">
      <c r="E201" s="48"/>
      <c r="N201" s="72">
        <v>1.91999852657318</v>
      </c>
      <c r="O201" s="57">
        <f>_xll.Dce_PhoDanHoiNamNgang9386($G$8,$G$9,$G$10,$G$11,$G$13,$G$14,N201,$E$7,"")</f>
        <v>0.97486958011300995</v>
      </c>
      <c r="R201" s="64"/>
      <c r="S201" s="63"/>
      <c r="T201" s="64"/>
    </row>
    <row r="202" spans="5:20">
      <c r="E202" s="48"/>
      <c r="N202" s="72">
        <v>1.92999851703644</v>
      </c>
      <c r="O202" s="57">
        <f>_xll.Dce_PhoDanHoiNamNgang9386($G$8,$G$9,$G$10,$G$11,$G$13,$G$14,N202,$E$7,"")</f>
        <v>0.969818443328191</v>
      </c>
      <c r="R202" s="64"/>
      <c r="S202" s="63"/>
      <c r="T202" s="64"/>
    </row>
    <row r="203" spans="5:20">
      <c r="E203" s="48"/>
      <c r="N203" s="72">
        <v>1.9399985074996899</v>
      </c>
      <c r="O203" s="57">
        <f>_xll.Dce_PhoDanHoiNamNgang9386($G$8,$G$9,$G$10,$G$11,$G$13,$G$14,N203,$E$7,"")</f>
        <v>0.96481938010887303</v>
      </c>
      <c r="R203" s="64"/>
      <c r="S203" s="63"/>
      <c r="T203" s="64"/>
    </row>
    <row r="204" spans="5:20">
      <c r="E204" s="48"/>
      <c r="N204" s="72">
        <v>1.9499984979629501</v>
      </c>
      <c r="O204" s="57">
        <f>_xll.Dce_PhoDanHoiNamNgang9386($G$8,$G$9,$G$10,$G$11,$G$13,$G$14,N204,$E$7,"")</f>
        <v>0.95987158932342798</v>
      </c>
      <c r="R204" s="64"/>
      <c r="S204" s="63"/>
      <c r="T204" s="64"/>
    </row>
    <row r="205" spans="5:20">
      <c r="E205" s="48"/>
      <c r="N205" s="72">
        <v>1.9599984884262101</v>
      </c>
      <c r="O205" s="57">
        <f>_xll.Dce_PhoDanHoiNamNgang9386($G$8,$G$9,$G$10,$G$11,$G$13,$G$14,N205,$E$7,"")</f>
        <v>0.95497428618984603</v>
      </c>
      <c r="R205" s="64"/>
      <c r="S205" s="63"/>
      <c r="T205" s="64"/>
    </row>
    <row r="206" spans="5:20">
      <c r="E206" s="48"/>
      <c r="N206" s="72">
        <v>1.96999847888947</v>
      </c>
      <c r="O206" s="57">
        <f>_xll.Dce_PhoDanHoiNamNgang9386($G$8,$G$9,$G$10,$G$11,$G$13,$G$14,N206,$E$7,"")</f>
        <v>0.95012670186077697</v>
      </c>
      <c r="R206" s="64"/>
      <c r="S206" s="63"/>
      <c r="T206" s="64"/>
    </row>
    <row r="207" spans="5:20">
      <c r="E207" s="48"/>
      <c r="N207" s="72">
        <v>1.9799984693527199</v>
      </c>
      <c r="O207" s="57">
        <f>_xll.Dce_PhoDanHoiNamNgang9386($G$8,$G$9,$G$10,$G$11,$G$13,$G$14,N207,$E$7,"")</f>
        <v>0.94532808302113702</v>
      </c>
      <c r="R207" s="64"/>
      <c r="S207" s="63"/>
      <c r="T207" s="64"/>
    </row>
    <row r="208" spans="5:20">
      <c r="E208" s="48"/>
      <c r="N208" s="72">
        <v>1.9899984598159799</v>
      </c>
      <c r="O208" s="57">
        <f>_xll.Dce_PhoDanHoiNamNgang9386($G$8,$G$9,$G$10,$G$11,$G$13,$G$14,N208,$E$7,"")</f>
        <v>0.94057769149785198</v>
      </c>
      <c r="R208" s="64"/>
      <c r="S208" s="63"/>
      <c r="T208" s="64"/>
    </row>
    <row r="209" spans="5:20">
      <c r="E209" s="48"/>
      <c r="N209" s="72">
        <v>1.9999984502792401</v>
      </c>
      <c r="O209" s="57">
        <f>_xll.Dce_PhoDanHoiNamNgang9386($G$8,$G$9,$G$10,$G$11,$G$13,$G$14,N209,$E$7,"")</f>
        <v>0.93587480388130595</v>
      </c>
      <c r="R209" s="64"/>
      <c r="S209" s="63"/>
      <c r="T209" s="64"/>
    </row>
    <row r="210" spans="5:20">
      <c r="E210" s="48"/>
      <c r="N210" s="72">
        <v>2.00999855995178</v>
      </c>
      <c r="O210" s="57">
        <f>_xll.Dce_PhoDanHoiNamNgang9386($G$8,$G$9,$G$10,$G$11,$G$13,$G$14,N210,$E$7,"")</f>
        <v>0.92658639113808405</v>
      </c>
      <c r="R210" s="64"/>
      <c r="S210" s="63"/>
      <c r="T210" s="64"/>
    </row>
    <row r="211" spans="5:20">
      <c r="N211" s="72">
        <v>2.01999855041504</v>
      </c>
      <c r="O211" s="57">
        <f>_xll.Dce_PhoDanHoiNamNgang9386($G$8,$G$9,$G$10,$G$11,$G$13,$G$14,N211,$E$7,"")</f>
        <v>0.91743497883292102</v>
      </c>
      <c r="R211" s="64"/>
      <c r="S211" s="63"/>
      <c r="T211" s="64"/>
    </row>
    <row r="212" spans="5:20">
      <c r="N212" s="72">
        <v>2.0299985408782999</v>
      </c>
      <c r="O212" s="57">
        <f>_xll.Dce_PhoDanHoiNamNgang9386($G$8,$G$9,$G$10,$G$11,$G$13,$G$14,N212,$E$7,"")</f>
        <v>0.90841847565728395</v>
      </c>
      <c r="R212" s="64"/>
      <c r="S212" s="63"/>
      <c r="T212" s="64"/>
    </row>
    <row r="213" spans="5:20">
      <c r="N213" s="72">
        <v>2.0399985313415501</v>
      </c>
      <c r="O213" s="57">
        <f>_xll.Dce_PhoDanHoiNamNgang9386($G$8,$G$9,$G$10,$G$11,$G$13,$G$14,N213,$E$7,"")</f>
        <v>0.899534242828958</v>
      </c>
      <c r="R213" s="64"/>
      <c r="S213" s="63"/>
      <c r="T213" s="64"/>
    </row>
    <row r="214" spans="5:20">
      <c r="N214" s="72">
        <v>2.04999852180481</v>
      </c>
      <c r="O214" s="57">
        <f>_xll.Dce_PhoDanHoiNamNgang9386($G$8,$G$9,$G$10,$G$11,$G$13,$G$14,N214,$E$7,"")</f>
        <v>0.89077970576889398</v>
      </c>
      <c r="R214" s="64"/>
      <c r="S214" s="63"/>
      <c r="T214" s="64"/>
    </row>
    <row r="215" spans="5:20">
      <c r="N215" s="72">
        <v>2.05999851226807</v>
      </c>
      <c r="O215" s="57">
        <f>_xll.Dce_PhoDanHoiNamNgang9386($G$8,$G$9,$G$10,$G$11,$G$13,$G$14,N215,$E$7,"")</f>
        <v>0.88215235223576305</v>
      </c>
      <c r="R215" s="64"/>
      <c r="S215" s="63"/>
      <c r="T215" s="64"/>
    </row>
    <row r="216" spans="5:20">
      <c r="N216" s="72">
        <v>2.0699985027313201</v>
      </c>
      <c r="O216" s="57">
        <f>_xll.Dce_PhoDanHoiNamNgang9386($G$8,$G$9,$G$10,$G$11,$G$13,$G$14,N216,$E$7,"")</f>
        <v>0.87364973052344497</v>
      </c>
      <c r="R216" s="64"/>
      <c r="S216" s="63"/>
      <c r="T216" s="64"/>
    </row>
    <row r="217" spans="5:20">
      <c r="N217" s="72">
        <v>2.0799984931945801</v>
      </c>
      <c r="O217" s="57">
        <f>_xll.Dce_PhoDanHoiNamNgang9386($G$8,$G$9,$G$10,$G$11,$G$13,$G$14,N217,$E$7,"")</f>
        <v>0.86526944771903402</v>
      </c>
      <c r="R217" s="64"/>
      <c r="S217" s="63"/>
      <c r="T217" s="64"/>
    </row>
    <row r="218" spans="5:20">
      <c r="N218" s="72">
        <v>2.08999848365784</v>
      </c>
      <c r="O218" s="57">
        <f>_xll.Dce_PhoDanHoiNamNgang9386($G$8,$G$9,$G$10,$G$11,$G$13,$G$14,N218,$E$7,"")</f>
        <v>0.85700916801904903</v>
      </c>
      <c r="R218" s="64"/>
      <c r="S218" s="63"/>
      <c r="T218" s="64"/>
    </row>
    <row r="219" spans="5:20">
      <c r="N219" s="72">
        <v>2.0999984741210902</v>
      </c>
      <c r="O219" s="57">
        <f>_xll.Dce_PhoDanHoiNamNgang9386($G$8,$G$9,$G$10,$G$11,$G$13,$G$14,N219,$E$7,"")</f>
        <v>0.84886661110162598</v>
      </c>
      <c r="R219" s="64"/>
      <c r="S219" s="63"/>
      <c r="T219" s="64"/>
    </row>
    <row r="220" spans="5:20">
      <c r="N220" s="72">
        <v>2.1099984645843501</v>
      </c>
      <c r="O220" s="57">
        <f>_xll.Dce_PhoDanHoiNamNgang9386($G$8,$G$9,$G$10,$G$11,$G$13,$G$14,N220,$E$7,"")</f>
        <v>0.84083955055259996</v>
      </c>
      <c r="R220" s="64"/>
      <c r="S220" s="63"/>
      <c r="T220" s="64"/>
    </row>
    <row r="221" spans="5:20">
      <c r="N221" s="72">
        <v>2.1199984550476101</v>
      </c>
      <c r="O221" s="57">
        <f>_xll.Dce_PhoDanHoiNamNgang9386($G$8,$G$9,$G$10,$G$11,$G$13,$G$14,N221,$E$7,"")</f>
        <v>0.832925812343423</v>
      </c>
      <c r="R221" s="64"/>
      <c r="S221" s="63"/>
      <c r="T221" s="64"/>
    </row>
    <row r="222" spans="5:20">
      <c r="N222" s="72">
        <v>2.1299984455108598</v>
      </c>
      <c r="O222" s="57">
        <f>_xll.Dce_PhoDanHoiNamNgang9386($G$8,$G$9,$G$10,$G$11,$G$13,$G$14,N222,$E$7,"")</f>
        <v>0.82512327335898805</v>
      </c>
      <c r="R222" s="64"/>
      <c r="S222" s="63"/>
      <c r="T222" s="64"/>
    </row>
    <row r="223" spans="5:20">
      <c r="N223" s="72">
        <v>2.1399984359741202</v>
      </c>
      <c r="O223" s="57">
        <f>_xll.Dce_PhoDanHoiNamNgang9386($G$8,$G$9,$G$10,$G$11,$G$13,$G$14,N223,$E$7,"")</f>
        <v>0.81742985997349504</v>
      </c>
      <c r="R223" s="64"/>
      <c r="S223" s="63"/>
      <c r="T223" s="64"/>
    </row>
    <row r="224" spans="5:20">
      <c r="N224" s="72">
        <v>2.1499984264373802</v>
      </c>
      <c r="O224" s="57">
        <f>_xll.Dce_PhoDanHoiNamNgang9386($G$8,$G$9,$G$10,$G$11,$G$13,$G$14,N224,$E$7,"")</f>
        <v>0.80984354667257596</v>
      </c>
      <c r="R224" s="64"/>
      <c r="S224" s="63"/>
      <c r="T224" s="64"/>
    </row>
    <row r="225" spans="14:20">
      <c r="N225" s="72">
        <v>2.1599984169006299</v>
      </c>
      <c r="O225" s="57">
        <f>_xll.Dce_PhoDanHoiNamNgang9386($G$8,$G$9,$G$10,$G$11,$G$13,$G$14,N225,$E$7,"")</f>
        <v>0.80236235471997297</v>
      </c>
      <c r="R225" s="64"/>
      <c r="S225" s="63"/>
      <c r="T225" s="64"/>
    </row>
    <row r="226" spans="14:20">
      <c r="N226" s="72">
        <v>2.1699984073638898</v>
      </c>
      <c r="O226" s="57">
        <f>_xll.Dce_PhoDanHoiNamNgang9386($G$8,$G$9,$G$10,$G$11,$G$13,$G$14,N226,$E$7,"")</f>
        <v>0.79498435086711805</v>
      </c>
      <c r="R226" s="64"/>
      <c r="S226" s="63"/>
      <c r="T226" s="64"/>
    </row>
    <row r="227" spans="14:20">
      <c r="N227" s="72">
        <v>2.1799983978271502</v>
      </c>
      <c r="O227" s="57">
        <f>_xll.Dce_PhoDanHoiNamNgang9386($G$8,$G$9,$G$10,$G$11,$G$13,$G$14,N227,$E$7,"")</f>
        <v>0.78770764610406496</v>
      </c>
      <c r="R227" s="64"/>
      <c r="S227" s="63"/>
      <c r="T227" s="64"/>
    </row>
    <row r="228" spans="14:20">
      <c r="N228" s="72">
        <v>2.1899983882904102</v>
      </c>
      <c r="O228" s="57">
        <f>_xll.Dce_PhoDanHoiNamNgang9386($G$8,$G$9,$G$10,$G$11,$G$13,$G$14,N228,$E$7,"")</f>
        <v>0.78053039445024697</v>
      </c>
      <c r="R228" s="64"/>
      <c r="S228" s="63"/>
      <c r="T228" s="64"/>
    </row>
    <row r="229" spans="14:20">
      <c r="N229" s="72">
        <v>2.1999983787536599</v>
      </c>
      <c r="O229" s="57">
        <f>_xll.Dce_PhoDanHoiNamNgang9386($G$8,$G$9,$G$10,$G$11,$G$13,$G$14,N229,$E$7,"")</f>
        <v>0.77345079178361897</v>
      </c>
      <c r="R229" s="64"/>
      <c r="S229" s="63"/>
      <c r="T229" s="64"/>
    </row>
    <row r="230" spans="14:20">
      <c r="N230" s="72">
        <v>2.2099983692169198</v>
      </c>
      <c r="O230" s="57">
        <f>_xll.Dce_PhoDanHoiNamNgang9386($G$8,$G$9,$G$10,$G$11,$G$13,$G$14,N230,$E$7,"")</f>
        <v>0.76646707470681297</v>
      </c>
      <c r="R230" s="64"/>
      <c r="S230" s="63"/>
      <c r="T230" s="64"/>
    </row>
    <row r="231" spans="14:20">
      <c r="N231" s="72">
        <v>2.2199983596801798</v>
      </c>
      <c r="O231" s="57">
        <f>_xll.Dce_PhoDanHoiNamNgang9386($G$8,$G$9,$G$10,$G$11,$G$13,$G$14,N231,$E$7,"")</f>
        <v>0.75957751944895402</v>
      </c>
      <c r="R231" s="64"/>
      <c r="S231" s="63"/>
      <c r="T231" s="64"/>
    </row>
    <row r="232" spans="14:20">
      <c r="N232" s="72">
        <v>2.22999835014343</v>
      </c>
      <c r="O232" s="57">
        <f>_xll.Dce_PhoDanHoiNamNgang9386($G$8,$G$9,$G$10,$G$11,$G$13,$G$14,N232,$E$7,"")</f>
        <v>0.75278044080187501</v>
      </c>
      <c r="R232" s="64"/>
      <c r="S232" s="63"/>
      <c r="T232" s="64"/>
    </row>
    <row r="233" spans="14:20">
      <c r="N233" s="72">
        <v>2.2399983406066899</v>
      </c>
      <c r="O233" s="57">
        <f>_xll.Dce_PhoDanHoiNamNgang9386($G$8,$G$9,$G$10,$G$11,$G$13,$G$14,N233,$E$7,"")</f>
        <v>0.74607419108950002</v>
      </c>
      <c r="R233" s="64"/>
      <c r="S233" s="63"/>
      <c r="T233" s="64"/>
    </row>
    <row r="234" spans="14:20">
      <c r="N234" s="72">
        <v>2.2499983310699498</v>
      </c>
      <c r="O234" s="57">
        <f>_xll.Dce_PhoDanHoiNamNgang9386($G$8,$G$9,$G$10,$G$11,$G$13,$G$14,N234,$E$7,"")</f>
        <v>0.73945715916921995</v>
      </c>
      <c r="R234" s="64"/>
      <c r="S234" s="63"/>
      <c r="T234" s="64"/>
    </row>
    <row r="235" spans="14:20">
      <c r="N235" s="72">
        <v>2.2599983215332</v>
      </c>
      <c r="O235" s="57">
        <f>_xll.Dce_PhoDanHoiNamNgang9386($G$8,$G$9,$G$10,$G$11,$G$13,$G$14,N235,$E$7,"")</f>
        <v>0.73292776946412996</v>
      </c>
      <c r="R235" s="64"/>
      <c r="S235" s="63"/>
      <c r="T235" s="64"/>
    </row>
    <row r="236" spans="14:20">
      <c r="N236" s="72">
        <v>2.26999831199646</v>
      </c>
      <c r="O236" s="57">
        <f>_xll.Dce_PhoDanHoiNamNgang9386($G$8,$G$9,$G$10,$G$11,$G$13,$G$14,N236,$E$7,"")</f>
        <v>0.72648448102504304</v>
      </c>
      <c r="R236" s="64"/>
      <c r="S236" s="63"/>
      <c r="T236" s="64"/>
    </row>
    <row r="237" spans="14:20">
      <c r="N237" s="72">
        <v>2.2799983024597199</v>
      </c>
      <c r="O237" s="57">
        <f>_xll.Dce_PhoDanHoiNamNgang9386($G$8,$G$9,$G$10,$G$11,$G$13,$G$14,N237,$E$7,"")</f>
        <v>0.72012578662124105</v>
      </c>
      <c r="R237" s="64"/>
      <c r="S237" s="63"/>
      <c r="T237" s="64"/>
    </row>
    <row r="238" spans="14:20">
      <c r="N238" s="72">
        <v>2.2899982929229701</v>
      </c>
      <c r="O238" s="57">
        <f>_xll.Dce_PhoDanHoiNamNgang9386($G$8,$G$9,$G$10,$G$11,$G$13,$G$14,N238,$E$7,"")</f>
        <v>0.71385021185895203</v>
      </c>
      <c r="R238" s="64"/>
      <c r="S238" s="63"/>
      <c r="T238" s="64"/>
    </row>
    <row r="239" spans="14:20">
      <c r="N239" s="72">
        <v>2.29999828338623</v>
      </c>
      <c r="O239" s="57">
        <f>_xll.Dce_PhoDanHoiNamNgang9386($G$8,$G$9,$G$10,$G$11,$G$13,$G$14,N239,$E$7,"")</f>
        <v>0.70765631432660503</v>
      </c>
      <c r="R239" s="64"/>
      <c r="S239" s="63"/>
      <c r="T239" s="64"/>
    </row>
    <row r="240" spans="14:20">
      <c r="N240" s="72">
        <v>2.30999827384949</v>
      </c>
      <c r="O240" s="57">
        <f>_xll.Dce_PhoDanHoiNamNgang9386($G$8,$G$9,$G$10,$G$11,$G$13,$G$14,N240,$E$7,"")</f>
        <v>0.70154268276592802</v>
      </c>
      <c r="R240" s="64"/>
      <c r="S240" s="63"/>
      <c r="T240" s="64"/>
    </row>
    <row r="241" spans="14:20">
      <c r="N241" s="72">
        <v>2.3199982643127401</v>
      </c>
      <c r="O241" s="57">
        <f>_xll.Dce_PhoDanHoiNamNgang9386($G$8,$G$9,$G$10,$G$11,$G$13,$G$14,N241,$E$7,"")</f>
        <v>0.69550793626799701</v>
      </c>
      <c r="R241" s="64"/>
      <c r="S241" s="63"/>
      <c r="T241" s="64"/>
    </row>
    <row r="242" spans="14:20">
      <c r="N242" s="72">
        <v>2.3299982547760001</v>
      </c>
      <c r="O242" s="57">
        <f>_xll.Dce_PhoDanHoiNamNgang9386($G$8,$G$9,$G$10,$G$11,$G$13,$G$14,N242,$E$7,"")</f>
        <v>0.68955072349339397</v>
      </c>
      <c r="R242" s="64"/>
      <c r="S242" s="63"/>
      <c r="T242" s="64"/>
    </row>
    <row r="243" spans="14:20">
      <c r="N243" s="72">
        <v>2.33999824523926</v>
      </c>
      <c r="O243" s="57">
        <f>_xll.Dce_PhoDanHoiNamNgang9386($G$8,$G$9,$G$10,$G$11,$G$13,$G$14,N243,$E$7,"")</f>
        <v>0.68366972191563602</v>
      </c>
      <c r="R243" s="64"/>
      <c r="S243" s="63"/>
      <c r="T243" s="64"/>
    </row>
    <row r="244" spans="14:20">
      <c r="N244" s="72">
        <v>2.3499982357025102</v>
      </c>
      <c r="O244" s="57">
        <f>_xll.Dce_PhoDanHoiNamNgang9386($G$8,$G$9,$G$10,$G$11,$G$13,$G$14,N244,$E$7,"")</f>
        <v>0.67786363708709796</v>
      </c>
      <c r="R244" s="64"/>
      <c r="S244" s="63"/>
      <c r="T244" s="64"/>
    </row>
    <row r="245" spans="14:20">
      <c r="N245" s="72">
        <v>2.3599982261657702</v>
      </c>
      <c r="O245" s="57">
        <f>_xll.Dce_PhoDanHoiNamNgang9386($G$8,$G$9,$G$10,$G$11,$G$13,$G$14,N245,$E$7,"")</f>
        <v>0.67213120192665898</v>
      </c>
      <c r="R245" s="64"/>
      <c r="S245" s="63"/>
      <c r="T245" s="64"/>
    </row>
    <row r="246" spans="14:20">
      <c r="N246" s="72">
        <v>2.3699982166290301</v>
      </c>
      <c r="O246" s="57">
        <f>_xll.Dce_PhoDanHoiNamNgang9386($G$8,$G$9,$G$10,$G$11,$G$13,$G$14,N246,$E$7,"")</f>
        <v>0.66647117602834705</v>
      </c>
      <c r="R246" s="64"/>
      <c r="S246" s="63"/>
      <c r="T246" s="64"/>
    </row>
    <row r="247" spans="14:20">
      <c r="N247" s="72">
        <v>2.37999820709229</v>
      </c>
      <c r="O247" s="57">
        <f>_xll.Dce_PhoDanHoiNamNgang9386($G$8,$G$9,$G$10,$G$11,$G$13,$G$14,N247,$E$7,"")</f>
        <v>0.66088234499026999</v>
      </c>
      <c r="R247" s="64"/>
      <c r="S247" s="63"/>
      <c r="T247" s="64"/>
    </row>
    <row r="248" spans="14:20">
      <c r="N248" s="72">
        <v>2.3899981975555402</v>
      </c>
      <c r="O248" s="57">
        <f>_xll.Dce_PhoDanHoiNamNgang9386($G$8,$G$9,$G$10,$G$11,$G$13,$G$14,N248,$E$7,"")</f>
        <v>0.65536351976316698</v>
      </c>
      <c r="R248" s="64"/>
      <c r="S248" s="63"/>
      <c r="T248" s="64"/>
    </row>
    <row r="249" spans="14:20">
      <c r="N249" s="72">
        <v>2.3999981880188002</v>
      </c>
      <c r="O249" s="57">
        <f>_xll.Dce_PhoDanHoiNamNgang9386($G$8,$G$9,$G$10,$G$11,$G$13,$G$14,N249,$E$7,"")</f>
        <v>0.64991353601791402</v>
      </c>
      <c r="R249" s="64"/>
      <c r="S249" s="63"/>
      <c r="T249" s="64"/>
    </row>
    <row r="250" spans="14:20">
      <c r="N250" s="72">
        <v>2.4099981784820601</v>
      </c>
      <c r="O250" s="57">
        <f>_xll.Dce_PhoDanHoiNamNgang9386($G$8,$G$9,$G$10,$G$11,$G$13,$G$14,N250,$E$7,"")</f>
        <v>0.64453125353136598</v>
      </c>
      <c r="R250" s="64"/>
      <c r="S250" s="63"/>
      <c r="T250" s="64"/>
    </row>
    <row r="251" spans="14:20">
      <c r="N251" s="72">
        <v>2.4199981689453098</v>
      </c>
      <c r="O251" s="57">
        <f>_xll.Dce_PhoDanHoiNamNgang9386($G$8,$G$9,$G$10,$G$11,$G$13,$G$14,N251,$E$7,"")</f>
        <v>0.63921555558992904</v>
      </c>
      <c r="R251" s="64"/>
      <c r="S251" s="63"/>
      <c r="T251" s="64"/>
    </row>
    <row r="252" spans="14:20">
      <c r="N252" s="72">
        <v>2.4299981594085698</v>
      </c>
      <c r="O252" s="57">
        <f>_xll.Dce_PhoDanHoiNamNgang9386($G$8,$G$9,$G$10,$G$11,$G$13,$G$14,N252,$E$7,"")</f>
        <v>0.63396534841027197</v>
      </c>
      <c r="R252" s="64"/>
      <c r="S252" s="63"/>
      <c r="T252" s="64"/>
    </row>
    <row r="253" spans="14:20">
      <c r="N253" s="72">
        <v>2.4399981498718302</v>
      </c>
      <c r="O253" s="57">
        <f>_xll.Dce_PhoDanHoiNamNgang9386($G$8,$G$9,$G$10,$G$11,$G$13,$G$14,N253,$E$7,"")</f>
        <v>0.62877956057662698</v>
      </c>
      <c r="R253" s="64"/>
      <c r="S253" s="63"/>
      <c r="T253" s="64"/>
    </row>
    <row r="254" spans="14:20">
      <c r="N254" s="72">
        <v>2.4499981403350799</v>
      </c>
      <c r="O254" s="57">
        <f>_xll.Dce_PhoDanHoiNamNgang9386($G$8,$G$9,$G$10,$G$11,$G$13,$G$14,N254,$E$7,"")</f>
        <v>0.62365714249413495</v>
      </c>
      <c r="R254" s="64"/>
      <c r="S254" s="63"/>
      <c r="T254" s="64"/>
    </row>
    <row r="255" spans="14:20">
      <c r="N255" s="72">
        <v>2.4599981307983398</v>
      </c>
      <c r="O255" s="57">
        <f>_xll.Dce_PhoDanHoiNamNgang9386($G$8,$G$9,$G$10,$G$11,$G$13,$G$14,N255,$E$7,"")</f>
        <v>0.61859706585771201</v>
      </c>
      <c r="R255" s="64"/>
      <c r="S255" s="63"/>
      <c r="T255" s="64"/>
    </row>
    <row r="256" spans="14:20">
      <c r="N256" s="72">
        <v>2.4699981212615998</v>
      </c>
      <c r="O256" s="57">
        <f>_xll.Dce_PhoDanHoiNamNgang9386($G$8,$G$9,$G$10,$G$11,$G$13,$G$14,N256,$E$7,"")</f>
        <v>0.61359832313593898</v>
      </c>
      <c r="R256" s="64"/>
      <c r="S256" s="63"/>
      <c r="T256" s="64"/>
    </row>
    <row r="257" spans="14:20">
      <c r="N257" s="72">
        <v>2.47999811172485</v>
      </c>
      <c r="O257" s="57">
        <f>_xll.Dce_PhoDanHoiNamNgang9386($G$8,$G$9,$G$10,$G$11,$G$13,$G$14,N257,$E$7,"")</f>
        <v>0.60865992706948902</v>
      </c>
      <c r="R257" s="64"/>
      <c r="S257" s="63"/>
      <c r="T257" s="64"/>
    </row>
    <row r="258" spans="14:20">
      <c r="N258" s="72">
        <v>2.4899981021881099</v>
      </c>
      <c r="O258" s="57">
        <f>_xll.Dce_PhoDanHoiNamNgang9386($G$8,$G$9,$G$10,$G$11,$G$13,$G$14,N258,$E$7,"")</f>
        <v>0.60378091018362801</v>
      </c>
      <c r="R258" s="64"/>
      <c r="S258" s="63"/>
      <c r="T258" s="64"/>
    </row>
    <row r="259" spans="14:20">
      <c r="N259" s="72">
        <v>2.4999980926513699</v>
      </c>
      <c r="O259" s="57">
        <f>_xll.Dce_PhoDanHoiNamNgang9386($G$8,$G$9,$G$10,$G$11,$G$13,$G$14,N259,$E$7,"")</f>
        <v>0.59896032431433399</v>
      </c>
      <c r="R259" s="64"/>
      <c r="S259" s="63"/>
      <c r="T259" s="64"/>
    </row>
    <row r="260" spans="14:20">
      <c r="N260" s="72">
        <v>2.50999808311462</v>
      </c>
      <c r="O260" s="57">
        <f>_xll.Dce_PhoDanHoiNamNgang9386($G$8,$G$9,$G$10,$G$11,$G$13,$G$14,N260,$E$7,"")</f>
        <v>0.59419724014761099</v>
      </c>
      <c r="R260" s="64"/>
      <c r="S260" s="63"/>
      <c r="T260" s="64"/>
    </row>
    <row r="261" spans="14:20">
      <c r="N261" s="72">
        <v>2.51999807357788</v>
      </c>
      <c r="O261" s="57">
        <f>_xll.Dce_PhoDanHoiNamNgang9386($G$8,$G$9,$G$10,$G$11,$G$13,$G$14,N261,$E$7,"")</f>
        <v>0.58949074677157198</v>
      </c>
      <c r="R261" s="64"/>
      <c r="S261" s="63"/>
      <c r="T261" s="64"/>
    </row>
    <row r="262" spans="14:20">
      <c r="N262" s="72">
        <v>2.5299980640411399</v>
      </c>
      <c r="O262" s="57">
        <f>_xll.Dce_PhoDanHoiNamNgang9386($G$8,$G$9,$G$10,$G$11,$G$13,$G$14,N262,$E$7,"")</f>
        <v>0.58483995124088695</v>
      </c>
      <c r="R262" s="64"/>
      <c r="S262" s="63"/>
      <c r="T262" s="64"/>
    </row>
    <row r="263" spans="14:20">
      <c r="N263" s="72">
        <v>2.5399980545043901</v>
      </c>
      <c r="O263" s="57">
        <f>_xll.Dce_PhoDanHoiNamNgang9386($G$8,$G$9,$G$10,$G$11,$G$13,$G$14,N263,$E$7,"")</f>
        <v>0.58024397815321904</v>
      </c>
      <c r="R263" s="64"/>
      <c r="S263" s="63"/>
      <c r="T263" s="64"/>
    </row>
    <row r="264" spans="14:20">
      <c r="N264" s="72">
        <v>2.54999804496765</v>
      </c>
      <c r="O264" s="57">
        <f>_xll.Dce_PhoDanHoiNamNgang9386($G$8,$G$9,$G$10,$G$11,$G$13,$G$14,N264,$E$7,"")</f>
        <v>0.57570196923725503</v>
      </c>
      <c r="R264" s="64"/>
      <c r="S264" s="63"/>
      <c r="T264" s="64"/>
    </row>
    <row r="265" spans="14:20">
      <c r="N265" s="72">
        <v>2.55999803543091</v>
      </c>
      <c r="O265" s="57">
        <f>_xll.Dce_PhoDanHoiNamNgang9386($G$8,$G$9,$G$10,$G$11,$G$13,$G$14,N265,$E$7,"")</f>
        <v>0.57121308295198503</v>
      </c>
      <c r="R265" s="64"/>
      <c r="S265" s="63"/>
      <c r="T265" s="64"/>
    </row>
    <row r="266" spans="14:20">
      <c r="N266" s="72">
        <v>2.5699980258941602</v>
      </c>
      <c r="O266" s="57">
        <f>_xll.Dce_PhoDanHoiNamNgang9386($G$8,$G$9,$G$10,$G$11,$G$13,$G$14,N266,$E$7,"")</f>
        <v>0.56677649409687503</v>
      </c>
      <c r="R266" s="64"/>
      <c r="S266" s="63"/>
      <c r="T266" s="64"/>
    </row>
    <row r="267" spans="14:20">
      <c r="N267" s="72">
        <v>2.5799980163574201</v>
      </c>
      <c r="O267" s="57">
        <f>_xll.Dce_PhoDanHoiNamNgang9386($G$8,$G$9,$G$10,$G$11,$G$13,$G$14,N267,$E$7,"")</f>
        <v>0.56239139343259203</v>
      </c>
      <c r="R267" s="64"/>
      <c r="S267" s="63"/>
      <c r="T267" s="64"/>
    </row>
    <row r="268" spans="14:20">
      <c r="N268" s="72">
        <v>2.58999800682068</v>
      </c>
      <c r="O268" s="57">
        <f>_xll.Dce_PhoDanHoiNamNgang9386($G$8,$G$9,$G$10,$G$11,$G$13,$G$14,N268,$E$7,"")</f>
        <v>0.55805698731196396</v>
      </c>
      <c r="R268" s="64"/>
      <c r="S268" s="63"/>
      <c r="T268" s="64"/>
    </row>
    <row r="269" spans="14:20">
      <c r="N269" s="72">
        <v>2.59999799728394</v>
      </c>
      <c r="O269" s="57">
        <f>_xll.Dce_PhoDanHoiNamNgang9386($G$8,$G$9,$G$10,$G$11,$G$13,$G$14,N269,$E$7,"")</f>
        <v>0.55377249732085299</v>
      </c>
      <c r="R269" s="64"/>
      <c r="S269" s="63"/>
      <c r="T269" s="64"/>
    </row>
    <row r="270" spans="14:20">
      <c r="N270" s="72">
        <v>2.6099979877471902</v>
      </c>
      <c r="O270" s="57">
        <f>_xll.Dce_PhoDanHoiNamNgang9386($G$8,$G$9,$G$10,$G$11,$G$13,$G$14,N270,$E$7,"")</f>
        <v>0.54953715992864505</v>
      </c>
      <c r="R270" s="64"/>
      <c r="S270" s="63"/>
      <c r="T270" s="64"/>
    </row>
    <row r="271" spans="14:20">
      <c r="N271" s="72">
        <v>2.6199979782104501</v>
      </c>
      <c r="O271" s="57">
        <f>_xll.Dce_PhoDanHoiNamNgang9386($G$8,$G$9,$G$10,$G$11,$G$13,$G$14,N271,$E$7,"")</f>
        <v>0.54535022614805595</v>
      </c>
      <c r="R271" s="64"/>
      <c r="S271" s="63"/>
      <c r="T271" s="64"/>
    </row>
    <row r="272" spans="14:20">
      <c r="N272" s="72">
        <v>2.6299979686737101</v>
      </c>
      <c r="O272" s="57">
        <f>_xll.Dce_PhoDanHoiNamNgang9386($G$8,$G$9,$G$10,$G$11,$G$13,$G$14,N272,$E$7,"")</f>
        <v>0.54121096120398005</v>
      </c>
      <c r="R272" s="64"/>
      <c r="S272" s="63"/>
      <c r="T272" s="64"/>
    </row>
    <row r="273" spans="14:20">
      <c r="N273" s="72">
        <v>2.6399979591369598</v>
      </c>
      <c r="O273" s="57">
        <f>_xll.Dce_PhoDanHoiNamNgang9386($G$8,$G$9,$G$10,$G$11,$G$13,$G$14,N273,$E$7,"")</f>
        <v>0.53711864421109601</v>
      </c>
      <c r="R273" s="64"/>
      <c r="S273" s="63"/>
      <c r="T273" s="64"/>
    </row>
    <row r="274" spans="14:20">
      <c r="N274" s="72">
        <v>2.6499979496002202</v>
      </c>
      <c r="O274" s="57">
        <f>_xll.Dce_PhoDanHoiNamNgang9386($G$8,$G$9,$G$10,$G$11,$G$13,$G$14,N274,$E$7,"")</f>
        <v>0.53307256785997703</v>
      </c>
      <c r="R274" s="64"/>
      <c r="S274" s="63"/>
      <c r="T274" s="64"/>
    </row>
    <row r="275" spans="14:20">
      <c r="N275" s="72">
        <v>2.6599979400634801</v>
      </c>
      <c r="O275" s="57">
        <f>_xll.Dce_PhoDanHoiNamNgang9386($G$8,$G$9,$G$10,$G$11,$G$13,$G$14,N275,$E$7,"")</f>
        <v>0.52907203811144798</v>
      </c>
      <c r="R275" s="64"/>
      <c r="S275" s="63"/>
      <c r="T275" s="64"/>
    </row>
    <row r="276" spans="14:20">
      <c r="N276" s="72">
        <v>2.6699979305267298</v>
      </c>
      <c r="O276" s="57">
        <f>_xll.Dce_PhoDanHoiNamNgang9386($G$8,$G$9,$G$10,$G$11,$G$13,$G$14,N276,$E$7,"")</f>
        <v>0.52511637389893095</v>
      </c>
      <c r="R276" s="64"/>
      <c r="S276" s="63"/>
      <c r="T276" s="64"/>
    </row>
    <row r="277" spans="14:20">
      <c r="N277" s="72">
        <v>2.6799979209899898</v>
      </c>
      <c r="O277" s="57">
        <f>_xll.Dce_PhoDanHoiNamNgang9386($G$8,$G$9,$G$10,$G$11,$G$13,$G$14,N277,$E$7,"")</f>
        <v>0.52120490683856502</v>
      </c>
      <c r="R277" s="64"/>
      <c r="S277" s="63"/>
      <c r="T277" s="64"/>
    </row>
    <row r="278" spans="14:20">
      <c r="N278" s="72">
        <v>2.6899979114532502</v>
      </c>
      <c r="O278" s="57">
        <f>_xll.Dce_PhoDanHoiNamNgang9386($G$8,$G$9,$G$10,$G$11,$G$13,$G$14,N278,$E$7,"")</f>
        <v>0.51733698094684</v>
      </c>
      <c r="R278" s="64"/>
      <c r="S278" s="63"/>
      <c r="T278" s="64"/>
    </row>
    <row r="279" spans="14:20">
      <c r="N279" s="72">
        <v>2.6999979019164999</v>
      </c>
      <c r="O279" s="57">
        <f>_xll.Dce_PhoDanHoiNamNgang9386($G$8,$G$9,$G$10,$G$11,$G$13,$G$14,N279,$E$7,"")</f>
        <v>0.51351195236555203</v>
      </c>
      <c r="R279" s="64"/>
      <c r="S279" s="63"/>
      <c r="T279" s="64"/>
    </row>
    <row r="280" spans="14:20">
      <c r="N280" s="72">
        <v>2.7099978923797599</v>
      </c>
      <c r="O280" s="57">
        <f>_xll.Dce_PhoDanHoiNamNgang9386($G$8,$G$9,$G$10,$G$11,$G$13,$G$14,N280,$E$7,"")</f>
        <v>0.50972918909383502</v>
      </c>
      <c r="R280" s="64"/>
      <c r="S280" s="63"/>
      <c r="T280" s="64"/>
    </row>
    <row r="281" spans="14:20">
      <c r="N281" s="72">
        <v>2.7199978828430198</v>
      </c>
      <c r="O281" s="57">
        <f>_xll.Dce_PhoDanHoiNamNgang9386($G$8,$G$9,$G$10,$G$11,$G$13,$G$14,N281,$E$7,"")</f>
        <v>0.50598807072709295</v>
      </c>
      <c r="R281" s="64"/>
      <c r="S281" s="63"/>
      <c r="T281" s="64"/>
    </row>
    <row r="282" spans="14:20">
      <c r="N282" s="72">
        <v>2.72999787330627</v>
      </c>
      <c r="O282" s="57">
        <f>_xll.Dce_PhoDanHoiNamNgang9386($G$8,$G$9,$G$10,$G$11,$G$13,$G$14,N282,$E$7,"")</f>
        <v>0.50228798820259601</v>
      </c>
      <c r="R282" s="64"/>
      <c r="S282" s="63"/>
      <c r="T282" s="64"/>
    </row>
    <row r="283" spans="14:20">
      <c r="N283" s="72">
        <v>2.7399978637695299</v>
      </c>
      <c r="O283" s="57">
        <f>_xll.Dce_PhoDanHoiNamNgang9386($G$8,$G$9,$G$10,$G$11,$G$13,$G$14,N283,$E$7,"")</f>
        <v>0.49862834355157998</v>
      </c>
      <c r="R283" s="64"/>
      <c r="S283" s="63"/>
      <c r="T283" s="64"/>
    </row>
    <row r="284" spans="14:20">
      <c r="N284" s="72">
        <v>2.7499978542327899</v>
      </c>
      <c r="O284" s="57">
        <f>_xll.Dce_PhoDanHoiNamNgang9386($G$8,$G$9,$G$10,$G$11,$G$13,$G$14,N284,$E$7,"")</f>
        <v>0.49500854965763202</v>
      </c>
      <c r="R284" s="64"/>
      <c r="S284" s="63"/>
      <c r="T284" s="64"/>
    </row>
    <row r="285" spans="14:20">
      <c r="N285" s="72">
        <v>2.75999784469604</v>
      </c>
      <c r="O285" s="57">
        <f>_xll.Dce_PhoDanHoiNamNgang9386($G$8,$G$9,$G$10,$G$11,$G$13,$G$14,N285,$E$7,"")</f>
        <v>0.491428030021203</v>
      </c>
      <c r="R285" s="64"/>
      <c r="S285" s="63"/>
      <c r="T285" s="64"/>
    </row>
    <row r="286" spans="14:20">
      <c r="N286" s="72">
        <v>2.7699978351593</v>
      </c>
      <c r="O286" s="57">
        <f>_xll.Dce_PhoDanHoiNamNgang9386($G$8,$G$9,$G$10,$G$11,$G$13,$G$14,N286,$E$7,"")</f>
        <v>0.48788621853004999</v>
      </c>
      <c r="R286" s="64"/>
      <c r="S286" s="63"/>
      <c r="T286" s="64"/>
    </row>
    <row r="287" spans="14:20">
      <c r="N287" s="72">
        <v>2.7799978256225599</v>
      </c>
      <c r="O287" s="57">
        <f>_xll.Dce_PhoDanHoiNamNgang9386($G$8,$G$9,$G$10,$G$11,$G$13,$G$14,N287,$E$7,"")</f>
        <v>0.48438255923546097</v>
      </c>
      <c r="R287" s="64"/>
      <c r="S287" s="63"/>
      <c r="T287" s="64"/>
    </row>
    <row r="288" spans="14:20">
      <c r="N288" s="72">
        <v>2.7899978160858199</v>
      </c>
      <c r="O288" s="57">
        <f>_xll.Dce_PhoDanHoiNamNgang9386($G$8,$G$9,$G$10,$G$11,$G$13,$G$14,N288,$E$7,"")</f>
        <v>0.48091650613407</v>
      </c>
      <c r="R288" s="64"/>
      <c r="S288" s="63"/>
      <c r="T288" s="64"/>
    </row>
    <row r="289" spans="14:20">
      <c r="N289" s="72">
        <v>2.79999780654907</v>
      </c>
      <c r="O289" s="57">
        <f>_xll.Dce_PhoDanHoiNamNgang9386($G$8,$G$9,$G$10,$G$11,$G$13,$G$14,N289,$E$7,"")</f>
        <v>0.47748752295512897</v>
      </c>
      <c r="R289" s="64"/>
      <c r="S289" s="63"/>
      <c r="T289" s="64"/>
    </row>
    <row r="290" spans="14:20">
      <c r="N290" s="72">
        <v>2.80999779701233</v>
      </c>
      <c r="O290" s="57">
        <f>_xll.Dce_PhoDanHoiNamNgang9386($G$8,$G$9,$G$10,$G$11,$G$13,$G$14,N290,$E$7,"")</f>
        <v>0.47409508295306402</v>
      </c>
      <c r="R290" s="64"/>
      <c r="S290" s="63"/>
      <c r="T290" s="64"/>
    </row>
    <row r="291" spans="14:20">
      <c r="N291" s="72">
        <v>2.8199977874755899</v>
      </c>
      <c r="O291" s="57">
        <f>_xll.Dce_PhoDanHoiNamNgang9386($G$8,$G$9,$G$10,$G$11,$G$13,$G$14,N291,$E$7,"")</f>
        <v>0.47073866870516801</v>
      </c>
      <c r="R291" s="64"/>
      <c r="S291" s="63"/>
      <c r="T291" s="64"/>
    </row>
    <row r="292" spans="14:20">
      <c r="N292" s="72">
        <v>2.8299977779388401</v>
      </c>
      <c r="O292" s="57">
        <f>_xll.Dce_PhoDanHoiNamNgang9386($G$8,$G$9,$G$10,$G$11,$G$13,$G$14,N292,$E$7,"")</f>
        <v>0.46741777191430001</v>
      </c>
      <c r="R292" s="64"/>
      <c r="S292" s="63"/>
      <c r="T292" s="64"/>
    </row>
    <row r="293" spans="14:20">
      <c r="N293" s="72">
        <v>2.8399977684021001</v>
      </c>
      <c r="O293" s="57">
        <f>_xll.Dce_PhoDanHoiNamNgang9386($G$8,$G$9,$G$10,$G$11,$G$13,$G$14,N293,$E$7,"")</f>
        <v>0.46413189321642401</v>
      </c>
      <c r="R293" s="64"/>
      <c r="S293" s="63"/>
      <c r="T293" s="64"/>
    </row>
    <row r="294" spans="14:20">
      <c r="N294" s="72">
        <v>2.84999775886536</v>
      </c>
      <c r="O294" s="57">
        <f>_xll.Dce_PhoDanHoiNamNgang9386($G$8,$G$9,$G$10,$G$11,$G$13,$G$14,N294,$E$7,"")</f>
        <v>0.46088054199287998</v>
      </c>
      <c r="R294" s="64"/>
      <c r="S294" s="63"/>
      <c r="T294" s="64"/>
    </row>
    <row r="295" spans="14:20">
      <c r="N295" s="72">
        <v>2.8599977493286102</v>
      </c>
      <c r="O295" s="57">
        <f>_xll.Dce_PhoDanHoiNamNgang9386($G$8,$G$9,$G$10,$G$11,$G$13,$G$14,N295,$E$7,"")</f>
        <v>0.45766323618723398</v>
      </c>
      <c r="R295" s="64"/>
      <c r="S295" s="63"/>
      <c r="T295" s="64"/>
    </row>
    <row r="296" spans="14:20">
      <c r="N296" s="72">
        <v>2.8699977397918701</v>
      </c>
      <c r="O296" s="57">
        <f>_xll.Dce_PhoDanHoiNamNgang9386($G$8,$G$9,$G$10,$G$11,$G$13,$G$14,N296,$E$7,"")</f>
        <v>0.45447950212659</v>
      </c>
      <c r="R296" s="64"/>
      <c r="S296" s="63"/>
      <c r="T296" s="64"/>
    </row>
    <row r="297" spans="14:20">
      <c r="N297" s="72">
        <v>2.8799977302551301</v>
      </c>
      <c r="O297" s="57">
        <f>_xll.Dce_PhoDanHoiNamNgang9386($G$8,$G$9,$G$10,$G$11,$G$13,$G$14,N297,$E$7,"")</f>
        <v>0.45132887434723701</v>
      </c>
      <c r="R297" s="64"/>
      <c r="S297" s="63"/>
      <c r="T297" s="64"/>
    </row>
    <row r="298" spans="14:20">
      <c r="N298" s="72">
        <v>2.8899977207183798</v>
      </c>
      <c r="O298" s="57">
        <f>_xll.Dce_PhoDanHoiNamNgang9386($G$8,$G$9,$G$10,$G$11,$G$13,$G$14,N298,$E$7,"")</f>
        <v>0.44821089542450898</v>
      </c>
      <c r="R298" s="64"/>
      <c r="S298" s="63"/>
      <c r="T298" s="64"/>
    </row>
    <row r="299" spans="14:20">
      <c r="N299" s="72">
        <v>2.8999977111816402</v>
      </c>
      <c r="O299" s="57">
        <f>_xll.Dce_PhoDanHoiNamNgang9386($G$8,$G$9,$G$10,$G$11,$G$13,$G$14,N299,$E$7,"")</f>
        <v>0.44512511580675101</v>
      </c>
      <c r="R299" s="64"/>
      <c r="S299" s="63"/>
      <c r="T299" s="64"/>
    </row>
    <row r="300" spans="14:20">
      <c r="N300" s="72">
        <v>2.9099977016449001</v>
      </c>
      <c r="O300" s="57">
        <f>_xll.Dce_PhoDanHoiNamNgang9386($G$8,$G$9,$G$10,$G$11,$G$13,$G$14,N300,$E$7,"")</f>
        <v>0.44207109365326702</v>
      </c>
      <c r="R300" s="64"/>
      <c r="S300" s="63"/>
      <c r="T300" s="64"/>
    </row>
    <row r="301" spans="14:20">
      <c r="N301" s="72">
        <v>2.9199976921081499</v>
      </c>
      <c r="O301" s="57">
        <f>_xll.Dce_PhoDanHoiNamNgang9386($G$8,$G$9,$G$10,$G$11,$G$13,$G$14,N301,$E$7,"")</f>
        <v>0.43904839467614898</v>
      </c>
      <c r="R301" s="64"/>
      <c r="S301" s="63"/>
      <c r="T301" s="64"/>
    </row>
    <row r="302" spans="14:20">
      <c r="N302" s="72">
        <v>2.9299976825714098</v>
      </c>
      <c r="O302" s="57">
        <f>_xll.Dce_PhoDanHoiNamNgang9386($G$8,$G$9,$G$10,$G$11,$G$13,$G$14,N302,$E$7,"")</f>
        <v>0.43605659198587299</v>
      </c>
      <c r="R302" s="64"/>
      <c r="S302" s="63"/>
      <c r="T302" s="64"/>
    </row>
    <row r="303" spans="14:20">
      <c r="N303" s="72">
        <v>2.9399976730346702</v>
      </c>
      <c r="O303" s="57">
        <f>_xll.Dce_PhoDanHoiNamNgang9386($G$8,$G$9,$G$10,$G$11,$G$13,$G$14,N303,$E$7,"")</f>
        <v>0.43309526594057302</v>
      </c>
      <c r="R303" s="64"/>
      <c r="S303" s="63"/>
      <c r="T303" s="64"/>
    </row>
    <row r="304" spans="14:20">
      <c r="N304" s="72">
        <v>2.9499976634979199</v>
      </c>
      <c r="O304" s="57">
        <f>_xll.Dce_PhoDanHoiNamNgang9386($G$8,$G$9,$G$10,$G$11,$G$13,$G$14,N304,$E$7,"")</f>
        <v>0.43016400399888099</v>
      </c>
      <c r="R304" s="64"/>
      <c r="S304" s="63"/>
      <c r="T304" s="64"/>
    </row>
    <row r="305" spans="14:20">
      <c r="N305" s="72">
        <v>2.9599976539611799</v>
      </c>
      <c r="O305" s="57">
        <f>_xll.Dce_PhoDanHoiNamNgang9386($G$8,$G$9,$G$10,$G$11,$G$13,$G$14,N305,$E$7,"")</f>
        <v>0.42726240057623799</v>
      </c>
      <c r="R305" s="64"/>
      <c r="S305" s="63"/>
      <c r="T305" s="64"/>
    </row>
    <row r="306" spans="14:20">
      <c r="N306" s="72">
        <v>2.9699976444244398</v>
      </c>
      <c r="O306" s="57">
        <f>_xll.Dce_PhoDanHoiNamNgang9386($G$8,$G$9,$G$10,$G$11,$G$13,$G$14,N306,$E$7,"")</f>
        <v>0.42439005690459503</v>
      </c>
      <c r="R306" s="64"/>
      <c r="S306" s="63"/>
      <c r="T306" s="64"/>
    </row>
    <row r="307" spans="14:20">
      <c r="N307" s="72">
        <v>2.9799976348877002</v>
      </c>
      <c r="O307" s="57">
        <f>_xll.Dce_PhoDanHoiNamNgang9386($G$8,$G$9,$G$10,$G$11,$G$13,$G$14,N307,$E$7,"")</f>
        <v>0.42154658089539498</v>
      </c>
      <c r="R307" s="64"/>
      <c r="S307" s="63"/>
      <c r="T307" s="64"/>
    </row>
    <row r="308" spans="14:20">
      <c r="N308" s="72">
        <v>2.9899976253509499</v>
      </c>
      <c r="O308" s="57">
        <f>_xll.Dce_PhoDanHoiNamNgang9386($G$8,$G$9,$G$10,$G$11,$G$13,$G$14,N308,$E$7,"")</f>
        <v>0.41873158700576102</v>
      </c>
      <c r="R308" s="64"/>
      <c r="S308" s="63"/>
      <c r="T308" s="64"/>
    </row>
    <row r="309" spans="14:20">
      <c r="N309" s="72">
        <v>2.9999976158142099</v>
      </c>
      <c r="O309" s="57">
        <f>_xll.Dce_PhoDanHoiNamNgang9386($G$8,$G$9,$G$10,$G$11,$G$13,$G$14,N309,$E$7,"")</f>
        <v>0.41594469610780299</v>
      </c>
      <c r="R309" s="64"/>
      <c r="S309" s="63"/>
      <c r="T309" s="64"/>
    </row>
    <row r="310" spans="14:20">
      <c r="N310" s="72">
        <v>3.0099976062774698</v>
      </c>
      <c r="O310" s="57">
        <f>_xll.Dce_PhoDanHoiNamNgang9386($G$8,$G$9,$G$10,$G$11,$G$13,$G$14,N310,$E$7,"")</f>
        <v>0.41318553536095798</v>
      </c>
      <c r="R310" s="64"/>
      <c r="S310" s="63"/>
      <c r="T310" s="64"/>
    </row>
    <row r="311" spans="14:20">
      <c r="N311" s="72">
        <v>3.01999759674072</v>
      </c>
      <c r="O311" s="57">
        <f>_xll.Dce_PhoDanHoiNamNgang9386($G$8,$G$9,$G$10,$G$11,$G$13,$G$14,N311,$E$7,"")</f>
        <v>0.41045373808727798</v>
      </c>
      <c r="R311" s="64"/>
      <c r="S311" s="63"/>
      <c r="T311" s="64"/>
    </row>
    <row r="312" spans="14:20">
      <c r="N312" s="72">
        <v>3.0299975872039799</v>
      </c>
      <c r="O312" s="57">
        <f>_xll.Dce_PhoDanHoiNamNgang9386($G$8,$G$9,$G$10,$G$11,$G$13,$G$14,N312,$E$7,"")</f>
        <v>0.40774894364960801</v>
      </c>
      <c r="R312" s="64"/>
      <c r="S312" s="63"/>
      <c r="T312" s="64"/>
    </row>
    <row r="313" spans="14:20">
      <c r="N313" s="72">
        <v>3.0399975776672399</v>
      </c>
      <c r="O313" s="57">
        <f>_xll.Dce_PhoDanHoiNamNgang9386($G$8,$G$9,$G$10,$G$11,$G$13,$G$14,N313,$E$7,"")</f>
        <v>0.40507079733255003</v>
      </c>
      <c r="R313" s="64"/>
      <c r="S313" s="63"/>
      <c r="T313" s="64"/>
    </row>
    <row r="314" spans="14:20">
      <c r="N314" s="72">
        <v>3.0499975681304901</v>
      </c>
      <c r="O314" s="57">
        <f>_xll.Dce_PhoDanHoiNamNgang9386($G$8,$G$9,$G$10,$G$11,$G$13,$G$14,N314,$E$7,"")</f>
        <v>0.40241895022616397</v>
      </c>
      <c r="R314" s="64"/>
      <c r="S314" s="63"/>
      <c r="T314" s="64"/>
    </row>
    <row r="315" spans="14:20">
      <c r="N315" s="72">
        <v>3.05999755859375</v>
      </c>
      <c r="O315" s="57">
        <f>_xll.Dce_PhoDanHoiNamNgang9386($G$8,$G$9,$G$10,$G$11,$G$13,$G$14,N315,$E$7,"")</f>
        <v>0.39979305911231999</v>
      </c>
      <c r="R315" s="64"/>
      <c r="S315" s="63"/>
      <c r="T315" s="64"/>
    </row>
    <row r="316" spans="14:20">
      <c r="N316" s="72">
        <v>3.0699975490570099</v>
      </c>
      <c r="O316" s="57">
        <f>_xll.Dce_PhoDanHoiNamNgang9386($G$8,$G$9,$G$10,$G$11,$G$13,$G$14,N316,$E$7,"")</f>
        <v>0.39719278635364003</v>
      </c>
      <c r="R316" s="64"/>
      <c r="S316" s="63"/>
      <c r="T316" s="64"/>
    </row>
    <row r="317" spans="14:20">
      <c r="N317" s="72">
        <v>3.0799975395202601</v>
      </c>
      <c r="O317" s="57">
        <f>_xll.Dce_PhoDanHoiNamNgang9386($G$8,$G$9,$G$10,$G$11,$G$13,$G$14,N317,$E$7,"")</f>
        <v>0.39461779978496098</v>
      </c>
      <c r="R317" s="64"/>
      <c r="S317" s="63"/>
      <c r="T317" s="64"/>
    </row>
    <row r="318" spans="14:20">
      <c r="N318" s="72">
        <v>3.0899975299835201</v>
      </c>
      <c r="O318" s="57">
        <f>_xll.Dce_PhoDanHoiNamNgang9386($G$8,$G$9,$G$10,$G$11,$G$13,$G$14,N318,$E$7,"")</f>
        <v>0.39206777260724601</v>
      </c>
      <c r="R318" s="64"/>
      <c r="S318" s="63"/>
      <c r="T318" s="64"/>
    </row>
    <row r="319" spans="14:20">
      <c r="N319" s="72">
        <v>3.09999752044678</v>
      </c>
      <c r="O319" s="57">
        <f>_xll.Dce_PhoDanHoiNamNgang9386($G$8,$G$9,$G$10,$G$11,$G$13,$G$14,N319,$E$7,"")</f>
        <v>0.38954238328389601</v>
      </c>
      <c r="R319" s="64"/>
      <c r="S319" s="63"/>
      <c r="T319" s="64"/>
    </row>
    <row r="320" spans="14:20">
      <c r="N320" s="72">
        <v>3.1099975109100302</v>
      </c>
      <c r="O320" s="57">
        <f>_xll.Dce_PhoDanHoiNamNgang9386($G$8,$G$9,$G$10,$G$11,$G$13,$G$14,N320,$E$7,"")</f>
        <v>0.38704131543938403</v>
      </c>
      <c r="R320" s="64"/>
      <c r="S320" s="63"/>
      <c r="T320" s="64"/>
    </row>
    <row r="321" spans="14:20">
      <c r="N321" s="72">
        <v>3.1199975013732901</v>
      </c>
      <c r="O321" s="57">
        <f>_xll.Dce_PhoDanHoiNamNgang9386($G$8,$G$9,$G$10,$G$11,$G$13,$G$14,N321,$E$7,"")</f>
        <v>0.38456425776016501</v>
      </c>
      <c r="R321" s="64"/>
      <c r="S321" s="63"/>
      <c r="T321" s="64"/>
    </row>
    <row r="322" spans="14:20">
      <c r="N322" s="72">
        <v>3.1299974918365501</v>
      </c>
      <c r="O322" s="57">
        <f>_xll.Dce_PhoDanHoiNamNgang9386($G$8,$G$9,$G$10,$G$11,$G$13,$G$14,N322,$E$7,"")</f>
        <v>0.38211090389779701</v>
      </c>
      <c r="R322" s="64"/>
      <c r="S322" s="63"/>
      <c r="T322" s="64"/>
    </row>
    <row r="323" spans="14:20">
      <c r="N323" s="72">
        <v>3.1399974822997998</v>
      </c>
      <c r="O323" s="57">
        <f>_xll.Dce_PhoDanHoiNamNgang9386($G$8,$G$9,$G$10,$G$11,$G$13,$G$14,N323,$E$7,"")</f>
        <v>0.37968095237421601</v>
      </c>
      <c r="R323" s="64"/>
      <c r="S323" s="63"/>
      <c r="T323" s="64"/>
    </row>
    <row r="324" spans="14:20">
      <c r="N324" s="72">
        <v>3.1499974727630602</v>
      </c>
      <c r="O324" s="57">
        <f>_xll.Dce_PhoDanHoiNamNgang9386($G$8,$G$9,$G$10,$G$11,$G$13,$G$14,N324,$E$7,"")</f>
        <v>0.37727410648911502</v>
      </c>
      <c r="R324" s="64"/>
      <c r="S324" s="63"/>
      <c r="T324" s="64"/>
    </row>
    <row r="325" spans="14:20">
      <c r="N325" s="72">
        <v>3.1599974632263201</v>
      </c>
      <c r="O325" s="57">
        <f>_xll.Dce_PhoDanHoiNamNgang9386($G$8,$G$9,$G$10,$G$11,$G$13,$G$14,N325,$E$7,"")</f>
        <v>0.37489007422937298</v>
      </c>
      <c r="R325" s="64"/>
      <c r="S325" s="63"/>
      <c r="T325" s="64"/>
    </row>
    <row r="326" spans="14:20">
      <c r="N326" s="72">
        <v>3.1699974536895801</v>
      </c>
      <c r="O326" s="57">
        <f>_xll.Dce_PhoDanHoiNamNgang9386($G$8,$G$9,$G$10,$G$11,$G$13,$G$14,N326,$E$7,"")</f>
        <v>0.37252856818047603</v>
      </c>
      <c r="R326" s="64"/>
      <c r="S326" s="63"/>
      <c r="T326" s="64"/>
    </row>
    <row r="327" spans="14:20">
      <c r="N327" s="72">
        <v>3.1799974441528298</v>
      </c>
      <c r="O327" s="57">
        <f>_xll.Dce_PhoDanHoiNamNgang9386($G$8,$G$9,$G$10,$G$11,$G$13,$G$14,N327,$E$7,"")</f>
        <v>0.37018930543988798</v>
      </c>
      <c r="R327" s="64"/>
      <c r="S327" s="63"/>
      <c r="T327" s="64"/>
    </row>
    <row r="328" spans="14:20">
      <c r="N328" s="72">
        <v>3.1899974346160902</v>
      </c>
      <c r="O328" s="57">
        <f>_xll.Dce_PhoDanHoiNamNgang9386($G$8,$G$9,$G$10,$G$11,$G$13,$G$14,N328,$E$7,"")</f>
        <v>0.36787200753232202</v>
      </c>
      <c r="R328" s="64"/>
      <c r="S328" s="63"/>
      <c r="T328" s="64"/>
    </row>
    <row r="329" spans="14:20">
      <c r="N329" s="72">
        <v>3.1999974250793501</v>
      </c>
      <c r="O329" s="57">
        <f>_xll.Dce_PhoDanHoiNamNgang9386($G$8,$G$9,$G$10,$G$11,$G$13,$G$14,N329,$E$7,"")</f>
        <v>0.36557640032685501</v>
      </c>
      <c r="R329" s="64"/>
      <c r="S329" s="63"/>
      <c r="T329" s="64"/>
    </row>
    <row r="330" spans="14:20">
      <c r="N330" s="72">
        <v>3.2099974155425999</v>
      </c>
      <c r="O330" s="57">
        <f>_xll.Dce_PhoDanHoiNamNgang9386($G$8,$G$9,$G$10,$G$11,$G$13,$G$14,N330,$E$7,"")</f>
        <v>0.36330221395585699</v>
      </c>
      <c r="R330" s="64"/>
      <c r="S330" s="63"/>
      <c r="T330" s="64"/>
    </row>
    <row r="331" spans="14:20">
      <c r="N331" s="72">
        <v>3.2199974060058598</v>
      </c>
      <c r="O331" s="57">
        <f>_xll.Dce_PhoDanHoiNamNgang9386($G$8,$G$9,$G$10,$G$11,$G$13,$G$14,N331,$E$7,"")</f>
        <v>0.36104918273566899</v>
      </c>
      <c r="R331" s="64"/>
      <c r="S331" s="63"/>
      <c r="T331" s="64"/>
    </row>
    <row r="332" spans="14:20">
      <c r="N332" s="72">
        <v>3.2299973964691202</v>
      </c>
      <c r="O332" s="57">
        <f>_xll.Dce_PhoDanHoiNamNgang9386($G$8,$G$9,$G$10,$G$11,$G$13,$G$14,N332,$E$7,"")</f>
        <v>0.35881704508900603</v>
      </c>
      <c r="R332" s="64"/>
      <c r="S332" s="63"/>
      <c r="T332" s="64"/>
    </row>
    <row r="333" spans="14:20">
      <c r="N333" s="72">
        <v>3.2399973869323699</v>
      </c>
      <c r="O333" s="57">
        <f>_xll.Dce_PhoDanHoiNamNgang9386($G$8,$G$9,$G$10,$G$11,$G$13,$G$14,N333,$E$7,"")</f>
        <v>0.35660554346902901</v>
      </c>
      <c r="R333" s="64"/>
      <c r="S333" s="63"/>
      <c r="T333" s="64"/>
    </row>
    <row r="334" spans="14:20">
      <c r="N334" s="72">
        <v>3.2499973773956299</v>
      </c>
      <c r="O334" s="57">
        <f>_xll.Dce_PhoDanHoiNamNgang9386($G$8,$G$9,$G$10,$G$11,$G$13,$G$14,N334,$E$7,"")</f>
        <v>0.35441442428505299</v>
      </c>
      <c r="R334" s="64"/>
      <c r="S334" s="63"/>
      <c r="T334" s="64"/>
    </row>
    <row r="335" spans="14:20">
      <c r="N335" s="72">
        <v>3.2599973678588898</v>
      </c>
      <c r="O335" s="57">
        <f>_xll.Dce_PhoDanHoiNamNgang9386($G$8,$G$9,$G$10,$G$11,$G$13,$G$14,N335,$E$7,"")</f>
        <v>0.35224343782984502</v>
      </c>
      <c r="R335" s="64"/>
      <c r="S335" s="63"/>
      <c r="T335" s="64"/>
    </row>
    <row r="336" spans="14:20">
      <c r="N336" s="72">
        <v>3.26999735832214</v>
      </c>
      <c r="O336" s="57">
        <f>_xll.Dce_PhoDanHoiNamNgang9386($G$8,$G$9,$G$10,$G$11,$G$13,$G$14,N336,$E$7,"")</f>
        <v>0.35009233820847901</v>
      </c>
      <c r="R336" s="64"/>
      <c r="S336" s="63"/>
      <c r="T336" s="64"/>
    </row>
    <row r="337" spans="14:20">
      <c r="N337" s="72">
        <v>3.2799973487853999</v>
      </c>
      <c r="O337" s="57">
        <f>_xll.Dce_PhoDanHoiNamNgang9386($G$8,$G$9,$G$10,$G$11,$G$13,$G$14,N337,$E$7,"")</f>
        <v>0.347960883268703</v>
      </c>
      <c r="R337" s="64"/>
      <c r="S337" s="63"/>
      <c r="T337" s="64"/>
    </row>
    <row r="338" spans="14:20">
      <c r="N338" s="72">
        <v>3.2899973392486599</v>
      </c>
      <c r="O338" s="57">
        <f>_xll.Dce_PhoDanHoiNamNgang9386($G$8,$G$9,$G$10,$G$11,$G$13,$G$14,N338,$E$7,"")</f>
        <v>0.34584883453278698</v>
      </c>
      <c r="R338" s="64"/>
      <c r="S338" s="63"/>
      <c r="T338" s="64"/>
    </row>
    <row r="339" spans="14:20">
      <c r="N339" s="72">
        <v>3.2999973297119101</v>
      </c>
      <c r="O339" s="57">
        <f>_xll.Dce_PhoDanHoiNamNgang9386($G$8,$G$9,$G$10,$G$11,$G$13,$G$14,N339,$E$7,"")</f>
        <v>0.34375595713081902</v>
      </c>
      <c r="R339" s="64"/>
      <c r="S339" s="63"/>
      <c r="T339" s="64"/>
    </row>
    <row r="340" spans="14:20">
      <c r="N340" s="72">
        <v>3.30999732017517</v>
      </c>
      <c r="O340" s="57">
        <f>_xll.Dce_PhoDanHoiNamNgang9386($G$8,$G$9,$G$10,$G$11,$G$13,$G$14,N340,$E$7,"")</f>
        <v>0.34168201973540102</v>
      </c>
      <c r="R340" s="64"/>
      <c r="S340" s="63"/>
      <c r="T340" s="64"/>
    </row>
    <row r="341" spans="14:20">
      <c r="N341" s="72">
        <v>3.31999731063843</v>
      </c>
      <c r="O341" s="57">
        <f>_xll.Dce_PhoDanHoiNamNgang9386($G$8,$G$9,$G$10,$G$11,$G$13,$G$14,N341,$E$7,"")</f>
        <v>0.33962679449772798</v>
      </c>
      <c r="R341" s="64"/>
      <c r="S341" s="63"/>
      <c r="T341" s="64"/>
    </row>
    <row r="342" spans="14:20">
      <c r="N342" s="72">
        <v>3.3299973011016801</v>
      </c>
      <c r="O342" s="57">
        <f>_xll.Dce_PhoDanHoiNamNgang9386($G$8,$G$9,$G$10,$G$11,$G$13,$G$14,N342,$E$7,"")</f>
        <v>0.337590056985</v>
      </c>
      <c r="R342" s="64"/>
      <c r="S342" s="63"/>
      <c r="T342" s="64"/>
    </row>
    <row r="343" spans="14:20">
      <c r="N343" s="72">
        <v>3.3399972915649401</v>
      </c>
      <c r="O343" s="57">
        <f>_xll.Dce_PhoDanHoiNamNgang9386($G$8,$G$9,$G$10,$G$11,$G$13,$G$14,N343,$E$7,"")</f>
        <v>0.335571586119154</v>
      </c>
      <c r="R343" s="64"/>
      <c r="S343" s="63"/>
      <c r="T343" s="64"/>
    </row>
    <row r="344" spans="14:20">
      <c r="N344" s="72">
        <v>3.3499972820282</v>
      </c>
      <c r="O344" s="57">
        <f>_xll.Dce_PhoDanHoiNamNgang9386($G$8,$G$9,$G$10,$G$11,$G$13,$G$14,N344,$E$7,"")</f>
        <v>0.33357116411686699</v>
      </c>
      <c r="R344" s="64"/>
      <c r="S344" s="63"/>
      <c r="T344" s="64"/>
    </row>
    <row r="345" spans="14:20">
      <c r="N345" s="72">
        <v>3.3599972724914502</v>
      </c>
      <c r="O345" s="57">
        <f>_xll.Dce_PhoDanHoiNamNgang9386($G$8,$G$9,$G$10,$G$11,$G$13,$G$14,N345,$E$7,"")</f>
        <v>0.33158857643080902</v>
      </c>
      <c r="R345" s="64"/>
      <c r="S345" s="63"/>
      <c r="T345" s="64"/>
    </row>
    <row r="346" spans="14:20">
      <c r="N346" s="72">
        <v>3.3699972629547101</v>
      </c>
      <c r="O346" s="57">
        <f>_xll.Dce_PhoDanHoiNamNgang9386($G$8,$G$9,$G$10,$G$11,$G$13,$G$14,N346,$E$7,"")</f>
        <v>0.32962361169211302</v>
      </c>
      <c r="R346" s="64"/>
      <c r="S346" s="63"/>
      <c r="T346" s="64"/>
    </row>
    <row r="347" spans="14:20">
      <c r="N347" s="72">
        <v>3.3799972534179701</v>
      </c>
      <c r="O347" s="57">
        <f>_xll.Dce_PhoDanHoiNamNgang9386($G$8,$G$9,$G$10,$G$11,$G$13,$G$14,N347,$E$7,"")</f>
        <v>0.32767606165403801</v>
      </c>
      <c r="R347" s="64"/>
      <c r="S347" s="63"/>
      <c r="T347" s="64"/>
    </row>
    <row r="348" spans="14:20">
      <c r="N348" s="72">
        <v>3.38999724388123</v>
      </c>
      <c r="O348" s="57">
        <f>_xll.Dce_PhoDanHoiNamNgang9386($G$8,$G$9,$G$10,$G$11,$G$13,$G$14,N348,$E$7,"")</f>
        <v>0.32574572113679301</v>
      </c>
      <c r="R348" s="64"/>
      <c r="S348" s="63"/>
      <c r="T348" s="64"/>
    </row>
    <row r="349" spans="14:20">
      <c r="N349" s="72">
        <v>3.3999972343444802</v>
      </c>
      <c r="O349" s="57">
        <f>_xll.Dce_PhoDanHoiNamNgang9386($G$8,$G$9,$G$10,$G$11,$G$13,$G$14,N349,$E$7,"")</f>
        <v>0.32383238797349101</v>
      </c>
      <c r="R349" s="64"/>
      <c r="S349" s="63"/>
      <c r="T349" s="64"/>
    </row>
    <row r="350" spans="14:20">
      <c r="N350" s="72">
        <v>3.4099972248077401</v>
      </c>
      <c r="O350" s="57">
        <f>_xll.Dce_PhoDanHoiNamNgang9386($G$8,$G$9,$G$10,$G$11,$G$13,$G$14,N350,$E$7,"")</f>
        <v>0.32193586295721699</v>
      </c>
      <c r="R350" s="64"/>
      <c r="S350" s="63"/>
      <c r="T350" s="64"/>
    </row>
    <row r="351" spans="14:20">
      <c r="N351" s="72">
        <v>3.4199972152710001</v>
      </c>
      <c r="O351" s="57">
        <f>_xll.Dce_PhoDanHoiNamNgang9386($G$8,$G$9,$G$10,$G$11,$G$13,$G$14,N351,$E$7,"")</f>
        <v>0.32005594978917101</v>
      </c>
      <c r="R351" s="64"/>
      <c r="S351" s="63"/>
      <c r="T351" s="64"/>
    </row>
    <row r="352" spans="14:20">
      <c r="N352" s="72">
        <v>3.4299972057342498</v>
      </c>
      <c r="O352" s="57">
        <f>_xll.Dce_PhoDanHoiNamNgang9386($G$8,$G$9,$G$10,$G$11,$G$13,$G$14,N352,$E$7,"")</f>
        <v>0.31819245502787602</v>
      </c>
      <c r="R352" s="64"/>
      <c r="S352" s="63"/>
      <c r="T352" s="64"/>
    </row>
    <row r="353" spans="14:20">
      <c r="N353" s="72">
        <v>3.4399971961975102</v>
      </c>
      <c r="O353" s="57">
        <f>_xll.Dce_PhoDanHoiNamNgang9386($G$8,$G$9,$G$10,$G$11,$G$13,$G$14,N353,$E$7,"")</f>
        <v>0.31634518803940898</v>
      </c>
      <c r="R353" s="64"/>
      <c r="S353" s="63"/>
      <c r="T353" s="64"/>
    </row>
    <row r="354" spans="14:20">
      <c r="N354" s="72">
        <v>3.4499971866607702</v>
      </c>
      <c r="O354" s="57">
        <f>_xll.Dce_PhoDanHoiNamNgang9386($G$8,$G$9,$G$10,$G$11,$G$13,$G$14,N354,$E$7,"")</f>
        <v>0.31451396094865097</v>
      </c>
      <c r="R354" s="64"/>
      <c r="S354" s="63"/>
      <c r="T354" s="64"/>
    </row>
    <row r="355" spans="14:20">
      <c r="N355" s="72">
        <v>3.4599971771240199</v>
      </c>
      <c r="O355" s="57">
        <f>_xll.Dce_PhoDanHoiNamNgang9386($G$8,$G$9,$G$10,$G$11,$G$13,$G$14,N355,$E$7,"")</f>
        <v>0.31269858859150701</v>
      </c>
      <c r="R355" s="64"/>
      <c r="S355" s="63"/>
      <c r="T355" s="64"/>
    </row>
    <row r="356" spans="14:20">
      <c r="N356" s="72">
        <v>3.4699971675872798</v>
      </c>
      <c r="O356" s="57">
        <f>_xll.Dce_PhoDanHoiNamNgang9386($G$8,$G$9,$G$10,$G$11,$G$13,$G$14,N356,$E$7,"")</f>
        <v>0.31089888846810598</v>
      </c>
      <c r="R356" s="64"/>
      <c r="S356" s="63"/>
      <c r="T356" s="64"/>
    </row>
    <row r="357" spans="14:20">
      <c r="N357" s="72">
        <v>3.4799971580505402</v>
      </c>
      <c r="O357" s="57">
        <f>_xll.Dce_PhoDanHoiNamNgang9386($G$8,$G$9,$G$10,$G$11,$G$13,$G$14,N357,$E$7,"")</f>
        <v>0.30911468069692699</v>
      </c>
      <c r="R357" s="64"/>
      <c r="S357" s="63"/>
      <c r="T357" s="64"/>
    </row>
    <row r="358" spans="14:20">
      <c r="N358" s="72">
        <v>3.4899971485137899</v>
      </c>
      <c r="O358" s="57">
        <f>_xll.Dce_PhoDanHoiNamNgang9386($G$8,$G$9,$G$10,$G$11,$G$13,$G$14,N358,$E$7,"")</f>
        <v>0.30734578796985002</v>
      </c>
      <c r="R358" s="64"/>
      <c r="S358" s="63"/>
      <c r="T358" s="64"/>
    </row>
    <row r="359" spans="14:20">
      <c r="N359" s="72">
        <v>3.4999971389770499</v>
      </c>
      <c r="O359" s="57">
        <f>_xll.Dce_PhoDanHoiNamNgang9386($G$8,$G$9,$G$10,$G$11,$G$13,$G$14,N359,$E$7,"")</f>
        <v>0.30559203550810399</v>
      </c>
      <c r="R359" s="64"/>
      <c r="S359" s="63"/>
      <c r="T359" s="64"/>
    </row>
    <row r="360" spans="14:20">
      <c r="N360" s="72">
        <v>3.5099971294403098</v>
      </c>
      <c r="O360" s="57">
        <f>_xll.Dce_PhoDanHoiNamNgang9386($G$8,$G$9,$G$10,$G$11,$G$13,$G$14,N360,$E$7,"")</f>
        <v>0.303853251019093</v>
      </c>
      <c r="R360" s="64"/>
      <c r="S360" s="63"/>
      <c r="T360" s="64"/>
    </row>
    <row r="361" spans="14:20">
      <c r="N361" s="72">
        <v>3.51999711990356</v>
      </c>
      <c r="O361" s="57">
        <f>_xll.Dce_PhoDanHoiNamNgang9386($G$8,$G$9,$G$10,$G$11,$G$13,$G$14,N361,$E$7,"")</f>
        <v>0.30212926465407602</v>
      </c>
      <c r="R361" s="64"/>
      <c r="S361" s="63"/>
      <c r="T361" s="64"/>
    </row>
    <row r="362" spans="14:20">
      <c r="N362" s="72">
        <v>3.52999711036682</v>
      </c>
      <c r="O362" s="57">
        <f>_xll.Dce_PhoDanHoiNamNgang9386($G$8,$G$9,$G$10,$G$11,$G$13,$G$14,N362,$E$7,"")</f>
        <v>0.30041990896669102</v>
      </c>
      <c r="R362" s="64"/>
      <c r="S362" s="63"/>
      <c r="T362" s="64"/>
    </row>
    <row r="363" spans="14:20">
      <c r="N363" s="72">
        <v>3.5399971008300799</v>
      </c>
      <c r="O363" s="57">
        <f>_xll.Dce_PhoDanHoiNamNgang9386($G$8,$G$9,$G$10,$G$11,$G$13,$G$14,N363,$E$7,"")</f>
        <v>0.29872501887228903</v>
      </c>
      <c r="R363" s="64"/>
      <c r="S363" s="63"/>
      <c r="T363" s="64"/>
    </row>
    <row r="364" spans="14:20">
      <c r="N364" s="72">
        <v>3.5499970912933301</v>
      </c>
      <c r="O364" s="57">
        <f>_xll.Dce_PhoDanHoiNamNgang9386($G$8,$G$9,$G$10,$G$11,$G$13,$G$14,N364,$E$7,"")</f>
        <v>0.29704443160807897</v>
      </c>
      <c r="R364" s="64"/>
      <c r="S364" s="63"/>
      <c r="T364" s="64"/>
    </row>
    <row r="365" spans="14:20">
      <c r="N365" s="72">
        <v>3.55999708175659</v>
      </c>
      <c r="O365" s="57">
        <f>_xll.Dce_PhoDanHoiNamNgang9386($G$8,$G$9,$G$10,$G$11,$G$13,$G$14,N365,$E$7,"")</f>
        <v>0.29537798669404902</v>
      </c>
      <c r="R365" s="64"/>
      <c r="S365" s="63"/>
      <c r="T365" s="64"/>
    </row>
    <row r="366" spans="14:20">
      <c r="N366" s="72">
        <v>3.56999707221985</v>
      </c>
      <c r="O366" s="57">
        <f>_xll.Dce_PhoDanHoiNamNgang9386($G$8,$G$9,$G$10,$G$11,$G$13,$G$14,N366,$E$7,"")</f>
        <v>0.29372552589465201</v>
      </c>
      <c r="R366" s="64"/>
      <c r="S366" s="63"/>
      <c r="T366" s="64"/>
    </row>
    <row r="367" spans="14:20">
      <c r="N367" s="72">
        <v>3.5799970626831099</v>
      </c>
      <c r="O367" s="57">
        <f>_xll.Dce_PhoDanHoiNamNgang9386($G$8,$G$9,$G$10,$G$11,$G$13,$G$14,N367,$E$7,"")</f>
        <v>0.29208689318124498</v>
      </c>
      <c r="R367" s="64"/>
      <c r="S367" s="63"/>
      <c r="T367" s="64"/>
    </row>
    <row r="368" spans="14:20">
      <c r="N368" s="72">
        <v>3.5899970531463601</v>
      </c>
      <c r="O368" s="57">
        <f>_xll.Dce_PhoDanHoiNamNgang9386($G$8,$G$9,$G$10,$G$11,$G$13,$G$14,N368,$E$7,"")</f>
        <v>0.290461934695255</v>
      </c>
      <c r="R368" s="64"/>
      <c r="S368" s="63"/>
      <c r="T368" s="64"/>
    </row>
    <row r="369" spans="14:20">
      <c r="N369" s="72">
        <v>3.59999704360962</v>
      </c>
      <c r="O369" s="57">
        <f>_xll.Dce_PhoDanHoiNamNgang9386($G$8,$G$9,$G$10,$G$11,$G$13,$G$14,N369,$E$7,"")</f>
        <v>0.28885049871205898</v>
      </c>
      <c r="R369" s="64"/>
      <c r="S369" s="63"/>
      <c r="T369" s="64"/>
    </row>
    <row r="370" spans="14:20">
      <c r="N370" s="72">
        <v>3.60999703407288</v>
      </c>
      <c r="O370" s="57">
        <f>_xll.Dce_PhoDanHoiNamNgang9386($G$8,$G$9,$G$10,$G$11,$G$13,$G$14,N370,$E$7,"")</f>
        <v>0.28725243560557001</v>
      </c>
      <c r="R370" s="64"/>
      <c r="S370" s="63"/>
      <c r="T370" s="64"/>
    </row>
    <row r="371" spans="14:20">
      <c r="N371" s="72">
        <v>3.6199970245361301</v>
      </c>
      <c r="O371" s="57">
        <f>_xll.Dce_PhoDanHoiNamNgang9386($G$8,$G$9,$G$10,$G$11,$G$13,$G$14,N371,$E$7,"")</f>
        <v>0.28566759781349998</v>
      </c>
      <c r="R371" s="64"/>
      <c r="S371" s="63"/>
      <c r="T371" s="64"/>
    </row>
    <row r="372" spans="14:20">
      <c r="N372" s="72">
        <v>3.6299970149993901</v>
      </c>
      <c r="O372" s="57">
        <f>_xll.Dce_PhoDanHoiNamNgang9386($G$8,$G$9,$G$10,$G$11,$G$13,$G$14,N372,$E$7,"")</f>
        <v>0.284095839803298</v>
      </c>
      <c r="R372" s="64"/>
      <c r="S372" s="63"/>
      <c r="T372" s="64"/>
    </row>
    <row r="373" spans="14:20">
      <c r="N373" s="72">
        <v>3.63999700546265</v>
      </c>
      <c r="O373" s="57">
        <f>_xll.Dce_PhoDanHoiNamNgang9386($G$8,$G$9,$G$10,$G$11,$G$13,$G$14,N373,$E$7,"")</f>
        <v>0.28253701803873199</v>
      </c>
      <c r="R373" s="64"/>
      <c r="S373" s="63"/>
      <c r="T373" s="64"/>
    </row>
    <row r="374" spans="14:20">
      <c r="N374" s="72">
        <v>3.6499969959259002</v>
      </c>
      <c r="O374" s="57">
        <f>_xll.Dce_PhoDanHoiNamNgang9386($G$8,$G$9,$G$10,$G$11,$G$13,$G$14,N374,$E$7,"")</f>
        <v>0.28099099094712598</v>
      </c>
      <c r="R374" s="64"/>
      <c r="S374" s="63"/>
      <c r="T374" s="64"/>
    </row>
    <row r="375" spans="14:20">
      <c r="N375" s="72">
        <v>3.6599969863891602</v>
      </c>
      <c r="O375" s="57">
        <f>_xll.Dce_PhoDanHoiNamNgang9386($G$8,$G$9,$G$10,$G$11,$G$13,$G$14,N375,$E$7,"")</f>
        <v>0.27945761888720899</v>
      </c>
      <c r="R375" s="64"/>
      <c r="S375" s="63"/>
      <c r="T375" s="64"/>
    </row>
    <row r="376" spans="14:20">
      <c r="N376" s="72">
        <v>3.6699969768524201</v>
      </c>
      <c r="O376" s="57">
        <f>_xll.Dce_PhoDanHoiNamNgang9386($G$8,$G$9,$G$10,$G$11,$G$13,$G$14,N376,$E$7,"")</f>
        <v>0.277936764117586</v>
      </c>
      <c r="R376" s="64"/>
      <c r="S376" s="63"/>
      <c r="T376" s="64"/>
    </row>
    <row r="377" spans="14:20">
      <c r="N377" s="72">
        <v>3.6799969673156698</v>
      </c>
      <c r="O377" s="57">
        <f>_xll.Dce_PhoDanHoiNamNgang9386($G$8,$G$9,$G$10,$G$11,$G$13,$G$14,N377,$E$7,"")</f>
        <v>0.2764282907658</v>
      </c>
      <c r="R377" s="64"/>
      <c r="S377" s="63"/>
      <c r="T377" s="64"/>
    </row>
    <row r="378" spans="14:20">
      <c r="N378" s="72">
        <v>3.6899969577789302</v>
      </c>
      <c r="O378" s="57">
        <f>_xll.Dce_PhoDanHoiNamNgang9386($G$8,$G$9,$G$10,$G$11,$G$13,$G$14,N378,$E$7,"")</f>
        <v>0.27493206479798599</v>
      </c>
      <c r="R378" s="64"/>
      <c r="S378" s="63"/>
      <c r="T378" s="64"/>
    </row>
    <row r="379" spans="14:20">
      <c r="N379" s="72">
        <v>3.6999969482421902</v>
      </c>
      <c r="O379" s="57">
        <f>_xll.Dce_PhoDanHoiNamNgang9386($G$8,$G$9,$G$10,$G$11,$G$13,$G$14,N379,$E$7,"")</f>
        <v>0.27344795398909599</v>
      </c>
      <c r="R379" s="64"/>
      <c r="S379" s="63"/>
      <c r="T379" s="64"/>
    </row>
    <row r="380" spans="14:20">
      <c r="N380" s="72">
        <v>3.7099969387054399</v>
      </c>
      <c r="O380" s="57">
        <f>_xll.Dce_PhoDanHoiNamNgang9386($G$8,$G$9,$G$10,$G$11,$G$13,$G$14,N380,$E$7,"")</f>
        <v>0.27197582789368702</v>
      </c>
      <c r="R380" s="64"/>
      <c r="S380" s="63"/>
      <c r="T380" s="64"/>
    </row>
    <row r="381" spans="14:20">
      <c r="N381" s="72">
        <v>3.7199969291686998</v>
      </c>
      <c r="O381" s="57">
        <f>_xll.Dce_PhoDanHoiNamNgang9386($G$8,$G$9,$G$10,$G$11,$G$13,$G$14,N381,$E$7,"")</f>
        <v>0.270515557817254</v>
      </c>
      <c r="R381" s="64"/>
      <c r="S381" s="63"/>
      <c r="T381" s="64"/>
    </row>
    <row r="382" spans="14:20">
      <c r="N382" s="72">
        <v>3.7299969196319598</v>
      </c>
      <c r="O382" s="57">
        <f>_xll.Dce_PhoDanHoiNamNgang9386($G$8,$G$9,$G$10,$G$11,$G$13,$G$14,N382,$E$7,"")</f>
        <v>0.26906701678810402</v>
      </c>
      <c r="R382" s="64"/>
      <c r="S382" s="63"/>
      <c r="T382" s="64"/>
    </row>
    <row r="383" spans="14:20">
      <c r="N383" s="72">
        <v>3.73999691009521</v>
      </c>
      <c r="O383" s="57">
        <f>_xll.Dce_PhoDanHoiNamNgang9386($G$8,$G$9,$G$10,$G$11,$G$13,$G$14,N383,$E$7,"")</f>
        <v>0.26763007952975398</v>
      </c>
      <c r="R383" s="64"/>
      <c r="S383" s="63"/>
      <c r="T383" s="64"/>
    </row>
    <row r="384" spans="14:20">
      <c r="N384" s="72">
        <v>3.7499969005584699</v>
      </c>
      <c r="O384" s="57">
        <f>_xll.Dce_PhoDanHoiNamNgang9386($G$8,$G$9,$G$10,$G$11,$G$13,$G$14,N384,$E$7,"")</f>
        <v>0.26620462243384102</v>
      </c>
      <c r="R384" s="64"/>
      <c r="S384" s="63"/>
      <c r="T384" s="64"/>
    </row>
    <row r="385" spans="14:20">
      <c r="N385" s="72">
        <v>3.7599968910217298</v>
      </c>
      <c r="O385" s="57">
        <f>_xll.Dce_PhoDanHoiNamNgang9386($G$8,$G$9,$G$10,$G$11,$G$13,$G$14,N385,$E$7,"")</f>
        <v>0.26479052353354698</v>
      </c>
      <c r="R385" s="64"/>
      <c r="S385" s="63"/>
      <c r="T385" s="64"/>
    </row>
    <row r="386" spans="14:20">
      <c r="N386" s="72">
        <v>3.7699968814849898</v>
      </c>
      <c r="O386" s="57">
        <f>_xll.Dce_PhoDanHoiNamNgang9386($G$8,$G$9,$G$10,$G$11,$G$13,$G$14,N386,$E$7,"")</f>
        <v>0.26338766247749701</v>
      </c>
      <c r="R386" s="64"/>
      <c r="S386" s="63"/>
      <c r="T386" s="64"/>
    </row>
    <row r="387" spans="14:20">
      <c r="N387" s="72">
        <v>3.77999687194824</v>
      </c>
      <c r="O387" s="57">
        <f>_xll.Dce_PhoDanHoiNamNgang9386($G$8,$G$9,$G$10,$G$11,$G$13,$G$14,N387,$E$7,"")</f>
        <v>0.26199592050415899</v>
      </c>
      <c r="R387" s="64"/>
      <c r="S387" s="63"/>
      <c r="T387" s="64"/>
    </row>
    <row r="388" spans="14:20">
      <c r="N388" s="72">
        <v>3.7899968624114999</v>
      </c>
      <c r="O388" s="57">
        <f>_xll.Dce_PhoDanHoiNamNgang9386($G$8,$G$9,$G$10,$G$11,$G$13,$G$14,N388,$E$7,"")</f>
        <v>0.260615180416708</v>
      </c>
      <c r="R388" s="64"/>
      <c r="S388" s="63"/>
      <c r="T388" s="64"/>
    </row>
    <row r="389" spans="14:20">
      <c r="N389" s="72">
        <v>3.7999968528747599</v>
      </c>
      <c r="O389" s="57">
        <f>_xll.Dce_PhoDanHoiNamNgang9386($G$8,$G$9,$G$10,$G$11,$G$13,$G$14,N389,$E$7,"")</f>
        <v>0.25924532655834598</v>
      </c>
      <c r="R389" s="64"/>
      <c r="S389" s="63"/>
      <c r="T389" s="64"/>
    </row>
    <row r="390" spans="14:20">
      <c r="N390" s="72">
        <v>3.80999684333801</v>
      </c>
      <c r="O390" s="57">
        <f>_xll.Dce_PhoDanHoiNamNgang9386($G$8,$G$9,$G$10,$G$11,$G$13,$G$14,N390,$E$7,"")</f>
        <v>0.25788624478808903</v>
      </c>
      <c r="R390" s="64"/>
      <c r="S390" s="63"/>
      <c r="T390" s="64"/>
    </row>
    <row r="391" spans="14:20">
      <c r="N391" s="72">
        <v>3.81999683380127</v>
      </c>
      <c r="O391" s="57">
        <f>_xll.Dce_PhoDanHoiNamNgang9386($G$8,$G$9,$G$10,$G$11,$G$13,$G$14,N391,$E$7,"")</f>
        <v>0.25653782245698697</v>
      </c>
      <c r="R391" s="64"/>
      <c r="S391" s="63"/>
      <c r="T391" s="64"/>
    </row>
    <row r="392" spans="14:20">
      <c r="N392" s="72">
        <v>3.8299968242645299</v>
      </c>
      <c r="O392" s="57">
        <f>_xll.Dce_PhoDanHoiNamNgang9386($G$8,$G$9,$G$10,$G$11,$G$13,$G$14,N392,$E$7,"")</f>
        <v>0.255199948384779</v>
      </c>
      <c r="R392" s="64"/>
      <c r="S392" s="63"/>
      <c r="T392" s="64"/>
    </row>
    <row r="393" spans="14:20">
      <c r="N393" s="72">
        <v>3.8399968147277801</v>
      </c>
      <c r="O393" s="57">
        <f>_xll.Dce_PhoDanHoiNamNgang9386($G$8,$G$9,$G$10,$G$11,$G$13,$G$14,N393,$E$7,"")</f>
        <v>0.25387251283697698</v>
      </c>
      <c r="R393" s="64"/>
      <c r="S393" s="63"/>
      <c r="T393" s="64"/>
    </row>
    <row r="394" spans="14:20">
      <c r="N394" s="72">
        <v>3.84999680519104</v>
      </c>
      <c r="O394" s="57">
        <f>_xll.Dce_PhoDanHoiNamNgang9386($G$8,$G$9,$G$10,$G$11,$G$13,$G$14,N394,$E$7,"")</f>
        <v>0.25255540750236199</v>
      </c>
      <c r="R394" s="64"/>
      <c r="S394" s="63"/>
      <c r="T394" s="64"/>
    </row>
    <row r="395" spans="14:20">
      <c r="N395" s="72">
        <v>3.8599967956543</v>
      </c>
      <c r="O395" s="57">
        <f>_xll.Dce_PhoDanHoiNamNgang9386($G$8,$G$9,$G$10,$G$11,$G$13,$G$14,N395,$E$7,"")</f>
        <v>0.25124852547088999</v>
      </c>
      <c r="R395" s="64"/>
      <c r="S395" s="63"/>
      <c r="T395" s="64"/>
    </row>
    <row r="396" spans="14:20">
      <c r="N396" s="72">
        <v>3.8699967861175502</v>
      </c>
      <c r="O396" s="57">
        <f>_xll.Dce_PhoDanHoiNamNgang9386($G$8,$G$9,$G$10,$G$11,$G$13,$G$14,N396,$E$7,"")</f>
        <v>0.249951761211998</v>
      </c>
      <c r="R396" s="64"/>
      <c r="S396" s="63"/>
      <c r="T396" s="64"/>
    </row>
    <row r="397" spans="14:20">
      <c r="N397" s="72">
        <v>3.8799967765808101</v>
      </c>
      <c r="O397" s="57">
        <f>_xll.Dce_PhoDanHoiNamNgang9386($G$8,$G$9,$G$10,$G$11,$G$13,$G$14,N397,$E$7,"")</f>
        <v>0.24866501055329801</v>
      </c>
      <c r="R397" s="64"/>
      <c r="S397" s="63"/>
      <c r="T397" s="64"/>
    </row>
    <row r="398" spans="14:20">
      <c r="N398" s="72">
        <v>3.88999676704407</v>
      </c>
      <c r="O398" s="57">
        <f>_xll.Dce_PhoDanHoiNamNgang9386($G$8,$G$9,$G$10,$G$11,$G$13,$G$14,N398,$E$7,"")</f>
        <v>0.24738817065965199</v>
      </c>
      <c r="R398" s="64"/>
      <c r="S398" s="63"/>
      <c r="T398" s="64"/>
    </row>
    <row r="399" spans="14:20">
      <c r="N399" s="72">
        <v>3.8999967575073202</v>
      </c>
      <c r="O399" s="57">
        <f>_xll.Dce_PhoDanHoiNamNgang9386($G$8,$G$9,$G$10,$G$11,$G$13,$G$14,N399,$E$7,"")</f>
        <v>0.24612114001263299</v>
      </c>
      <c r="R399" s="64"/>
      <c r="S399" s="63"/>
      <c r="T399" s="64"/>
    </row>
    <row r="400" spans="14:20">
      <c r="N400" s="72">
        <v>3.9099967479705802</v>
      </c>
      <c r="O400" s="57">
        <f>_xll.Dce_PhoDanHoiNamNgang9386($G$8,$G$9,$G$10,$G$11,$G$13,$G$14,N400,$E$7,"")</f>
        <v>0.24486381839033899</v>
      </c>
      <c r="R400" s="64"/>
      <c r="S400" s="63"/>
      <c r="T400" s="64"/>
    </row>
    <row r="401" spans="14:20">
      <c r="N401" s="72">
        <v>3.9199967384338401</v>
      </c>
      <c r="O401" s="57">
        <f>_xll.Dce_PhoDanHoiNamNgang9386($G$8,$G$9,$G$10,$G$11,$G$13,$G$14,N401,$E$7,"")</f>
        <v>0.24361610684757601</v>
      </c>
      <c r="R401" s="64"/>
      <c r="S401" s="63"/>
      <c r="T401" s="64"/>
    </row>
    <row r="402" spans="14:20">
      <c r="N402" s="72">
        <v>3.9299967288970898</v>
      </c>
      <c r="O402" s="57">
        <f>_xll.Dce_PhoDanHoiNamNgang9386($G$8,$G$9,$G$10,$G$11,$G$13,$G$14,N402,$E$7,"")</f>
        <v>0.242377907696391</v>
      </c>
      <c r="R402" s="64"/>
      <c r="S402" s="63"/>
      <c r="T402" s="64"/>
    </row>
    <row r="403" spans="14:20">
      <c r="N403" s="72">
        <v>3.9399967193603498</v>
      </c>
      <c r="O403" s="57">
        <f>_xll.Dce_PhoDanHoiNamNgang9386($G$8,$G$9,$G$10,$G$11,$G$13,$G$14,N403,$E$7,"")</f>
        <v>0.24114912448695</v>
      </c>
      <c r="R403" s="64"/>
      <c r="S403" s="63"/>
      <c r="T403" s="64"/>
    </row>
    <row r="404" spans="14:20">
      <c r="N404" s="72">
        <v>3.9499967098236102</v>
      </c>
      <c r="O404" s="57">
        <f>_xll.Dce_PhoDanHoiNamNgang9386($G$8,$G$9,$G$10,$G$11,$G$13,$G$14,N404,$E$7,"")</f>
        <v>0.23992966198875701</v>
      </c>
      <c r="R404" s="64"/>
      <c r="S404" s="63"/>
      <c r="T404" s="64"/>
    </row>
    <row r="405" spans="14:20">
      <c r="N405" s="72">
        <v>3.9599967002868701</v>
      </c>
      <c r="O405" s="57">
        <f>_xll.Dce_PhoDanHoiNamNgang9386($G$8,$G$9,$G$10,$G$11,$G$13,$G$14,N405,$E$7,"")</f>
        <v>0.23871942617219899</v>
      </c>
      <c r="R405" s="64"/>
      <c r="S405" s="63"/>
      <c r="T405" s="64"/>
    </row>
    <row r="406" spans="14:20">
      <c r="N406" s="72">
        <v>3.9699966907501198</v>
      </c>
      <c r="O406" s="57">
        <f>_xll.Dce_PhoDanHoiNamNgang9386($G$8,$G$9,$G$10,$G$11,$G$13,$G$14,N406,$E$7,"")</f>
        <v>0.23751832419042199</v>
      </c>
      <c r="R406" s="64"/>
      <c r="S406" s="63"/>
      <c r="T406" s="64"/>
    </row>
    <row r="407" spans="14:20">
      <c r="N407" s="72">
        <v>3.9799966812133798</v>
      </c>
      <c r="O407" s="57">
        <f>_xll.Dce_PhoDanHoiNamNgang9386($G$8,$G$9,$G$10,$G$11,$G$13,$G$14,N407,$E$7,"")</f>
        <v>0.23632626436152401</v>
      </c>
      <c r="R407" s="64"/>
      <c r="S407" s="63"/>
      <c r="T407" s="64"/>
    </row>
    <row r="408" spans="14:20">
      <c r="N408" s="72">
        <v>3.9899966716766402</v>
      </c>
      <c r="O408" s="57">
        <f>_xll.Dce_PhoDanHoiNamNgang9386($G$8,$G$9,$G$10,$G$11,$G$13,$G$14,N408,$E$7,"")</f>
        <v>0.23514315615105599</v>
      </c>
      <c r="R408" s="64"/>
      <c r="S408" s="63"/>
      <c r="T408" s="64"/>
    </row>
    <row r="409" spans="14:20">
      <c r="N409" s="72">
        <v>3.9999966621398899</v>
      </c>
      <c r="O409" s="57">
        <f>_xll.Dce_PhoDanHoiNamNgang9386($G$8,$G$9,$G$10,$G$11,$G$13,$G$14,N409,$E$7,"")</f>
        <v>0.23396891015483201</v>
      </c>
      <c r="S409" s="63"/>
      <c r="T409" s="64"/>
    </row>
    <row r="410" spans="14:20">
      <c r="N410" s="72">
        <v>4.0099968910217303</v>
      </c>
      <c r="O410" s="57">
        <f>_xll.Dce_PhoDanHoiNamNgang9386($G$8,$G$9,$G$10,$G$11,$G$13,$G$14,N410,$E$7,"")</f>
        <v>0.23280341039889699</v>
      </c>
      <c r="S410" s="63"/>
      <c r="T410" s="64"/>
    </row>
    <row r="411" spans="14:20">
      <c r="N411" s="72">
        <v>4.01999711990356</v>
      </c>
      <c r="O411" s="57">
        <f>_xll.Dce_PhoDanHoiNamNgang9386($G$8,$G$9,$G$10,$G$11,$G$13,$G$14,N411,$E$7,"")</f>
        <v>0.23164659778452101</v>
      </c>
      <c r="S411" s="63"/>
      <c r="T411" s="64"/>
    </row>
    <row r="412" spans="14:20">
      <c r="N412" s="72">
        <v>4.0299973487854004</v>
      </c>
      <c r="O412" s="57">
        <f>_xll.Dce_PhoDanHoiNamNgang9386($G$8,$G$9,$G$10,$G$11,$G$13,$G$14,N412,$E$7,"")</f>
        <v>0.23049838619201499</v>
      </c>
      <c r="S412" s="63"/>
      <c r="T412" s="64"/>
    </row>
    <row r="413" spans="14:20">
      <c r="N413" s="72">
        <v>4.0399975776672399</v>
      </c>
      <c r="O413" s="57">
        <f>_xll.Dce_PhoDanHoiNamNgang9386($G$8,$G$9,$G$10,$G$11,$G$13,$G$14,N413,$E$7,"")</f>
        <v>0.22935869056623501</v>
      </c>
      <c r="S413" s="63"/>
      <c r="T413" s="64"/>
    </row>
    <row r="414" spans="14:20">
      <c r="N414" s="72">
        <v>4.0499978065490696</v>
      </c>
      <c r="O414" s="57">
        <f>_xll.Dce_PhoDanHoiNamNgang9386($G$8,$G$9,$G$10,$G$11,$G$13,$G$14,N414,$E$7,"")</f>
        <v>0.22822742690082301</v>
      </c>
      <c r="S414" s="63"/>
      <c r="T414" s="64"/>
    </row>
    <row r="415" spans="14:20">
      <c r="N415" s="72">
        <v>4.05999803543091</v>
      </c>
      <c r="O415" s="57">
        <f>_xll.Dce_PhoDanHoiNamNgang9386($G$8,$G$9,$G$10,$G$11,$G$13,$G$14,N415,$E$7,"")</f>
        <v>0.22710451222273401</v>
      </c>
      <c r="S415" s="63"/>
      <c r="T415" s="64"/>
    </row>
    <row r="416" spans="14:20">
      <c r="N416" s="72">
        <v>4.0699982643127397</v>
      </c>
      <c r="O416" s="57">
        <f>_xll.Dce_PhoDanHoiNamNgang9386($G$8,$G$9,$G$10,$G$11,$G$13,$G$14,N416,$E$7,"")</f>
        <v>0.225989864577016</v>
      </c>
      <c r="S416" s="63"/>
      <c r="T416" s="64"/>
    </row>
    <row r="417" spans="14:20">
      <c r="N417" s="72">
        <v>4.0799984931945801</v>
      </c>
      <c r="O417" s="57">
        <f>_xll.Dce_PhoDanHoiNamNgang9386($G$8,$G$9,$G$10,$G$11,$G$13,$G$14,N417,$E$7,"")</f>
        <v>0.224883403011859</v>
      </c>
      <c r="S417" s="63"/>
      <c r="T417" s="64"/>
    </row>
    <row r="418" spans="14:20">
      <c r="N418" s="72">
        <v>4.0899987220764196</v>
      </c>
      <c r="O418" s="57">
        <f>_xll.Dce_PhoDanHoiNamNgang9386($G$8,$G$9,$G$10,$G$11,$G$13,$G$14,N418,$E$7,"")</f>
        <v>0.223785047563894</v>
      </c>
      <c r="S418" s="63"/>
      <c r="T418" s="64"/>
    </row>
    <row r="419" spans="14:20">
      <c r="N419" s="72">
        <v>4.0999989509582502</v>
      </c>
      <c r="O419" s="57">
        <f>_xll.Dce_PhoDanHoiNamNgang9386($G$8,$G$9,$G$10,$G$11,$G$13,$G$14,N419,$E$7,"")</f>
        <v>0.22269471924374901</v>
      </c>
      <c r="S419" s="63"/>
      <c r="T419" s="64"/>
    </row>
    <row r="420" spans="14:20">
      <c r="N420" s="72">
        <v>4.1099991798400897</v>
      </c>
      <c r="O420" s="57">
        <f>_xll.Dce_PhoDanHoiNamNgang9386($G$8,$G$9,$G$10,$G$11,$G$13,$G$14,N420,$E$7,"")</f>
        <v>0.22161234002184199</v>
      </c>
      <c r="S420" s="63"/>
      <c r="T420" s="64"/>
    </row>
    <row r="421" spans="14:20">
      <c r="N421" s="72">
        <v>4.1199994087219203</v>
      </c>
      <c r="O421" s="57">
        <f>_xll.Dce_PhoDanHoiNamNgang9386($G$8,$G$9,$G$10,$G$11,$G$13,$G$14,N421,$E$7,"")</f>
        <v>0.22053783281442599</v>
      </c>
      <c r="S421" s="63"/>
      <c r="T421" s="64"/>
    </row>
    <row r="422" spans="14:20">
      <c r="N422" s="72">
        <v>4.1299996376037598</v>
      </c>
      <c r="O422" s="57">
        <f>_xll.Dce_PhoDanHoiNamNgang9386($G$8,$G$9,$G$10,$G$11,$G$13,$G$14,N422,$E$7,"")</f>
        <v>0.219471121469861</v>
      </c>
      <c r="S422" s="63"/>
      <c r="T422" s="64"/>
    </row>
    <row r="423" spans="14:20">
      <c r="N423" s="72">
        <v>4.1399998664856001</v>
      </c>
      <c r="O423" s="57">
        <f>_xll.Dce_PhoDanHoiNamNgang9386($G$8,$G$9,$G$10,$G$11,$G$13,$G$14,N423,$E$7,"")</f>
        <v>0.218412130755119</v>
      </c>
      <c r="S423" s="63"/>
      <c r="T423" s="64"/>
    </row>
    <row r="424" spans="14:20">
      <c r="N424" s="72">
        <v>4.1500000953674299</v>
      </c>
      <c r="O424" s="57">
        <f>_xll.Dce_PhoDanHoiNamNgang9386($G$8,$G$9,$G$10,$G$11,$G$13,$G$14,N424,$E$7,"")</f>
        <v>0.21736078634252401</v>
      </c>
      <c r="S424" s="63"/>
      <c r="T424" s="64"/>
    </row>
    <row r="425" spans="14:20">
      <c r="N425" s="72">
        <v>4.1600003242492702</v>
      </c>
      <c r="O425" s="57">
        <f>_xll.Dce_PhoDanHoiNamNgang9386($G$8,$G$9,$G$10,$G$11,$G$13,$G$14,N425,$E$7,"")</f>
        <v>0.21631701479670701</v>
      </c>
      <c r="S425" s="63"/>
      <c r="T425" s="64"/>
    </row>
    <row r="426" spans="14:20">
      <c r="N426" s="72">
        <v>4.1700005531311</v>
      </c>
      <c r="O426" s="57">
        <f>_xll.Dce_PhoDanHoiNamNgang9386($G$8,$G$9,$G$10,$G$11,$G$13,$G$14,N426,$E$7,"")</f>
        <v>0.21528074356178001</v>
      </c>
      <c r="S426" s="63"/>
      <c r="T426" s="64"/>
    </row>
    <row r="427" spans="14:20">
      <c r="N427" s="72">
        <v>4.1800007820129403</v>
      </c>
      <c r="O427" s="57">
        <f>_xll.Dce_PhoDanHoiNamNgang9386($G$8,$G$9,$G$10,$G$11,$G$13,$G$14,N427,$E$7,"")</f>
        <v>0.21425190094873001</v>
      </c>
      <c r="S427" s="63"/>
      <c r="T427" s="64"/>
    </row>
    <row r="428" spans="14:20">
      <c r="N428" s="72">
        <v>4.1900010108947798</v>
      </c>
      <c r="O428" s="57">
        <f>_xll.Dce_PhoDanHoiNamNgang9386($G$8,$G$9,$G$10,$G$11,$G$13,$G$14,N428,$E$7,"")</f>
        <v>0.21323041612301899</v>
      </c>
      <c r="S428" s="63"/>
      <c r="T428" s="64"/>
    </row>
    <row r="429" spans="14:20">
      <c r="N429" s="72">
        <v>4.2000012397766104</v>
      </c>
      <c r="O429" s="57">
        <f>_xll.Dce_PhoDanHoiNamNgang9386($G$8,$G$9,$G$10,$G$11,$G$13,$G$14,N429,$E$7,"")</f>
        <v>0.212216219092389</v>
      </c>
      <c r="S429" s="63"/>
      <c r="T429" s="64"/>
    </row>
    <row r="430" spans="14:20">
      <c r="N430" s="72">
        <v>4.2100014686584499</v>
      </c>
      <c r="O430" s="57">
        <f>_xll.Dce_PhoDanHoiNamNgang9386($G$8,$G$9,$G$10,$G$11,$G$13,$G$14,N430,$E$7,"")</f>
        <v>0.21120924069487701</v>
      </c>
      <c r="S430" s="63"/>
      <c r="T430" s="64"/>
    </row>
    <row r="431" spans="14:20">
      <c r="N431" s="72">
        <v>4.2200016975402797</v>
      </c>
      <c r="O431" s="57">
        <f>_xll.Dce_PhoDanHoiNamNgang9386($G$8,$G$9,$G$10,$G$11,$G$13,$G$14,N431,$E$7,"")</f>
        <v>0.21020941258702</v>
      </c>
      <c r="S431" s="63"/>
      <c r="T431" s="64"/>
    </row>
    <row r="432" spans="14:20">
      <c r="N432" s="72">
        <v>4.23000192642212</v>
      </c>
      <c r="O432" s="57">
        <f>_xll.Dce_PhoDanHoiNamNgang9386($G$8,$G$9,$G$10,$G$11,$G$13,$G$14,N432,$E$7,"")</f>
        <v>0.20921666723225801</v>
      </c>
      <c r="S432" s="63"/>
      <c r="T432" s="64"/>
    </row>
    <row r="433" spans="14:20">
      <c r="N433" s="72">
        <v>4.2400021553039604</v>
      </c>
      <c r="O433" s="57">
        <f>_xll.Dce_PhoDanHoiNamNgang9386($G$8,$G$9,$G$10,$G$11,$G$13,$G$14,N433,$E$7,"")</f>
        <v>0.20823093788953201</v>
      </c>
      <c r="S433" s="63"/>
      <c r="T433" s="64"/>
    </row>
    <row r="434" spans="14:20">
      <c r="N434" s="72">
        <v>4.2500023841857901</v>
      </c>
      <c r="O434" s="57">
        <f>_xll.Dce_PhoDanHoiNamNgang9386($G$8,$G$9,$G$10,$G$11,$G$13,$G$14,N434,$E$7,"")</f>
        <v>0.20797200202941901</v>
      </c>
      <c r="S434" s="63"/>
      <c r="T434" s="64"/>
    </row>
    <row r="435" spans="14:20">
      <c r="N435" s="72">
        <v>4.2600026130676296</v>
      </c>
      <c r="O435" s="57">
        <f>_xll.Dce_PhoDanHoiNamNgang9386($G$8,$G$9,$G$10,$G$11,$G$13,$G$14,N435,$E$7,"")</f>
        <v>0.20797200202941901</v>
      </c>
      <c r="S435" s="63"/>
      <c r="T435" s="64"/>
    </row>
    <row r="436" spans="14:20">
      <c r="N436" s="72">
        <v>4.2700028419494602</v>
      </c>
      <c r="O436" s="57">
        <f>_xll.Dce_PhoDanHoiNamNgang9386($G$8,$G$9,$G$10,$G$11,$G$13,$G$14,N436,$E$7,"")</f>
        <v>0.20797200202941901</v>
      </c>
      <c r="S436" s="63"/>
      <c r="T436" s="64"/>
    </row>
    <row r="437" spans="14:20">
      <c r="N437" s="72">
        <v>4.2800030708312997</v>
      </c>
      <c r="O437" s="57">
        <f>_xll.Dce_PhoDanHoiNamNgang9386($G$8,$G$9,$G$10,$G$11,$G$13,$G$14,N437,$E$7,"")</f>
        <v>0.20797200202941901</v>
      </c>
      <c r="S437" s="63"/>
      <c r="T437" s="64"/>
    </row>
    <row r="438" spans="14:20">
      <c r="N438" s="72">
        <v>4.2900032997131303</v>
      </c>
      <c r="O438" s="57">
        <f>_xll.Dce_PhoDanHoiNamNgang9386($G$8,$G$9,$G$10,$G$11,$G$13,$G$14,N438,$E$7,"")</f>
        <v>0.20797200202941901</v>
      </c>
      <c r="S438" s="63"/>
      <c r="T438" s="64"/>
    </row>
    <row r="439" spans="14:20">
      <c r="N439" s="72">
        <v>4.3000035285949698</v>
      </c>
      <c r="O439" s="57">
        <f>_xll.Dce_PhoDanHoiNamNgang9386($G$8,$G$9,$G$10,$G$11,$G$13,$G$14,N439,$E$7,"")</f>
        <v>0.20797200202941901</v>
      </c>
      <c r="S439" s="63"/>
      <c r="T439" s="64"/>
    </row>
    <row r="440" spans="14:20">
      <c r="N440" s="72">
        <v>4.3100037574768102</v>
      </c>
      <c r="O440" s="57">
        <f>_xll.Dce_PhoDanHoiNamNgang9386($G$8,$G$9,$G$10,$G$11,$G$13,$G$14,N440,$E$7,"")</f>
        <v>0.20797200202941901</v>
      </c>
      <c r="S440" s="63"/>
      <c r="T440" s="64"/>
    </row>
    <row r="441" spans="14:20">
      <c r="N441" s="72">
        <v>4.3200039863586399</v>
      </c>
      <c r="O441" s="57">
        <f>_xll.Dce_PhoDanHoiNamNgang9386($G$8,$G$9,$G$10,$G$11,$G$13,$G$14,N441,$E$7,"")</f>
        <v>0.20797200202941901</v>
      </c>
      <c r="S441" s="63"/>
      <c r="T441" s="64"/>
    </row>
    <row r="442" spans="14:20">
      <c r="N442" s="72">
        <v>4.3300042152404803</v>
      </c>
      <c r="O442" s="57">
        <f>_xll.Dce_PhoDanHoiNamNgang9386($G$8,$G$9,$G$10,$G$11,$G$13,$G$14,N442,$E$7,"")</f>
        <v>0.20797200202941901</v>
      </c>
      <c r="S442" s="63"/>
      <c r="T442" s="64"/>
    </row>
    <row r="443" spans="14:20">
      <c r="N443" s="72">
        <v>4.34000444412231</v>
      </c>
      <c r="O443" s="57">
        <f>_xll.Dce_PhoDanHoiNamNgang9386($G$8,$G$9,$G$10,$G$11,$G$13,$G$14,N443,$E$7,"")</f>
        <v>0.20797200202941901</v>
      </c>
      <c r="S443" s="63"/>
      <c r="T443" s="64"/>
    </row>
    <row r="444" spans="14:20">
      <c r="N444" s="72">
        <v>4.3500046730041504</v>
      </c>
      <c r="O444" s="57">
        <f>_xll.Dce_PhoDanHoiNamNgang9386($G$8,$G$9,$G$10,$G$11,$G$13,$G$14,N444,$E$7,"")</f>
        <v>0.20797200202941901</v>
      </c>
      <c r="S444" s="63"/>
      <c r="T444" s="64"/>
    </row>
    <row r="445" spans="14:20">
      <c r="N445" s="72">
        <v>4.3600049018859899</v>
      </c>
      <c r="O445" s="57">
        <f>_xll.Dce_PhoDanHoiNamNgang9386($G$8,$G$9,$G$10,$G$11,$G$13,$G$14,N445,$E$7,"")</f>
        <v>0.20797200202941901</v>
      </c>
      <c r="S445" s="63"/>
      <c r="T445" s="64"/>
    </row>
    <row r="446" spans="14:20">
      <c r="N446" s="72">
        <v>4.3700051307678196</v>
      </c>
      <c r="O446" s="57">
        <f>_xll.Dce_PhoDanHoiNamNgang9386($G$8,$G$9,$G$10,$G$11,$G$13,$G$14,N446,$E$7,"")</f>
        <v>0.20797200202941901</v>
      </c>
      <c r="S446" s="63"/>
      <c r="T446" s="64"/>
    </row>
    <row r="447" spans="14:20">
      <c r="N447" s="72">
        <v>4.38000535964966</v>
      </c>
      <c r="O447" s="57">
        <f>_xll.Dce_PhoDanHoiNamNgang9386($G$8,$G$9,$G$10,$G$11,$G$13,$G$14,N447,$E$7,"")</f>
        <v>0.20797200202941901</v>
      </c>
      <c r="S447" s="63"/>
      <c r="T447" s="64"/>
    </row>
    <row r="448" spans="14:20">
      <c r="N448" s="72">
        <v>4.3900055885314897</v>
      </c>
      <c r="O448" s="57">
        <f>_xll.Dce_PhoDanHoiNamNgang9386($G$8,$G$9,$G$10,$G$11,$G$13,$G$14,N448,$E$7,"")</f>
        <v>0.20797200202941901</v>
      </c>
      <c r="S448" s="63"/>
      <c r="T448" s="64"/>
    </row>
    <row r="449" spans="14:20">
      <c r="N449" s="72">
        <v>4.4000058174133301</v>
      </c>
      <c r="O449" s="57">
        <f>_xll.Dce_PhoDanHoiNamNgang9386($G$8,$G$9,$G$10,$G$11,$G$13,$G$14,N449,$E$7,"")</f>
        <v>0.20797200202941901</v>
      </c>
      <c r="S449" s="63"/>
      <c r="T449" s="64"/>
    </row>
    <row r="450" spans="14:20">
      <c r="N450" s="72">
        <v>4.4100060462951696</v>
      </c>
      <c r="O450" s="57">
        <f>_xll.Dce_PhoDanHoiNamNgang9386($G$8,$G$9,$G$10,$G$11,$G$13,$G$14,N450,$E$7,"")</f>
        <v>0.20797200202941901</v>
      </c>
      <c r="S450" s="63"/>
      <c r="T450" s="64"/>
    </row>
    <row r="451" spans="14:20">
      <c r="N451" s="72">
        <v>4.4200062751770002</v>
      </c>
      <c r="O451" s="57">
        <f>_xll.Dce_PhoDanHoiNamNgang9386($G$8,$G$9,$G$10,$G$11,$G$13,$G$14,N451,$E$7,"")</f>
        <v>0.20797200202941901</v>
      </c>
      <c r="S451" s="63"/>
      <c r="T451" s="64"/>
    </row>
    <row r="452" spans="14:20">
      <c r="N452" s="72">
        <v>4.4300065040588397</v>
      </c>
      <c r="O452" s="57">
        <f>_xll.Dce_PhoDanHoiNamNgang9386($G$8,$G$9,$G$10,$G$11,$G$13,$G$14,N452,$E$7,"")</f>
        <v>0.20797200202941901</v>
      </c>
      <c r="S452" s="63"/>
      <c r="T452" s="64"/>
    </row>
    <row r="453" spans="14:20">
      <c r="N453" s="72">
        <v>4.4400067329406703</v>
      </c>
      <c r="O453" s="57">
        <f>_xll.Dce_PhoDanHoiNamNgang9386($G$8,$G$9,$G$10,$G$11,$G$13,$G$14,N453,$E$7,"")</f>
        <v>0.20797200202941901</v>
      </c>
      <c r="S453" s="63"/>
      <c r="T453" s="64"/>
    </row>
    <row r="454" spans="14:20">
      <c r="N454" s="72">
        <v>4.4500069618225098</v>
      </c>
      <c r="O454" s="57">
        <f>_xll.Dce_PhoDanHoiNamNgang9386($G$8,$G$9,$G$10,$G$11,$G$13,$G$14,N454,$E$7,"")</f>
        <v>0.20797200202941901</v>
      </c>
      <c r="S454" s="63"/>
      <c r="T454" s="64"/>
    </row>
    <row r="455" spans="14:20">
      <c r="N455" s="72">
        <v>4.4600071907043501</v>
      </c>
      <c r="O455" s="57">
        <f>_xll.Dce_PhoDanHoiNamNgang9386($G$8,$G$9,$G$10,$G$11,$G$13,$G$14,N455,$E$7,"")</f>
        <v>0.20797200202941901</v>
      </c>
      <c r="S455" s="63"/>
      <c r="T455" s="64"/>
    </row>
    <row r="456" spans="14:20">
      <c r="N456" s="72">
        <v>4.4700074195861799</v>
      </c>
      <c r="O456" s="57">
        <f>_xll.Dce_PhoDanHoiNamNgang9386($G$8,$G$9,$G$10,$G$11,$G$13,$G$14,N456,$E$7,"")</f>
        <v>0.20797200202941901</v>
      </c>
      <c r="S456" s="63"/>
      <c r="T456" s="64"/>
    </row>
    <row r="457" spans="14:20">
      <c r="N457" s="72">
        <v>4.4800076484680202</v>
      </c>
      <c r="O457" s="57">
        <f>_xll.Dce_PhoDanHoiNamNgang9386($G$8,$G$9,$G$10,$G$11,$G$13,$G$14,N457,$E$7,"")</f>
        <v>0.20797200202941901</v>
      </c>
      <c r="S457" s="63"/>
      <c r="T457" s="64"/>
    </row>
    <row r="458" spans="14:20">
      <c r="N458" s="72">
        <v>4.49000787734985</v>
      </c>
      <c r="O458" s="57">
        <f>_xll.Dce_PhoDanHoiNamNgang9386($G$8,$G$9,$G$10,$G$11,$G$13,$G$14,N458,$E$7,"")</f>
        <v>0.20797200202941901</v>
      </c>
      <c r="S458" s="63"/>
      <c r="T458" s="64"/>
    </row>
    <row r="459" spans="14:20">
      <c r="N459" s="72">
        <v>4.5000081062316903</v>
      </c>
      <c r="O459" s="57">
        <f>_xll.Dce_PhoDanHoiNamNgang9386($G$8,$G$9,$G$10,$G$11,$G$13,$G$14,N459,$E$7,"")</f>
        <v>0.20797200202941901</v>
      </c>
      <c r="S459" s="63"/>
      <c r="T459" s="64"/>
    </row>
    <row r="460" spans="14:20">
      <c r="N460" s="72">
        <v>4.5100083351135298</v>
      </c>
      <c r="O460" s="57">
        <f>_xll.Dce_PhoDanHoiNamNgang9386($G$8,$G$9,$G$10,$G$11,$G$13,$G$14,N460,$E$7,"")</f>
        <v>0.20797200202941901</v>
      </c>
      <c r="S460" s="63"/>
      <c r="T460" s="64"/>
    </row>
    <row r="461" spans="14:20">
      <c r="N461" s="72">
        <v>4.5200085639953604</v>
      </c>
      <c r="O461" s="57">
        <f>_xll.Dce_PhoDanHoiNamNgang9386($G$8,$G$9,$G$10,$G$11,$G$13,$G$14,N461,$E$7,"")</f>
        <v>0.20797200202941901</v>
      </c>
      <c r="S461" s="63"/>
      <c r="T461" s="64"/>
    </row>
    <row r="462" spans="14:20">
      <c r="N462" s="72">
        <v>4.5300087928771999</v>
      </c>
      <c r="O462" s="57">
        <f>_xll.Dce_PhoDanHoiNamNgang9386($G$8,$G$9,$G$10,$G$11,$G$13,$G$14,N462,$E$7,"")</f>
        <v>0.20797200202941901</v>
      </c>
      <c r="S462" s="63"/>
      <c r="T462" s="64"/>
    </row>
    <row r="463" spans="14:20">
      <c r="N463" s="72">
        <v>4.5400090217590297</v>
      </c>
      <c r="O463" s="57">
        <f>_xll.Dce_PhoDanHoiNamNgang9386($G$8,$G$9,$G$10,$G$11,$G$13,$G$14,N463,$E$7,"")</f>
        <v>0.20797200202941901</v>
      </c>
      <c r="S463" s="63"/>
      <c r="T463" s="64"/>
    </row>
    <row r="464" spans="14:20">
      <c r="N464" s="72">
        <v>4.55000925064087</v>
      </c>
      <c r="O464" s="57">
        <f>_xll.Dce_PhoDanHoiNamNgang9386($G$8,$G$9,$G$10,$G$11,$G$13,$G$14,N464,$E$7,"")</f>
        <v>0.20797200202941901</v>
      </c>
      <c r="S464" s="63"/>
      <c r="T464" s="64"/>
    </row>
    <row r="465" spans="14:20">
      <c r="N465" s="72">
        <v>4.5600094795227104</v>
      </c>
      <c r="O465" s="57">
        <f>_xll.Dce_PhoDanHoiNamNgang9386($G$8,$G$9,$G$10,$G$11,$G$13,$G$14,N465,$E$7,"")</f>
        <v>0.20797200202941901</v>
      </c>
      <c r="S465" s="63"/>
      <c r="T465" s="64"/>
    </row>
    <row r="466" spans="14:20">
      <c r="N466" s="72">
        <v>4.5700097084045401</v>
      </c>
      <c r="O466" s="57">
        <f>_xll.Dce_PhoDanHoiNamNgang9386($G$8,$G$9,$G$10,$G$11,$G$13,$G$14,N466,$E$7,"")</f>
        <v>0.20797200202941901</v>
      </c>
      <c r="S466" s="63"/>
      <c r="T466" s="64"/>
    </row>
    <row r="467" spans="14:20">
      <c r="N467" s="72">
        <v>4.5800099372863796</v>
      </c>
      <c r="O467" s="57">
        <f>_xll.Dce_PhoDanHoiNamNgang9386($G$8,$G$9,$G$10,$G$11,$G$13,$G$14,N467,$E$7,"")</f>
        <v>0.20797200202941901</v>
      </c>
      <c r="S467" s="63"/>
      <c r="T467" s="64"/>
    </row>
    <row r="468" spans="14:20">
      <c r="N468" s="72">
        <v>4.5900101661682102</v>
      </c>
      <c r="O468" s="57">
        <f>_xll.Dce_PhoDanHoiNamNgang9386($G$8,$G$9,$G$10,$G$11,$G$13,$G$14,N468,$E$7,"")</f>
        <v>0.20797200202941901</v>
      </c>
      <c r="S468" s="63"/>
      <c r="T468" s="64"/>
    </row>
    <row r="469" spans="14:20">
      <c r="N469" s="72">
        <v>4.6000103950500497</v>
      </c>
      <c r="O469" s="57">
        <f>_xll.Dce_PhoDanHoiNamNgang9386($G$8,$G$9,$G$10,$G$11,$G$13,$G$14,N469,$E$7,"")</f>
        <v>0.20797200202941901</v>
      </c>
      <c r="S469" s="63"/>
      <c r="T469" s="64"/>
    </row>
    <row r="470" spans="14:20">
      <c r="N470" s="72">
        <v>4.6100106239318803</v>
      </c>
      <c r="O470" s="57">
        <f>_xll.Dce_PhoDanHoiNamNgang9386($G$8,$G$9,$G$10,$G$11,$G$13,$G$14,N470,$E$7,"")</f>
        <v>0.20797200202941901</v>
      </c>
      <c r="S470" s="63"/>
      <c r="T470" s="64"/>
    </row>
    <row r="471" spans="14:20">
      <c r="N471" s="72">
        <v>4.6200108528137198</v>
      </c>
      <c r="O471" s="57">
        <f>_xll.Dce_PhoDanHoiNamNgang9386($G$8,$G$9,$G$10,$G$11,$G$13,$G$14,N471,$E$7,"")</f>
        <v>0.20797200202941901</v>
      </c>
      <c r="S471" s="63"/>
      <c r="T471" s="64"/>
    </row>
    <row r="472" spans="14:20">
      <c r="N472" s="72">
        <v>4.6300110816955602</v>
      </c>
      <c r="O472" s="57">
        <f>_xll.Dce_PhoDanHoiNamNgang9386($G$8,$G$9,$G$10,$G$11,$G$13,$G$14,N472,$E$7,"")</f>
        <v>0.20797200202941901</v>
      </c>
      <c r="S472" s="63"/>
      <c r="T472" s="64"/>
    </row>
    <row r="473" spans="14:20">
      <c r="N473" s="72">
        <v>4.6400113105773899</v>
      </c>
      <c r="O473" s="57">
        <f>_xll.Dce_PhoDanHoiNamNgang9386($G$8,$G$9,$G$10,$G$11,$G$13,$G$14,N473,$E$7,"")</f>
        <v>0.20797200202941901</v>
      </c>
      <c r="S473" s="63"/>
      <c r="T473" s="64"/>
    </row>
    <row r="474" spans="14:20">
      <c r="N474" s="72">
        <v>4.6500115394592303</v>
      </c>
      <c r="O474" s="57">
        <f>_xll.Dce_PhoDanHoiNamNgang9386($G$8,$G$9,$G$10,$G$11,$G$13,$G$14,N474,$E$7,"")</f>
        <v>0.20797200202941901</v>
      </c>
      <c r="S474" s="63"/>
      <c r="T474" s="64"/>
    </row>
    <row r="475" spans="14:20">
      <c r="N475" s="72">
        <v>4.66001176834106</v>
      </c>
      <c r="O475" s="57">
        <f>_xll.Dce_PhoDanHoiNamNgang9386($G$8,$G$9,$G$10,$G$11,$G$13,$G$14,N475,$E$7,"")</f>
        <v>0.20797200202941901</v>
      </c>
      <c r="S475" s="63"/>
      <c r="T475" s="64"/>
    </row>
    <row r="476" spans="14:20">
      <c r="N476" s="72">
        <v>4.6700119972229004</v>
      </c>
      <c r="O476" s="57">
        <f>_xll.Dce_PhoDanHoiNamNgang9386($G$8,$G$9,$G$10,$G$11,$G$13,$G$14,N476,$E$7,"")</f>
        <v>0.20797200202941901</v>
      </c>
      <c r="S476" s="63"/>
      <c r="T476" s="64"/>
    </row>
    <row r="477" spans="14:20">
      <c r="N477" s="72">
        <v>4.6800122261047399</v>
      </c>
      <c r="O477" s="57">
        <f>_xll.Dce_PhoDanHoiNamNgang9386($G$8,$G$9,$G$10,$G$11,$G$13,$G$14,N477,$E$7,"")</f>
        <v>0.20797200202941901</v>
      </c>
      <c r="S477" s="63"/>
      <c r="T477" s="64"/>
    </row>
    <row r="478" spans="14:20">
      <c r="N478" s="72">
        <v>4.6900124549865696</v>
      </c>
      <c r="O478" s="57">
        <f>_xll.Dce_PhoDanHoiNamNgang9386($G$8,$G$9,$G$10,$G$11,$G$13,$G$14,N478,$E$7,"")</f>
        <v>0.20797200202941901</v>
      </c>
      <c r="S478" s="63"/>
      <c r="T478" s="64"/>
    </row>
    <row r="479" spans="14:20">
      <c r="N479" s="72">
        <v>4.70001268386841</v>
      </c>
      <c r="O479" s="57">
        <f>_xll.Dce_PhoDanHoiNamNgang9386($G$8,$G$9,$G$10,$G$11,$G$13,$G$14,N479,$E$7,"")</f>
        <v>0.20797200202941901</v>
      </c>
      <c r="S479" s="63"/>
      <c r="T479" s="64"/>
    </row>
    <row r="480" spans="14:20">
      <c r="N480" s="72">
        <v>4.7100129127502397</v>
      </c>
      <c r="O480" s="57">
        <f>_xll.Dce_PhoDanHoiNamNgang9386($G$8,$G$9,$G$10,$G$11,$G$13,$G$14,N480,$E$7,"")</f>
        <v>0.20797200202941901</v>
      </c>
      <c r="S480" s="63"/>
      <c r="T480" s="64"/>
    </row>
    <row r="481" spans="14:20">
      <c r="N481" s="72">
        <v>4.7200131416320801</v>
      </c>
      <c r="O481" s="57">
        <f>_xll.Dce_PhoDanHoiNamNgang9386($G$8,$G$9,$G$10,$G$11,$G$13,$G$14,N481,$E$7,"")</f>
        <v>0.20797200202941901</v>
      </c>
      <c r="S481" s="63"/>
      <c r="T481" s="64"/>
    </row>
    <row r="482" spans="14:20">
      <c r="N482" s="72">
        <v>4.7300133705139196</v>
      </c>
      <c r="O482" s="57">
        <f>_xll.Dce_PhoDanHoiNamNgang9386($G$8,$G$9,$G$10,$G$11,$G$13,$G$14,N482,$E$7,"")</f>
        <v>0.20797200202941901</v>
      </c>
      <c r="S482" s="63"/>
      <c r="T482" s="64"/>
    </row>
    <row r="483" spans="14:20">
      <c r="N483" s="72">
        <v>4.7400135993957502</v>
      </c>
      <c r="O483" s="57">
        <f>_xll.Dce_PhoDanHoiNamNgang9386($G$8,$G$9,$G$10,$G$11,$G$13,$G$14,N483,$E$7,"")</f>
        <v>0.20797200202941901</v>
      </c>
      <c r="S483" s="63"/>
      <c r="T483" s="64"/>
    </row>
    <row r="484" spans="14:20">
      <c r="N484" s="72">
        <v>4.7500138282775897</v>
      </c>
      <c r="O484" s="57">
        <f>_xll.Dce_PhoDanHoiNamNgang9386($G$8,$G$9,$G$10,$G$11,$G$13,$G$14,N484,$E$7,"")</f>
        <v>0.20797200202941901</v>
      </c>
      <c r="S484" s="63"/>
      <c r="T484" s="64"/>
    </row>
    <row r="485" spans="14:20">
      <c r="N485" s="72">
        <v>4.7600140571594203</v>
      </c>
      <c r="O485" s="57">
        <f>_xll.Dce_PhoDanHoiNamNgang9386($G$8,$G$9,$G$10,$G$11,$G$13,$G$14,N485,$E$7,"")</f>
        <v>0.20797200202941901</v>
      </c>
      <c r="S485" s="63"/>
      <c r="T485" s="64"/>
    </row>
    <row r="486" spans="14:20">
      <c r="N486" s="72">
        <v>4.7700142860412598</v>
      </c>
      <c r="O486" s="57">
        <f>_xll.Dce_PhoDanHoiNamNgang9386($G$8,$G$9,$G$10,$G$11,$G$13,$G$14,N486,$E$7,"")</f>
        <v>0.20797200202941901</v>
      </c>
      <c r="S486" s="63"/>
      <c r="T486" s="64"/>
    </row>
    <row r="487" spans="14:20">
      <c r="N487" s="72">
        <v>4.7800145149231001</v>
      </c>
      <c r="O487" s="57">
        <f>_xll.Dce_PhoDanHoiNamNgang9386($G$8,$G$9,$G$10,$G$11,$G$13,$G$14,N487,$E$7,"")</f>
        <v>0.20797200202941901</v>
      </c>
      <c r="S487" s="63"/>
      <c r="T487" s="64"/>
    </row>
    <row r="488" spans="14:20">
      <c r="N488" s="72">
        <v>4.7900147438049299</v>
      </c>
      <c r="O488" s="57">
        <f>_xll.Dce_PhoDanHoiNamNgang9386($G$8,$G$9,$G$10,$G$11,$G$13,$G$14,N488,$E$7,"")</f>
        <v>0.20797200202941901</v>
      </c>
      <c r="S488" s="63"/>
      <c r="T488" s="64"/>
    </row>
    <row r="489" spans="14:20">
      <c r="N489" s="72">
        <v>4.8000149726867702</v>
      </c>
      <c r="O489" s="57">
        <f>_xll.Dce_PhoDanHoiNamNgang9386($G$8,$G$9,$G$10,$G$11,$G$13,$G$14,N489,$E$7,"")</f>
        <v>0.20797200202941901</v>
      </c>
      <c r="S489" s="63"/>
      <c r="T489" s="64"/>
    </row>
    <row r="490" spans="14:20">
      <c r="N490" s="72">
        <v>4.8100152015686</v>
      </c>
      <c r="O490" s="57">
        <f>_xll.Dce_PhoDanHoiNamNgang9386($G$8,$G$9,$G$10,$G$11,$G$13,$G$14,N490,$E$7,"")</f>
        <v>0.20797200202941901</v>
      </c>
      <c r="S490" s="63"/>
      <c r="T490" s="64"/>
    </row>
    <row r="491" spans="14:20">
      <c r="N491" s="72">
        <v>4.8200154304504403</v>
      </c>
      <c r="O491" s="57">
        <f>_xll.Dce_PhoDanHoiNamNgang9386($G$8,$G$9,$G$10,$G$11,$G$13,$G$14,N491,$E$7,"")</f>
        <v>0.20797200202941901</v>
      </c>
      <c r="S491" s="63"/>
      <c r="T491" s="64"/>
    </row>
    <row r="492" spans="14:20">
      <c r="N492" s="72">
        <v>4.8300156593322798</v>
      </c>
      <c r="O492" s="57">
        <f>_xll.Dce_PhoDanHoiNamNgang9386($G$8,$G$9,$G$10,$G$11,$G$13,$G$14,N492,$E$7,"")</f>
        <v>0.20797200202941901</v>
      </c>
      <c r="S492" s="63"/>
      <c r="T492" s="64"/>
    </row>
    <row r="493" spans="14:20">
      <c r="N493" s="72">
        <v>4.8400158882141104</v>
      </c>
      <c r="O493" s="57">
        <f>_xll.Dce_PhoDanHoiNamNgang9386($G$8,$G$9,$G$10,$G$11,$G$13,$G$14,N493,$E$7,"")</f>
        <v>0.20797200202941901</v>
      </c>
      <c r="S493" s="63"/>
      <c r="T493" s="64"/>
    </row>
    <row r="494" spans="14:20">
      <c r="N494" s="72">
        <v>4.8500161170959499</v>
      </c>
      <c r="O494" s="57">
        <f>_xll.Dce_PhoDanHoiNamNgang9386($G$8,$G$9,$G$10,$G$11,$G$13,$G$14,N494,$E$7,"")</f>
        <v>0.20797200202941901</v>
      </c>
      <c r="S494" s="63"/>
      <c r="T494" s="64"/>
    </row>
    <row r="495" spans="14:20">
      <c r="N495" s="72">
        <v>4.8600163459777797</v>
      </c>
      <c r="O495" s="57">
        <f>_xll.Dce_PhoDanHoiNamNgang9386($G$8,$G$9,$G$10,$G$11,$G$13,$G$14,N495,$E$7,"")</f>
        <v>0.20797200202941901</v>
      </c>
      <c r="S495" s="63"/>
      <c r="T495" s="64"/>
    </row>
    <row r="496" spans="14:20">
      <c r="N496" s="72">
        <v>4.87001657485962</v>
      </c>
      <c r="O496" s="57">
        <f>_xll.Dce_PhoDanHoiNamNgang9386($G$8,$G$9,$G$10,$G$11,$G$13,$G$14,N496,$E$7,"")</f>
        <v>0.20797200202941901</v>
      </c>
      <c r="S496" s="63"/>
      <c r="T496" s="64"/>
    </row>
    <row r="497" spans="14:20">
      <c r="N497" s="72">
        <v>4.8800168037414604</v>
      </c>
      <c r="O497" s="57">
        <f>_xll.Dce_PhoDanHoiNamNgang9386($G$8,$G$9,$G$10,$G$11,$G$13,$G$14,N497,$E$7,"")</f>
        <v>0.20797200202941901</v>
      </c>
      <c r="S497" s="63"/>
      <c r="T497" s="64"/>
    </row>
    <row r="498" spans="14:20">
      <c r="N498" s="72">
        <v>4.8900170326232901</v>
      </c>
      <c r="O498" s="57">
        <f>_xll.Dce_PhoDanHoiNamNgang9386($G$8,$G$9,$G$10,$G$11,$G$13,$G$14,N498,$E$7,"")</f>
        <v>0.20797200202941901</v>
      </c>
      <c r="S498" s="63"/>
      <c r="T498" s="64"/>
    </row>
    <row r="499" spans="14:20">
      <c r="N499" s="72">
        <v>4.9000172615051296</v>
      </c>
      <c r="O499" s="57">
        <f>_xll.Dce_PhoDanHoiNamNgang9386($G$8,$G$9,$G$10,$G$11,$G$13,$G$14,N499,$E$7,"")</f>
        <v>0.20797200202941901</v>
      </c>
      <c r="S499" s="63"/>
      <c r="T499" s="64"/>
    </row>
    <row r="500" spans="14:20">
      <c r="N500" s="72">
        <v>4.9100174903869602</v>
      </c>
      <c r="O500" s="57">
        <f>_xll.Dce_PhoDanHoiNamNgang9386($G$8,$G$9,$G$10,$G$11,$G$13,$G$14,N500,$E$7,"")</f>
        <v>0.20797200202941901</v>
      </c>
      <c r="S500" s="63"/>
      <c r="T500" s="64"/>
    </row>
    <row r="501" spans="14:20">
      <c r="N501" s="72">
        <v>4.9200177192687997</v>
      </c>
      <c r="O501" s="57">
        <f>_xll.Dce_PhoDanHoiNamNgang9386($G$8,$G$9,$G$10,$G$11,$G$13,$G$14,N501,$E$7,"")</f>
        <v>0.20797200202941901</v>
      </c>
      <c r="S501" s="63"/>
      <c r="T501" s="64"/>
    </row>
    <row r="502" spans="14:20">
      <c r="N502" s="72">
        <v>4.9300179481506303</v>
      </c>
      <c r="O502" s="57">
        <f>_xll.Dce_PhoDanHoiNamNgang9386($G$8,$G$9,$G$10,$G$11,$G$13,$G$14,N502,$E$7,"")</f>
        <v>0.20797200202941901</v>
      </c>
      <c r="S502" s="63"/>
      <c r="T502" s="64"/>
    </row>
    <row r="503" spans="14:20">
      <c r="N503" s="72">
        <v>4.9400181770324698</v>
      </c>
      <c r="O503" s="57">
        <f>_xll.Dce_PhoDanHoiNamNgang9386($G$8,$G$9,$G$10,$G$11,$G$13,$G$14,N503,$E$7,"")</f>
        <v>0.20797200202941901</v>
      </c>
      <c r="S503" s="63"/>
      <c r="T503" s="64"/>
    </row>
    <row r="504" spans="14:20">
      <c r="N504" s="72">
        <v>4.9500184059143102</v>
      </c>
      <c r="O504" s="57">
        <f>_xll.Dce_PhoDanHoiNamNgang9386($G$8,$G$9,$G$10,$G$11,$G$13,$G$14,N504,$E$7,"")</f>
        <v>0.20797200202941901</v>
      </c>
      <c r="S504" s="63"/>
      <c r="T504" s="64"/>
    </row>
    <row r="505" spans="14:20">
      <c r="N505" s="72">
        <v>4.9600186347961399</v>
      </c>
      <c r="O505" s="57">
        <f>_xll.Dce_PhoDanHoiNamNgang9386($G$8,$G$9,$G$10,$G$11,$G$13,$G$14,N505,$E$7,"")</f>
        <v>0.20797200202941901</v>
      </c>
      <c r="S505" s="63"/>
      <c r="T505" s="64"/>
    </row>
    <row r="506" spans="14:20">
      <c r="N506" s="72">
        <v>4.9700188636779803</v>
      </c>
      <c r="O506" s="57">
        <f>_xll.Dce_PhoDanHoiNamNgang9386($G$8,$G$9,$G$10,$G$11,$G$13,$G$14,N506,$E$7,"")</f>
        <v>0.20797200202941901</v>
      </c>
      <c r="S506" s="63"/>
      <c r="T506" s="64"/>
    </row>
    <row r="507" spans="14:20">
      <c r="N507" s="72">
        <v>4.98001909255981</v>
      </c>
      <c r="O507" s="57">
        <f>_xll.Dce_PhoDanHoiNamNgang9386($G$8,$G$9,$G$10,$G$11,$G$13,$G$14,N507,$E$7,"")</f>
        <v>0.20797200202941901</v>
      </c>
      <c r="S507" s="63"/>
      <c r="T507" s="64"/>
    </row>
    <row r="508" spans="14:20">
      <c r="N508" s="72">
        <v>4.9900193214416504</v>
      </c>
      <c r="O508" s="57">
        <f>_xll.Dce_PhoDanHoiNamNgang9386($G$8,$G$9,$G$10,$G$11,$G$13,$G$14,N508,$E$7,"")</f>
        <v>0.20797200202941901</v>
      </c>
      <c r="S508" s="63"/>
      <c r="T508" s="64"/>
    </row>
    <row r="509" spans="14:20">
      <c r="N509" s="72">
        <v>5.0000195503234899</v>
      </c>
      <c r="O509" s="57">
        <f>_xll.Dce_PhoDanHoiNamNgang9386($G$8,$G$9,$G$10,$G$11,$G$13,$G$14,N509,$E$7,"")</f>
        <v>0.20797200202941901</v>
      </c>
      <c r="S509" s="63"/>
      <c r="T509" s="64"/>
    </row>
    <row r="510" spans="14:20">
      <c r="N510" s="72">
        <v>5.0100197792053196</v>
      </c>
      <c r="O510" s="57">
        <f>_xll.Dce_PhoDanHoiNamNgang9386($G$8,$G$9,$G$10,$G$11,$G$13,$G$14,N510,$E$7,"")</f>
        <v>0.20797200202941901</v>
      </c>
      <c r="S510" s="63"/>
      <c r="T510" s="64"/>
    </row>
    <row r="511" spans="14:20">
      <c r="N511" s="72">
        <v>5.02002000808716</v>
      </c>
      <c r="O511" s="57">
        <f>_xll.Dce_PhoDanHoiNamNgang9386($G$8,$G$9,$G$10,$G$11,$G$13,$G$14,N511,$E$7,"")</f>
        <v>0.20797200202941901</v>
      </c>
      <c r="S511" s="63"/>
      <c r="T511" s="64"/>
    </row>
    <row r="512" spans="14:20">
      <c r="N512" s="72">
        <v>5.0300202369689897</v>
      </c>
      <c r="O512" s="57">
        <f>_xll.Dce_PhoDanHoiNamNgang9386($G$8,$G$9,$G$10,$G$11,$G$13,$G$14,N512,$E$7,"")</f>
        <v>0.20797200202941901</v>
      </c>
      <c r="S512" s="63"/>
      <c r="T512" s="64"/>
    </row>
    <row r="513" spans="14:20">
      <c r="N513" s="72">
        <v>5.0400204658508301</v>
      </c>
      <c r="O513" s="57">
        <f>_xll.Dce_PhoDanHoiNamNgang9386($G$8,$G$9,$G$10,$G$11,$G$13,$G$14,N513,$E$7,"")</f>
        <v>0.20797200202941901</v>
      </c>
      <c r="S513" s="63"/>
      <c r="T513" s="64"/>
    </row>
    <row r="514" spans="14:20">
      <c r="N514" s="72">
        <v>5.0500206947326696</v>
      </c>
      <c r="O514" s="57">
        <f>_xll.Dce_PhoDanHoiNamNgang9386($G$8,$G$9,$G$10,$G$11,$G$13,$G$14,N514,$E$7,"")</f>
        <v>0.20797200202941901</v>
      </c>
      <c r="S514" s="63"/>
      <c r="T514" s="64"/>
    </row>
    <row r="515" spans="14:20">
      <c r="N515" s="72">
        <v>5.0600209236145002</v>
      </c>
      <c r="O515" s="57">
        <f>_xll.Dce_PhoDanHoiNamNgang9386($G$8,$G$9,$G$10,$G$11,$G$13,$G$14,N515,$E$7,"")</f>
        <v>0.20797200202941901</v>
      </c>
      <c r="S515" s="63"/>
      <c r="T515" s="64"/>
    </row>
    <row r="516" spans="14:20">
      <c r="N516" s="72">
        <v>5.0700211524963397</v>
      </c>
      <c r="O516" s="57">
        <f>_xll.Dce_PhoDanHoiNamNgang9386($G$8,$G$9,$G$10,$G$11,$G$13,$G$14,N516,$E$7,"")</f>
        <v>0.20797200202941901</v>
      </c>
      <c r="S516" s="63"/>
      <c r="T516" s="64"/>
    </row>
    <row r="517" spans="14:20">
      <c r="N517" s="72">
        <v>5.0800213813781703</v>
      </c>
      <c r="O517" s="57">
        <f>_xll.Dce_PhoDanHoiNamNgang9386($G$8,$G$9,$G$10,$G$11,$G$13,$G$14,N517,$E$7,"")</f>
        <v>0.20797200202941901</v>
      </c>
      <c r="S517" s="63"/>
      <c r="T517" s="64"/>
    </row>
    <row r="518" spans="14:20">
      <c r="N518" s="72">
        <v>5.0900216102600098</v>
      </c>
      <c r="O518" s="57">
        <f>_xll.Dce_PhoDanHoiNamNgang9386($G$8,$G$9,$G$10,$G$11,$G$13,$G$14,N518,$E$7,"")</f>
        <v>0.20797200202941901</v>
      </c>
      <c r="S518" s="63"/>
      <c r="T518" s="64"/>
    </row>
    <row r="519" spans="14:20">
      <c r="N519" s="72">
        <v>5.1000218391418501</v>
      </c>
      <c r="O519" s="57">
        <f>_xll.Dce_PhoDanHoiNamNgang9386($G$8,$G$9,$G$10,$G$11,$G$13,$G$14,N519,$E$7,"")</f>
        <v>0.20797200202941901</v>
      </c>
      <c r="S519" s="63"/>
      <c r="T519" s="64"/>
    </row>
    <row r="520" spans="14:20">
      <c r="N520" s="72">
        <v>5.1100220680236799</v>
      </c>
      <c r="O520" s="57">
        <f>_xll.Dce_PhoDanHoiNamNgang9386($G$8,$G$9,$G$10,$G$11,$G$13,$G$14,N520,$E$7,"")</f>
        <v>0.20797200202941901</v>
      </c>
      <c r="S520" s="63"/>
      <c r="T520" s="64"/>
    </row>
    <row r="521" spans="14:20">
      <c r="N521" s="72">
        <v>5.1200222969055202</v>
      </c>
      <c r="O521" s="57">
        <f>_xll.Dce_PhoDanHoiNamNgang9386($G$8,$G$9,$G$10,$G$11,$G$13,$G$14,N521,$E$7,"")</f>
        <v>0.20797200202941901</v>
      </c>
      <c r="S521" s="63"/>
      <c r="T521" s="64"/>
    </row>
    <row r="522" spans="14:20">
      <c r="N522" s="72">
        <v>5.13002252578735</v>
      </c>
      <c r="O522" s="57">
        <f>_xll.Dce_PhoDanHoiNamNgang9386($G$8,$G$9,$G$10,$G$11,$G$13,$G$14,N522,$E$7,"")</f>
        <v>0.20797200202941901</v>
      </c>
      <c r="S522" s="63"/>
      <c r="T522" s="64"/>
    </row>
    <row r="523" spans="14:20">
      <c r="N523" s="72">
        <v>5.1400227546691903</v>
      </c>
      <c r="O523" s="57">
        <f>_xll.Dce_PhoDanHoiNamNgang9386($G$8,$G$9,$G$10,$G$11,$G$13,$G$14,N523,$E$7,"")</f>
        <v>0.20797200202941901</v>
      </c>
      <c r="S523" s="63"/>
      <c r="T523" s="64"/>
    </row>
    <row r="524" spans="14:20">
      <c r="N524" s="72">
        <v>5.1500229835510298</v>
      </c>
      <c r="O524" s="57">
        <f>_xll.Dce_PhoDanHoiNamNgang9386($G$8,$G$9,$G$10,$G$11,$G$13,$G$14,N524,$E$7,"")</f>
        <v>0.20797200202941901</v>
      </c>
      <c r="S524" s="63"/>
      <c r="T524" s="64"/>
    </row>
    <row r="525" spans="14:20">
      <c r="N525" s="72">
        <v>5.1600232124328604</v>
      </c>
      <c r="O525" s="57">
        <f>_xll.Dce_PhoDanHoiNamNgang9386($G$8,$G$9,$G$10,$G$11,$G$13,$G$14,N525,$E$7,"")</f>
        <v>0.20797200202941901</v>
      </c>
      <c r="S525" s="63"/>
      <c r="T525" s="64"/>
    </row>
    <row r="526" spans="14:20">
      <c r="N526" s="72">
        <v>5.1700234413146999</v>
      </c>
      <c r="O526" s="57">
        <f>_xll.Dce_PhoDanHoiNamNgang9386($G$8,$G$9,$G$10,$G$11,$G$13,$G$14,N526,$E$7,"")</f>
        <v>0.20797200202941901</v>
      </c>
      <c r="S526" s="63"/>
      <c r="T526" s="64"/>
    </row>
    <row r="527" spans="14:20">
      <c r="N527" s="72">
        <v>5.1800236701965297</v>
      </c>
      <c r="O527" s="57">
        <f>_xll.Dce_PhoDanHoiNamNgang9386($G$8,$G$9,$G$10,$G$11,$G$13,$G$14,N527,$E$7,"")</f>
        <v>0.20797200202941901</v>
      </c>
      <c r="S527" s="63"/>
      <c r="T527" s="64"/>
    </row>
    <row r="528" spans="14:20">
      <c r="N528" s="72">
        <v>5.19002389907837</v>
      </c>
      <c r="O528" s="57">
        <f>_xll.Dce_PhoDanHoiNamNgang9386($G$8,$G$9,$G$10,$G$11,$G$13,$G$14,N528,$E$7,"")</f>
        <v>0.20797200202941901</v>
      </c>
      <c r="S528" s="63"/>
      <c r="T528" s="64"/>
    </row>
    <row r="529" spans="14:20">
      <c r="N529" s="72">
        <v>5.2000241279602104</v>
      </c>
      <c r="O529" s="57">
        <f>_xll.Dce_PhoDanHoiNamNgang9386($G$8,$G$9,$G$10,$G$11,$G$13,$G$14,N529,$E$7,"")</f>
        <v>0.20797200202941901</v>
      </c>
      <c r="S529" s="63"/>
      <c r="T529" s="64"/>
    </row>
    <row r="530" spans="14:20">
      <c r="N530" s="72">
        <v>5.2100243568420401</v>
      </c>
      <c r="O530" s="57">
        <f>_xll.Dce_PhoDanHoiNamNgang9386($G$8,$G$9,$G$10,$G$11,$G$13,$G$14,N530,$E$7,"")</f>
        <v>0.20797200202941901</v>
      </c>
      <c r="S530" s="63"/>
      <c r="T530" s="64"/>
    </row>
    <row r="531" spans="14:20">
      <c r="N531" s="72">
        <v>5.2200245857238796</v>
      </c>
      <c r="O531" s="57">
        <f>_xll.Dce_PhoDanHoiNamNgang9386($G$8,$G$9,$G$10,$G$11,$G$13,$G$14,N531,$E$7,"")</f>
        <v>0.20797200202941901</v>
      </c>
      <c r="S531" s="63"/>
      <c r="T531" s="64"/>
    </row>
    <row r="532" spans="14:20">
      <c r="N532" s="72">
        <v>5.2300248146057102</v>
      </c>
      <c r="O532" s="57">
        <f>_xll.Dce_PhoDanHoiNamNgang9386($G$8,$G$9,$G$10,$G$11,$G$13,$G$14,N532,$E$7,"")</f>
        <v>0.20797200202941901</v>
      </c>
      <c r="S532" s="63"/>
      <c r="T532" s="64"/>
    </row>
    <row r="533" spans="14:20">
      <c r="N533" s="72">
        <v>5.2400250434875497</v>
      </c>
      <c r="O533" s="57">
        <f>_xll.Dce_PhoDanHoiNamNgang9386($G$8,$G$9,$G$10,$G$11,$G$13,$G$14,N533,$E$7,"")</f>
        <v>0.20797200202941901</v>
      </c>
      <c r="S533" s="63"/>
      <c r="T533" s="64"/>
    </row>
    <row r="534" spans="14:20">
      <c r="N534" s="72">
        <v>5.2500252723693803</v>
      </c>
      <c r="O534" s="57">
        <f>_xll.Dce_PhoDanHoiNamNgang9386($G$8,$G$9,$G$10,$G$11,$G$13,$G$14,N534,$E$7,"")</f>
        <v>0.20797200202941901</v>
      </c>
      <c r="S534" s="63"/>
      <c r="T534" s="64"/>
    </row>
    <row r="535" spans="14:20">
      <c r="N535" s="72">
        <v>5.2600255012512198</v>
      </c>
      <c r="O535" s="57">
        <f>_xll.Dce_PhoDanHoiNamNgang9386($G$8,$G$9,$G$10,$G$11,$G$13,$G$14,N535,$E$7,"")</f>
        <v>0.20797200202941901</v>
      </c>
      <c r="S535" s="63"/>
      <c r="T535" s="64"/>
    </row>
    <row r="536" spans="14:20">
      <c r="N536" s="72">
        <v>5.2700257301330602</v>
      </c>
      <c r="O536" s="57">
        <f>_xll.Dce_PhoDanHoiNamNgang9386($G$8,$G$9,$G$10,$G$11,$G$13,$G$14,N536,$E$7,"")</f>
        <v>0.20797200202941901</v>
      </c>
      <c r="S536" s="63"/>
      <c r="T536" s="64"/>
    </row>
    <row r="537" spans="14:20">
      <c r="N537" s="72">
        <v>5.2800259590148899</v>
      </c>
      <c r="O537" s="57">
        <f>_xll.Dce_PhoDanHoiNamNgang9386($G$8,$G$9,$G$10,$G$11,$G$13,$G$14,N537,$E$7,"")</f>
        <v>0.20797200202941901</v>
      </c>
      <c r="S537" s="63"/>
      <c r="T537" s="64"/>
    </row>
    <row r="538" spans="14:20">
      <c r="N538" s="72">
        <v>5.2900261878967303</v>
      </c>
      <c r="O538" s="57">
        <f>_xll.Dce_PhoDanHoiNamNgang9386($G$8,$G$9,$G$10,$G$11,$G$13,$G$14,N538,$E$7,"")</f>
        <v>0.20797200202941901</v>
      </c>
      <c r="S538" s="63"/>
      <c r="T538" s="64"/>
    </row>
    <row r="539" spans="14:20">
      <c r="N539" s="72">
        <v>5.30002641677856</v>
      </c>
      <c r="O539" s="57">
        <f>_xll.Dce_PhoDanHoiNamNgang9386($G$8,$G$9,$G$10,$G$11,$G$13,$G$14,N539,$E$7,"")</f>
        <v>0.20797200202941901</v>
      </c>
      <c r="S539" s="63"/>
      <c r="T539" s="64"/>
    </row>
    <row r="540" spans="14:20">
      <c r="N540" s="72">
        <v>5.3100266456604004</v>
      </c>
      <c r="O540" s="57">
        <f>_xll.Dce_PhoDanHoiNamNgang9386($G$8,$G$9,$G$10,$G$11,$G$13,$G$14,N540,$E$7,"")</f>
        <v>0.20797200202941901</v>
      </c>
      <c r="S540" s="63"/>
      <c r="T540" s="64"/>
    </row>
    <row r="541" spans="14:20">
      <c r="N541" s="72">
        <v>5.3200268745422399</v>
      </c>
      <c r="O541" s="57">
        <f>_xll.Dce_PhoDanHoiNamNgang9386($G$8,$G$9,$G$10,$G$11,$G$13,$G$14,N541,$E$7,"")</f>
        <v>0.20797200202941901</v>
      </c>
      <c r="S541" s="63"/>
      <c r="T541" s="64"/>
    </row>
    <row r="542" spans="14:20">
      <c r="N542" s="72">
        <v>5.3300271034240696</v>
      </c>
      <c r="O542" s="57">
        <f>_xll.Dce_PhoDanHoiNamNgang9386($G$8,$G$9,$G$10,$G$11,$G$13,$G$14,N542,$E$7,"")</f>
        <v>0.20797200202941901</v>
      </c>
      <c r="S542" s="63"/>
      <c r="T542" s="64"/>
    </row>
    <row r="543" spans="14:20">
      <c r="N543" s="72">
        <v>5.34002733230591</v>
      </c>
      <c r="O543" s="57">
        <f>_xll.Dce_PhoDanHoiNamNgang9386($G$8,$G$9,$G$10,$G$11,$G$13,$G$14,N543,$E$7,"")</f>
        <v>0.20797200202941901</v>
      </c>
      <c r="S543" s="63"/>
      <c r="T543" s="64"/>
    </row>
    <row r="544" spans="14:20">
      <c r="N544" s="72">
        <v>5.3500275611877397</v>
      </c>
      <c r="O544" s="57">
        <f>_xll.Dce_PhoDanHoiNamNgang9386($G$8,$G$9,$G$10,$G$11,$G$13,$G$14,N544,$E$7,"")</f>
        <v>0.20797200202941901</v>
      </c>
      <c r="S544" s="63"/>
      <c r="T544" s="64"/>
    </row>
    <row r="545" spans="14:20">
      <c r="N545" s="72">
        <v>5.3600277900695801</v>
      </c>
      <c r="O545" s="57">
        <f>_xll.Dce_PhoDanHoiNamNgang9386($G$8,$G$9,$G$10,$G$11,$G$13,$G$14,N545,$E$7,"")</f>
        <v>0.20797200202941901</v>
      </c>
      <c r="S545" s="63"/>
      <c r="T545" s="64"/>
    </row>
    <row r="546" spans="14:20">
      <c r="N546" s="72">
        <v>5.3700280189514196</v>
      </c>
      <c r="O546" s="57">
        <f>_xll.Dce_PhoDanHoiNamNgang9386($G$8,$G$9,$G$10,$G$11,$G$13,$G$14,N546,$E$7,"")</f>
        <v>0.20797200202941901</v>
      </c>
      <c r="S546" s="63"/>
      <c r="T546" s="64"/>
    </row>
    <row r="547" spans="14:20">
      <c r="N547" s="72">
        <v>5.3800282478332502</v>
      </c>
      <c r="O547" s="57">
        <f>_xll.Dce_PhoDanHoiNamNgang9386($G$8,$G$9,$G$10,$G$11,$G$13,$G$14,N547,$E$7,"")</f>
        <v>0.20797200202941901</v>
      </c>
      <c r="S547" s="63"/>
      <c r="T547" s="64"/>
    </row>
    <row r="548" spans="14:20">
      <c r="N548" s="72">
        <v>5.3900284767150897</v>
      </c>
      <c r="O548" s="57">
        <f>_xll.Dce_PhoDanHoiNamNgang9386($G$8,$G$9,$G$10,$G$11,$G$13,$G$14,N548,$E$7,"")</f>
        <v>0.20797200202941901</v>
      </c>
      <c r="S548" s="63"/>
      <c r="T548" s="64"/>
    </row>
    <row r="549" spans="14:20">
      <c r="N549" s="72">
        <v>5.4000287055969203</v>
      </c>
      <c r="O549" s="57">
        <f>_xll.Dce_PhoDanHoiNamNgang9386($G$8,$G$9,$G$10,$G$11,$G$13,$G$14,N549,$E$7,"")</f>
        <v>0.20797200202941901</v>
      </c>
      <c r="S549" s="63"/>
      <c r="T549" s="64"/>
    </row>
    <row r="550" spans="14:20">
      <c r="N550" s="72">
        <v>5.4100289344787598</v>
      </c>
      <c r="O550" s="57">
        <f>_xll.Dce_PhoDanHoiNamNgang9386($G$8,$G$9,$G$10,$G$11,$G$13,$G$14,N550,$E$7,"")</f>
        <v>0.20797200202941901</v>
      </c>
      <c r="S550" s="63"/>
      <c r="T550" s="64"/>
    </row>
    <row r="551" spans="14:20">
      <c r="N551" s="72">
        <v>5.4200291633606001</v>
      </c>
      <c r="O551" s="57">
        <f>_xll.Dce_PhoDanHoiNamNgang9386($G$8,$G$9,$G$10,$G$11,$G$13,$G$14,N551,$E$7,"")</f>
        <v>0.20797200202941901</v>
      </c>
      <c r="S551" s="63"/>
      <c r="T551" s="64"/>
    </row>
    <row r="552" spans="14:20">
      <c r="N552" s="72">
        <v>5.4300293922424299</v>
      </c>
      <c r="O552" s="57">
        <f>_xll.Dce_PhoDanHoiNamNgang9386($G$8,$G$9,$G$10,$G$11,$G$13,$G$14,N552,$E$7,"")</f>
        <v>0.20797200202941901</v>
      </c>
      <c r="S552" s="63"/>
      <c r="T552" s="64"/>
    </row>
    <row r="553" spans="14:20">
      <c r="N553" s="72">
        <v>5.4400296211242702</v>
      </c>
      <c r="O553" s="57">
        <f>_xll.Dce_PhoDanHoiNamNgang9386($G$8,$G$9,$G$10,$G$11,$G$13,$G$14,N553,$E$7,"")</f>
        <v>0.20797200202941901</v>
      </c>
      <c r="S553" s="63"/>
      <c r="T553" s="64"/>
    </row>
    <row r="554" spans="14:20">
      <c r="N554" s="72">
        <v>5.4500298500061</v>
      </c>
      <c r="O554" s="57">
        <f>_xll.Dce_PhoDanHoiNamNgang9386($G$8,$G$9,$G$10,$G$11,$G$13,$G$14,N554,$E$7,"")</f>
        <v>0.20797200202941901</v>
      </c>
      <c r="S554" s="63"/>
      <c r="T554" s="64"/>
    </row>
    <row r="555" spans="14:20">
      <c r="N555" s="72">
        <v>5.4600300788879403</v>
      </c>
      <c r="O555" s="57">
        <f>_xll.Dce_PhoDanHoiNamNgang9386($G$8,$G$9,$G$10,$G$11,$G$13,$G$14,N555,$E$7,"")</f>
        <v>0.20797200202941901</v>
      </c>
      <c r="S555" s="63"/>
      <c r="T555" s="64"/>
    </row>
    <row r="556" spans="14:20">
      <c r="N556" s="72">
        <v>5.4700303077697798</v>
      </c>
      <c r="O556" s="57">
        <f>_xll.Dce_PhoDanHoiNamNgang9386($G$8,$G$9,$G$10,$G$11,$G$13,$G$14,N556,$E$7,"")</f>
        <v>0.20797200202941901</v>
      </c>
      <c r="S556" s="63"/>
      <c r="T556" s="64"/>
    </row>
    <row r="557" spans="14:20">
      <c r="N557" s="72">
        <v>5.4800305366516104</v>
      </c>
      <c r="O557" s="57">
        <f>_xll.Dce_PhoDanHoiNamNgang9386($G$8,$G$9,$G$10,$G$11,$G$13,$G$14,N557,$E$7,"")</f>
        <v>0.20797200202941901</v>
      </c>
      <c r="S557" s="63"/>
      <c r="T557" s="64"/>
    </row>
    <row r="558" spans="14:20">
      <c r="N558" s="72">
        <v>5.4900307655334499</v>
      </c>
      <c r="O558" s="57">
        <f>_xll.Dce_PhoDanHoiNamNgang9386($G$8,$G$9,$G$10,$G$11,$G$13,$G$14,N558,$E$7,"")</f>
        <v>0.20797200202941901</v>
      </c>
      <c r="S558" s="63"/>
      <c r="T558" s="64"/>
    </row>
    <row r="559" spans="14:20">
      <c r="N559" s="72">
        <v>5.5000309944152797</v>
      </c>
      <c r="O559" s="57">
        <f>_xll.Dce_PhoDanHoiNamNgang9386($G$8,$G$9,$G$10,$G$11,$G$13,$G$14,N559,$E$7,"")</f>
        <v>0.20797200202941901</v>
      </c>
      <c r="S559" s="63"/>
      <c r="T559" s="64"/>
    </row>
    <row r="560" spans="14:20">
      <c r="N560" s="72">
        <v>5.51003122329712</v>
      </c>
      <c r="O560" s="57">
        <f>_xll.Dce_PhoDanHoiNamNgang9386($G$8,$G$9,$G$10,$G$11,$G$13,$G$14,N560,$E$7,"")</f>
        <v>0.20797200202941901</v>
      </c>
      <c r="S560" s="63"/>
      <c r="T560" s="64"/>
    </row>
    <row r="561" spans="14:20">
      <c r="N561" s="72">
        <v>5.5200314521789604</v>
      </c>
      <c r="O561" s="57">
        <f>_xll.Dce_PhoDanHoiNamNgang9386($G$8,$G$9,$G$10,$G$11,$G$13,$G$14,N561,$E$7,"")</f>
        <v>0.20797200202941901</v>
      </c>
      <c r="S561" s="63"/>
      <c r="T561" s="64"/>
    </row>
    <row r="562" spans="14:20">
      <c r="N562" s="72">
        <v>5.5300316810607901</v>
      </c>
      <c r="O562" s="57">
        <f>_xll.Dce_PhoDanHoiNamNgang9386($G$8,$G$9,$G$10,$G$11,$G$13,$G$14,N562,$E$7,"")</f>
        <v>0.20797200202941901</v>
      </c>
      <c r="S562" s="63"/>
      <c r="T562" s="64"/>
    </row>
    <row r="563" spans="14:20">
      <c r="N563" s="72">
        <v>5.5400319099426296</v>
      </c>
      <c r="O563" s="57">
        <f>_xll.Dce_PhoDanHoiNamNgang9386($G$8,$G$9,$G$10,$G$11,$G$13,$G$14,N563,$E$7,"")</f>
        <v>0.20797200202941901</v>
      </c>
      <c r="S563" s="63"/>
      <c r="T563" s="64"/>
    </row>
    <row r="564" spans="14:20">
      <c r="N564" s="72">
        <v>5.5500321388244602</v>
      </c>
      <c r="O564" s="57">
        <f>_xll.Dce_PhoDanHoiNamNgang9386($G$8,$G$9,$G$10,$G$11,$G$13,$G$14,N564,$E$7,"")</f>
        <v>0.20797200202941901</v>
      </c>
      <c r="S564" s="63"/>
      <c r="T564" s="64"/>
    </row>
    <row r="565" spans="14:20">
      <c r="N565" s="72">
        <v>5.5600323677062997</v>
      </c>
      <c r="O565" s="57">
        <f>_xll.Dce_PhoDanHoiNamNgang9386($G$8,$G$9,$G$10,$G$11,$G$13,$G$14,N565,$E$7,"")</f>
        <v>0.20797200202941901</v>
      </c>
      <c r="S565" s="63"/>
      <c r="T565" s="64"/>
    </row>
    <row r="566" spans="14:20">
      <c r="N566" s="72">
        <v>5.5700325965881303</v>
      </c>
      <c r="O566" s="57">
        <f>_xll.Dce_PhoDanHoiNamNgang9386($G$8,$G$9,$G$10,$G$11,$G$13,$G$14,N566,$E$7,"")</f>
        <v>0.20797200202941901</v>
      </c>
      <c r="S566" s="63"/>
      <c r="T566" s="64"/>
    </row>
    <row r="567" spans="14:20">
      <c r="N567" s="72">
        <v>5.5800328254699698</v>
      </c>
      <c r="O567" s="57">
        <f>_xll.Dce_PhoDanHoiNamNgang9386($G$8,$G$9,$G$10,$G$11,$G$13,$G$14,N567,$E$7,"")</f>
        <v>0.20797200202941901</v>
      </c>
      <c r="S567" s="63"/>
      <c r="T567" s="64"/>
    </row>
    <row r="568" spans="14:20">
      <c r="N568" s="72">
        <v>5.5900330543518102</v>
      </c>
      <c r="O568" s="57">
        <f>_xll.Dce_PhoDanHoiNamNgang9386($G$8,$G$9,$G$10,$G$11,$G$13,$G$14,N568,$E$7,"")</f>
        <v>0.20797200202941901</v>
      </c>
      <c r="S568" s="63"/>
      <c r="T568" s="64"/>
    </row>
    <row r="569" spans="14:20">
      <c r="N569" s="72">
        <v>5.6000332832336399</v>
      </c>
      <c r="O569" s="57">
        <f>_xll.Dce_PhoDanHoiNamNgang9386($G$8,$G$9,$G$10,$G$11,$G$13,$G$14,N569,$E$7,"")</f>
        <v>0.20797200202941901</v>
      </c>
      <c r="S569" s="63"/>
      <c r="T569" s="64"/>
    </row>
    <row r="570" spans="14:20">
      <c r="N570" s="72">
        <v>5.6100335121154803</v>
      </c>
      <c r="O570" s="57">
        <f>_xll.Dce_PhoDanHoiNamNgang9386($G$8,$G$9,$G$10,$G$11,$G$13,$G$14,N570,$E$7,"")</f>
        <v>0.20797200202941901</v>
      </c>
      <c r="S570" s="63"/>
      <c r="T570" s="64"/>
    </row>
    <row r="571" spans="14:20">
      <c r="N571" s="72">
        <v>5.62003374099731</v>
      </c>
      <c r="O571" s="57">
        <f>_xll.Dce_PhoDanHoiNamNgang9386($G$8,$G$9,$G$10,$G$11,$G$13,$G$14,N571,$E$7,"")</f>
        <v>0.20797200202941901</v>
      </c>
      <c r="S571" s="63"/>
      <c r="T571" s="64"/>
    </row>
    <row r="572" spans="14:20">
      <c r="N572" s="72">
        <v>5.6300339698791504</v>
      </c>
      <c r="O572" s="57">
        <f>_xll.Dce_PhoDanHoiNamNgang9386($G$8,$G$9,$G$10,$G$11,$G$13,$G$14,N572,$E$7,"")</f>
        <v>0.20797200202941901</v>
      </c>
      <c r="S572" s="63"/>
      <c r="T572" s="64"/>
    </row>
    <row r="573" spans="14:20">
      <c r="N573" s="72">
        <v>5.6400341987609899</v>
      </c>
      <c r="O573" s="57">
        <f>_xll.Dce_PhoDanHoiNamNgang9386($G$8,$G$9,$G$10,$G$11,$G$13,$G$14,N573,$E$7,"")</f>
        <v>0.20797200202941901</v>
      </c>
      <c r="S573" s="63"/>
      <c r="T573" s="64"/>
    </row>
    <row r="574" spans="14:20">
      <c r="N574" s="72">
        <v>5.6500344276428196</v>
      </c>
      <c r="O574" s="57">
        <f>_xll.Dce_PhoDanHoiNamNgang9386($G$8,$G$9,$G$10,$G$11,$G$13,$G$14,N574,$E$7,"")</f>
        <v>0.20797200202941901</v>
      </c>
      <c r="S574" s="63"/>
      <c r="T574" s="64"/>
    </row>
    <row r="575" spans="14:20">
      <c r="N575" s="72">
        <v>5.66003465652466</v>
      </c>
      <c r="O575" s="57">
        <f>_xll.Dce_PhoDanHoiNamNgang9386($G$8,$G$9,$G$10,$G$11,$G$13,$G$14,N575,$E$7,"")</f>
        <v>0.20797200202941901</v>
      </c>
      <c r="S575" s="63"/>
      <c r="T575" s="64"/>
    </row>
    <row r="576" spans="14:20">
      <c r="N576" s="72">
        <v>5.6700348854064897</v>
      </c>
      <c r="O576" s="57">
        <f>_xll.Dce_PhoDanHoiNamNgang9386($G$8,$G$9,$G$10,$G$11,$G$13,$G$14,N576,$E$7,"")</f>
        <v>0.20797200202941901</v>
      </c>
      <c r="S576" s="63"/>
      <c r="T576" s="64"/>
    </row>
    <row r="577" spans="14:20">
      <c r="N577" s="72">
        <v>5.6800351142883301</v>
      </c>
      <c r="O577" s="57">
        <f>_xll.Dce_PhoDanHoiNamNgang9386($G$8,$G$9,$G$10,$G$11,$G$13,$G$14,N577,$E$7,"")</f>
        <v>0.20797200202941901</v>
      </c>
      <c r="S577" s="63"/>
      <c r="T577" s="64"/>
    </row>
    <row r="578" spans="14:20">
      <c r="N578" s="72">
        <v>5.6900353431701696</v>
      </c>
      <c r="O578" s="57">
        <f>_xll.Dce_PhoDanHoiNamNgang9386($G$8,$G$9,$G$10,$G$11,$G$13,$G$14,N578,$E$7,"")</f>
        <v>0.20797200202941901</v>
      </c>
      <c r="S578" s="63"/>
      <c r="T578" s="64"/>
    </row>
    <row r="579" spans="14:20">
      <c r="N579" s="72">
        <v>5.7000355720520002</v>
      </c>
      <c r="O579" s="57">
        <f>_xll.Dce_PhoDanHoiNamNgang9386($G$8,$G$9,$G$10,$G$11,$G$13,$G$14,N579,$E$7,"")</f>
        <v>0.20797200202941901</v>
      </c>
      <c r="S579" s="63"/>
      <c r="T579" s="64"/>
    </row>
    <row r="580" spans="14:20">
      <c r="N580" s="72">
        <v>5.7100358009338397</v>
      </c>
      <c r="O580" s="57">
        <f>_xll.Dce_PhoDanHoiNamNgang9386($G$8,$G$9,$G$10,$G$11,$G$13,$G$14,N580,$E$7,"")</f>
        <v>0.20797200202941901</v>
      </c>
      <c r="S580" s="63"/>
      <c r="T580" s="64"/>
    </row>
    <row r="581" spans="14:20">
      <c r="N581" s="72">
        <v>5.7200360298156703</v>
      </c>
      <c r="O581" s="57">
        <f>_xll.Dce_PhoDanHoiNamNgang9386($G$8,$G$9,$G$10,$G$11,$G$13,$G$14,N581,$E$7,"")</f>
        <v>0.20797200202941901</v>
      </c>
      <c r="S581" s="63"/>
      <c r="T581" s="64"/>
    </row>
    <row r="582" spans="14:20">
      <c r="N582" s="72">
        <v>5.7300362586975098</v>
      </c>
      <c r="O582" s="57">
        <f>_xll.Dce_PhoDanHoiNamNgang9386($G$8,$G$9,$G$10,$G$11,$G$13,$G$14,N582,$E$7,"")</f>
        <v>0.20797200202941901</v>
      </c>
      <c r="S582" s="63"/>
      <c r="T582" s="64"/>
    </row>
    <row r="583" spans="14:20">
      <c r="N583" s="72">
        <v>5.7400364875793501</v>
      </c>
      <c r="O583" s="57">
        <f>_xll.Dce_PhoDanHoiNamNgang9386($G$8,$G$9,$G$10,$G$11,$G$13,$G$14,N583,$E$7,"")</f>
        <v>0.20797200202941901</v>
      </c>
      <c r="S583" s="63"/>
      <c r="T583" s="64"/>
    </row>
    <row r="584" spans="14:20">
      <c r="N584" s="72">
        <v>5.7500367164611799</v>
      </c>
      <c r="O584" s="57">
        <f>_xll.Dce_PhoDanHoiNamNgang9386($G$8,$G$9,$G$10,$G$11,$G$13,$G$14,N584,$E$7,"")</f>
        <v>0.20797200202941901</v>
      </c>
      <c r="S584" s="63"/>
      <c r="T584" s="64"/>
    </row>
    <row r="585" spans="14:20">
      <c r="N585" s="72">
        <v>5.7600369453430202</v>
      </c>
      <c r="O585" s="57">
        <f>_xll.Dce_PhoDanHoiNamNgang9386($G$8,$G$9,$G$10,$G$11,$G$13,$G$14,N585,$E$7,"")</f>
        <v>0.20797200202941901</v>
      </c>
      <c r="S585" s="63"/>
      <c r="T585" s="64"/>
    </row>
    <row r="586" spans="14:20">
      <c r="N586" s="72">
        <v>5.77003717422485</v>
      </c>
      <c r="O586" s="57">
        <f>_xll.Dce_PhoDanHoiNamNgang9386($G$8,$G$9,$G$10,$G$11,$G$13,$G$14,N586,$E$7,"")</f>
        <v>0.20797200202941901</v>
      </c>
      <c r="S586" s="63"/>
      <c r="T586" s="64"/>
    </row>
    <row r="587" spans="14:20">
      <c r="N587" s="72">
        <v>5.7800374031066903</v>
      </c>
      <c r="O587" s="57">
        <f>_xll.Dce_PhoDanHoiNamNgang9386($G$8,$G$9,$G$10,$G$11,$G$13,$G$14,N587,$E$7,"")</f>
        <v>0.20797200202941901</v>
      </c>
      <c r="S587" s="63"/>
      <c r="T587" s="64"/>
    </row>
    <row r="588" spans="14:20">
      <c r="N588" s="72">
        <v>5.7900376319885298</v>
      </c>
      <c r="O588" s="57">
        <f>_xll.Dce_PhoDanHoiNamNgang9386($G$8,$G$9,$G$10,$G$11,$G$13,$G$14,N588,$E$7,"")</f>
        <v>0.20797200202941901</v>
      </c>
      <c r="S588" s="63"/>
      <c r="T588" s="64"/>
    </row>
    <row r="589" spans="14:20">
      <c r="N589" s="72">
        <v>5.8000378608703604</v>
      </c>
      <c r="O589" s="57">
        <f>_xll.Dce_PhoDanHoiNamNgang9386($G$8,$G$9,$G$10,$G$11,$G$13,$G$14,N589,$E$7,"")</f>
        <v>0.20797200202941901</v>
      </c>
      <c r="S589" s="63"/>
      <c r="T589" s="64"/>
    </row>
    <row r="590" spans="14:20">
      <c r="N590" s="72">
        <v>5.8100380897521999</v>
      </c>
      <c r="O590" s="57">
        <f>_xll.Dce_PhoDanHoiNamNgang9386($G$8,$G$9,$G$10,$G$11,$G$13,$G$14,N590,$E$7,"")</f>
        <v>0.20797200202941901</v>
      </c>
      <c r="S590" s="63"/>
      <c r="T590" s="64"/>
    </row>
    <row r="591" spans="14:20">
      <c r="N591" s="72">
        <v>5.8200383186340297</v>
      </c>
      <c r="O591" s="57">
        <f>_xll.Dce_PhoDanHoiNamNgang9386($G$8,$G$9,$G$10,$G$11,$G$13,$G$14,N591,$E$7,"")</f>
        <v>0.20797200202941901</v>
      </c>
      <c r="S591" s="63"/>
      <c r="T591" s="64"/>
    </row>
    <row r="592" spans="14:20">
      <c r="N592" s="72">
        <v>5.83003854751587</v>
      </c>
      <c r="O592" s="57">
        <f>_xll.Dce_PhoDanHoiNamNgang9386($G$8,$G$9,$G$10,$G$11,$G$13,$G$14,N592,$E$7,"")</f>
        <v>0.20797200202941901</v>
      </c>
      <c r="S592" s="63"/>
      <c r="T592" s="64"/>
    </row>
    <row r="593" spans="14:20">
      <c r="N593" s="72">
        <v>5.8400387763977104</v>
      </c>
      <c r="O593" s="57">
        <f>_xll.Dce_PhoDanHoiNamNgang9386($G$8,$G$9,$G$10,$G$11,$G$13,$G$14,N593,$E$7,"")</f>
        <v>0.20797200202941901</v>
      </c>
      <c r="S593" s="63"/>
      <c r="T593" s="64"/>
    </row>
    <row r="594" spans="14:20">
      <c r="N594" s="72">
        <v>5.8500390052795401</v>
      </c>
      <c r="O594" s="57">
        <f>_xll.Dce_PhoDanHoiNamNgang9386($G$8,$G$9,$G$10,$G$11,$G$13,$G$14,N594,$E$7,"")</f>
        <v>0.20797200202941901</v>
      </c>
      <c r="S594" s="63"/>
      <c r="T594" s="64"/>
    </row>
    <row r="595" spans="14:20">
      <c r="N595" s="72">
        <v>5.8600392341613796</v>
      </c>
      <c r="O595" s="57">
        <f>_xll.Dce_PhoDanHoiNamNgang9386($G$8,$G$9,$G$10,$G$11,$G$13,$G$14,N595,$E$7,"")</f>
        <v>0.20797200202941901</v>
      </c>
      <c r="S595" s="63"/>
      <c r="T595" s="64"/>
    </row>
    <row r="596" spans="14:20">
      <c r="N596" s="72">
        <v>5.8700394630432102</v>
      </c>
      <c r="O596" s="57">
        <f>_xll.Dce_PhoDanHoiNamNgang9386($G$8,$G$9,$G$10,$G$11,$G$13,$G$14,N596,$E$7,"")</f>
        <v>0.20797200202941901</v>
      </c>
      <c r="S596" s="63"/>
      <c r="T596" s="64"/>
    </row>
    <row r="597" spans="14:20">
      <c r="N597" s="72">
        <v>5.8800396919250497</v>
      </c>
      <c r="O597" s="57">
        <f>_xll.Dce_PhoDanHoiNamNgang9386($G$8,$G$9,$G$10,$G$11,$G$13,$G$14,N597,$E$7,"")</f>
        <v>0.20797200202941901</v>
      </c>
      <c r="S597" s="63"/>
      <c r="T597" s="64"/>
    </row>
    <row r="598" spans="14:20">
      <c r="N598" s="72">
        <v>5.8900399208068803</v>
      </c>
      <c r="O598" s="57">
        <f>_xll.Dce_PhoDanHoiNamNgang9386($G$8,$G$9,$G$10,$G$11,$G$13,$G$14,N598,$E$7,"")</f>
        <v>0.20797200202941901</v>
      </c>
      <c r="S598" s="63"/>
      <c r="T598" s="64"/>
    </row>
    <row r="599" spans="14:20">
      <c r="N599" s="72">
        <v>5.9000401496887198</v>
      </c>
      <c r="O599" s="57">
        <f>_xll.Dce_PhoDanHoiNamNgang9386($G$8,$G$9,$G$10,$G$11,$G$13,$G$14,N599,$E$7,"")</f>
        <v>0.20797200202941901</v>
      </c>
      <c r="S599" s="63"/>
      <c r="T599" s="64"/>
    </row>
    <row r="600" spans="14:20">
      <c r="N600" s="72">
        <v>5.9100403785705602</v>
      </c>
      <c r="O600" s="57">
        <f>_xll.Dce_PhoDanHoiNamNgang9386($G$8,$G$9,$G$10,$G$11,$G$13,$G$14,N600,$E$7,"")</f>
        <v>0.20797200202941901</v>
      </c>
      <c r="S600" s="63"/>
      <c r="T600" s="64"/>
    </row>
    <row r="601" spans="14:20">
      <c r="N601" s="72">
        <v>5.9200406074523899</v>
      </c>
      <c r="O601" s="57">
        <f>_xll.Dce_PhoDanHoiNamNgang9386($G$8,$G$9,$G$10,$G$11,$G$13,$G$14,N601,$E$7,"")</f>
        <v>0.20797200202941901</v>
      </c>
      <c r="S601" s="63"/>
      <c r="T601" s="64"/>
    </row>
    <row r="602" spans="14:20">
      <c r="N602" s="72">
        <v>5.9300408363342303</v>
      </c>
      <c r="O602" s="57">
        <f>_xll.Dce_PhoDanHoiNamNgang9386($G$8,$G$9,$G$10,$G$11,$G$13,$G$14,N602,$E$7,"")</f>
        <v>0.20797200202941901</v>
      </c>
      <c r="S602" s="63"/>
      <c r="T602" s="64"/>
    </row>
    <row r="603" spans="14:20">
      <c r="N603" s="72">
        <v>5.94004106521606</v>
      </c>
      <c r="O603" s="57">
        <f>_xll.Dce_PhoDanHoiNamNgang9386($G$8,$G$9,$G$10,$G$11,$G$13,$G$14,N603,$E$7,"")</f>
        <v>0.20797200202941901</v>
      </c>
      <c r="S603" s="63"/>
      <c r="T603" s="64"/>
    </row>
    <row r="604" spans="14:20">
      <c r="N604" s="72">
        <v>5.9500412940979004</v>
      </c>
      <c r="O604" s="57">
        <f>_xll.Dce_PhoDanHoiNamNgang9386($G$8,$G$9,$G$10,$G$11,$G$13,$G$14,N604,$E$7,"")</f>
        <v>0.20797200202941901</v>
      </c>
      <c r="S604" s="63"/>
      <c r="T604" s="64"/>
    </row>
    <row r="605" spans="14:20">
      <c r="N605" s="72">
        <v>5.9600415229797399</v>
      </c>
      <c r="O605" s="57">
        <f>_xll.Dce_PhoDanHoiNamNgang9386($G$8,$G$9,$G$10,$G$11,$G$13,$G$14,N605,$E$7,"")</f>
        <v>0.20797200202941901</v>
      </c>
      <c r="S605" s="63"/>
      <c r="T605" s="64"/>
    </row>
    <row r="606" spans="14:20">
      <c r="N606" s="72">
        <v>5.9700417518615696</v>
      </c>
      <c r="O606" s="57">
        <f>_xll.Dce_PhoDanHoiNamNgang9386($G$8,$G$9,$G$10,$G$11,$G$13,$G$14,N606,$E$7,"")</f>
        <v>0.20797200202941901</v>
      </c>
      <c r="S606" s="63"/>
      <c r="T606" s="64"/>
    </row>
    <row r="607" spans="14:20">
      <c r="N607" s="72">
        <v>5.98004198074341</v>
      </c>
      <c r="O607" s="57">
        <f>_xll.Dce_PhoDanHoiNamNgang9386($G$8,$G$9,$G$10,$G$11,$G$13,$G$14,N607,$E$7,"")</f>
        <v>0.20797200202941901</v>
      </c>
      <c r="S607" s="63"/>
      <c r="T607" s="64"/>
    </row>
    <row r="608" spans="14:20">
      <c r="N608" s="72">
        <v>5.9900422096252397</v>
      </c>
      <c r="O608" s="57">
        <f>_xll.Dce_PhoDanHoiNamNgang9386($G$8,$G$9,$G$10,$G$11,$G$13,$G$14,N608,$E$7,"")</f>
        <v>0.20797200202941901</v>
      </c>
      <c r="S608" s="63"/>
      <c r="T608" s="64"/>
    </row>
    <row r="609" spans="14:20">
      <c r="N609" s="72">
        <v>6.0000424385070801</v>
      </c>
      <c r="O609" s="57">
        <f>_xll.Dce_PhoDanHoiNamNgang9386($G$8,$G$9,$G$10,$G$11,$G$13,$G$14,N609,$E$7,"")</f>
        <v>0.20797200202941901</v>
      </c>
      <c r="S609" s="63"/>
      <c r="T609" s="64"/>
    </row>
    <row r="610" spans="14:20">
      <c r="N610" s="72">
        <v>6.0100426673889196</v>
      </c>
      <c r="O610" s="57">
        <f>_xll.Dce_PhoDanHoiNamNgang9386($G$8,$G$9,$G$10,$G$11,$G$13,$G$14,N610,$E$7,"")</f>
        <v>0.20797200202941901</v>
      </c>
      <c r="S610" s="63"/>
      <c r="T610" s="64"/>
    </row>
    <row r="611" spans="14:20">
      <c r="N611" s="72">
        <v>6.0200428962707502</v>
      </c>
      <c r="O611" s="57">
        <f>_xll.Dce_PhoDanHoiNamNgang9386($G$8,$G$9,$G$10,$G$11,$G$13,$G$14,N611,$E$7,"")</f>
        <v>0.20797200202941901</v>
      </c>
      <c r="S611" s="63"/>
      <c r="T611" s="64"/>
    </row>
    <row r="612" spans="14:20">
      <c r="N612" s="72">
        <v>6.0300431251525897</v>
      </c>
      <c r="O612" s="57">
        <f>_xll.Dce_PhoDanHoiNamNgang9386($G$8,$G$9,$G$10,$G$11,$G$13,$G$14,N612,$E$7,"")</f>
        <v>0.20797200202941901</v>
      </c>
      <c r="S612" s="63"/>
      <c r="T612" s="64"/>
    </row>
    <row r="613" spans="14:20">
      <c r="N613" s="72">
        <v>6.0400433540344203</v>
      </c>
      <c r="O613" s="57">
        <f>_xll.Dce_PhoDanHoiNamNgang9386($G$8,$G$9,$G$10,$G$11,$G$13,$G$14,N613,$E$7,"")</f>
        <v>0.20797200202941901</v>
      </c>
      <c r="S613" s="63"/>
      <c r="T613" s="64"/>
    </row>
    <row r="614" spans="14:20">
      <c r="N614" s="72">
        <v>6.0500435829162598</v>
      </c>
      <c r="O614" s="57">
        <f>_xll.Dce_PhoDanHoiNamNgang9386($G$8,$G$9,$G$10,$G$11,$G$13,$G$14,N614,$E$7,"")</f>
        <v>0.20797200202941901</v>
      </c>
      <c r="S614" s="63"/>
      <c r="T614" s="64"/>
    </row>
    <row r="615" spans="14:20">
      <c r="N615" s="72">
        <v>6.0600438117981001</v>
      </c>
      <c r="O615" s="57">
        <f>_xll.Dce_PhoDanHoiNamNgang9386($G$8,$G$9,$G$10,$G$11,$G$13,$G$14,N615,$E$7,"")</f>
        <v>0.20797200202941901</v>
      </c>
      <c r="S615" s="63"/>
      <c r="T615" s="64"/>
    </row>
    <row r="616" spans="14:20">
      <c r="N616" s="72">
        <v>6.0700440406799299</v>
      </c>
      <c r="O616" s="57">
        <f>_xll.Dce_PhoDanHoiNamNgang9386($G$8,$G$9,$G$10,$G$11,$G$13,$G$14,N616,$E$7,"")</f>
        <v>0.20797200202941901</v>
      </c>
      <c r="S616" s="63"/>
      <c r="T616" s="64"/>
    </row>
    <row r="617" spans="14:20">
      <c r="N617" s="72">
        <v>6.0800442695617702</v>
      </c>
      <c r="O617" s="57">
        <f>_xll.Dce_PhoDanHoiNamNgang9386($G$8,$G$9,$G$10,$G$11,$G$13,$G$14,N617,$E$7,"")</f>
        <v>0.20797200202941901</v>
      </c>
      <c r="S617" s="63"/>
      <c r="T617" s="64"/>
    </row>
    <row r="618" spans="14:20">
      <c r="N618" s="72">
        <v>6.0900444984436</v>
      </c>
      <c r="O618" s="57">
        <f>_xll.Dce_PhoDanHoiNamNgang9386($G$8,$G$9,$G$10,$G$11,$G$13,$G$14,N618,$E$7,"")</f>
        <v>0.20797200202941901</v>
      </c>
      <c r="S618" s="63"/>
      <c r="T618" s="64"/>
    </row>
    <row r="619" spans="14:20">
      <c r="N619" s="72">
        <v>6.1000447273254403</v>
      </c>
      <c r="O619" s="57">
        <f>_xll.Dce_PhoDanHoiNamNgang9386($G$8,$G$9,$G$10,$G$11,$G$13,$G$14,N619,$E$7,"")</f>
        <v>0.20797200202941901</v>
      </c>
      <c r="S619" s="63"/>
      <c r="T619" s="64"/>
    </row>
    <row r="620" spans="14:20">
      <c r="N620" s="72">
        <v>6.1100449562072798</v>
      </c>
      <c r="O620" s="57">
        <f>_xll.Dce_PhoDanHoiNamNgang9386($G$8,$G$9,$G$10,$G$11,$G$13,$G$14,N620,$E$7,"")</f>
        <v>0.20797200202941901</v>
      </c>
      <c r="S620" s="63"/>
      <c r="T620" s="64"/>
    </row>
    <row r="621" spans="14:20">
      <c r="N621" s="72">
        <v>6.1200451850891104</v>
      </c>
      <c r="O621" s="57">
        <f>_xll.Dce_PhoDanHoiNamNgang9386($G$8,$G$9,$G$10,$G$11,$G$13,$G$14,N621,$E$7,"")</f>
        <v>0.20797200202941901</v>
      </c>
      <c r="S621" s="63"/>
      <c r="T621" s="64"/>
    </row>
    <row r="622" spans="14:20">
      <c r="N622" s="72">
        <v>6.1300454139709499</v>
      </c>
      <c r="O622" s="57">
        <f>_xll.Dce_PhoDanHoiNamNgang9386($G$8,$G$9,$G$10,$G$11,$G$13,$G$14,N622,$E$7,"")</f>
        <v>0.20797200202941901</v>
      </c>
      <c r="S622" s="63"/>
      <c r="T622" s="64"/>
    </row>
    <row r="623" spans="14:20">
      <c r="N623" s="72">
        <v>6.1400456428527797</v>
      </c>
      <c r="O623" s="57">
        <f>_xll.Dce_PhoDanHoiNamNgang9386($G$8,$G$9,$G$10,$G$11,$G$13,$G$14,N623,$E$7,"")</f>
        <v>0.20797200202941901</v>
      </c>
      <c r="S623" s="63"/>
      <c r="T623" s="64"/>
    </row>
    <row r="624" spans="14:20">
      <c r="N624" s="72">
        <v>6.15004587173462</v>
      </c>
      <c r="O624" s="57">
        <f>_xll.Dce_PhoDanHoiNamNgang9386($G$8,$G$9,$G$10,$G$11,$G$13,$G$14,N624,$E$7,"")</f>
        <v>0.20797200202941901</v>
      </c>
      <c r="S624" s="63"/>
      <c r="T624" s="64"/>
    </row>
    <row r="625" spans="14:20">
      <c r="N625" s="72">
        <v>6.1600461006164604</v>
      </c>
      <c r="O625" s="57">
        <f>_xll.Dce_PhoDanHoiNamNgang9386($G$8,$G$9,$G$10,$G$11,$G$13,$G$14,N625,$E$7,"")</f>
        <v>0.20797200202941901</v>
      </c>
      <c r="S625" s="63"/>
      <c r="T625" s="64"/>
    </row>
    <row r="626" spans="14:20">
      <c r="N626" s="72">
        <v>6.1700463294982901</v>
      </c>
      <c r="O626" s="57">
        <f>_xll.Dce_PhoDanHoiNamNgang9386($G$8,$G$9,$G$10,$G$11,$G$13,$G$14,N626,$E$7,"")</f>
        <v>0.20797200202941901</v>
      </c>
      <c r="S626" s="63"/>
      <c r="T626" s="64"/>
    </row>
    <row r="627" spans="14:20">
      <c r="N627" s="72">
        <v>6.1800465583801296</v>
      </c>
      <c r="O627" s="57">
        <f>_xll.Dce_PhoDanHoiNamNgang9386($G$8,$G$9,$G$10,$G$11,$G$13,$G$14,N627,$E$7,"")</f>
        <v>0.20797200202941901</v>
      </c>
      <c r="S627" s="63"/>
      <c r="T627" s="64"/>
    </row>
    <row r="628" spans="14:20">
      <c r="N628" s="72">
        <v>6.1900467872619602</v>
      </c>
      <c r="O628" s="57">
        <f>_xll.Dce_PhoDanHoiNamNgang9386($G$8,$G$9,$G$10,$G$11,$G$13,$G$14,N628,$E$7,"")</f>
        <v>0.20797200202941901</v>
      </c>
      <c r="S628" s="63"/>
      <c r="T628" s="64"/>
    </row>
    <row r="629" spans="14:20">
      <c r="N629" s="72">
        <v>6.2000470161437997</v>
      </c>
      <c r="O629" s="57">
        <f>_xll.Dce_PhoDanHoiNamNgang9386($G$8,$G$9,$G$10,$G$11,$G$13,$G$14,N629,$E$7,"")</f>
        <v>0.20797200202941901</v>
      </c>
      <c r="S629" s="63"/>
      <c r="T629" s="64"/>
    </row>
    <row r="630" spans="14:20">
      <c r="N630" s="72">
        <v>6.2100472450256303</v>
      </c>
      <c r="O630" s="57">
        <f>_xll.Dce_PhoDanHoiNamNgang9386($G$8,$G$9,$G$10,$G$11,$G$13,$G$14,N630,$E$7,"")</f>
        <v>0.20797200202941901</v>
      </c>
      <c r="S630" s="63"/>
      <c r="T630" s="64"/>
    </row>
    <row r="631" spans="14:20">
      <c r="N631" s="72">
        <v>6.2200474739074698</v>
      </c>
      <c r="O631" s="57">
        <f>_xll.Dce_PhoDanHoiNamNgang9386($G$8,$G$9,$G$10,$G$11,$G$13,$G$14,N631,$E$7,"")</f>
        <v>0.20797200202941901</v>
      </c>
      <c r="S631" s="63"/>
      <c r="T631" s="64"/>
    </row>
    <row r="632" spans="14:20">
      <c r="N632" s="72">
        <v>6.2300477027893102</v>
      </c>
      <c r="O632" s="57">
        <f>_xll.Dce_PhoDanHoiNamNgang9386($G$8,$G$9,$G$10,$G$11,$G$13,$G$14,N632,$E$7,"")</f>
        <v>0.20797200202941901</v>
      </c>
      <c r="S632" s="63"/>
      <c r="T632" s="64"/>
    </row>
    <row r="633" spans="14:20">
      <c r="N633" s="72">
        <v>6.2400479316711399</v>
      </c>
      <c r="O633" s="57">
        <f>_xll.Dce_PhoDanHoiNamNgang9386($G$8,$G$9,$G$10,$G$11,$G$13,$G$14,N633,$E$7,"")</f>
        <v>0.20797200202941901</v>
      </c>
      <c r="S633" s="63"/>
      <c r="T633" s="64"/>
    </row>
    <row r="634" spans="14:20">
      <c r="N634" s="72">
        <v>6.2500481605529803</v>
      </c>
      <c r="O634" s="57">
        <f>_xll.Dce_PhoDanHoiNamNgang9386($G$8,$G$9,$G$10,$G$11,$G$13,$G$14,N634,$E$7,"")</f>
        <v>0.20797200202941901</v>
      </c>
      <c r="S634" s="63"/>
      <c r="T634" s="64"/>
    </row>
    <row r="635" spans="14:20">
      <c r="N635" s="72">
        <v>6.26004838943481</v>
      </c>
      <c r="O635" s="57">
        <f>_xll.Dce_PhoDanHoiNamNgang9386($G$8,$G$9,$G$10,$G$11,$G$13,$G$14,N635,$E$7,"")</f>
        <v>0.20797200202941901</v>
      </c>
      <c r="S635" s="63"/>
      <c r="T635" s="64"/>
    </row>
    <row r="636" spans="14:20">
      <c r="N636" s="72">
        <v>6.2700486183166504</v>
      </c>
      <c r="O636" s="57">
        <f>_xll.Dce_PhoDanHoiNamNgang9386($G$8,$G$9,$G$10,$G$11,$G$13,$G$14,N636,$E$7,"")</f>
        <v>0.20797200202941901</v>
      </c>
      <c r="S636" s="63"/>
      <c r="T636" s="64"/>
    </row>
    <row r="637" spans="14:20">
      <c r="N637" s="72">
        <v>6.2800488471984899</v>
      </c>
      <c r="O637" s="57">
        <f>_xll.Dce_PhoDanHoiNamNgang9386($G$8,$G$9,$G$10,$G$11,$G$13,$G$14,N637,$E$7,"")</f>
        <v>0.20797200202941901</v>
      </c>
      <c r="S637" s="63"/>
      <c r="T637" s="64"/>
    </row>
    <row r="638" spans="14:20">
      <c r="N638" s="72">
        <v>6.2900490760803196</v>
      </c>
      <c r="O638" s="57">
        <f>_xll.Dce_PhoDanHoiNamNgang9386($G$8,$G$9,$G$10,$G$11,$G$13,$G$14,N638,$E$7,"")</f>
        <v>0.20797200202941901</v>
      </c>
      <c r="S638" s="63"/>
      <c r="T638" s="64"/>
    </row>
    <row r="639" spans="14:20">
      <c r="N639" s="72">
        <v>6.30004930496216</v>
      </c>
      <c r="O639" s="57">
        <f>_xll.Dce_PhoDanHoiNamNgang9386($G$8,$G$9,$G$10,$G$11,$G$13,$G$14,N639,$E$7,"")</f>
        <v>0.20797200202941901</v>
      </c>
      <c r="S639" s="63"/>
      <c r="T639" s="64"/>
    </row>
    <row r="640" spans="14:20">
      <c r="N640" s="72">
        <v>6.3100495338439897</v>
      </c>
      <c r="O640" s="57">
        <f>_xll.Dce_PhoDanHoiNamNgang9386($G$8,$G$9,$G$10,$G$11,$G$13,$G$14,N640,$E$7,"")</f>
        <v>0.20797200202941901</v>
      </c>
      <c r="S640" s="63"/>
      <c r="T640" s="64"/>
    </row>
    <row r="641" spans="14:20">
      <c r="N641" s="72">
        <v>6.3200497627258301</v>
      </c>
      <c r="O641" s="57">
        <f>_xll.Dce_PhoDanHoiNamNgang9386($G$8,$G$9,$G$10,$G$11,$G$13,$G$14,N641,$E$7,"")</f>
        <v>0.20797200202941901</v>
      </c>
      <c r="S641" s="63"/>
      <c r="T641" s="64"/>
    </row>
    <row r="642" spans="14:20">
      <c r="N642" s="72">
        <v>6.3300499916076696</v>
      </c>
      <c r="O642" s="57">
        <f>_xll.Dce_PhoDanHoiNamNgang9386($G$8,$G$9,$G$10,$G$11,$G$13,$G$14,N642,$E$7,"")</f>
        <v>0.20797200202941901</v>
      </c>
      <c r="S642" s="63"/>
      <c r="T642" s="64"/>
    </row>
    <row r="643" spans="14:20">
      <c r="N643" s="72">
        <v>6.3400502204895002</v>
      </c>
      <c r="O643" s="57">
        <f>_xll.Dce_PhoDanHoiNamNgang9386($G$8,$G$9,$G$10,$G$11,$G$13,$G$14,N643,$E$7,"")</f>
        <v>0.20797200202941901</v>
      </c>
      <c r="S643" s="63"/>
      <c r="T643" s="64"/>
    </row>
    <row r="644" spans="14:20">
      <c r="N644" s="72">
        <v>6.3500504493713397</v>
      </c>
      <c r="O644" s="57">
        <f>_xll.Dce_PhoDanHoiNamNgang9386($G$8,$G$9,$G$10,$G$11,$G$13,$G$14,N644,$E$7,"")</f>
        <v>0.20797200202941901</v>
      </c>
      <c r="S644" s="63"/>
      <c r="T644" s="64"/>
    </row>
    <row r="645" spans="14:20">
      <c r="N645" s="72">
        <v>6.3600506782531703</v>
      </c>
      <c r="O645" s="57">
        <f>_xll.Dce_PhoDanHoiNamNgang9386($G$8,$G$9,$G$10,$G$11,$G$13,$G$14,N645,$E$7,"")</f>
        <v>0.20797200202941901</v>
      </c>
      <c r="S645" s="63"/>
      <c r="T645" s="64"/>
    </row>
    <row r="646" spans="14:20">
      <c r="N646" s="72">
        <v>6.3700509071350098</v>
      </c>
      <c r="O646" s="57">
        <f>_xll.Dce_PhoDanHoiNamNgang9386($G$8,$G$9,$G$10,$G$11,$G$13,$G$14,N646,$E$7,"")</f>
        <v>0.20797200202941901</v>
      </c>
      <c r="S646" s="63"/>
      <c r="T646" s="64"/>
    </row>
    <row r="647" spans="14:20">
      <c r="N647" s="72">
        <v>6.3800511360168501</v>
      </c>
      <c r="O647" s="57">
        <f>_xll.Dce_PhoDanHoiNamNgang9386($G$8,$G$9,$G$10,$G$11,$G$13,$G$14,N647,$E$7,"")</f>
        <v>0.20797200202941901</v>
      </c>
      <c r="S647" s="63"/>
      <c r="T647" s="64"/>
    </row>
    <row r="648" spans="14:20">
      <c r="N648" s="72">
        <v>6.3900513648986799</v>
      </c>
      <c r="O648" s="57">
        <f>_xll.Dce_PhoDanHoiNamNgang9386($G$8,$G$9,$G$10,$G$11,$G$13,$G$14,N648,$E$7,"")</f>
        <v>0.20797200202941901</v>
      </c>
      <c r="S648" s="63"/>
      <c r="T648" s="64"/>
    </row>
    <row r="649" spans="14:20">
      <c r="N649" s="72">
        <v>6.4000515937805202</v>
      </c>
      <c r="O649" s="57">
        <f>_xll.Dce_PhoDanHoiNamNgang9386($G$8,$G$9,$G$10,$G$11,$G$13,$G$14,N649,$E$7,"")</f>
        <v>0.20797200202941901</v>
      </c>
      <c r="S649" s="63"/>
      <c r="T649" s="64"/>
    </row>
    <row r="650" spans="14:20">
      <c r="N650" s="72">
        <v>6.41005182266235</v>
      </c>
      <c r="O650" s="57">
        <f>_xll.Dce_PhoDanHoiNamNgang9386($G$8,$G$9,$G$10,$G$11,$G$13,$G$14,N650,$E$7,"")</f>
        <v>0.20797200202941901</v>
      </c>
      <c r="S650" s="63"/>
      <c r="T650" s="64"/>
    </row>
    <row r="651" spans="14:20">
      <c r="N651" s="72">
        <v>6.4200520515441903</v>
      </c>
      <c r="O651" s="57">
        <f>_xll.Dce_PhoDanHoiNamNgang9386($G$8,$G$9,$G$10,$G$11,$G$13,$G$14,N651,$E$7,"")</f>
        <v>0.20797200202941901</v>
      </c>
      <c r="S651" s="63"/>
      <c r="T651" s="64"/>
    </row>
    <row r="652" spans="14:20">
      <c r="N652" s="72">
        <v>6.4300522804260298</v>
      </c>
      <c r="O652" s="57">
        <f>_xll.Dce_PhoDanHoiNamNgang9386($G$8,$G$9,$G$10,$G$11,$G$13,$G$14,N652,$E$7,"")</f>
        <v>0.20797200202941901</v>
      </c>
      <c r="S652" s="63"/>
      <c r="T652" s="64"/>
    </row>
    <row r="653" spans="14:20">
      <c r="N653" s="72">
        <v>6.4400525093078604</v>
      </c>
      <c r="O653" s="57">
        <f>_xll.Dce_PhoDanHoiNamNgang9386($G$8,$G$9,$G$10,$G$11,$G$13,$G$14,N653,$E$7,"")</f>
        <v>0.20797200202941901</v>
      </c>
      <c r="S653" s="63"/>
      <c r="T653" s="64"/>
    </row>
    <row r="654" spans="14:20">
      <c r="N654" s="72">
        <v>6.4500527381896999</v>
      </c>
      <c r="O654" s="57">
        <f>_xll.Dce_PhoDanHoiNamNgang9386($G$8,$G$9,$G$10,$G$11,$G$13,$G$14,N654,$E$7,"")</f>
        <v>0.20797200202941901</v>
      </c>
      <c r="S654" s="63"/>
      <c r="T654" s="64"/>
    </row>
    <row r="655" spans="14:20">
      <c r="N655" s="72">
        <v>6.4600529670715297</v>
      </c>
      <c r="O655" s="57">
        <f>_xll.Dce_PhoDanHoiNamNgang9386($G$8,$G$9,$G$10,$G$11,$G$13,$G$14,N655,$E$7,"")</f>
        <v>0.20797200202941901</v>
      </c>
      <c r="S655" s="63"/>
      <c r="T655" s="64"/>
    </row>
    <row r="656" spans="14:20">
      <c r="N656" s="72">
        <v>6.47005319595337</v>
      </c>
      <c r="O656" s="57">
        <f>_xll.Dce_PhoDanHoiNamNgang9386($G$8,$G$9,$G$10,$G$11,$G$13,$G$14,N656,$E$7,"")</f>
        <v>0.20797200202941901</v>
      </c>
      <c r="S656" s="63"/>
      <c r="T656" s="64"/>
    </row>
    <row r="657" spans="14:20">
      <c r="N657" s="72">
        <v>6.4800534248352104</v>
      </c>
      <c r="O657" s="57">
        <f>_xll.Dce_PhoDanHoiNamNgang9386($G$8,$G$9,$G$10,$G$11,$G$13,$G$14,N657,$E$7,"")</f>
        <v>0.20797200202941901</v>
      </c>
      <c r="S657" s="63"/>
      <c r="T657" s="64"/>
    </row>
    <row r="658" spans="14:20">
      <c r="N658" s="72">
        <v>6.4900536537170401</v>
      </c>
      <c r="O658" s="57">
        <f>_xll.Dce_PhoDanHoiNamNgang9386($G$8,$G$9,$G$10,$G$11,$G$13,$G$14,N658,$E$7,"")</f>
        <v>0.20797200202941901</v>
      </c>
      <c r="S658" s="63"/>
      <c r="T658" s="64"/>
    </row>
    <row r="659" spans="14:20">
      <c r="N659" s="72">
        <v>6.5000538825988796</v>
      </c>
      <c r="O659" s="57">
        <f>_xll.Dce_PhoDanHoiNamNgang9386($G$8,$G$9,$G$10,$G$11,$G$13,$G$14,N659,$E$7,"")</f>
        <v>0.20797200202941901</v>
      </c>
      <c r="S659" s="63"/>
      <c r="T659" s="64"/>
    </row>
    <row r="660" spans="14:20">
      <c r="N660" s="72">
        <v>6.5100541114807102</v>
      </c>
      <c r="O660" s="57">
        <f>_xll.Dce_PhoDanHoiNamNgang9386($G$8,$G$9,$G$10,$G$11,$G$13,$G$14,N660,$E$7,"")</f>
        <v>0.20797200202941901</v>
      </c>
      <c r="S660" s="63"/>
      <c r="T660" s="64"/>
    </row>
    <row r="661" spans="14:20">
      <c r="N661" s="72">
        <v>6.5200543403625497</v>
      </c>
      <c r="O661" s="57">
        <f>_xll.Dce_PhoDanHoiNamNgang9386($G$8,$G$9,$G$10,$G$11,$G$13,$G$14,N661,$E$7,"")</f>
        <v>0.20797200202941901</v>
      </c>
      <c r="S661" s="63"/>
      <c r="T661" s="64"/>
    </row>
    <row r="662" spans="14:20">
      <c r="N662" s="72">
        <v>6.5300545692443803</v>
      </c>
      <c r="O662" s="57">
        <f>_xll.Dce_PhoDanHoiNamNgang9386($G$8,$G$9,$G$10,$G$11,$G$13,$G$14,N662,$E$7,"")</f>
        <v>0.20797200202941901</v>
      </c>
      <c r="S662" s="63"/>
      <c r="T662" s="64"/>
    </row>
    <row r="663" spans="14:20">
      <c r="N663" s="72">
        <v>6.5400547981262198</v>
      </c>
      <c r="O663" s="57">
        <f>_xll.Dce_PhoDanHoiNamNgang9386($G$8,$G$9,$G$10,$G$11,$G$13,$G$14,N663,$E$7,"")</f>
        <v>0.20797200202941901</v>
      </c>
      <c r="S663" s="63"/>
      <c r="T663" s="64"/>
    </row>
    <row r="664" spans="14:20">
      <c r="N664" s="72">
        <v>6.5500550270080602</v>
      </c>
      <c r="O664" s="57">
        <f>_xll.Dce_PhoDanHoiNamNgang9386($G$8,$G$9,$G$10,$G$11,$G$13,$G$14,N664,$E$7,"")</f>
        <v>0.20797200202941901</v>
      </c>
      <c r="S664" s="63"/>
      <c r="T664" s="64"/>
    </row>
    <row r="665" spans="14:20">
      <c r="N665" s="72">
        <v>6.5600552558898899</v>
      </c>
      <c r="O665" s="57">
        <f>_xll.Dce_PhoDanHoiNamNgang9386($G$8,$G$9,$G$10,$G$11,$G$13,$G$14,N665,$E$7,"")</f>
        <v>0.20797200202941901</v>
      </c>
      <c r="S665" s="63"/>
      <c r="T665" s="64"/>
    </row>
    <row r="666" spans="14:20">
      <c r="N666" s="72">
        <v>6.5700554847717303</v>
      </c>
      <c r="O666" s="57">
        <f>_xll.Dce_PhoDanHoiNamNgang9386($G$8,$G$9,$G$10,$G$11,$G$13,$G$14,N666,$E$7,"")</f>
        <v>0.20797200202941901</v>
      </c>
      <c r="S666" s="63"/>
      <c r="T666" s="64"/>
    </row>
    <row r="667" spans="14:20">
      <c r="N667" s="72">
        <v>6.58005571365356</v>
      </c>
      <c r="O667" s="57">
        <f>_xll.Dce_PhoDanHoiNamNgang9386($G$8,$G$9,$G$10,$G$11,$G$13,$G$14,N667,$E$7,"")</f>
        <v>0.20797200202941901</v>
      </c>
      <c r="S667" s="63"/>
      <c r="T667" s="64"/>
    </row>
    <row r="668" spans="14:20">
      <c r="N668" s="72">
        <v>6.5900559425354004</v>
      </c>
      <c r="O668" s="57">
        <f>_xll.Dce_PhoDanHoiNamNgang9386($G$8,$G$9,$G$10,$G$11,$G$13,$G$14,N668,$E$7,"")</f>
        <v>0.20797200202941901</v>
      </c>
      <c r="S668" s="63"/>
      <c r="T668" s="64"/>
    </row>
    <row r="669" spans="14:20">
      <c r="N669" s="72">
        <v>6.6000561714172399</v>
      </c>
      <c r="O669" s="57">
        <f>_xll.Dce_PhoDanHoiNamNgang9386($G$8,$G$9,$G$10,$G$11,$G$13,$G$14,N669,$E$7,"")</f>
        <v>0.20797200202941901</v>
      </c>
      <c r="S669" s="63"/>
      <c r="T669" s="64"/>
    </row>
    <row r="670" spans="14:20">
      <c r="N670" s="72">
        <v>6.6100564002990696</v>
      </c>
      <c r="O670" s="57">
        <f>_xll.Dce_PhoDanHoiNamNgang9386($G$8,$G$9,$G$10,$G$11,$G$13,$G$14,N670,$E$7,"")</f>
        <v>0.20797200202941901</v>
      </c>
      <c r="S670" s="63"/>
      <c r="T670" s="64"/>
    </row>
    <row r="671" spans="14:20">
      <c r="N671" s="72">
        <v>6.62005662918091</v>
      </c>
      <c r="O671" s="57">
        <f>_xll.Dce_PhoDanHoiNamNgang9386($G$8,$G$9,$G$10,$G$11,$G$13,$G$14,N671,$E$7,"")</f>
        <v>0.20797200202941901</v>
      </c>
      <c r="S671" s="63"/>
      <c r="T671" s="64"/>
    </row>
    <row r="672" spans="14:20">
      <c r="N672" s="72">
        <v>6.6300568580627397</v>
      </c>
      <c r="O672" s="57">
        <f>_xll.Dce_PhoDanHoiNamNgang9386($G$8,$G$9,$G$10,$G$11,$G$13,$G$14,N672,$E$7,"")</f>
        <v>0.20797200202941901</v>
      </c>
      <c r="S672" s="63"/>
      <c r="T672" s="64"/>
    </row>
    <row r="673" spans="14:20">
      <c r="N673" s="72">
        <v>6.6400570869445801</v>
      </c>
      <c r="O673" s="57">
        <f>_xll.Dce_PhoDanHoiNamNgang9386($G$8,$G$9,$G$10,$G$11,$G$13,$G$14,N673,$E$7,"")</f>
        <v>0.20797200202941901</v>
      </c>
      <c r="S673" s="63"/>
      <c r="T673" s="64"/>
    </row>
    <row r="674" spans="14:20">
      <c r="N674" s="72">
        <v>6.6500573158264196</v>
      </c>
      <c r="O674" s="57">
        <f>_xll.Dce_PhoDanHoiNamNgang9386($G$8,$G$9,$G$10,$G$11,$G$13,$G$14,N674,$E$7,"")</f>
        <v>0.20797200202941901</v>
      </c>
      <c r="S674" s="63"/>
      <c r="T674" s="64"/>
    </row>
    <row r="675" spans="14:20">
      <c r="N675" s="72">
        <v>6.6600575447082502</v>
      </c>
      <c r="O675" s="57">
        <f>_xll.Dce_PhoDanHoiNamNgang9386($G$8,$G$9,$G$10,$G$11,$G$13,$G$14,N675,$E$7,"")</f>
        <v>0.20797200202941901</v>
      </c>
      <c r="S675" s="63"/>
      <c r="T675" s="64"/>
    </row>
    <row r="676" spans="14:20">
      <c r="N676" s="72">
        <v>6.6700577735900897</v>
      </c>
      <c r="O676" s="57">
        <f>_xll.Dce_PhoDanHoiNamNgang9386($G$8,$G$9,$G$10,$G$11,$G$13,$G$14,N676,$E$7,"")</f>
        <v>0.20797200202941901</v>
      </c>
      <c r="S676" s="63"/>
      <c r="T676" s="64"/>
    </row>
    <row r="677" spans="14:20">
      <c r="N677" s="72">
        <v>6.6800580024719203</v>
      </c>
      <c r="O677" s="57">
        <f>_xll.Dce_PhoDanHoiNamNgang9386($G$8,$G$9,$G$10,$G$11,$G$13,$G$14,N677,$E$7,"")</f>
        <v>0.20797200202941901</v>
      </c>
      <c r="S677" s="63"/>
      <c r="T677" s="64"/>
    </row>
    <row r="678" spans="14:20">
      <c r="N678" s="72">
        <v>6.6900582313537598</v>
      </c>
      <c r="O678" s="57">
        <f>_xll.Dce_PhoDanHoiNamNgang9386($G$8,$G$9,$G$10,$G$11,$G$13,$G$14,N678,$E$7,"")</f>
        <v>0.20797200202941901</v>
      </c>
      <c r="S678" s="63"/>
      <c r="T678" s="64"/>
    </row>
    <row r="679" spans="14:20">
      <c r="N679" s="72">
        <v>6.7000584602356001</v>
      </c>
      <c r="O679" s="57">
        <f>_xll.Dce_PhoDanHoiNamNgang9386($G$8,$G$9,$G$10,$G$11,$G$13,$G$14,N679,$E$7,"")</f>
        <v>0.20797200202941901</v>
      </c>
      <c r="S679" s="63"/>
      <c r="T679" s="64"/>
    </row>
    <row r="680" spans="14:20">
      <c r="N680" s="72">
        <v>6.7100586891174299</v>
      </c>
      <c r="O680" s="57">
        <f>_xll.Dce_PhoDanHoiNamNgang9386($G$8,$G$9,$G$10,$G$11,$G$13,$G$14,N680,$E$7,"")</f>
        <v>0.20797200202941901</v>
      </c>
      <c r="S680" s="63"/>
      <c r="T680" s="64"/>
    </row>
    <row r="681" spans="14:20">
      <c r="N681" s="72">
        <v>6.7200589179992702</v>
      </c>
      <c r="O681" s="57">
        <f>_xll.Dce_PhoDanHoiNamNgang9386($G$8,$G$9,$G$10,$G$11,$G$13,$G$14,N681,$E$7,"")</f>
        <v>0.20797200202941901</v>
      </c>
      <c r="S681" s="63"/>
      <c r="T681" s="64"/>
    </row>
    <row r="682" spans="14:20">
      <c r="N682" s="72">
        <v>6.7300591468811</v>
      </c>
      <c r="O682" s="57">
        <f>_xll.Dce_PhoDanHoiNamNgang9386($G$8,$G$9,$G$10,$G$11,$G$13,$G$14,N682,$E$7,"")</f>
        <v>0.20797200202941901</v>
      </c>
      <c r="S682" s="63"/>
      <c r="T682" s="64"/>
    </row>
    <row r="683" spans="14:20">
      <c r="N683" s="72">
        <v>6.7400593757629403</v>
      </c>
      <c r="O683" s="57">
        <f>_xll.Dce_PhoDanHoiNamNgang9386($G$8,$G$9,$G$10,$G$11,$G$13,$G$14,N683,$E$7,"")</f>
        <v>0.20797200202941901</v>
      </c>
      <c r="S683" s="63"/>
      <c r="T683" s="64"/>
    </row>
    <row r="684" spans="14:20">
      <c r="N684" s="72">
        <v>6.7500596046447798</v>
      </c>
      <c r="O684" s="57">
        <f>_xll.Dce_PhoDanHoiNamNgang9386($G$8,$G$9,$G$10,$G$11,$G$13,$G$14,N684,$E$7,"")</f>
        <v>0.20797200202941901</v>
      </c>
      <c r="S684" s="63"/>
      <c r="T684" s="64"/>
    </row>
    <row r="685" spans="14:20">
      <c r="N685" s="72">
        <v>6.7600598335266104</v>
      </c>
      <c r="O685" s="57">
        <f>_xll.Dce_PhoDanHoiNamNgang9386($G$8,$G$9,$G$10,$G$11,$G$13,$G$14,N685,$E$7,"")</f>
        <v>0.20797200202941901</v>
      </c>
      <c r="S685" s="63"/>
      <c r="T685" s="64"/>
    </row>
    <row r="686" spans="14:20">
      <c r="N686" s="72">
        <v>6.7700600624084499</v>
      </c>
      <c r="O686" s="57">
        <f>_xll.Dce_PhoDanHoiNamNgang9386($G$8,$G$9,$G$10,$G$11,$G$13,$G$14,N686,$E$7,"")</f>
        <v>0.20797200202941901</v>
      </c>
      <c r="S686" s="63"/>
      <c r="T686" s="64"/>
    </row>
    <row r="687" spans="14:20">
      <c r="N687" s="72">
        <v>6.7800602912902797</v>
      </c>
      <c r="O687" s="57">
        <f>_xll.Dce_PhoDanHoiNamNgang9386($G$8,$G$9,$G$10,$G$11,$G$13,$G$14,N687,$E$7,"")</f>
        <v>0.20797200202941901</v>
      </c>
      <c r="S687" s="63"/>
      <c r="T687" s="64"/>
    </row>
    <row r="688" spans="14:20">
      <c r="N688" s="72">
        <v>6.79006052017212</v>
      </c>
      <c r="O688" s="57">
        <f>_xll.Dce_PhoDanHoiNamNgang9386($G$8,$G$9,$G$10,$G$11,$G$13,$G$14,N688,$E$7,"")</f>
        <v>0.20797200202941901</v>
      </c>
      <c r="S688" s="63"/>
      <c r="T688" s="64"/>
    </row>
    <row r="689" spans="14:20">
      <c r="N689" s="72">
        <v>6.8000607490539604</v>
      </c>
      <c r="O689" s="57">
        <f>_xll.Dce_PhoDanHoiNamNgang9386($G$8,$G$9,$G$10,$G$11,$G$13,$G$14,N689,$E$7,"")</f>
        <v>0.20797200202941901</v>
      </c>
      <c r="S689" s="63"/>
      <c r="T689" s="64"/>
    </row>
    <row r="690" spans="14:20">
      <c r="N690" s="72">
        <v>6.8100609779357901</v>
      </c>
      <c r="O690" s="57">
        <f>_xll.Dce_PhoDanHoiNamNgang9386($G$8,$G$9,$G$10,$G$11,$G$13,$G$14,N690,$E$7,"")</f>
        <v>0.20797200202941901</v>
      </c>
      <c r="S690" s="63"/>
      <c r="T690" s="64"/>
    </row>
    <row r="691" spans="14:20">
      <c r="N691" s="72">
        <v>6.8200612068176296</v>
      </c>
      <c r="O691" s="57">
        <f>_xll.Dce_PhoDanHoiNamNgang9386($G$8,$G$9,$G$10,$G$11,$G$13,$G$14,N691,$E$7,"")</f>
        <v>0.20797200202941901</v>
      </c>
      <c r="S691" s="63"/>
      <c r="T691" s="64"/>
    </row>
    <row r="692" spans="14:20">
      <c r="N692" s="72">
        <v>6.8300614356994602</v>
      </c>
      <c r="O692" s="57">
        <f>_xll.Dce_PhoDanHoiNamNgang9386($G$8,$G$9,$G$10,$G$11,$G$13,$G$14,N692,$E$7,"")</f>
        <v>0.20797200202941901</v>
      </c>
      <c r="S692" s="63"/>
      <c r="T692" s="64"/>
    </row>
    <row r="693" spans="14:20">
      <c r="N693" s="72">
        <v>6.8400616645812997</v>
      </c>
      <c r="O693" s="57">
        <f>_xll.Dce_PhoDanHoiNamNgang9386($G$8,$G$9,$G$10,$G$11,$G$13,$G$14,N693,$E$7,"")</f>
        <v>0.20797200202941901</v>
      </c>
      <c r="S693" s="63"/>
      <c r="T693" s="64"/>
    </row>
    <row r="694" spans="14:20">
      <c r="N694" s="72">
        <v>6.8500618934631303</v>
      </c>
      <c r="O694" s="57">
        <f>_xll.Dce_PhoDanHoiNamNgang9386($G$8,$G$9,$G$10,$G$11,$G$13,$G$14,N694,$E$7,"")</f>
        <v>0.20797200202941901</v>
      </c>
      <c r="S694" s="63"/>
      <c r="T694" s="64"/>
    </row>
    <row r="695" spans="14:20">
      <c r="N695" s="72">
        <v>6.8600621223449698</v>
      </c>
      <c r="O695" s="57">
        <f>_xll.Dce_PhoDanHoiNamNgang9386($G$8,$G$9,$G$10,$G$11,$G$13,$G$14,N695,$E$7,"")</f>
        <v>0.20797200202941901</v>
      </c>
      <c r="S695" s="63"/>
      <c r="T695" s="64"/>
    </row>
    <row r="696" spans="14:20">
      <c r="N696" s="72">
        <v>6.8700623512268102</v>
      </c>
      <c r="O696" s="57">
        <f>_xll.Dce_PhoDanHoiNamNgang9386($G$8,$G$9,$G$10,$G$11,$G$13,$G$14,N696,$E$7,"")</f>
        <v>0.20797200202941901</v>
      </c>
      <c r="S696" s="63"/>
      <c r="T696" s="64"/>
    </row>
    <row r="697" spans="14:20">
      <c r="N697" s="72">
        <v>6.8800625801086399</v>
      </c>
      <c r="O697" s="57">
        <f>_xll.Dce_PhoDanHoiNamNgang9386($G$8,$G$9,$G$10,$G$11,$G$13,$G$14,N697,$E$7,"")</f>
        <v>0.20797200202941901</v>
      </c>
      <c r="S697" s="63"/>
      <c r="T697" s="64"/>
    </row>
    <row r="698" spans="14:20">
      <c r="N698" s="72">
        <v>6.8900628089904803</v>
      </c>
      <c r="O698" s="57">
        <f>_xll.Dce_PhoDanHoiNamNgang9386($G$8,$G$9,$G$10,$G$11,$G$13,$G$14,N698,$E$7,"")</f>
        <v>0.20797200202941901</v>
      </c>
      <c r="S698" s="63"/>
      <c r="T698" s="64"/>
    </row>
    <row r="699" spans="14:20">
      <c r="N699" s="72">
        <v>6.90006303787231</v>
      </c>
      <c r="O699" s="57">
        <f>_xll.Dce_PhoDanHoiNamNgang9386($G$8,$G$9,$G$10,$G$11,$G$13,$G$14,N699,$E$7,"")</f>
        <v>0.20797200202941901</v>
      </c>
      <c r="S699" s="63"/>
      <c r="T699" s="64"/>
    </row>
    <row r="700" spans="14:20">
      <c r="N700" s="72">
        <v>6.9100632667541504</v>
      </c>
      <c r="O700" s="57">
        <f>_xll.Dce_PhoDanHoiNamNgang9386($G$8,$G$9,$G$10,$G$11,$G$13,$G$14,N700,$E$7,"")</f>
        <v>0.20797200202941901</v>
      </c>
      <c r="S700" s="63"/>
      <c r="T700" s="64"/>
    </row>
    <row r="701" spans="14:20">
      <c r="N701" s="72">
        <v>6.9200634956359899</v>
      </c>
      <c r="O701" s="57">
        <f>_xll.Dce_PhoDanHoiNamNgang9386($G$8,$G$9,$G$10,$G$11,$G$13,$G$14,N701,$E$7,"")</f>
        <v>0.20797200202941901</v>
      </c>
      <c r="S701" s="63"/>
      <c r="T701" s="64"/>
    </row>
    <row r="702" spans="14:20">
      <c r="N702" s="72">
        <v>6.9300637245178196</v>
      </c>
      <c r="O702" s="57">
        <f>_xll.Dce_PhoDanHoiNamNgang9386($G$8,$G$9,$G$10,$G$11,$G$13,$G$14,N702,$E$7,"")</f>
        <v>0.20797200202941901</v>
      </c>
      <c r="S702" s="63"/>
      <c r="T702" s="64"/>
    </row>
    <row r="703" spans="14:20">
      <c r="N703" s="72">
        <v>6.94006395339966</v>
      </c>
      <c r="O703" s="57">
        <f>_xll.Dce_PhoDanHoiNamNgang9386($G$8,$G$9,$G$10,$G$11,$G$13,$G$14,N703,$E$7,"")</f>
        <v>0.20797200202941901</v>
      </c>
      <c r="S703" s="63"/>
      <c r="T703" s="64"/>
    </row>
    <row r="704" spans="14:20">
      <c r="N704" s="72">
        <v>6.9500641822814897</v>
      </c>
      <c r="O704" s="57">
        <f>_xll.Dce_PhoDanHoiNamNgang9386($G$8,$G$9,$G$10,$G$11,$G$13,$G$14,N704,$E$7,"")</f>
        <v>0.20797200202941901</v>
      </c>
      <c r="S704" s="63"/>
      <c r="T704" s="64"/>
    </row>
    <row r="705" spans="14:20">
      <c r="N705" s="72">
        <v>6.9600644111633301</v>
      </c>
      <c r="O705" s="57">
        <f>_xll.Dce_PhoDanHoiNamNgang9386($G$8,$G$9,$G$10,$G$11,$G$13,$G$14,N705,$E$7,"")</f>
        <v>0.20797200202941901</v>
      </c>
      <c r="S705" s="63"/>
      <c r="T705" s="64"/>
    </row>
    <row r="706" spans="14:20">
      <c r="N706" s="72">
        <v>6.9700646400451696</v>
      </c>
      <c r="O706" s="57">
        <f>_xll.Dce_PhoDanHoiNamNgang9386($G$8,$G$9,$G$10,$G$11,$G$13,$G$14,N706,$E$7,"")</f>
        <v>0.20797200202941901</v>
      </c>
      <c r="S706" s="63"/>
      <c r="T706" s="64"/>
    </row>
    <row r="707" spans="14:20">
      <c r="N707" s="72">
        <v>6.9800648689270002</v>
      </c>
      <c r="O707" s="57">
        <f>_xll.Dce_PhoDanHoiNamNgang9386($G$8,$G$9,$G$10,$G$11,$G$13,$G$14,N707,$E$7,"")</f>
        <v>0.20797200202941901</v>
      </c>
      <c r="S707" s="63"/>
      <c r="T707" s="64"/>
    </row>
    <row r="708" spans="14:20">
      <c r="N708" s="72">
        <v>6.9900650978088397</v>
      </c>
      <c r="O708" s="57">
        <f>_xll.Dce_PhoDanHoiNamNgang9386($G$8,$G$9,$G$10,$G$11,$G$13,$G$14,N708,$E$7,"")</f>
        <v>0.20797200202941901</v>
      </c>
      <c r="S708" s="63"/>
      <c r="T708" s="64"/>
    </row>
    <row r="709" spans="14:20">
      <c r="N709" s="72">
        <v>7.0000653266906703</v>
      </c>
      <c r="O709" s="57">
        <f>_xll.Dce_PhoDanHoiNamNgang9386($G$8,$G$9,$G$10,$G$11,$G$13,$G$14,N709,$E$7,"")</f>
        <v>0.20797200202941901</v>
      </c>
      <c r="S709" s="63"/>
      <c r="T709" s="64"/>
    </row>
    <row r="710" spans="14:20">
      <c r="N710" s="72">
        <v>7.0100655555725098</v>
      </c>
      <c r="O710" s="57">
        <f>_xll.Dce_PhoDanHoiNamNgang9386($G$8,$G$9,$G$10,$G$11,$G$13,$G$14,N710,$E$7,"")</f>
        <v>0.20797200202941901</v>
      </c>
      <c r="S710" s="63"/>
      <c r="T710" s="64"/>
    </row>
    <row r="711" spans="14:20">
      <c r="N711" s="72">
        <v>7.0200657844543501</v>
      </c>
      <c r="O711" s="57">
        <f>_xll.Dce_PhoDanHoiNamNgang9386($G$8,$G$9,$G$10,$G$11,$G$13,$G$14,N711,$E$7,"")</f>
        <v>0.20797200202941901</v>
      </c>
      <c r="S711" s="63"/>
      <c r="T711" s="64"/>
    </row>
    <row r="712" spans="14:20">
      <c r="N712" s="72">
        <v>7.0300660133361799</v>
      </c>
      <c r="O712" s="57">
        <f>_xll.Dce_PhoDanHoiNamNgang9386($G$8,$G$9,$G$10,$G$11,$G$13,$G$14,N712,$E$7,"")</f>
        <v>0.20797200202941901</v>
      </c>
      <c r="S712" s="63"/>
      <c r="T712" s="64"/>
    </row>
    <row r="713" spans="14:20">
      <c r="N713" s="72">
        <v>7.0400662422180202</v>
      </c>
      <c r="O713" s="57">
        <f>_xll.Dce_PhoDanHoiNamNgang9386($G$8,$G$9,$G$10,$G$11,$G$13,$G$14,N713,$E$7,"")</f>
        <v>0.20797200202941901</v>
      </c>
      <c r="S713" s="63"/>
      <c r="T713" s="64"/>
    </row>
    <row r="714" spans="14:20">
      <c r="N714" s="72">
        <v>7.05006647109985</v>
      </c>
      <c r="O714" s="57">
        <f>_xll.Dce_PhoDanHoiNamNgang9386($G$8,$G$9,$G$10,$G$11,$G$13,$G$14,N714,$E$7,"")</f>
        <v>0.20797200202941901</v>
      </c>
      <c r="S714" s="63"/>
      <c r="T714" s="64"/>
    </row>
    <row r="715" spans="14:20">
      <c r="N715" s="72">
        <v>7.0600666999816903</v>
      </c>
      <c r="O715" s="57">
        <f>_xll.Dce_PhoDanHoiNamNgang9386($G$8,$G$9,$G$10,$G$11,$G$13,$G$14,N715,$E$7,"")</f>
        <v>0.20797200202941901</v>
      </c>
      <c r="S715" s="63"/>
      <c r="T715" s="64"/>
    </row>
    <row r="716" spans="14:20">
      <c r="N716" s="72">
        <v>7.0700669288635298</v>
      </c>
      <c r="O716" s="57">
        <f>_xll.Dce_PhoDanHoiNamNgang9386($G$8,$G$9,$G$10,$G$11,$G$13,$G$14,N716,$E$7,"")</f>
        <v>0.20797200202941901</v>
      </c>
      <c r="S716" s="63"/>
      <c r="T716" s="64"/>
    </row>
    <row r="717" spans="14:20">
      <c r="N717" s="72">
        <v>7.0800671577453604</v>
      </c>
      <c r="O717" s="57">
        <f>_xll.Dce_PhoDanHoiNamNgang9386($G$8,$G$9,$G$10,$G$11,$G$13,$G$14,N717,$E$7,"")</f>
        <v>0.20797200202941901</v>
      </c>
      <c r="S717" s="63"/>
      <c r="T717" s="64"/>
    </row>
    <row r="718" spans="14:20">
      <c r="N718" s="72">
        <v>7.0900673866271999</v>
      </c>
      <c r="O718" s="57">
        <f>_xll.Dce_PhoDanHoiNamNgang9386($G$8,$G$9,$G$10,$G$11,$G$13,$G$14,N718,$E$7,"")</f>
        <v>0.20797200202941901</v>
      </c>
      <c r="S718" s="63"/>
      <c r="T718" s="64"/>
    </row>
    <row r="719" spans="14:20">
      <c r="N719" s="72">
        <v>7.1000676155090297</v>
      </c>
      <c r="O719" s="57">
        <f>_xll.Dce_PhoDanHoiNamNgang9386($G$8,$G$9,$G$10,$G$11,$G$13,$G$14,N719,$E$7,"")</f>
        <v>0.20797200202941901</v>
      </c>
      <c r="S719" s="63"/>
      <c r="T719" s="64"/>
    </row>
    <row r="720" spans="14:20">
      <c r="N720" s="72">
        <v>7.11006784439087</v>
      </c>
      <c r="O720" s="57">
        <f>_xll.Dce_PhoDanHoiNamNgang9386($G$8,$G$9,$G$10,$G$11,$G$13,$G$14,N720,$E$7,"")</f>
        <v>0.20797200202941901</v>
      </c>
      <c r="S720" s="63"/>
      <c r="T720" s="64"/>
    </row>
    <row r="721" spans="14:20">
      <c r="N721" s="72">
        <v>7.1200680732727104</v>
      </c>
      <c r="O721" s="57">
        <f>_xll.Dce_PhoDanHoiNamNgang9386($G$8,$G$9,$G$10,$G$11,$G$13,$G$14,N721,$E$7,"")</f>
        <v>0.20797200202941901</v>
      </c>
      <c r="S721" s="63"/>
      <c r="T721" s="64"/>
    </row>
    <row r="722" spans="14:20">
      <c r="N722" s="72">
        <v>7.1300683021545401</v>
      </c>
      <c r="O722" s="57">
        <f>_xll.Dce_PhoDanHoiNamNgang9386($G$8,$G$9,$G$10,$G$11,$G$13,$G$14,N722,$E$7,"")</f>
        <v>0.20797200202941901</v>
      </c>
      <c r="S722" s="63"/>
      <c r="T722" s="64"/>
    </row>
    <row r="723" spans="14:20">
      <c r="N723" s="72">
        <v>7.1400685310363796</v>
      </c>
      <c r="O723" s="57">
        <f>_xll.Dce_PhoDanHoiNamNgang9386($G$8,$G$9,$G$10,$G$11,$G$13,$G$14,N723,$E$7,"")</f>
        <v>0.20797200202941901</v>
      </c>
      <c r="S723" s="63"/>
      <c r="T723" s="64"/>
    </row>
    <row r="724" spans="14:20">
      <c r="N724" s="72">
        <v>7.1500687599182102</v>
      </c>
      <c r="O724" s="57">
        <f>_xll.Dce_PhoDanHoiNamNgang9386($G$8,$G$9,$G$10,$G$11,$G$13,$G$14,N724,$E$7,"")</f>
        <v>0.20797200202941901</v>
      </c>
      <c r="S724" s="63"/>
      <c r="T724" s="64"/>
    </row>
    <row r="725" spans="14:20">
      <c r="N725" s="72">
        <v>7.1600689888000497</v>
      </c>
      <c r="O725" s="57">
        <f>_xll.Dce_PhoDanHoiNamNgang9386($G$8,$G$9,$G$10,$G$11,$G$13,$G$14,N725,$E$7,"")</f>
        <v>0.20797200202941901</v>
      </c>
      <c r="S725" s="63"/>
      <c r="T725" s="64"/>
    </row>
    <row r="726" spans="14:20">
      <c r="N726" s="72">
        <v>7.1700692176818803</v>
      </c>
      <c r="O726" s="57">
        <f>_xll.Dce_PhoDanHoiNamNgang9386($G$8,$G$9,$G$10,$G$11,$G$13,$G$14,N726,$E$7,"")</f>
        <v>0.20797200202941901</v>
      </c>
      <c r="S726" s="63"/>
      <c r="T726" s="64"/>
    </row>
    <row r="727" spans="14:20">
      <c r="N727" s="72">
        <v>7.1800694465637198</v>
      </c>
      <c r="O727" s="57">
        <f>_xll.Dce_PhoDanHoiNamNgang9386($G$8,$G$9,$G$10,$G$11,$G$13,$G$14,N727,$E$7,"")</f>
        <v>0.20797200202941901</v>
      </c>
      <c r="S727" s="63"/>
      <c r="T727" s="64"/>
    </row>
    <row r="728" spans="14:20">
      <c r="N728" s="72">
        <v>7.1900696754455602</v>
      </c>
      <c r="O728" s="57">
        <f>_xll.Dce_PhoDanHoiNamNgang9386($G$8,$G$9,$G$10,$G$11,$G$13,$G$14,N728,$E$7,"")</f>
        <v>0.20797200202941901</v>
      </c>
      <c r="S728" s="63"/>
      <c r="T728" s="64"/>
    </row>
    <row r="729" spans="14:20">
      <c r="N729" s="72">
        <v>7.2000699043273899</v>
      </c>
      <c r="O729" s="57">
        <f>_xll.Dce_PhoDanHoiNamNgang9386($G$8,$G$9,$G$10,$G$11,$G$13,$G$14,N729,$E$7,"")</f>
        <v>0.20797200202941901</v>
      </c>
      <c r="S729" s="63"/>
      <c r="T729" s="64"/>
    </row>
    <row r="730" spans="14:20">
      <c r="N730" s="72">
        <v>7.2100701332092303</v>
      </c>
      <c r="O730" s="57">
        <f>_xll.Dce_PhoDanHoiNamNgang9386($G$8,$G$9,$G$10,$G$11,$G$13,$G$14,N730,$E$7,"")</f>
        <v>0.20797200202941901</v>
      </c>
      <c r="S730" s="63"/>
      <c r="T730" s="64"/>
    </row>
    <row r="731" spans="14:20">
      <c r="N731" s="72">
        <v>7.22007036209106</v>
      </c>
      <c r="O731" s="57">
        <f>_xll.Dce_PhoDanHoiNamNgang9386($G$8,$G$9,$G$10,$G$11,$G$13,$G$14,N731,$E$7,"")</f>
        <v>0.20797200202941901</v>
      </c>
      <c r="S731" s="63"/>
      <c r="T731" s="64"/>
    </row>
    <row r="732" spans="14:20">
      <c r="N732" s="72">
        <v>7.2300705909729004</v>
      </c>
      <c r="O732" s="57">
        <f>_xll.Dce_PhoDanHoiNamNgang9386($G$8,$G$9,$G$10,$G$11,$G$13,$G$14,N732,$E$7,"")</f>
        <v>0.20797200202941901</v>
      </c>
      <c r="S732" s="63"/>
      <c r="T732" s="64"/>
    </row>
    <row r="733" spans="14:20">
      <c r="N733" s="72">
        <v>7.2400708198547399</v>
      </c>
      <c r="O733" s="57">
        <f>_xll.Dce_PhoDanHoiNamNgang9386($G$8,$G$9,$G$10,$G$11,$G$13,$G$14,N733,$E$7,"")</f>
        <v>0.20797200202941901</v>
      </c>
      <c r="S733" s="63"/>
      <c r="T733" s="64"/>
    </row>
    <row r="734" spans="14:20">
      <c r="N734" s="72">
        <v>7.2500710487365696</v>
      </c>
      <c r="O734" s="57">
        <f>_xll.Dce_PhoDanHoiNamNgang9386($G$8,$G$9,$G$10,$G$11,$G$13,$G$14,N734,$E$7,"")</f>
        <v>0.20797200202941901</v>
      </c>
      <c r="S734" s="63"/>
      <c r="T734" s="64"/>
    </row>
    <row r="735" spans="14:20">
      <c r="N735" s="72">
        <v>7.26007127761841</v>
      </c>
      <c r="O735" s="57">
        <f>_xll.Dce_PhoDanHoiNamNgang9386($G$8,$G$9,$G$10,$G$11,$G$13,$G$14,N735,$E$7,"")</f>
        <v>0.20797200202941901</v>
      </c>
      <c r="S735" s="63"/>
      <c r="T735" s="64"/>
    </row>
    <row r="736" spans="14:20">
      <c r="N736" s="72">
        <v>7.2700715065002397</v>
      </c>
      <c r="O736" s="57">
        <f>_xll.Dce_PhoDanHoiNamNgang9386($G$8,$G$9,$G$10,$G$11,$G$13,$G$14,N736,$E$7,"")</f>
        <v>0.20797200202941901</v>
      </c>
      <c r="S736" s="63"/>
      <c r="T736" s="64"/>
    </row>
    <row r="737" spans="14:20">
      <c r="N737" s="72">
        <v>7.2800717353820801</v>
      </c>
      <c r="O737" s="57">
        <f>_xll.Dce_PhoDanHoiNamNgang9386($G$8,$G$9,$G$10,$G$11,$G$13,$G$14,N737,$E$7,"")</f>
        <v>0.20797200202941901</v>
      </c>
      <c r="S737" s="63"/>
      <c r="T737" s="64"/>
    </row>
    <row r="738" spans="14:20">
      <c r="N738" s="72">
        <v>7.2900719642639196</v>
      </c>
      <c r="O738" s="57">
        <f>_xll.Dce_PhoDanHoiNamNgang9386($G$8,$G$9,$G$10,$G$11,$G$13,$G$14,N738,$E$7,"")</f>
        <v>0.20797200202941901</v>
      </c>
      <c r="S738" s="63"/>
      <c r="T738" s="64"/>
    </row>
    <row r="739" spans="14:20">
      <c r="N739" s="72">
        <v>7.3000721931457502</v>
      </c>
      <c r="O739" s="57">
        <f>_xll.Dce_PhoDanHoiNamNgang9386($G$8,$G$9,$G$10,$G$11,$G$13,$G$14,N739,$E$7,"")</f>
        <v>0.20797200202941901</v>
      </c>
      <c r="S739" s="63"/>
      <c r="T739" s="64"/>
    </row>
    <row r="740" spans="14:20">
      <c r="N740" s="72">
        <v>7.3100724220275897</v>
      </c>
      <c r="O740" s="57">
        <f>_xll.Dce_PhoDanHoiNamNgang9386($G$8,$G$9,$G$10,$G$11,$G$13,$G$14,N740,$E$7,"")</f>
        <v>0.20797200202941901</v>
      </c>
      <c r="S740" s="63"/>
      <c r="T740" s="64"/>
    </row>
    <row r="741" spans="14:20">
      <c r="N741" s="72">
        <v>7.3200726509094203</v>
      </c>
      <c r="O741" s="57">
        <f>_xll.Dce_PhoDanHoiNamNgang9386($G$8,$G$9,$G$10,$G$11,$G$13,$G$14,N741,$E$7,"")</f>
        <v>0.20797200202941901</v>
      </c>
      <c r="S741" s="63"/>
      <c r="T741" s="64"/>
    </row>
    <row r="742" spans="14:20">
      <c r="N742" s="72">
        <v>7.3300728797912598</v>
      </c>
      <c r="O742" s="57">
        <f>_xll.Dce_PhoDanHoiNamNgang9386($G$8,$G$9,$G$10,$G$11,$G$13,$G$14,N742,$E$7,"")</f>
        <v>0.20797200202941901</v>
      </c>
      <c r="S742" s="63"/>
      <c r="T742" s="64"/>
    </row>
    <row r="743" spans="14:20">
      <c r="N743" s="72">
        <v>7.3400731086731001</v>
      </c>
      <c r="O743" s="57">
        <f>_xll.Dce_PhoDanHoiNamNgang9386($G$8,$G$9,$G$10,$G$11,$G$13,$G$14,N743,$E$7,"")</f>
        <v>0.20797200202941901</v>
      </c>
      <c r="S743" s="63"/>
      <c r="T743" s="64"/>
    </row>
    <row r="744" spans="14:20">
      <c r="N744" s="72">
        <v>7.3500733375549299</v>
      </c>
      <c r="O744" s="57">
        <f>_xll.Dce_PhoDanHoiNamNgang9386($G$8,$G$9,$G$10,$G$11,$G$13,$G$14,N744,$E$7,"")</f>
        <v>0.20797200202941901</v>
      </c>
      <c r="S744" s="63"/>
      <c r="T744" s="64"/>
    </row>
    <row r="745" spans="14:20">
      <c r="N745" s="72">
        <v>7.3600735664367702</v>
      </c>
      <c r="O745" s="57">
        <f>_xll.Dce_PhoDanHoiNamNgang9386($G$8,$G$9,$G$10,$G$11,$G$13,$G$14,N745,$E$7,"")</f>
        <v>0.20797200202941901</v>
      </c>
      <c r="S745" s="63"/>
      <c r="T745" s="64"/>
    </row>
    <row r="746" spans="14:20">
      <c r="N746" s="72">
        <v>7.3700737953186</v>
      </c>
      <c r="O746" s="57">
        <f>_xll.Dce_PhoDanHoiNamNgang9386($G$8,$G$9,$G$10,$G$11,$G$13,$G$14,N746,$E$7,"")</f>
        <v>0.20797200202941901</v>
      </c>
      <c r="S746" s="63"/>
      <c r="T746" s="64"/>
    </row>
    <row r="747" spans="14:20">
      <c r="N747" s="72">
        <v>7.3800740242004403</v>
      </c>
      <c r="O747" s="57">
        <f>_xll.Dce_PhoDanHoiNamNgang9386($G$8,$G$9,$G$10,$G$11,$G$13,$G$14,N747,$E$7,"")</f>
        <v>0.20797200202941901</v>
      </c>
      <c r="S747" s="63"/>
      <c r="T747" s="64"/>
    </row>
    <row r="748" spans="14:20">
      <c r="N748" s="72">
        <v>7.3900742530822798</v>
      </c>
      <c r="O748" s="57">
        <f>_xll.Dce_PhoDanHoiNamNgang9386($G$8,$G$9,$G$10,$G$11,$G$13,$G$14,N748,$E$7,"")</f>
        <v>0.20797200202941901</v>
      </c>
      <c r="S748" s="63"/>
      <c r="T748" s="64"/>
    </row>
    <row r="749" spans="14:20">
      <c r="N749" s="72">
        <v>7.4000744819641104</v>
      </c>
      <c r="O749" s="57">
        <f>_xll.Dce_PhoDanHoiNamNgang9386($G$8,$G$9,$G$10,$G$11,$G$13,$G$14,N749,$E$7,"")</f>
        <v>0.20797200202941901</v>
      </c>
      <c r="S749" s="63"/>
      <c r="T749" s="64"/>
    </row>
    <row r="750" spans="14:20">
      <c r="N750" s="72">
        <v>7.4100747108459499</v>
      </c>
      <c r="O750" s="57">
        <f>_xll.Dce_PhoDanHoiNamNgang9386($G$8,$G$9,$G$10,$G$11,$G$13,$G$14,N750,$E$7,"")</f>
        <v>0.20797200202941901</v>
      </c>
      <c r="S750" s="63"/>
      <c r="T750" s="64"/>
    </row>
    <row r="751" spans="14:20">
      <c r="N751" s="72">
        <v>7.4200749397277797</v>
      </c>
      <c r="O751" s="57">
        <f>_xll.Dce_PhoDanHoiNamNgang9386($G$8,$G$9,$G$10,$G$11,$G$13,$G$14,N751,$E$7,"")</f>
        <v>0.20797200202941901</v>
      </c>
      <c r="S751" s="63"/>
      <c r="T751" s="64"/>
    </row>
    <row r="752" spans="14:20">
      <c r="N752" s="72">
        <v>7.43007516860962</v>
      </c>
      <c r="O752" s="57">
        <f>_xll.Dce_PhoDanHoiNamNgang9386($G$8,$G$9,$G$10,$G$11,$G$13,$G$14,N752,$E$7,"")</f>
        <v>0.20797200202941901</v>
      </c>
      <c r="S752" s="63"/>
      <c r="T752" s="64"/>
    </row>
    <row r="753" spans="14:20">
      <c r="N753" s="72">
        <v>7.4400753974914604</v>
      </c>
      <c r="O753" s="57">
        <f>_xll.Dce_PhoDanHoiNamNgang9386($G$8,$G$9,$G$10,$G$11,$G$13,$G$14,N753,$E$7,"")</f>
        <v>0.20797200202941901</v>
      </c>
      <c r="S753" s="63"/>
      <c r="T753" s="64"/>
    </row>
    <row r="754" spans="14:20">
      <c r="N754" s="72">
        <v>7.4500756263732901</v>
      </c>
      <c r="O754" s="57">
        <f>_xll.Dce_PhoDanHoiNamNgang9386($G$8,$G$9,$G$10,$G$11,$G$13,$G$14,N754,$E$7,"")</f>
        <v>0.20797200202941901</v>
      </c>
      <c r="S754" s="63"/>
      <c r="T754" s="64"/>
    </row>
    <row r="755" spans="14:20">
      <c r="N755" s="72">
        <v>7.4600758552551296</v>
      </c>
      <c r="O755" s="57">
        <f>_xll.Dce_PhoDanHoiNamNgang9386($G$8,$G$9,$G$10,$G$11,$G$13,$G$14,N755,$E$7,"")</f>
        <v>0.20797200202941901</v>
      </c>
      <c r="S755" s="63"/>
      <c r="T755" s="64"/>
    </row>
    <row r="756" spans="14:20">
      <c r="N756" s="72">
        <v>7.4700760841369602</v>
      </c>
      <c r="O756" s="57">
        <f>_xll.Dce_PhoDanHoiNamNgang9386($G$8,$G$9,$G$10,$G$11,$G$13,$G$14,N756,$E$7,"")</f>
        <v>0.20797200202941901</v>
      </c>
      <c r="S756" s="63"/>
      <c r="T756" s="64"/>
    </row>
    <row r="757" spans="14:20">
      <c r="N757" s="72">
        <v>7.4800763130187997</v>
      </c>
      <c r="O757" s="57">
        <f>_xll.Dce_PhoDanHoiNamNgang9386($G$8,$G$9,$G$10,$G$11,$G$13,$G$14,N757,$E$7,"")</f>
        <v>0.20797200202941901</v>
      </c>
      <c r="S757" s="63"/>
      <c r="T757" s="64"/>
    </row>
    <row r="758" spans="14:20">
      <c r="N758" s="72">
        <v>7.4900765419006303</v>
      </c>
      <c r="O758" s="57">
        <f>_xll.Dce_PhoDanHoiNamNgang9386($G$8,$G$9,$G$10,$G$11,$G$13,$G$14,N758,$E$7,"")</f>
        <v>0.20797200202941901</v>
      </c>
      <c r="S758" s="63"/>
      <c r="T758" s="64"/>
    </row>
    <row r="759" spans="14:20">
      <c r="N759" s="72">
        <v>7.5000767707824698</v>
      </c>
      <c r="O759" s="57">
        <f>_xll.Dce_PhoDanHoiNamNgang9386($G$8,$G$9,$G$10,$G$11,$G$13,$G$14,N759,$E$7,"")</f>
        <v>0.20797200202941901</v>
      </c>
      <c r="S759" s="63"/>
      <c r="T759" s="64"/>
    </row>
    <row r="760" spans="14:20">
      <c r="N760" s="72">
        <v>7.5100769996643102</v>
      </c>
      <c r="O760" s="57">
        <f>_xll.Dce_PhoDanHoiNamNgang9386($G$8,$G$9,$G$10,$G$11,$G$13,$G$14,N760,$E$7,"")</f>
        <v>0.20797200202941901</v>
      </c>
      <c r="S760" s="63"/>
      <c r="T760" s="64"/>
    </row>
    <row r="761" spans="14:20">
      <c r="N761" s="72">
        <v>7.5200772285461399</v>
      </c>
      <c r="O761" s="57">
        <f>_xll.Dce_PhoDanHoiNamNgang9386($G$8,$G$9,$G$10,$G$11,$G$13,$G$14,N761,$E$7,"")</f>
        <v>0.20797200202941901</v>
      </c>
      <c r="S761" s="63"/>
      <c r="T761" s="64"/>
    </row>
    <row r="762" spans="14:20">
      <c r="N762" s="72">
        <v>7.5300774574279803</v>
      </c>
      <c r="O762" s="57">
        <f>_xll.Dce_PhoDanHoiNamNgang9386($G$8,$G$9,$G$10,$G$11,$G$13,$G$14,N762,$E$7,"")</f>
        <v>0.20797200202941901</v>
      </c>
      <c r="S762" s="63"/>
      <c r="T762" s="64"/>
    </row>
    <row r="763" spans="14:20">
      <c r="N763" s="72">
        <v>7.54007768630981</v>
      </c>
      <c r="O763" s="57">
        <f>_xll.Dce_PhoDanHoiNamNgang9386($G$8,$G$9,$G$10,$G$11,$G$13,$G$14,N763,$E$7,"")</f>
        <v>0.20797200202941901</v>
      </c>
      <c r="S763" s="63"/>
      <c r="T763" s="64"/>
    </row>
    <row r="764" spans="14:20">
      <c r="N764" s="72">
        <v>7.5500779151916504</v>
      </c>
      <c r="O764" s="57">
        <f>_xll.Dce_PhoDanHoiNamNgang9386($G$8,$G$9,$G$10,$G$11,$G$13,$G$14,N764,$E$7,"")</f>
        <v>0.20797200202941901</v>
      </c>
      <c r="S764" s="63"/>
      <c r="T764" s="64"/>
    </row>
    <row r="765" spans="14:20">
      <c r="N765" s="72">
        <v>7.5600781440734899</v>
      </c>
      <c r="O765" s="57">
        <f>_xll.Dce_PhoDanHoiNamNgang9386($G$8,$G$9,$G$10,$G$11,$G$13,$G$14,N765,$E$7,"")</f>
        <v>0.20797200202941901</v>
      </c>
      <c r="S765" s="63"/>
      <c r="T765" s="64"/>
    </row>
    <row r="766" spans="14:20">
      <c r="N766" s="72">
        <v>7.5700783729553196</v>
      </c>
      <c r="O766" s="57">
        <f>_xll.Dce_PhoDanHoiNamNgang9386($G$8,$G$9,$G$10,$G$11,$G$13,$G$14,N766,$E$7,"")</f>
        <v>0.20797200202941901</v>
      </c>
      <c r="S766" s="63"/>
      <c r="T766" s="64"/>
    </row>
    <row r="767" spans="14:20">
      <c r="N767" s="72">
        <v>7.58007860183716</v>
      </c>
      <c r="O767" s="57">
        <f>_xll.Dce_PhoDanHoiNamNgang9386($G$8,$G$9,$G$10,$G$11,$G$13,$G$14,N767,$E$7,"")</f>
        <v>0.20797200202941901</v>
      </c>
      <c r="S767" s="63"/>
      <c r="T767" s="64"/>
    </row>
    <row r="768" spans="14:20">
      <c r="N768" s="72">
        <v>7.5900788307189897</v>
      </c>
      <c r="O768" s="57">
        <f>_xll.Dce_PhoDanHoiNamNgang9386($G$8,$G$9,$G$10,$G$11,$G$13,$G$14,N768,$E$7,"")</f>
        <v>0.20797200202941901</v>
      </c>
      <c r="S768" s="63"/>
      <c r="T768" s="64"/>
    </row>
    <row r="769" spans="14:20">
      <c r="N769" s="72">
        <v>7.6000790596008301</v>
      </c>
      <c r="O769" s="57">
        <f>_xll.Dce_PhoDanHoiNamNgang9386($G$8,$G$9,$G$10,$G$11,$G$13,$G$14,N769,$E$7,"")</f>
        <v>0.20797200202941901</v>
      </c>
      <c r="S769" s="63"/>
      <c r="T769" s="64"/>
    </row>
    <row r="770" spans="14:20">
      <c r="N770" s="72">
        <v>7.6100792884826696</v>
      </c>
      <c r="O770" s="57">
        <f>_xll.Dce_PhoDanHoiNamNgang9386($G$8,$G$9,$G$10,$G$11,$G$13,$G$14,N770,$E$7,"")</f>
        <v>0.20797200202941901</v>
      </c>
      <c r="S770" s="63"/>
      <c r="T770" s="64"/>
    </row>
    <row r="771" spans="14:20">
      <c r="N771" s="72">
        <v>7.6200795173645002</v>
      </c>
      <c r="O771" s="57">
        <f>_xll.Dce_PhoDanHoiNamNgang9386($G$8,$G$9,$G$10,$G$11,$G$13,$G$14,N771,$E$7,"")</f>
        <v>0.20797200202941901</v>
      </c>
      <c r="S771" s="63"/>
      <c r="T771" s="64"/>
    </row>
    <row r="772" spans="14:20">
      <c r="N772" s="72">
        <v>7.6300797462463397</v>
      </c>
      <c r="O772" s="57">
        <f>_xll.Dce_PhoDanHoiNamNgang9386($G$8,$G$9,$G$10,$G$11,$G$13,$G$14,N772,$E$7,"")</f>
        <v>0.20797200202941901</v>
      </c>
      <c r="S772" s="63"/>
      <c r="T772" s="64"/>
    </row>
    <row r="773" spans="14:20">
      <c r="N773" s="72">
        <v>7.6400799751281703</v>
      </c>
      <c r="O773" s="57">
        <f>_xll.Dce_PhoDanHoiNamNgang9386($G$8,$G$9,$G$10,$G$11,$G$13,$G$14,N773,$E$7,"")</f>
        <v>0.20797200202941901</v>
      </c>
      <c r="S773" s="63"/>
      <c r="T773" s="64"/>
    </row>
    <row r="774" spans="14:20">
      <c r="N774" s="72">
        <v>7.6500802040100098</v>
      </c>
      <c r="O774" s="57">
        <f>_xll.Dce_PhoDanHoiNamNgang9386($G$8,$G$9,$G$10,$G$11,$G$13,$G$14,N774,$E$7,"")</f>
        <v>0.20797200202941901</v>
      </c>
      <c r="S774" s="63"/>
      <c r="T774" s="64"/>
    </row>
    <row r="775" spans="14:20">
      <c r="N775" s="72">
        <v>7.6600804328918501</v>
      </c>
      <c r="O775" s="57">
        <f>_xll.Dce_PhoDanHoiNamNgang9386($G$8,$G$9,$G$10,$G$11,$G$13,$G$14,N775,$E$7,"")</f>
        <v>0.20797200202941901</v>
      </c>
      <c r="S775" s="63"/>
      <c r="T775" s="64"/>
    </row>
    <row r="776" spans="14:20">
      <c r="N776" s="72">
        <v>7.6700806617736799</v>
      </c>
      <c r="O776" s="57">
        <f>_xll.Dce_PhoDanHoiNamNgang9386($G$8,$G$9,$G$10,$G$11,$G$13,$G$14,N776,$E$7,"")</f>
        <v>0.20797200202941901</v>
      </c>
      <c r="S776" s="63"/>
      <c r="T776" s="64"/>
    </row>
    <row r="777" spans="14:20">
      <c r="N777" s="72">
        <v>7.6800808906555202</v>
      </c>
      <c r="O777" s="57">
        <f>_xll.Dce_PhoDanHoiNamNgang9386($G$8,$G$9,$G$10,$G$11,$G$13,$G$14,N777,$E$7,"")</f>
        <v>0.20797200202941901</v>
      </c>
      <c r="S777" s="63"/>
      <c r="T777" s="64"/>
    </row>
    <row r="778" spans="14:20">
      <c r="N778" s="72">
        <v>7.69008111953735</v>
      </c>
      <c r="O778" s="57">
        <f>_xll.Dce_PhoDanHoiNamNgang9386($G$8,$G$9,$G$10,$G$11,$G$13,$G$14,N778,$E$7,"")</f>
        <v>0.20797200202941901</v>
      </c>
      <c r="S778" s="63"/>
      <c r="T778" s="64"/>
    </row>
    <row r="779" spans="14:20">
      <c r="N779" s="72">
        <v>7.7000813484191903</v>
      </c>
      <c r="O779" s="57">
        <f>_xll.Dce_PhoDanHoiNamNgang9386($G$8,$G$9,$G$10,$G$11,$G$13,$G$14,N779,$E$7,"")</f>
        <v>0.20797200202941901</v>
      </c>
      <c r="S779" s="63"/>
      <c r="T779" s="64"/>
    </row>
    <row r="780" spans="14:20">
      <c r="N780" s="72">
        <v>7.7100815773010298</v>
      </c>
      <c r="O780" s="57">
        <f>_xll.Dce_PhoDanHoiNamNgang9386($G$8,$G$9,$G$10,$G$11,$G$13,$G$14,N780,$E$7,"")</f>
        <v>0.20797200202941901</v>
      </c>
      <c r="S780" s="63"/>
      <c r="T780" s="64"/>
    </row>
    <row r="781" spans="14:20">
      <c r="N781" s="72">
        <v>7.7200818061828604</v>
      </c>
      <c r="O781" s="57">
        <f>_xll.Dce_PhoDanHoiNamNgang9386($G$8,$G$9,$G$10,$G$11,$G$13,$G$14,N781,$E$7,"")</f>
        <v>0.20797200202941901</v>
      </c>
      <c r="S781" s="63"/>
      <c r="T781" s="64"/>
    </row>
    <row r="782" spans="14:20">
      <c r="N782" s="72">
        <v>7.7300820350646999</v>
      </c>
      <c r="O782" s="57">
        <f>_xll.Dce_PhoDanHoiNamNgang9386($G$8,$G$9,$G$10,$G$11,$G$13,$G$14,N782,$E$7,"")</f>
        <v>0.20797200202941901</v>
      </c>
      <c r="S782" s="63"/>
      <c r="T782" s="64"/>
    </row>
    <row r="783" spans="14:20">
      <c r="N783" s="72">
        <v>7.7400822639465297</v>
      </c>
      <c r="O783" s="57">
        <f>_xll.Dce_PhoDanHoiNamNgang9386($G$8,$G$9,$G$10,$G$11,$G$13,$G$14,N783,$E$7,"")</f>
        <v>0.20797200202941901</v>
      </c>
      <c r="S783" s="63"/>
      <c r="T783" s="64"/>
    </row>
    <row r="784" spans="14:20">
      <c r="N784" s="72">
        <v>7.75008249282837</v>
      </c>
      <c r="O784" s="57">
        <f>_xll.Dce_PhoDanHoiNamNgang9386($G$8,$G$9,$G$10,$G$11,$G$13,$G$14,N784,$E$7,"")</f>
        <v>0.20797200202941901</v>
      </c>
      <c r="S784" s="63"/>
      <c r="T784" s="64"/>
    </row>
    <row r="785" spans="14:20">
      <c r="N785" s="72">
        <v>7.7600827217102104</v>
      </c>
      <c r="O785" s="57">
        <f>_xll.Dce_PhoDanHoiNamNgang9386($G$8,$G$9,$G$10,$G$11,$G$13,$G$14,N785,$E$7,"")</f>
        <v>0.20797200202941901</v>
      </c>
      <c r="S785" s="63"/>
      <c r="T785" s="64"/>
    </row>
    <row r="786" spans="14:20">
      <c r="N786" s="72">
        <v>7.7700829505920401</v>
      </c>
      <c r="O786" s="57">
        <f>_xll.Dce_PhoDanHoiNamNgang9386($G$8,$G$9,$G$10,$G$11,$G$13,$G$14,N786,$E$7,"")</f>
        <v>0.20797200202941901</v>
      </c>
      <c r="S786" s="63"/>
      <c r="T786" s="64"/>
    </row>
    <row r="787" spans="14:20">
      <c r="N787" s="72">
        <v>7.7800831794738796</v>
      </c>
      <c r="O787" s="57">
        <f>_xll.Dce_PhoDanHoiNamNgang9386($G$8,$G$9,$G$10,$G$11,$G$13,$G$14,N787,$E$7,"")</f>
        <v>0.20797200202941901</v>
      </c>
      <c r="S787" s="63"/>
      <c r="T787" s="64"/>
    </row>
    <row r="788" spans="14:20">
      <c r="N788" s="72">
        <v>7.7900834083557102</v>
      </c>
      <c r="O788" s="57">
        <f>_xll.Dce_PhoDanHoiNamNgang9386($G$8,$G$9,$G$10,$G$11,$G$13,$G$14,N788,$E$7,"")</f>
        <v>0.20797200202941901</v>
      </c>
      <c r="S788" s="63"/>
      <c r="T788" s="64"/>
    </row>
    <row r="789" spans="14:20">
      <c r="N789" s="72">
        <v>7.8000836372375497</v>
      </c>
      <c r="O789" s="57">
        <f>_xll.Dce_PhoDanHoiNamNgang9386($G$8,$G$9,$G$10,$G$11,$G$13,$G$14,N789,$E$7,"")</f>
        <v>0.20797200202941901</v>
      </c>
      <c r="S789" s="63"/>
      <c r="T789" s="64"/>
    </row>
    <row r="790" spans="14:20">
      <c r="N790" s="72">
        <v>7.8100838661193803</v>
      </c>
      <c r="O790" s="57">
        <f>_xll.Dce_PhoDanHoiNamNgang9386($G$8,$G$9,$G$10,$G$11,$G$13,$G$14,N790,$E$7,"")</f>
        <v>0.20797200202941901</v>
      </c>
      <c r="S790" s="63"/>
      <c r="T790" s="64"/>
    </row>
    <row r="791" spans="14:20">
      <c r="N791" s="72">
        <v>7.8200840950012198</v>
      </c>
      <c r="O791" s="57">
        <f>_xll.Dce_PhoDanHoiNamNgang9386($G$8,$G$9,$G$10,$G$11,$G$13,$G$14,N791,$E$7,"")</f>
        <v>0.20797200202941901</v>
      </c>
      <c r="S791" s="63"/>
      <c r="T791" s="64"/>
    </row>
    <row r="792" spans="14:20">
      <c r="N792" s="72">
        <v>7.8300843238830602</v>
      </c>
      <c r="O792" s="57">
        <f>_xll.Dce_PhoDanHoiNamNgang9386($G$8,$G$9,$G$10,$G$11,$G$13,$G$14,N792,$E$7,"")</f>
        <v>0.20797200202941901</v>
      </c>
      <c r="S792" s="63"/>
      <c r="T792" s="64"/>
    </row>
    <row r="793" spans="14:20">
      <c r="N793" s="72">
        <v>7.8400845527648899</v>
      </c>
      <c r="O793" s="57">
        <f>_xll.Dce_PhoDanHoiNamNgang9386($G$8,$G$9,$G$10,$G$11,$G$13,$G$14,N793,$E$7,"")</f>
        <v>0.20797200202941901</v>
      </c>
      <c r="S793" s="63"/>
      <c r="T793" s="64"/>
    </row>
    <row r="794" spans="14:20">
      <c r="N794" s="72">
        <v>7.8500847816467303</v>
      </c>
      <c r="O794" s="57">
        <f>_xll.Dce_PhoDanHoiNamNgang9386($G$8,$G$9,$G$10,$G$11,$G$13,$G$14,N794,$E$7,"")</f>
        <v>0.20797200202941901</v>
      </c>
      <c r="S794" s="63"/>
      <c r="T794" s="64"/>
    </row>
    <row r="795" spans="14:20">
      <c r="N795" s="72">
        <v>7.86008501052856</v>
      </c>
      <c r="O795" s="57">
        <f>_xll.Dce_PhoDanHoiNamNgang9386($G$8,$G$9,$G$10,$G$11,$G$13,$G$14,N795,$E$7,"")</f>
        <v>0.20797200202941901</v>
      </c>
      <c r="S795" s="63"/>
      <c r="T795" s="64"/>
    </row>
    <row r="796" spans="14:20">
      <c r="N796" s="72">
        <v>7.8700852394104004</v>
      </c>
      <c r="O796" s="57">
        <f>_xll.Dce_PhoDanHoiNamNgang9386($G$8,$G$9,$G$10,$G$11,$G$13,$G$14,N796,$E$7,"")</f>
        <v>0.20797200202941901</v>
      </c>
      <c r="S796" s="63"/>
      <c r="T796" s="64"/>
    </row>
    <row r="797" spans="14:20">
      <c r="N797" s="72">
        <v>7.8800854682922399</v>
      </c>
      <c r="O797" s="57">
        <f>_xll.Dce_PhoDanHoiNamNgang9386($G$8,$G$9,$G$10,$G$11,$G$13,$G$14,N797,$E$7,"")</f>
        <v>0.20797200202941901</v>
      </c>
      <c r="S797" s="63"/>
      <c r="T797" s="64"/>
    </row>
    <row r="798" spans="14:20">
      <c r="N798" s="72">
        <v>7.8900856971740696</v>
      </c>
      <c r="O798" s="57">
        <f>_xll.Dce_PhoDanHoiNamNgang9386($G$8,$G$9,$G$10,$G$11,$G$13,$G$14,N798,$E$7,"")</f>
        <v>0.20797200202941901</v>
      </c>
      <c r="S798" s="63"/>
      <c r="T798" s="64"/>
    </row>
    <row r="799" spans="14:20">
      <c r="N799" s="72">
        <v>7.90008592605591</v>
      </c>
      <c r="O799" s="57">
        <f>_xll.Dce_PhoDanHoiNamNgang9386($G$8,$G$9,$G$10,$G$11,$G$13,$G$14,N799,$E$7,"")</f>
        <v>0.20797200202941901</v>
      </c>
      <c r="S799" s="63"/>
      <c r="T799" s="64"/>
    </row>
    <row r="800" spans="14:20">
      <c r="N800" s="72">
        <v>7.9100861549377397</v>
      </c>
      <c r="O800" s="57">
        <f>_xll.Dce_PhoDanHoiNamNgang9386($G$8,$G$9,$G$10,$G$11,$G$13,$G$14,N800,$E$7,"")</f>
        <v>0.20797200202941901</v>
      </c>
      <c r="S800" s="63"/>
      <c r="T800" s="64"/>
    </row>
    <row r="801" spans="14:20">
      <c r="N801" s="72">
        <v>7.9200863838195801</v>
      </c>
      <c r="O801" s="57">
        <f>_xll.Dce_PhoDanHoiNamNgang9386($G$8,$G$9,$G$10,$G$11,$G$13,$G$14,N801,$E$7,"")</f>
        <v>0.20797200202941901</v>
      </c>
      <c r="S801" s="63"/>
      <c r="T801" s="64"/>
    </row>
    <row r="802" spans="14:20">
      <c r="N802" s="72">
        <v>7.9300866127014196</v>
      </c>
      <c r="O802" s="57">
        <f>_xll.Dce_PhoDanHoiNamNgang9386($G$8,$G$9,$G$10,$G$11,$G$13,$G$14,N802,$E$7,"")</f>
        <v>0.20797200202941901</v>
      </c>
      <c r="S802" s="63"/>
      <c r="T802" s="64"/>
    </row>
    <row r="803" spans="14:20">
      <c r="N803" s="72">
        <v>7.9400868415832502</v>
      </c>
      <c r="O803" s="57">
        <f>_xll.Dce_PhoDanHoiNamNgang9386($G$8,$G$9,$G$10,$G$11,$G$13,$G$14,N803,$E$7,"")</f>
        <v>0.20797200202941901</v>
      </c>
      <c r="S803" s="63"/>
      <c r="T803" s="64"/>
    </row>
    <row r="804" spans="14:20">
      <c r="N804" s="72">
        <v>7.9500870704650897</v>
      </c>
      <c r="O804" s="57">
        <f>_xll.Dce_PhoDanHoiNamNgang9386($G$8,$G$9,$G$10,$G$11,$G$13,$G$14,N804,$E$7,"")</f>
        <v>0.20797200202941901</v>
      </c>
      <c r="S804" s="63"/>
      <c r="T804" s="64"/>
    </row>
    <row r="805" spans="14:20">
      <c r="N805" s="72">
        <v>7.9600872993469203</v>
      </c>
      <c r="O805" s="57">
        <f>_xll.Dce_PhoDanHoiNamNgang9386($G$8,$G$9,$G$10,$G$11,$G$13,$G$14,N805,$E$7,"")</f>
        <v>0.20797200202941901</v>
      </c>
      <c r="S805" s="63"/>
      <c r="T805" s="64"/>
    </row>
    <row r="806" spans="14:20">
      <c r="N806" s="72">
        <v>7.9700875282287598</v>
      </c>
      <c r="O806" s="57">
        <f>_xll.Dce_PhoDanHoiNamNgang9386($G$8,$G$9,$G$10,$G$11,$G$13,$G$14,N806,$E$7,"")</f>
        <v>0.20797200202941901</v>
      </c>
      <c r="S806" s="63"/>
      <c r="T806" s="64"/>
    </row>
    <row r="807" spans="14:20">
      <c r="N807" s="72">
        <v>7.9800877571106001</v>
      </c>
      <c r="O807" s="57">
        <f>_xll.Dce_PhoDanHoiNamNgang9386($G$8,$G$9,$G$10,$G$11,$G$13,$G$14,N807,$E$7,"")</f>
        <v>0.20797200202941901</v>
      </c>
      <c r="S807" s="63"/>
      <c r="T807" s="64"/>
    </row>
    <row r="808" spans="14:20">
      <c r="N808" s="72">
        <v>7.9900879859924299</v>
      </c>
      <c r="O808" s="57">
        <f>_xll.Dce_PhoDanHoiNamNgang9386($G$8,$G$9,$G$10,$G$11,$G$13,$G$14,N808,$E$7,"")</f>
        <v>0.20797200202941901</v>
      </c>
      <c r="S808" s="63"/>
      <c r="T808" s="64"/>
    </row>
    <row r="809" spans="14:20">
      <c r="N809" s="72">
        <v>8.0000877380371094</v>
      </c>
      <c r="O809" s="57">
        <f>_xll.Dce_PhoDanHoiNamNgang9386($G$8,$G$9,$G$10,$G$11,$G$13,$G$14,N809,$E$7,"")</f>
        <v>0.20797200202941901</v>
      </c>
      <c r="S809" s="63"/>
      <c r="T809" s="64"/>
    </row>
    <row r="810" spans="14:20">
      <c r="N810" s="72">
        <v>8.0100879669189506</v>
      </c>
      <c r="O810" s="57">
        <f>_xll.Dce_PhoDanHoiNamNgang9386($G$8,$G$9,$G$10,$G$11,$G$13,$G$14,N810,$E$7,"")</f>
        <v>0.20797200202941901</v>
      </c>
      <c r="S810" s="63"/>
      <c r="T810" s="64"/>
    </row>
    <row r="811" spans="14:20">
      <c r="N811" s="72">
        <v>8.0200881958007795</v>
      </c>
      <c r="O811" s="57">
        <f>_xll.Dce_PhoDanHoiNamNgang9386($G$8,$G$9,$G$10,$G$11,$G$13,$G$14,N811,$E$7,"")</f>
        <v>0.20797200202941901</v>
      </c>
      <c r="S811" s="63"/>
      <c r="T811" s="64"/>
    </row>
    <row r="812" spans="14:20">
      <c r="N812" s="72">
        <v>8.0300884246826207</v>
      </c>
      <c r="O812" s="57">
        <f>_xll.Dce_PhoDanHoiNamNgang9386($G$8,$G$9,$G$10,$G$11,$G$13,$G$14,N812,$E$7,"")</f>
        <v>0.20797200202941901</v>
      </c>
      <c r="S812" s="63"/>
      <c r="T812" s="64"/>
    </row>
    <row r="813" spans="14:20">
      <c r="N813" s="72">
        <v>8.0400886535644496</v>
      </c>
      <c r="O813" s="57">
        <f>_xll.Dce_PhoDanHoiNamNgang9386($G$8,$G$9,$G$10,$G$11,$G$13,$G$14,N813,$E$7,"")</f>
        <v>0.20797200202941901</v>
      </c>
      <c r="S813" s="63"/>
      <c r="T813" s="64"/>
    </row>
    <row r="814" spans="14:20">
      <c r="N814" s="72">
        <v>8.0500888824462908</v>
      </c>
      <c r="O814" s="57">
        <f>_xll.Dce_PhoDanHoiNamNgang9386($G$8,$G$9,$G$10,$G$11,$G$13,$G$14,N814,$E$7,"")</f>
        <v>0.20797200202941901</v>
      </c>
      <c r="S814" s="63"/>
      <c r="T814" s="64"/>
    </row>
    <row r="815" spans="14:20">
      <c r="N815" s="72">
        <v>8.0600891113281197</v>
      </c>
      <c r="O815" s="57">
        <f>_xll.Dce_PhoDanHoiNamNgang9386($G$8,$G$9,$G$10,$G$11,$G$13,$G$14,N815,$E$7,"")</f>
        <v>0.20797200202941901</v>
      </c>
      <c r="S815" s="63"/>
      <c r="T815" s="64"/>
    </row>
    <row r="816" spans="14:20">
      <c r="N816" s="72">
        <v>8.0700893402099592</v>
      </c>
      <c r="O816" s="57">
        <f>_xll.Dce_PhoDanHoiNamNgang9386($G$8,$G$9,$G$10,$G$11,$G$13,$G$14,N816,$E$7,"")</f>
        <v>0.20797200202941901</v>
      </c>
      <c r="S816" s="63"/>
      <c r="T816" s="64"/>
    </row>
    <row r="817" spans="14:20">
      <c r="N817" s="72">
        <v>8.0800895690918004</v>
      </c>
      <c r="O817" s="57">
        <f>_xll.Dce_PhoDanHoiNamNgang9386($G$8,$G$9,$G$10,$G$11,$G$13,$G$14,N817,$E$7,"")</f>
        <v>0.20797200202941901</v>
      </c>
      <c r="S817" s="63"/>
      <c r="T817" s="64"/>
    </row>
    <row r="818" spans="14:20">
      <c r="N818" s="72">
        <v>8.0900897979736293</v>
      </c>
      <c r="O818" s="57">
        <f>_xll.Dce_PhoDanHoiNamNgang9386($G$8,$G$9,$G$10,$G$11,$G$13,$G$14,N818,$E$7,"")</f>
        <v>0.20797200202941901</v>
      </c>
      <c r="S818" s="63"/>
      <c r="T818" s="64"/>
    </row>
    <row r="819" spans="14:20">
      <c r="N819" s="72">
        <v>8.1000900268554705</v>
      </c>
      <c r="O819" s="57">
        <f>_xll.Dce_PhoDanHoiNamNgang9386($G$8,$G$9,$G$10,$G$11,$G$13,$G$14,N819,$E$7,"")</f>
        <v>0.20797200202941901</v>
      </c>
      <c r="S819" s="63"/>
      <c r="T819" s="64"/>
    </row>
    <row r="820" spans="14:20">
      <c r="N820" s="72">
        <v>8.1100902557372994</v>
      </c>
      <c r="O820" s="57">
        <f>_xll.Dce_PhoDanHoiNamNgang9386($G$8,$G$9,$G$10,$G$11,$G$13,$G$14,N820,$E$7,"")</f>
        <v>0.20797200202941901</v>
      </c>
      <c r="S820" s="63"/>
      <c r="T820" s="64"/>
    </row>
    <row r="821" spans="14:20">
      <c r="N821" s="72">
        <v>8.1200904846191406</v>
      </c>
      <c r="O821" s="57">
        <f>_xll.Dce_PhoDanHoiNamNgang9386($G$8,$G$9,$G$10,$G$11,$G$13,$G$14,N821,$E$7,"")</f>
        <v>0.20797200202941901</v>
      </c>
      <c r="S821" s="63"/>
      <c r="T821" s="64"/>
    </row>
    <row r="822" spans="14:20">
      <c r="N822" s="72">
        <v>8.1300907135009801</v>
      </c>
      <c r="O822" s="57">
        <f>_xll.Dce_PhoDanHoiNamNgang9386($G$8,$G$9,$G$10,$G$11,$G$13,$G$14,N822,$E$7,"")</f>
        <v>0.20797200202941901</v>
      </c>
      <c r="S822" s="63"/>
      <c r="T822" s="64"/>
    </row>
    <row r="823" spans="14:20">
      <c r="N823" s="72">
        <v>8.1400909423828107</v>
      </c>
      <c r="O823" s="57">
        <f>_xll.Dce_PhoDanHoiNamNgang9386($G$8,$G$9,$G$10,$G$11,$G$13,$G$14,N823,$E$7,"")</f>
        <v>0.20797200202941901</v>
      </c>
      <c r="S823" s="63"/>
      <c r="T823" s="64"/>
    </row>
    <row r="824" spans="14:20">
      <c r="N824" s="72">
        <v>8.1500911712646502</v>
      </c>
      <c r="O824" s="57">
        <f>_xll.Dce_PhoDanHoiNamNgang9386($G$8,$G$9,$G$10,$G$11,$G$13,$G$14,N824,$E$7,"")</f>
        <v>0.20797200202941901</v>
      </c>
      <c r="S824" s="63"/>
      <c r="T824" s="64"/>
    </row>
    <row r="825" spans="14:20">
      <c r="N825" s="72">
        <v>8.1600914001464808</v>
      </c>
      <c r="O825" s="57">
        <f>_xll.Dce_PhoDanHoiNamNgang9386($G$8,$G$9,$G$10,$G$11,$G$13,$G$14,N825,$E$7,"")</f>
        <v>0.20797200202941901</v>
      </c>
      <c r="S825" s="63"/>
      <c r="T825" s="64"/>
    </row>
    <row r="826" spans="14:20">
      <c r="N826" s="72">
        <v>8.1700916290283203</v>
      </c>
      <c r="O826" s="57">
        <f>_xll.Dce_PhoDanHoiNamNgang9386($G$8,$G$9,$G$10,$G$11,$G$13,$G$14,N826,$E$7,"")</f>
        <v>0.20797200202941901</v>
      </c>
      <c r="S826" s="63"/>
      <c r="T826" s="64"/>
    </row>
    <row r="827" spans="14:20">
      <c r="N827" s="72">
        <v>8.1800918579101598</v>
      </c>
      <c r="O827" s="57">
        <f>_xll.Dce_PhoDanHoiNamNgang9386($G$8,$G$9,$G$10,$G$11,$G$13,$G$14,N827,$E$7,"")</f>
        <v>0.20797200202941901</v>
      </c>
      <c r="S827" s="63"/>
      <c r="T827" s="64"/>
    </row>
    <row r="828" spans="14:20">
      <c r="N828" s="72">
        <v>8.1900920867919904</v>
      </c>
      <c r="O828" s="57">
        <f>_xll.Dce_PhoDanHoiNamNgang9386($G$8,$G$9,$G$10,$G$11,$G$13,$G$14,N828,$E$7,"")</f>
        <v>0.20797200202941901</v>
      </c>
      <c r="S828" s="63"/>
      <c r="T828" s="64"/>
    </row>
    <row r="829" spans="14:20">
      <c r="N829" s="72">
        <v>8.2000923156738299</v>
      </c>
      <c r="O829" s="57">
        <f>_xll.Dce_PhoDanHoiNamNgang9386($G$8,$G$9,$G$10,$G$11,$G$13,$G$14,N829,$E$7,"")</f>
        <v>0.20797200202941901</v>
      </c>
      <c r="S829" s="63"/>
      <c r="T829" s="64"/>
    </row>
    <row r="830" spans="14:20">
      <c r="N830" s="72">
        <v>8.2100925445556605</v>
      </c>
      <c r="O830" s="57">
        <f>_xll.Dce_PhoDanHoiNamNgang9386($G$8,$G$9,$G$10,$G$11,$G$13,$G$14,N830,$E$7,"")</f>
        <v>0.20797200202941901</v>
      </c>
      <c r="S830" s="63"/>
      <c r="T830" s="64"/>
    </row>
    <row r="831" spans="14:20">
      <c r="N831" s="72">
        <v>8.2200927734375</v>
      </c>
      <c r="O831" s="57">
        <f>_xll.Dce_PhoDanHoiNamNgang9386($G$8,$G$9,$G$10,$G$11,$G$13,$G$14,N831,$E$7,"")</f>
        <v>0.20797200202941901</v>
      </c>
      <c r="S831" s="63"/>
      <c r="T831" s="64"/>
    </row>
    <row r="832" spans="14:20">
      <c r="N832" s="72">
        <v>8.2300930023193395</v>
      </c>
      <c r="O832" s="57">
        <f>_xll.Dce_PhoDanHoiNamNgang9386($G$8,$G$9,$G$10,$G$11,$G$13,$G$14,N832,$E$7,"")</f>
        <v>0.20797200202941901</v>
      </c>
      <c r="S832" s="63"/>
      <c r="T832" s="64"/>
    </row>
    <row r="833" spans="14:20">
      <c r="N833" s="72">
        <v>8.2400932312011701</v>
      </c>
      <c r="O833" s="57">
        <f>_xll.Dce_PhoDanHoiNamNgang9386($G$8,$G$9,$G$10,$G$11,$G$13,$G$14,N833,$E$7,"")</f>
        <v>0.20797200202941901</v>
      </c>
      <c r="S833" s="63"/>
      <c r="T833" s="64"/>
    </row>
    <row r="834" spans="14:20">
      <c r="N834" s="72">
        <v>8.2500934600830096</v>
      </c>
      <c r="O834" s="57">
        <f>_xll.Dce_PhoDanHoiNamNgang9386($G$8,$G$9,$G$10,$G$11,$G$13,$G$14,N834,$E$7,"")</f>
        <v>0.20797200202941901</v>
      </c>
      <c r="S834" s="63"/>
      <c r="T834" s="64"/>
    </row>
    <row r="835" spans="14:20">
      <c r="N835" s="72">
        <v>8.2600936889648402</v>
      </c>
      <c r="O835" s="57">
        <f>_xll.Dce_PhoDanHoiNamNgang9386($G$8,$G$9,$G$10,$G$11,$G$13,$G$14,N835,$E$7,"")</f>
        <v>0.20797200202941901</v>
      </c>
      <c r="S835" s="63"/>
      <c r="T835" s="64"/>
    </row>
    <row r="836" spans="14:20">
      <c r="N836" s="72">
        <v>8.2700939178466797</v>
      </c>
      <c r="O836" s="57">
        <f>_xll.Dce_PhoDanHoiNamNgang9386($G$8,$G$9,$G$10,$G$11,$G$13,$G$14,N836,$E$7,"")</f>
        <v>0.20797200202941901</v>
      </c>
      <c r="S836" s="63"/>
      <c r="T836" s="64"/>
    </row>
    <row r="837" spans="14:20">
      <c r="N837" s="72">
        <v>8.2800941467285192</v>
      </c>
      <c r="O837" s="57">
        <f>_xll.Dce_PhoDanHoiNamNgang9386($G$8,$G$9,$G$10,$G$11,$G$13,$G$14,N837,$E$7,"")</f>
        <v>0.20797200202941901</v>
      </c>
      <c r="S837" s="63"/>
      <c r="T837" s="64"/>
    </row>
    <row r="838" spans="14:20">
      <c r="N838" s="72">
        <v>8.2900943756103498</v>
      </c>
      <c r="O838" s="57">
        <f>_xll.Dce_PhoDanHoiNamNgang9386($G$8,$G$9,$G$10,$G$11,$G$13,$G$14,N838,$E$7,"")</f>
        <v>0.20797200202941901</v>
      </c>
      <c r="S838" s="63"/>
      <c r="T838" s="64"/>
    </row>
    <row r="839" spans="14:20">
      <c r="N839" s="72">
        <v>8.3000946044921893</v>
      </c>
      <c r="O839" s="57">
        <f>_xll.Dce_PhoDanHoiNamNgang9386($G$8,$G$9,$G$10,$G$11,$G$13,$G$14,N839,$E$7,"")</f>
        <v>0.20797200202941901</v>
      </c>
      <c r="S839" s="63"/>
      <c r="T839" s="64"/>
    </row>
    <row r="840" spans="14:20">
      <c r="N840" s="72">
        <v>8.3100948333740199</v>
      </c>
      <c r="O840" s="57">
        <f>_xll.Dce_PhoDanHoiNamNgang9386($G$8,$G$9,$G$10,$G$11,$G$13,$G$14,N840,$E$7,"")</f>
        <v>0.20797200202941901</v>
      </c>
      <c r="S840" s="63"/>
      <c r="T840" s="64"/>
    </row>
    <row r="841" spans="14:20">
      <c r="N841" s="72">
        <v>8.3200950622558594</v>
      </c>
      <c r="O841" s="57">
        <f>_xll.Dce_PhoDanHoiNamNgang9386($G$8,$G$9,$G$10,$G$11,$G$13,$G$14,N841,$E$7,"")</f>
        <v>0.20797200202941901</v>
      </c>
      <c r="S841" s="63"/>
      <c r="T841" s="64"/>
    </row>
    <row r="842" spans="14:20">
      <c r="N842" s="72">
        <v>8.3300952911377006</v>
      </c>
      <c r="O842" s="57">
        <f>_xll.Dce_PhoDanHoiNamNgang9386($G$8,$G$9,$G$10,$G$11,$G$13,$G$14,N842,$E$7,"")</f>
        <v>0.20797200202941901</v>
      </c>
      <c r="S842" s="63"/>
      <c r="T842" s="64"/>
    </row>
    <row r="843" spans="14:20">
      <c r="N843" s="72">
        <v>8.3400955200195295</v>
      </c>
      <c r="O843" s="57">
        <f>_xll.Dce_PhoDanHoiNamNgang9386($G$8,$G$9,$G$10,$G$11,$G$13,$G$14,N843,$E$7,"")</f>
        <v>0.20797200202941901</v>
      </c>
      <c r="S843" s="63"/>
      <c r="T843" s="64"/>
    </row>
    <row r="844" spans="14:20">
      <c r="N844" s="72">
        <v>8.3500957489013707</v>
      </c>
      <c r="O844" s="57">
        <f>_xll.Dce_PhoDanHoiNamNgang9386($G$8,$G$9,$G$10,$G$11,$G$13,$G$14,N844,$E$7,"")</f>
        <v>0.20797200202941901</v>
      </c>
      <c r="S844" s="63"/>
      <c r="T844" s="64"/>
    </row>
    <row r="845" spans="14:20">
      <c r="N845" s="72">
        <v>8.3600959777831996</v>
      </c>
      <c r="O845" s="57">
        <f>_xll.Dce_PhoDanHoiNamNgang9386($G$8,$G$9,$G$10,$G$11,$G$13,$G$14,N845,$E$7,"")</f>
        <v>0.20797200202941901</v>
      </c>
      <c r="S845" s="63"/>
      <c r="T845" s="64"/>
    </row>
    <row r="846" spans="14:20">
      <c r="N846" s="72">
        <v>8.3700962066650408</v>
      </c>
      <c r="O846" s="57">
        <f>_xll.Dce_PhoDanHoiNamNgang9386($G$8,$G$9,$G$10,$G$11,$G$13,$G$14,N846,$E$7,"")</f>
        <v>0.20797200202941901</v>
      </c>
      <c r="S846" s="63"/>
      <c r="T846" s="64"/>
    </row>
    <row r="847" spans="14:20">
      <c r="N847" s="72">
        <v>8.3800964355468697</v>
      </c>
      <c r="O847" s="57">
        <f>_xll.Dce_PhoDanHoiNamNgang9386($G$8,$G$9,$G$10,$G$11,$G$13,$G$14,N847,$E$7,"")</f>
        <v>0.20797200202941901</v>
      </c>
      <c r="S847" s="63"/>
      <c r="T847" s="64"/>
    </row>
    <row r="848" spans="14:20">
      <c r="N848" s="72">
        <v>8.3900966644287092</v>
      </c>
      <c r="O848" s="57">
        <f>_xll.Dce_PhoDanHoiNamNgang9386($G$8,$G$9,$G$10,$G$11,$G$13,$G$14,N848,$E$7,"")</f>
        <v>0.20797200202941901</v>
      </c>
      <c r="S848" s="63"/>
      <c r="T848" s="64"/>
    </row>
    <row r="849" spans="14:20">
      <c r="N849" s="72">
        <v>8.4000968933105504</v>
      </c>
      <c r="O849" s="57">
        <f>_xll.Dce_PhoDanHoiNamNgang9386($G$8,$G$9,$G$10,$G$11,$G$13,$G$14,N849,$E$7,"")</f>
        <v>0.20797200202941901</v>
      </c>
      <c r="S849" s="63"/>
      <c r="T849" s="64"/>
    </row>
    <row r="850" spans="14:20">
      <c r="N850" s="72">
        <v>8.4100971221923793</v>
      </c>
      <c r="O850" s="57">
        <f>_xll.Dce_PhoDanHoiNamNgang9386($G$8,$G$9,$G$10,$G$11,$G$13,$G$14,N850,$E$7,"")</f>
        <v>0.20797200202941901</v>
      </c>
      <c r="S850" s="63"/>
      <c r="T850" s="64"/>
    </row>
    <row r="851" spans="14:20">
      <c r="N851" s="72">
        <v>8.4200973510742205</v>
      </c>
      <c r="O851" s="57">
        <f>_xll.Dce_PhoDanHoiNamNgang9386($G$8,$G$9,$G$10,$G$11,$G$13,$G$14,N851,$E$7,"")</f>
        <v>0.20797200202941901</v>
      </c>
      <c r="S851" s="63"/>
      <c r="T851" s="64"/>
    </row>
    <row r="852" spans="14:20">
      <c r="N852" s="72">
        <v>8.4300975799560494</v>
      </c>
      <c r="O852" s="57">
        <f>_xll.Dce_PhoDanHoiNamNgang9386($G$8,$G$9,$G$10,$G$11,$G$13,$G$14,N852,$E$7,"")</f>
        <v>0.20797200202941901</v>
      </c>
      <c r="S852" s="63"/>
      <c r="T852" s="64"/>
    </row>
    <row r="853" spans="14:20">
      <c r="N853" s="72">
        <v>8.4400978088378906</v>
      </c>
      <c r="O853" s="57">
        <f>_xll.Dce_PhoDanHoiNamNgang9386($G$8,$G$9,$G$10,$G$11,$G$13,$G$14,N853,$E$7,"")</f>
        <v>0.20797200202941901</v>
      </c>
      <c r="S853" s="63"/>
      <c r="T853" s="64"/>
    </row>
    <row r="854" spans="14:20">
      <c r="N854" s="72">
        <v>8.4500980377197301</v>
      </c>
      <c r="O854" s="57">
        <f>_xll.Dce_PhoDanHoiNamNgang9386($G$8,$G$9,$G$10,$G$11,$G$13,$G$14,N854,$E$7,"")</f>
        <v>0.20797200202941901</v>
      </c>
      <c r="S854" s="63"/>
      <c r="T854" s="64"/>
    </row>
    <row r="855" spans="14:20">
      <c r="N855" s="72">
        <v>8.4600982666015607</v>
      </c>
      <c r="O855" s="57">
        <f>_xll.Dce_PhoDanHoiNamNgang9386($G$8,$G$9,$G$10,$G$11,$G$13,$G$14,N855,$E$7,"")</f>
        <v>0.20797200202941901</v>
      </c>
      <c r="S855" s="63"/>
      <c r="T855" s="64"/>
    </row>
    <row r="856" spans="14:20">
      <c r="N856" s="72">
        <v>8.4700984954834002</v>
      </c>
      <c r="O856" s="57">
        <f>_xll.Dce_PhoDanHoiNamNgang9386($G$8,$G$9,$G$10,$G$11,$G$13,$G$14,N856,$E$7,"")</f>
        <v>0.20797200202941901</v>
      </c>
      <c r="S856" s="63"/>
      <c r="T856" s="64"/>
    </row>
    <row r="857" spans="14:20">
      <c r="N857" s="72">
        <v>8.4800987243652308</v>
      </c>
      <c r="O857" s="57">
        <f>_xll.Dce_PhoDanHoiNamNgang9386($G$8,$G$9,$G$10,$G$11,$G$13,$G$14,N857,$E$7,"")</f>
        <v>0.20797200202941901</v>
      </c>
      <c r="S857" s="63"/>
      <c r="T857" s="64"/>
    </row>
    <row r="858" spans="14:20">
      <c r="N858" s="72">
        <v>8.4900989532470703</v>
      </c>
      <c r="O858" s="57">
        <f>_xll.Dce_PhoDanHoiNamNgang9386($G$8,$G$9,$G$10,$G$11,$G$13,$G$14,N858,$E$7,"")</f>
        <v>0.20797200202941901</v>
      </c>
      <c r="S858" s="63"/>
      <c r="T858" s="64"/>
    </row>
    <row r="859" spans="14:20">
      <c r="N859" s="72">
        <v>8.5000991821289098</v>
      </c>
      <c r="O859" s="57">
        <f>_xll.Dce_PhoDanHoiNamNgang9386($G$8,$G$9,$G$10,$G$11,$G$13,$G$14,N859,$E$7,"")</f>
        <v>0.20797200202941901</v>
      </c>
      <c r="S859" s="63"/>
      <c r="T859" s="64"/>
    </row>
    <row r="860" spans="14:20">
      <c r="N860" s="72">
        <v>8.5100994110107404</v>
      </c>
      <c r="O860" s="57">
        <f>_xll.Dce_PhoDanHoiNamNgang9386($G$8,$G$9,$G$10,$G$11,$G$13,$G$14,N860,$E$7,"")</f>
        <v>0.20797200202941901</v>
      </c>
      <c r="S860" s="63"/>
      <c r="T860" s="64"/>
    </row>
    <row r="861" spans="14:20">
      <c r="N861" s="72">
        <v>8.5200996398925799</v>
      </c>
      <c r="O861" s="57">
        <f>_xll.Dce_PhoDanHoiNamNgang9386($G$8,$G$9,$G$10,$G$11,$G$13,$G$14,N861,$E$7,"")</f>
        <v>0.20797200202941901</v>
      </c>
      <c r="S861" s="63"/>
      <c r="T861" s="64"/>
    </row>
    <row r="862" spans="14:20">
      <c r="N862" s="72">
        <v>8.5300998687744105</v>
      </c>
      <c r="O862" s="57">
        <f>_xll.Dce_PhoDanHoiNamNgang9386($G$8,$G$9,$G$10,$G$11,$G$13,$G$14,N862,$E$7,"")</f>
        <v>0.20797200202941901</v>
      </c>
      <c r="S862" s="63"/>
      <c r="T862" s="64"/>
    </row>
    <row r="863" spans="14:20">
      <c r="N863" s="72">
        <v>8.54010009765625</v>
      </c>
      <c r="O863" s="57">
        <f>_xll.Dce_PhoDanHoiNamNgang9386($G$8,$G$9,$G$10,$G$11,$G$13,$G$14,N863,$E$7,"")</f>
        <v>0.20797200202941901</v>
      </c>
      <c r="S863" s="63"/>
      <c r="T863" s="64"/>
    </row>
    <row r="864" spans="14:20">
      <c r="N864" s="72">
        <v>8.5501003265380895</v>
      </c>
      <c r="O864" s="57">
        <f>_xll.Dce_PhoDanHoiNamNgang9386($G$8,$G$9,$G$10,$G$11,$G$13,$G$14,N864,$E$7,"")</f>
        <v>0.20797200202941901</v>
      </c>
      <c r="S864" s="63"/>
      <c r="T864" s="64"/>
    </row>
    <row r="865" spans="14:20">
      <c r="N865" s="72">
        <v>8.5601005554199201</v>
      </c>
      <c r="O865" s="57">
        <f>_xll.Dce_PhoDanHoiNamNgang9386($G$8,$G$9,$G$10,$G$11,$G$13,$G$14,N865,$E$7,"")</f>
        <v>0.20797200202941901</v>
      </c>
      <c r="S865" s="63"/>
      <c r="T865" s="64"/>
    </row>
    <row r="866" spans="14:20">
      <c r="N866" s="72">
        <v>8.5701007843017596</v>
      </c>
      <c r="O866" s="57">
        <f>_xll.Dce_PhoDanHoiNamNgang9386($G$8,$G$9,$G$10,$G$11,$G$13,$G$14,N866,$E$7,"")</f>
        <v>0.20797200202941901</v>
      </c>
      <c r="S866" s="63"/>
      <c r="T866" s="64"/>
    </row>
    <row r="867" spans="14:20">
      <c r="N867" s="72">
        <v>8.5801010131835902</v>
      </c>
      <c r="O867" s="57">
        <f>_xll.Dce_PhoDanHoiNamNgang9386($G$8,$G$9,$G$10,$G$11,$G$13,$G$14,N867,$E$7,"")</f>
        <v>0.20797200202941901</v>
      </c>
      <c r="S867" s="63"/>
      <c r="T867" s="64"/>
    </row>
    <row r="868" spans="14:20">
      <c r="N868" s="72">
        <v>8.5901012420654297</v>
      </c>
      <c r="O868" s="57">
        <f>_xll.Dce_PhoDanHoiNamNgang9386($G$8,$G$9,$G$10,$G$11,$G$13,$G$14,N868,$E$7,"")</f>
        <v>0.20797200202941901</v>
      </c>
      <c r="S868" s="63"/>
      <c r="T868" s="64"/>
    </row>
    <row r="869" spans="14:20">
      <c r="N869" s="72">
        <v>8.6001014709472692</v>
      </c>
      <c r="O869" s="57">
        <f>_xll.Dce_PhoDanHoiNamNgang9386($G$8,$G$9,$G$10,$G$11,$G$13,$G$14,N869,$E$7,"")</f>
        <v>0.20797200202941901</v>
      </c>
      <c r="S869" s="63"/>
      <c r="T869" s="64"/>
    </row>
    <row r="870" spans="14:20">
      <c r="N870" s="72">
        <v>8.6101016998290998</v>
      </c>
      <c r="O870" s="57">
        <f>_xll.Dce_PhoDanHoiNamNgang9386($G$8,$G$9,$G$10,$G$11,$G$13,$G$14,N870,$E$7,"")</f>
        <v>0.20797200202941901</v>
      </c>
      <c r="S870" s="63"/>
      <c r="T870" s="64"/>
    </row>
    <row r="871" spans="14:20">
      <c r="N871" s="72">
        <v>8.6201019287109393</v>
      </c>
      <c r="O871" s="57">
        <f>_xll.Dce_PhoDanHoiNamNgang9386($G$8,$G$9,$G$10,$G$11,$G$13,$G$14,N871,$E$7,"")</f>
        <v>0.20797200202941901</v>
      </c>
      <c r="S871" s="63"/>
      <c r="T871" s="64"/>
    </row>
    <row r="872" spans="14:20">
      <c r="N872" s="72">
        <v>8.6301021575927699</v>
      </c>
      <c r="O872" s="57">
        <f>_xll.Dce_PhoDanHoiNamNgang9386($G$8,$G$9,$G$10,$G$11,$G$13,$G$14,N872,$E$7,"")</f>
        <v>0.20797200202941901</v>
      </c>
      <c r="S872" s="63"/>
      <c r="T872" s="64"/>
    </row>
    <row r="873" spans="14:20">
      <c r="N873" s="72">
        <v>8.6401023864746094</v>
      </c>
      <c r="O873" s="57">
        <f>_xll.Dce_PhoDanHoiNamNgang9386($G$8,$G$9,$G$10,$G$11,$G$13,$G$14,N873,$E$7,"")</f>
        <v>0.20797200202941901</v>
      </c>
      <c r="S873" s="63"/>
      <c r="T873" s="64"/>
    </row>
    <row r="874" spans="14:20">
      <c r="N874" s="72">
        <v>8.6501026153564506</v>
      </c>
      <c r="O874" s="57">
        <f>_xll.Dce_PhoDanHoiNamNgang9386($G$8,$G$9,$G$10,$G$11,$G$13,$G$14,N874,$E$7,"")</f>
        <v>0.20797200202941901</v>
      </c>
      <c r="S874" s="63"/>
      <c r="T874" s="64"/>
    </row>
    <row r="875" spans="14:20">
      <c r="N875" s="72">
        <v>8.6601028442382795</v>
      </c>
      <c r="O875" s="57">
        <f>_xll.Dce_PhoDanHoiNamNgang9386($G$8,$G$9,$G$10,$G$11,$G$13,$G$14,N875,$E$7,"")</f>
        <v>0.20797200202941901</v>
      </c>
      <c r="S875" s="63"/>
      <c r="T875" s="64"/>
    </row>
    <row r="876" spans="14:20">
      <c r="N876" s="72">
        <v>8.6701030731201207</v>
      </c>
      <c r="O876" s="57">
        <f>_xll.Dce_PhoDanHoiNamNgang9386($G$8,$G$9,$G$10,$G$11,$G$13,$G$14,N876,$E$7,"")</f>
        <v>0.20797200202941901</v>
      </c>
      <c r="S876" s="63"/>
      <c r="T876" s="64"/>
    </row>
    <row r="877" spans="14:20">
      <c r="N877" s="72">
        <v>8.6801033020019496</v>
      </c>
      <c r="O877" s="57">
        <f>_xll.Dce_PhoDanHoiNamNgang9386($G$8,$G$9,$G$10,$G$11,$G$13,$G$14,N877,$E$7,"")</f>
        <v>0.20797200202941901</v>
      </c>
      <c r="S877" s="63"/>
      <c r="T877" s="64"/>
    </row>
    <row r="878" spans="14:20">
      <c r="N878" s="72">
        <v>8.6901035308837908</v>
      </c>
      <c r="O878" s="57">
        <f>_xll.Dce_PhoDanHoiNamNgang9386($G$8,$G$9,$G$10,$G$11,$G$13,$G$14,N878,$E$7,"")</f>
        <v>0.20797200202941901</v>
      </c>
      <c r="S878" s="63"/>
      <c r="T878" s="64"/>
    </row>
    <row r="879" spans="14:20">
      <c r="N879" s="72">
        <v>8.7001037597656197</v>
      </c>
      <c r="O879" s="57">
        <f>_xll.Dce_PhoDanHoiNamNgang9386($G$8,$G$9,$G$10,$G$11,$G$13,$G$14,N879,$E$7,"")</f>
        <v>0.20797200202941901</v>
      </c>
      <c r="S879" s="63"/>
      <c r="T879" s="64"/>
    </row>
    <row r="880" spans="14:20">
      <c r="N880" s="72">
        <v>8.7101039886474592</v>
      </c>
      <c r="O880" s="57">
        <f>_xll.Dce_PhoDanHoiNamNgang9386($G$8,$G$9,$G$10,$G$11,$G$13,$G$14,N880,$E$7,"")</f>
        <v>0.20797200202941901</v>
      </c>
      <c r="S880" s="63"/>
      <c r="T880" s="64"/>
    </row>
    <row r="881" spans="14:20">
      <c r="N881" s="72">
        <v>8.7201042175293004</v>
      </c>
      <c r="O881" s="57">
        <f>_xll.Dce_PhoDanHoiNamNgang9386($G$8,$G$9,$G$10,$G$11,$G$13,$G$14,N881,$E$7,"")</f>
        <v>0.20797200202941901</v>
      </c>
      <c r="S881" s="63"/>
      <c r="T881" s="64"/>
    </row>
    <row r="882" spans="14:20">
      <c r="N882" s="72">
        <v>8.7301044464111293</v>
      </c>
      <c r="O882" s="57">
        <f>_xll.Dce_PhoDanHoiNamNgang9386($G$8,$G$9,$G$10,$G$11,$G$13,$G$14,N882,$E$7,"")</f>
        <v>0.20797200202941901</v>
      </c>
      <c r="S882" s="63"/>
      <c r="T882" s="64"/>
    </row>
    <row r="883" spans="14:20">
      <c r="N883" s="72">
        <v>8.7401046752929705</v>
      </c>
      <c r="O883" s="57">
        <f>_xll.Dce_PhoDanHoiNamNgang9386($G$8,$G$9,$G$10,$G$11,$G$13,$G$14,N883,$E$7,"")</f>
        <v>0.20797200202941901</v>
      </c>
      <c r="S883" s="63"/>
      <c r="T883" s="64"/>
    </row>
    <row r="884" spans="14:20">
      <c r="N884" s="72">
        <v>8.7501049041747994</v>
      </c>
      <c r="O884" s="57">
        <f>_xll.Dce_PhoDanHoiNamNgang9386($G$8,$G$9,$G$10,$G$11,$G$13,$G$14,N884,$E$7,"")</f>
        <v>0.20797200202941901</v>
      </c>
      <c r="S884" s="63"/>
      <c r="T884" s="64"/>
    </row>
    <row r="885" spans="14:20">
      <c r="N885" s="72">
        <v>8.7601051330566406</v>
      </c>
      <c r="O885" s="57">
        <f>_xll.Dce_PhoDanHoiNamNgang9386($G$8,$G$9,$G$10,$G$11,$G$13,$G$14,N885,$E$7,"")</f>
        <v>0.20797200202941901</v>
      </c>
      <c r="S885" s="63"/>
      <c r="T885" s="64"/>
    </row>
    <row r="886" spans="14:20">
      <c r="N886" s="72">
        <v>8.7701053619384801</v>
      </c>
      <c r="O886" s="57">
        <f>_xll.Dce_PhoDanHoiNamNgang9386($G$8,$G$9,$G$10,$G$11,$G$13,$G$14,N886,$E$7,"")</f>
        <v>0.20797200202941901</v>
      </c>
      <c r="S886" s="63"/>
      <c r="T886" s="64"/>
    </row>
    <row r="887" spans="14:20">
      <c r="N887" s="72">
        <v>8.7801055908203107</v>
      </c>
      <c r="O887" s="57">
        <f>_xll.Dce_PhoDanHoiNamNgang9386($G$8,$G$9,$G$10,$G$11,$G$13,$G$14,N887,$E$7,"")</f>
        <v>0.20797200202941901</v>
      </c>
      <c r="S887" s="63"/>
      <c r="T887" s="64"/>
    </row>
    <row r="888" spans="14:20">
      <c r="N888" s="72">
        <v>8.7901058197021502</v>
      </c>
      <c r="O888" s="57">
        <f>_xll.Dce_PhoDanHoiNamNgang9386($G$8,$G$9,$G$10,$G$11,$G$13,$G$14,N888,$E$7,"")</f>
        <v>0.20797200202941901</v>
      </c>
      <c r="S888" s="63"/>
      <c r="T888" s="64"/>
    </row>
    <row r="889" spans="14:20">
      <c r="N889" s="72">
        <v>8.8001060485839808</v>
      </c>
      <c r="O889" s="57">
        <f>_xll.Dce_PhoDanHoiNamNgang9386($G$8,$G$9,$G$10,$G$11,$G$13,$G$14,N889,$E$7,"")</f>
        <v>0.20797200202941901</v>
      </c>
      <c r="S889" s="63"/>
      <c r="T889" s="64"/>
    </row>
    <row r="890" spans="14:20">
      <c r="N890" s="72">
        <v>8.8101062774658203</v>
      </c>
      <c r="O890" s="57">
        <f>_xll.Dce_PhoDanHoiNamNgang9386($G$8,$G$9,$G$10,$G$11,$G$13,$G$14,N890,$E$7,"")</f>
        <v>0.20797200202941901</v>
      </c>
      <c r="S890" s="63"/>
      <c r="T890" s="64"/>
    </row>
    <row r="891" spans="14:20">
      <c r="N891" s="72">
        <v>8.8201065063476598</v>
      </c>
      <c r="O891" s="57">
        <f>_xll.Dce_PhoDanHoiNamNgang9386($G$8,$G$9,$G$10,$G$11,$G$13,$G$14,N891,$E$7,"")</f>
        <v>0.20797200202941901</v>
      </c>
      <c r="S891" s="63"/>
      <c r="T891" s="64"/>
    </row>
    <row r="892" spans="14:20">
      <c r="N892" s="72">
        <v>8.8301067352294904</v>
      </c>
      <c r="O892" s="57">
        <f>_xll.Dce_PhoDanHoiNamNgang9386($G$8,$G$9,$G$10,$G$11,$G$13,$G$14,N892,$E$7,"")</f>
        <v>0.20797200202941901</v>
      </c>
      <c r="S892" s="63"/>
      <c r="T892" s="64"/>
    </row>
    <row r="893" spans="14:20">
      <c r="N893" s="72">
        <v>8.8401069641113299</v>
      </c>
      <c r="O893" s="57">
        <f>_xll.Dce_PhoDanHoiNamNgang9386($G$8,$G$9,$G$10,$G$11,$G$13,$G$14,N893,$E$7,"")</f>
        <v>0.20797200202941901</v>
      </c>
      <c r="S893" s="63"/>
      <c r="T893" s="64"/>
    </row>
    <row r="894" spans="14:20">
      <c r="N894" s="72">
        <v>8.8501071929931605</v>
      </c>
      <c r="O894" s="57">
        <f>_xll.Dce_PhoDanHoiNamNgang9386($G$8,$G$9,$G$10,$G$11,$G$13,$G$14,N894,$E$7,"")</f>
        <v>0.20797200202941901</v>
      </c>
      <c r="S894" s="63"/>
      <c r="T894" s="64"/>
    </row>
    <row r="895" spans="14:20">
      <c r="N895" s="72">
        <v>8.860107421875</v>
      </c>
      <c r="O895" s="57">
        <f>_xll.Dce_PhoDanHoiNamNgang9386($G$8,$G$9,$G$10,$G$11,$G$13,$G$14,N895,$E$7,"")</f>
        <v>0.20797200202941901</v>
      </c>
      <c r="S895" s="63"/>
      <c r="T895" s="64"/>
    </row>
    <row r="896" spans="14:20">
      <c r="N896" s="72">
        <v>8.8701076507568395</v>
      </c>
      <c r="O896" s="57">
        <f>_xll.Dce_PhoDanHoiNamNgang9386($G$8,$G$9,$G$10,$G$11,$G$13,$G$14,N896,$E$7,"")</f>
        <v>0.20797200202941901</v>
      </c>
      <c r="S896" s="63"/>
      <c r="T896" s="64"/>
    </row>
    <row r="897" spans="14:20">
      <c r="N897" s="72">
        <v>8.8801078796386701</v>
      </c>
      <c r="O897" s="57">
        <f>_xll.Dce_PhoDanHoiNamNgang9386($G$8,$G$9,$G$10,$G$11,$G$13,$G$14,N897,$E$7,"")</f>
        <v>0.20797200202941901</v>
      </c>
      <c r="S897" s="63"/>
      <c r="T897" s="64"/>
    </row>
    <row r="898" spans="14:20">
      <c r="N898" s="72">
        <v>8.8901081085205096</v>
      </c>
      <c r="O898" s="57">
        <f>_xll.Dce_PhoDanHoiNamNgang9386($G$8,$G$9,$G$10,$G$11,$G$13,$G$14,N898,$E$7,"")</f>
        <v>0.20797200202941901</v>
      </c>
      <c r="S898" s="63"/>
      <c r="T898" s="64"/>
    </row>
    <row r="899" spans="14:20">
      <c r="N899" s="72">
        <v>8.9001083374023402</v>
      </c>
      <c r="O899" s="57">
        <f>_xll.Dce_PhoDanHoiNamNgang9386($G$8,$G$9,$G$10,$G$11,$G$13,$G$14,N899,$E$7,"")</f>
        <v>0.20797200202941901</v>
      </c>
      <c r="S899" s="63"/>
      <c r="T899" s="64"/>
    </row>
    <row r="900" spans="14:20">
      <c r="N900" s="72">
        <v>8.9101085662841797</v>
      </c>
      <c r="O900" s="57">
        <f>_xll.Dce_PhoDanHoiNamNgang9386($G$8,$G$9,$G$10,$G$11,$G$13,$G$14,N900,$E$7,"")</f>
        <v>0.20797200202941901</v>
      </c>
      <c r="S900" s="63"/>
      <c r="T900" s="64"/>
    </row>
    <row r="901" spans="14:20">
      <c r="N901" s="72">
        <v>8.9201087951660192</v>
      </c>
      <c r="O901" s="57">
        <f>_xll.Dce_PhoDanHoiNamNgang9386($G$8,$G$9,$G$10,$G$11,$G$13,$G$14,N901,$E$7,"")</f>
        <v>0.20797200202941901</v>
      </c>
      <c r="S901" s="63"/>
      <c r="T901" s="64"/>
    </row>
    <row r="902" spans="14:20">
      <c r="N902" s="72">
        <v>8.9301090240478498</v>
      </c>
      <c r="O902" s="57">
        <f>_xll.Dce_PhoDanHoiNamNgang9386($G$8,$G$9,$G$10,$G$11,$G$13,$G$14,N902,$E$7,"")</f>
        <v>0.20797200202941901</v>
      </c>
      <c r="S902" s="63"/>
      <c r="T902" s="64"/>
    </row>
    <row r="903" spans="14:20">
      <c r="N903" s="72">
        <v>8.9401092529296893</v>
      </c>
      <c r="O903" s="57">
        <f>_xll.Dce_PhoDanHoiNamNgang9386($G$8,$G$9,$G$10,$G$11,$G$13,$G$14,N903,$E$7,"")</f>
        <v>0.20797200202941901</v>
      </c>
      <c r="S903" s="63"/>
      <c r="T903" s="64"/>
    </row>
    <row r="904" spans="14:20">
      <c r="N904" s="72">
        <v>8.9501094818115199</v>
      </c>
      <c r="O904" s="57">
        <f>_xll.Dce_PhoDanHoiNamNgang9386($G$8,$G$9,$G$10,$G$11,$G$13,$G$14,N904,$E$7,"")</f>
        <v>0.20797200202941901</v>
      </c>
      <c r="S904" s="63"/>
      <c r="T904" s="64"/>
    </row>
    <row r="905" spans="14:20">
      <c r="N905" s="72">
        <v>8.9601097106933594</v>
      </c>
      <c r="O905" s="57">
        <f>_xll.Dce_PhoDanHoiNamNgang9386($G$8,$G$9,$G$10,$G$11,$G$13,$G$14,N905,$E$7,"")</f>
        <v>0.20797200202941901</v>
      </c>
      <c r="S905" s="63"/>
      <c r="T905" s="64"/>
    </row>
    <row r="906" spans="14:20">
      <c r="N906" s="72">
        <v>8.9701099395752006</v>
      </c>
      <c r="O906" s="57">
        <f>_xll.Dce_PhoDanHoiNamNgang9386($G$8,$G$9,$G$10,$G$11,$G$13,$G$14,N906,$E$7,"")</f>
        <v>0.20797200202941901</v>
      </c>
      <c r="S906" s="63"/>
      <c r="T906" s="64"/>
    </row>
    <row r="907" spans="14:20">
      <c r="N907" s="72">
        <v>8.9801101684570295</v>
      </c>
      <c r="O907" s="57">
        <f>_xll.Dce_PhoDanHoiNamNgang9386($G$8,$G$9,$G$10,$G$11,$G$13,$G$14,N907,$E$7,"")</f>
        <v>0.20797200202941901</v>
      </c>
      <c r="S907" s="63"/>
      <c r="T907" s="64"/>
    </row>
    <row r="908" spans="14:20">
      <c r="N908" s="72">
        <v>8.9901103973388707</v>
      </c>
      <c r="O908" s="57">
        <f>_xll.Dce_PhoDanHoiNamNgang9386($G$8,$G$9,$G$10,$G$11,$G$13,$G$14,N908,$E$7,"")</f>
        <v>0.20797200202941901</v>
      </c>
      <c r="S908" s="63"/>
      <c r="T908" s="64"/>
    </row>
    <row r="909" spans="14:20">
      <c r="N909" s="72">
        <v>9.0001106262206996</v>
      </c>
      <c r="O909" s="57">
        <f>_xll.Dce_PhoDanHoiNamNgang9386($G$8,$G$9,$G$10,$G$11,$G$13,$G$14,N909,$E$7,"")</f>
        <v>0.20797200202941901</v>
      </c>
      <c r="S909" s="63"/>
      <c r="T909" s="64"/>
    </row>
    <row r="910" spans="14:20">
      <c r="N910" s="72">
        <v>9.0101108551025408</v>
      </c>
      <c r="O910" s="57">
        <f>_xll.Dce_PhoDanHoiNamNgang9386($G$8,$G$9,$G$10,$G$11,$G$13,$G$14,N910,$E$7,"")</f>
        <v>0.20797200202941901</v>
      </c>
      <c r="S910" s="63"/>
      <c r="T910" s="64"/>
    </row>
    <row r="911" spans="14:20">
      <c r="N911" s="72">
        <v>9.0201110839843697</v>
      </c>
      <c r="O911" s="57">
        <f>_xll.Dce_PhoDanHoiNamNgang9386($G$8,$G$9,$G$10,$G$11,$G$13,$G$14,N911,$E$7,"")</f>
        <v>0.20797200202941901</v>
      </c>
      <c r="S911" s="63"/>
      <c r="T911" s="64"/>
    </row>
    <row r="912" spans="14:20">
      <c r="N912" s="72">
        <v>9.0301113128662092</v>
      </c>
      <c r="O912" s="57">
        <f>_xll.Dce_PhoDanHoiNamNgang9386($G$8,$G$9,$G$10,$G$11,$G$13,$G$14,N912,$E$7,"")</f>
        <v>0.20797200202941901</v>
      </c>
      <c r="S912" s="63"/>
      <c r="T912" s="64"/>
    </row>
    <row r="913" spans="14:20">
      <c r="N913" s="72">
        <v>9.0401115417480504</v>
      </c>
      <c r="O913" s="57">
        <f>_xll.Dce_PhoDanHoiNamNgang9386($G$8,$G$9,$G$10,$G$11,$G$13,$G$14,N913,$E$7,"")</f>
        <v>0.20797200202941901</v>
      </c>
      <c r="S913" s="63"/>
      <c r="T913" s="64"/>
    </row>
    <row r="914" spans="14:20">
      <c r="N914" s="72">
        <v>9.0501117706298793</v>
      </c>
      <c r="O914" s="57">
        <f>_xll.Dce_PhoDanHoiNamNgang9386($G$8,$G$9,$G$10,$G$11,$G$13,$G$14,N914,$E$7,"")</f>
        <v>0.20797200202941901</v>
      </c>
      <c r="S914" s="63"/>
      <c r="T914" s="64"/>
    </row>
    <row r="915" spans="14:20">
      <c r="N915" s="72">
        <v>9.0601119995117205</v>
      </c>
      <c r="O915" s="57">
        <f>_xll.Dce_PhoDanHoiNamNgang9386($G$8,$G$9,$G$10,$G$11,$G$13,$G$14,N915,$E$7,"")</f>
        <v>0.20797200202941901</v>
      </c>
      <c r="S915" s="63"/>
      <c r="T915" s="64"/>
    </row>
    <row r="916" spans="14:20">
      <c r="N916" s="72">
        <v>9.0701122283935494</v>
      </c>
      <c r="O916" s="57">
        <f>_xll.Dce_PhoDanHoiNamNgang9386($G$8,$G$9,$G$10,$G$11,$G$13,$G$14,N916,$E$7,"")</f>
        <v>0.20797200202941901</v>
      </c>
      <c r="S916" s="63"/>
      <c r="T916" s="64"/>
    </row>
    <row r="917" spans="14:20">
      <c r="N917" s="72">
        <v>9.0801124572753906</v>
      </c>
      <c r="O917" s="57">
        <f>_xll.Dce_PhoDanHoiNamNgang9386($G$8,$G$9,$G$10,$G$11,$G$13,$G$14,N917,$E$7,"")</f>
        <v>0.20797200202941901</v>
      </c>
      <c r="S917" s="63"/>
      <c r="T917" s="64"/>
    </row>
    <row r="918" spans="14:20">
      <c r="N918" s="72">
        <v>9.0901126861572301</v>
      </c>
      <c r="O918" s="57">
        <f>_xll.Dce_PhoDanHoiNamNgang9386($G$8,$G$9,$G$10,$G$11,$G$13,$G$14,N918,$E$7,"")</f>
        <v>0.20797200202941901</v>
      </c>
      <c r="S918" s="63"/>
      <c r="T918" s="64"/>
    </row>
    <row r="919" spans="14:20">
      <c r="N919" s="72">
        <v>9.1001129150390607</v>
      </c>
      <c r="O919" s="57">
        <f>_xll.Dce_PhoDanHoiNamNgang9386($G$8,$G$9,$G$10,$G$11,$G$13,$G$14,N919,$E$7,"")</f>
        <v>0.20797200202941901</v>
      </c>
      <c r="S919" s="63"/>
      <c r="T919" s="64"/>
    </row>
    <row r="920" spans="14:20">
      <c r="N920" s="72">
        <v>9.1101131439209002</v>
      </c>
      <c r="O920" s="57">
        <f>_xll.Dce_PhoDanHoiNamNgang9386($G$8,$G$9,$G$10,$G$11,$G$13,$G$14,N920,$E$7,"")</f>
        <v>0.20797200202941901</v>
      </c>
      <c r="S920" s="63"/>
      <c r="T920" s="64"/>
    </row>
    <row r="921" spans="14:20">
      <c r="N921" s="72">
        <v>9.1201133728027308</v>
      </c>
      <c r="O921" s="57">
        <f>_xll.Dce_PhoDanHoiNamNgang9386($G$8,$G$9,$G$10,$G$11,$G$13,$G$14,N921,$E$7,"")</f>
        <v>0.20797200202941901</v>
      </c>
      <c r="S921" s="63"/>
      <c r="T921" s="64"/>
    </row>
    <row r="922" spans="14:20">
      <c r="N922" s="72">
        <v>9.1301136016845703</v>
      </c>
      <c r="O922" s="57">
        <f>_xll.Dce_PhoDanHoiNamNgang9386($G$8,$G$9,$G$10,$G$11,$G$13,$G$14,N922,$E$7,"")</f>
        <v>0.20797200202941901</v>
      </c>
      <c r="S922" s="63"/>
      <c r="T922" s="64"/>
    </row>
    <row r="923" spans="14:20">
      <c r="N923" s="72">
        <v>9.1401138305664098</v>
      </c>
      <c r="O923" s="57">
        <f>_xll.Dce_PhoDanHoiNamNgang9386($G$8,$G$9,$G$10,$G$11,$G$13,$G$14,N923,$E$7,"")</f>
        <v>0.20797200202941901</v>
      </c>
      <c r="S923" s="63"/>
      <c r="T923" s="64"/>
    </row>
    <row r="924" spans="14:20">
      <c r="N924" s="72">
        <v>9.1501140594482404</v>
      </c>
      <c r="O924" s="57">
        <f>_xll.Dce_PhoDanHoiNamNgang9386($G$8,$G$9,$G$10,$G$11,$G$13,$G$14,N924,$E$7,"")</f>
        <v>0.20797200202941901</v>
      </c>
      <c r="S924" s="63"/>
      <c r="T924" s="64"/>
    </row>
    <row r="925" spans="14:20">
      <c r="N925" s="72">
        <v>9.1601142883300799</v>
      </c>
      <c r="O925" s="57">
        <f>_xll.Dce_PhoDanHoiNamNgang9386($G$8,$G$9,$G$10,$G$11,$G$13,$G$14,N925,$E$7,"")</f>
        <v>0.20797200202941901</v>
      </c>
      <c r="S925" s="63"/>
      <c r="T925" s="64"/>
    </row>
    <row r="926" spans="14:20">
      <c r="N926" s="72">
        <v>9.1701145172119105</v>
      </c>
      <c r="O926" s="57">
        <f>_xll.Dce_PhoDanHoiNamNgang9386($G$8,$G$9,$G$10,$G$11,$G$13,$G$14,N926,$E$7,"")</f>
        <v>0.20797200202941901</v>
      </c>
      <c r="S926" s="63"/>
      <c r="T926" s="64"/>
    </row>
    <row r="927" spans="14:20">
      <c r="N927" s="72">
        <v>9.18011474609375</v>
      </c>
      <c r="O927" s="57">
        <f>_xll.Dce_PhoDanHoiNamNgang9386($G$8,$G$9,$G$10,$G$11,$G$13,$G$14,N927,$E$7,"")</f>
        <v>0.20797200202941901</v>
      </c>
      <c r="S927" s="63"/>
      <c r="T927" s="64"/>
    </row>
    <row r="928" spans="14:20">
      <c r="N928" s="72">
        <v>9.1901149749755895</v>
      </c>
      <c r="O928" s="57">
        <f>_xll.Dce_PhoDanHoiNamNgang9386($G$8,$G$9,$G$10,$G$11,$G$13,$G$14,N928,$E$7,"")</f>
        <v>0.20797200202941901</v>
      </c>
      <c r="S928" s="63"/>
      <c r="T928" s="64"/>
    </row>
    <row r="929" spans="14:20">
      <c r="N929" s="72">
        <v>9.2001152038574201</v>
      </c>
      <c r="O929" s="57">
        <f>_xll.Dce_PhoDanHoiNamNgang9386($G$8,$G$9,$G$10,$G$11,$G$13,$G$14,N929,$E$7,"")</f>
        <v>0.20797200202941901</v>
      </c>
      <c r="S929" s="63"/>
      <c r="T929" s="64"/>
    </row>
    <row r="930" spans="14:20">
      <c r="N930" s="72">
        <v>9.2101154327392596</v>
      </c>
      <c r="O930" s="57">
        <f>_xll.Dce_PhoDanHoiNamNgang9386($G$8,$G$9,$G$10,$G$11,$G$13,$G$14,N930,$E$7,"")</f>
        <v>0.20797200202941901</v>
      </c>
      <c r="S930" s="63"/>
      <c r="T930" s="64"/>
    </row>
    <row r="931" spans="14:20">
      <c r="N931" s="72">
        <v>9.2201156616210902</v>
      </c>
      <c r="O931" s="57">
        <f>_xll.Dce_PhoDanHoiNamNgang9386($G$8,$G$9,$G$10,$G$11,$G$13,$G$14,N931,$E$7,"")</f>
        <v>0.20797200202941901</v>
      </c>
      <c r="S931" s="63"/>
      <c r="T931" s="64"/>
    </row>
    <row r="932" spans="14:20">
      <c r="N932" s="72">
        <v>9.2301158905029297</v>
      </c>
      <c r="O932" s="57">
        <f>_xll.Dce_PhoDanHoiNamNgang9386($G$8,$G$9,$G$10,$G$11,$G$13,$G$14,N932,$E$7,"")</f>
        <v>0.20797200202941901</v>
      </c>
      <c r="S932" s="63"/>
      <c r="T932" s="64"/>
    </row>
    <row r="933" spans="14:20">
      <c r="N933" s="72">
        <v>9.2401161193847692</v>
      </c>
      <c r="O933" s="57">
        <f>_xll.Dce_PhoDanHoiNamNgang9386($G$8,$G$9,$G$10,$G$11,$G$13,$G$14,N933,$E$7,"")</f>
        <v>0.20797200202941901</v>
      </c>
      <c r="S933" s="63"/>
      <c r="T933" s="64"/>
    </row>
    <row r="934" spans="14:20">
      <c r="N934" s="72">
        <v>9.2501163482665998</v>
      </c>
      <c r="O934" s="57">
        <f>_xll.Dce_PhoDanHoiNamNgang9386($G$8,$G$9,$G$10,$G$11,$G$13,$G$14,N934,$E$7,"")</f>
        <v>0.20797200202941901</v>
      </c>
      <c r="S934" s="63"/>
      <c r="T934" s="64"/>
    </row>
    <row r="935" spans="14:20">
      <c r="N935" s="72">
        <v>9.2601165771484393</v>
      </c>
      <c r="O935" s="57">
        <f>_xll.Dce_PhoDanHoiNamNgang9386($G$8,$G$9,$G$10,$G$11,$G$13,$G$14,N935,$E$7,"")</f>
        <v>0.20797200202941901</v>
      </c>
      <c r="S935" s="63"/>
      <c r="T935" s="64"/>
    </row>
    <row r="936" spans="14:20">
      <c r="N936" s="72">
        <v>9.2701168060302699</v>
      </c>
      <c r="O936" s="57">
        <f>_xll.Dce_PhoDanHoiNamNgang9386($G$8,$G$9,$G$10,$G$11,$G$13,$G$14,N936,$E$7,"")</f>
        <v>0.20797200202941901</v>
      </c>
      <c r="S936" s="63"/>
      <c r="T936" s="64"/>
    </row>
    <row r="937" spans="14:20">
      <c r="N937" s="72">
        <v>9.2801170349121094</v>
      </c>
      <c r="O937" s="57">
        <f>_xll.Dce_PhoDanHoiNamNgang9386($G$8,$G$9,$G$10,$G$11,$G$13,$G$14,N937,$E$7,"")</f>
        <v>0.20797200202941901</v>
      </c>
      <c r="S937" s="63"/>
      <c r="T937" s="64"/>
    </row>
    <row r="938" spans="14:20">
      <c r="N938" s="72">
        <v>9.2901172637939506</v>
      </c>
      <c r="O938" s="57">
        <f>_xll.Dce_PhoDanHoiNamNgang9386($G$8,$G$9,$G$10,$G$11,$G$13,$G$14,N938,$E$7,"")</f>
        <v>0.20797200202941901</v>
      </c>
      <c r="S938" s="63"/>
      <c r="T938" s="64"/>
    </row>
    <row r="939" spans="14:20">
      <c r="N939" s="72">
        <v>9.3001174926757795</v>
      </c>
      <c r="O939" s="57">
        <f>_xll.Dce_PhoDanHoiNamNgang9386($G$8,$G$9,$G$10,$G$11,$G$13,$G$14,N939,$E$7,"")</f>
        <v>0.20797200202941901</v>
      </c>
      <c r="S939" s="63"/>
      <c r="T939" s="64"/>
    </row>
    <row r="940" spans="14:20">
      <c r="N940" s="72">
        <v>9.3101177215576207</v>
      </c>
      <c r="O940" s="57">
        <f>_xll.Dce_PhoDanHoiNamNgang9386($G$8,$G$9,$G$10,$G$11,$G$13,$G$14,N940,$E$7,"")</f>
        <v>0.20797200202941901</v>
      </c>
      <c r="S940" s="63"/>
      <c r="T940" s="64"/>
    </row>
    <row r="941" spans="14:20">
      <c r="N941" s="72">
        <v>9.3201179504394496</v>
      </c>
      <c r="O941" s="57">
        <f>_xll.Dce_PhoDanHoiNamNgang9386($G$8,$G$9,$G$10,$G$11,$G$13,$G$14,N941,$E$7,"")</f>
        <v>0.20797200202941901</v>
      </c>
      <c r="S941" s="63"/>
      <c r="T941" s="64"/>
    </row>
    <row r="942" spans="14:20">
      <c r="N942" s="72">
        <v>9.3301181793212908</v>
      </c>
      <c r="O942" s="57">
        <f>_xll.Dce_PhoDanHoiNamNgang9386($G$8,$G$9,$G$10,$G$11,$G$13,$G$14,N942,$E$7,"")</f>
        <v>0.20797200202941901</v>
      </c>
      <c r="S942" s="63"/>
      <c r="T942" s="64"/>
    </row>
    <row r="943" spans="14:20">
      <c r="N943" s="72">
        <v>9.3401184082031197</v>
      </c>
      <c r="O943" s="57">
        <f>_xll.Dce_PhoDanHoiNamNgang9386($G$8,$G$9,$G$10,$G$11,$G$13,$G$14,N943,$E$7,"")</f>
        <v>0.20797200202941901</v>
      </c>
      <c r="S943" s="63"/>
      <c r="T943" s="64"/>
    </row>
    <row r="944" spans="14:20">
      <c r="N944" s="72">
        <v>9.3501186370849592</v>
      </c>
      <c r="O944" s="57">
        <f>_xll.Dce_PhoDanHoiNamNgang9386($G$8,$G$9,$G$10,$G$11,$G$13,$G$14,N944,$E$7,"")</f>
        <v>0.20797200202941901</v>
      </c>
      <c r="S944" s="63"/>
      <c r="T944" s="64"/>
    </row>
    <row r="945" spans="14:20">
      <c r="N945" s="72">
        <v>9.3601188659668004</v>
      </c>
      <c r="O945" s="57">
        <f>_xll.Dce_PhoDanHoiNamNgang9386($G$8,$G$9,$G$10,$G$11,$G$13,$G$14,N945,$E$7,"")</f>
        <v>0.20797200202941901</v>
      </c>
      <c r="S945" s="63"/>
      <c r="T945" s="64"/>
    </row>
    <row r="946" spans="14:20">
      <c r="N946" s="72">
        <v>9.3701190948486293</v>
      </c>
      <c r="O946" s="57">
        <f>_xll.Dce_PhoDanHoiNamNgang9386($G$8,$G$9,$G$10,$G$11,$G$13,$G$14,N946,$E$7,"")</f>
        <v>0.20797200202941901</v>
      </c>
      <c r="S946" s="63"/>
      <c r="T946" s="64"/>
    </row>
    <row r="947" spans="14:20">
      <c r="N947" s="72">
        <v>9.3801193237304705</v>
      </c>
      <c r="O947" s="57">
        <f>_xll.Dce_PhoDanHoiNamNgang9386($G$8,$G$9,$G$10,$G$11,$G$13,$G$14,N947,$E$7,"")</f>
        <v>0.20797200202941901</v>
      </c>
      <c r="S947" s="63"/>
      <c r="T947" s="64"/>
    </row>
    <row r="948" spans="14:20">
      <c r="N948" s="72">
        <v>9.3901195526122994</v>
      </c>
      <c r="O948" s="57">
        <f>_xll.Dce_PhoDanHoiNamNgang9386($G$8,$G$9,$G$10,$G$11,$G$13,$G$14,N948,$E$7,"")</f>
        <v>0.20797200202941901</v>
      </c>
      <c r="S948" s="63"/>
      <c r="T948" s="64"/>
    </row>
    <row r="949" spans="14:20">
      <c r="N949" s="72">
        <v>9.4001197814941406</v>
      </c>
      <c r="O949" s="57">
        <f>_xll.Dce_PhoDanHoiNamNgang9386($G$8,$G$9,$G$10,$G$11,$G$13,$G$14,N949,$E$7,"")</f>
        <v>0.20797200202941901</v>
      </c>
      <c r="S949" s="63"/>
      <c r="T949" s="64"/>
    </row>
    <row r="950" spans="14:20">
      <c r="N950" s="72">
        <v>9.4101200103759801</v>
      </c>
      <c r="O950" s="57">
        <f>_xll.Dce_PhoDanHoiNamNgang9386($G$8,$G$9,$G$10,$G$11,$G$13,$G$14,N950,$E$7,"")</f>
        <v>0.20797200202941901</v>
      </c>
      <c r="S950" s="63"/>
      <c r="T950" s="64"/>
    </row>
    <row r="951" spans="14:20">
      <c r="N951" s="72">
        <v>9.4201202392578107</v>
      </c>
      <c r="O951" s="57">
        <f>_xll.Dce_PhoDanHoiNamNgang9386($G$8,$G$9,$G$10,$G$11,$G$13,$G$14,N951,$E$7,"")</f>
        <v>0.20797200202941901</v>
      </c>
      <c r="S951" s="63"/>
      <c r="T951" s="64"/>
    </row>
    <row r="952" spans="14:20">
      <c r="N952" s="72">
        <v>9.4301204681396502</v>
      </c>
      <c r="O952" s="57">
        <f>_xll.Dce_PhoDanHoiNamNgang9386($G$8,$G$9,$G$10,$G$11,$G$13,$G$14,N952,$E$7,"")</f>
        <v>0.20797200202941901</v>
      </c>
      <c r="S952" s="63"/>
      <c r="T952" s="64"/>
    </row>
    <row r="953" spans="14:20">
      <c r="N953" s="72">
        <v>9.4401206970214808</v>
      </c>
      <c r="O953" s="57">
        <f>_xll.Dce_PhoDanHoiNamNgang9386($G$8,$G$9,$G$10,$G$11,$G$13,$G$14,N953,$E$7,"")</f>
        <v>0.20797200202941901</v>
      </c>
      <c r="S953" s="63"/>
      <c r="T953" s="64"/>
    </row>
    <row r="954" spans="14:20">
      <c r="N954" s="72">
        <v>9.4501209259033203</v>
      </c>
      <c r="O954" s="57">
        <f>_xll.Dce_PhoDanHoiNamNgang9386($G$8,$G$9,$G$10,$G$11,$G$13,$G$14,N954,$E$7,"")</f>
        <v>0.20797200202941901</v>
      </c>
      <c r="S954" s="63"/>
      <c r="T954" s="64"/>
    </row>
    <row r="955" spans="14:20">
      <c r="N955" s="72">
        <v>9.4601211547851598</v>
      </c>
      <c r="O955" s="57">
        <f>_xll.Dce_PhoDanHoiNamNgang9386($G$8,$G$9,$G$10,$G$11,$G$13,$G$14,N955,$E$7,"")</f>
        <v>0.20797200202941901</v>
      </c>
      <c r="S955" s="63"/>
      <c r="T955" s="64"/>
    </row>
    <row r="956" spans="14:20">
      <c r="N956" s="72">
        <v>9.4701213836669904</v>
      </c>
      <c r="O956" s="57">
        <f>_xll.Dce_PhoDanHoiNamNgang9386($G$8,$G$9,$G$10,$G$11,$G$13,$G$14,N956,$E$7,"")</f>
        <v>0.20797200202941901</v>
      </c>
      <c r="S956" s="63"/>
      <c r="T956" s="64"/>
    </row>
    <row r="957" spans="14:20">
      <c r="N957" s="72">
        <v>9.4801216125488299</v>
      </c>
      <c r="O957" s="57">
        <f>_xll.Dce_PhoDanHoiNamNgang9386($G$8,$G$9,$G$10,$G$11,$G$13,$G$14,N957,$E$7,"")</f>
        <v>0.20797200202941901</v>
      </c>
      <c r="S957" s="63"/>
      <c r="T957" s="64"/>
    </row>
    <row r="958" spans="14:20">
      <c r="N958" s="72">
        <v>9.4901218414306605</v>
      </c>
      <c r="O958" s="57">
        <f>_xll.Dce_PhoDanHoiNamNgang9386($G$8,$G$9,$G$10,$G$11,$G$13,$G$14,N958,$E$7,"")</f>
        <v>0.20797200202941901</v>
      </c>
      <c r="S958" s="63"/>
      <c r="T958" s="64"/>
    </row>
    <row r="959" spans="14:20">
      <c r="N959" s="72">
        <v>9.5001220703125</v>
      </c>
      <c r="O959" s="57">
        <f>_xll.Dce_PhoDanHoiNamNgang9386($G$8,$G$9,$G$10,$G$11,$G$13,$G$14,N959,$E$7,"")</f>
        <v>0.20797200202941901</v>
      </c>
      <c r="S959" s="63"/>
      <c r="T959" s="64"/>
    </row>
    <row r="960" spans="14:20">
      <c r="N960" s="72">
        <v>9.5101222991943395</v>
      </c>
      <c r="O960" s="57">
        <f>_xll.Dce_PhoDanHoiNamNgang9386($G$8,$G$9,$G$10,$G$11,$G$13,$G$14,N960,$E$7,"")</f>
        <v>0.20797200202941901</v>
      </c>
      <c r="S960" s="63"/>
      <c r="T960" s="64"/>
    </row>
    <row r="961" spans="14:20">
      <c r="N961" s="72">
        <v>9.5201225280761701</v>
      </c>
      <c r="O961" s="57">
        <f>_xll.Dce_PhoDanHoiNamNgang9386($G$8,$G$9,$G$10,$G$11,$G$13,$G$14,N961,$E$7,"")</f>
        <v>0.20797200202941901</v>
      </c>
      <c r="S961" s="63"/>
      <c r="T961" s="64"/>
    </row>
    <row r="962" spans="14:20">
      <c r="N962" s="72">
        <v>9.5301227569580096</v>
      </c>
      <c r="O962" s="57">
        <f>_xll.Dce_PhoDanHoiNamNgang9386($G$8,$G$9,$G$10,$G$11,$G$13,$G$14,N962,$E$7,"")</f>
        <v>0.20797200202941901</v>
      </c>
      <c r="S962" s="63"/>
      <c r="T962" s="64"/>
    </row>
    <row r="963" spans="14:20">
      <c r="N963" s="72">
        <v>9.5401229858398402</v>
      </c>
      <c r="O963" s="57">
        <f>_xll.Dce_PhoDanHoiNamNgang9386($G$8,$G$9,$G$10,$G$11,$G$13,$G$14,N963,$E$7,"")</f>
        <v>0.20797200202941901</v>
      </c>
      <c r="S963" s="63"/>
      <c r="T963" s="64"/>
    </row>
    <row r="964" spans="14:20">
      <c r="N964" s="72">
        <v>9.5501232147216797</v>
      </c>
      <c r="O964" s="57">
        <f>_xll.Dce_PhoDanHoiNamNgang9386($G$8,$G$9,$G$10,$G$11,$G$13,$G$14,N964,$E$7,"")</f>
        <v>0.20797200202941901</v>
      </c>
      <c r="S964" s="63"/>
      <c r="T964" s="64"/>
    </row>
    <row r="965" spans="14:20">
      <c r="N965" s="72">
        <v>9.5601234436035192</v>
      </c>
      <c r="O965" s="57">
        <f>_xll.Dce_PhoDanHoiNamNgang9386($G$8,$G$9,$G$10,$G$11,$G$13,$G$14,N965,$E$7,"")</f>
        <v>0.20797200202941901</v>
      </c>
      <c r="S965" s="63"/>
      <c r="T965" s="64"/>
    </row>
    <row r="966" spans="14:20">
      <c r="N966" s="72">
        <v>9.5701236724853498</v>
      </c>
      <c r="O966" s="57">
        <f>_xll.Dce_PhoDanHoiNamNgang9386($G$8,$G$9,$G$10,$G$11,$G$13,$G$14,N966,$E$7,"")</f>
        <v>0.20797200202941901</v>
      </c>
      <c r="S966" s="63"/>
      <c r="T966" s="64"/>
    </row>
    <row r="967" spans="14:20">
      <c r="N967" s="72">
        <v>9.5801239013671893</v>
      </c>
      <c r="O967" s="57">
        <f>_xll.Dce_PhoDanHoiNamNgang9386($G$8,$G$9,$G$10,$G$11,$G$13,$G$14,N967,$E$7,"")</f>
        <v>0.20797200202941901</v>
      </c>
      <c r="S967" s="63"/>
      <c r="T967" s="64"/>
    </row>
    <row r="968" spans="14:20">
      <c r="N968" s="72">
        <v>9.5901241302490199</v>
      </c>
      <c r="O968" s="57">
        <f>_xll.Dce_PhoDanHoiNamNgang9386($G$8,$G$9,$G$10,$G$11,$G$13,$G$14,N968,$E$7,"")</f>
        <v>0.20797200202941901</v>
      </c>
      <c r="S968" s="63"/>
      <c r="T968" s="64"/>
    </row>
    <row r="969" spans="14:20">
      <c r="N969" s="72">
        <v>9.6001243591308594</v>
      </c>
      <c r="O969" s="57">
        <f>_xll.Dce_PhoDanHoiNamNgang9386($G$8,$G$9,$G$10,$G$11,$G$13,$G$14,N969,$E$7,"")</f>
        <v>0.20797200202941901</v>
      </c>
      <c r="S969" s="63"/>
      <c r="T969" s="64"/>
    </row>
    <row r="970" spans="14:20">
      <c r="N970" s="72">
        <v>9.6101245880127006</v>
      </c>
      <c r="O970" s="57">
        <f>_xll.Dce_PhoDanHoiNamNgang9386($G$8,$G$9,$G$10,$G$11,$G$13,$G$14,N970,$E$7,"")</f>
        <v>0.20797200202941901</v>
      </c>
      <c r="S970" s="63"/>
      <c r="T970" s="64"/>
    </row>
    <row r="971" spans="14:20">
      <c r="N971" s="72">
        <v>9.6201248168945295</v>
      </c>
      <c r="O971" s="57">
        <f>_xll.Dce_PhoDanHoiNamNgang9386($G$8,$G$9,$G$10,$G$11,$G$13,$G$14,N971,$E$7,"")</f>
        <v>0.20797200202941901</v>
      </c>
      <c r="S971" s="63"/>
      <c r="T971" s="64"/>
    </row>
    <row r="972" spans="14:20">
      <c r="N972" s="72">
        <v>9.6301250457763707</v>
      </c>
      <c r="O972" s="57">
        <f>_xll.Dce_PhoDanHoiNamNgang9386($G$8,$G$9,$G$10,$G$11,$G$13,$G$14,N972,$E$7,"")</f>
        <v>0.20797200202941901</v>
      </c>
      <c r="S972" s="63"/>
      <c r="T972" s="64"/>
    </row>
    <row r="973" spans="14:20">
      <c r="N973" s="72">
        <v>9.6401252746581996</v>
      </c>
      <c r="O973" s="57">
        <f>_xll.Dce_PhoDanHoiNamNgang9386($G$8,$G$9,$G$10,$G$11,$G$13,$G$14,N973,$E$7,"")</f>
        <v>0.20797200202941901</v>
      </c>
      <c r="S973" s="63"/>
      <c r="T973" s="64"/>
    </row>
    <row r="974" spans="14:20">
      <c r="N974" s="72">
        <v>9.6501255035400408</v>
      </c>
      <c r="O974" s="57">
        <f>_xll.Dce_PhoDanHoiNamNgang9386($G$8,$G$9,$G$10,$G$11,$G$13,$G$14,N974,$E$7,"")</f>
        <v>0.20797200202941901</v>
      </c>
      <c r="S974" s="63"/>
      <c r="T974" s="64"/>
    </row>
    <row r="975" spans="14:20">
      <c r="N975" s="72">
        <v>9.6601257324218697</v>
      </c>
      <c r="O975" s="57">
        <f>_xll.Dce_PhoDanHoiNamNgang9386($G$8,$G$9,$G$10,$G$11,$G$13,$G$14,N975,$E$7,"")</f>
        <v>0.20797200202941901</v>
      </c>
      <c r="S975" s="63"/>
      <c r="T975" s="64"/>
    </row>
    <row r="976" spans="14:20">
      <c r="N976" s="72">
        <v>9.6701259613037092</v>
      </c>
      <c r="O976" s="57">
        <f>_xll.Dce_PhoDanHoiNamNgang9386($G$8,$G$9,$G$10,$G$11,$G$13,$G$14,N976,$E$7,"")</f>
        <v>0.20797200202941901</v>
      </c>
      <c r="S976" s="63"/>
      <c r="T976" s="64"/>
    </row>
    <row r="977" spans="14:20">
      <c r="N977" s="72">
        <v>9.6801261901855504</v>
      </c>
      <c r="O977" s="57">
        <f>_xll.Dce_PhoDanHoiNamNgang9386($G$8,$G$9,$G$10,$G$11,$G$13,$G$14,N977,$E$7,"")</f>
        <v>0.20797200202941901</v>
      </c>
      <c r="S977" s="63"/>
      <c r="T977" s="64"/>
    </row>
    <row r="978" spans="14:20">
      <c r="N978" s="72">
        <v>9.6901264190673793</v>
      </c>
      <c r="O978" s="57">
        <f>_xll.Dce_PhoDanHoiNamNgang9386($G$8,$G$9,$G$10,$G$11,$G$13,$G$14,N978,$E$7,"")</f>
        <v>0.20797200202941901</v>
      </c>
      <c r="S978" s="63"/>
      <c r="T978" s="64"/>
    </row>
    <row r="979" spans="14:20">
      <c r="N979" s="72">
        <v>9.7001266479492205</v>
      </c>
      <c r="O979" s="57">
        <f>_xll.Dce_PhoDanHoiNamNgang9386($G$8,$G$9,$G$10,$G$11,$G$13,$G$14,N979,$E$7,"")</f>
        <v>0.20797200202941901</v>
      </c>
      <c r="S979" s="63"/>
      <c r="T979" s="64"/>
    </row>
    <row r="980" spans="14:20">
      <c r="N980" s="72">
        <v>9.7101268768310494</v>
      </c>
      <c r="O980" s="57">
        <f>_xll.Dce_PhoDanHoiNamNgang9386($G$8,$G$9,$G$10,$G$11,$G$13,$G$14,N980,$E$7,"")</f>
        <v>0.20797200202941901</v>
      </c>
      <c r="S980" s="63"/>
      <c r="T980" s="64"/>
    </row>
    <row r="981" spans="14:20">
      <c r="N981" s="72">
        <v>9.7201271057128906</v>
      </c>
      <c r="O981" s="57">
        <f>_xll.Dce_PhoDanHoiNamNgang9386($G$8,$G$9,$G$10,$G$11,$G$13,$G$14,N981,$E$7,"")</f>
        <v>0.20797200202941901</v>
      </c>
      <c r="S981" s="63"/>
      <c r="T981" s="64"/>
    </row>
    <row r="982" spans="14:20">
      <c r="N982" s="72">
        <v>9.7301273345947301</v>
      </c>
      <c r="O982" s="57">
        <f>_xll.Dce_PhoDanHoiNamNgang9386($G$8,$G$9,$G$10,$G$11,$G$13,$G$14,N982,$E$7,"")</f>
        <v>0.20797200202941901</v>
      </c>
      <c r="S982" s="63"/>
      <c r="T982" s="64"/>
    </row>
    <row r="983" spans="14:20">
      <c r="N983" s="72">
        <v>9.7401275634765607</v>
      </c>
      <c r="O983" s="57">
        <f>_xll.Dce_PhoDanHoiNamNgang9386($G$8,$G$9,$G$10,$G$11,$G$13,$G$14,N983,$E$7,"")</f>
        <v>0.20797200202941901</v>
      </c>
      <c r="S983" s="63"/>
      <c r="T983" s="64"/>
    </row>
    <row r="984" spans="14:20">
      <c r="N984" s="72">
        <v>9.7501277923584002</v>
      </c>
      <c r="O984" s="57">
        <f>_xll.Dce_PhoDanHoiNamNgang9386($G$8,$G$9,$G$10,$G$11,$G$13,$G$14,N984,$E$7,"")</f>
        <v>0.20797200202941901</v>
      </c>
      <c r="S984" s="63"/>
      <c r="T984" s="64"/>
    </row>
    <row r="985" spans="14:20">
      <c r="N985" s="72">
        <v>9.7601280212402308</v>
      </c>
      <c r="O985" s="57">
        <f>_xll.Dce_PhoDanHoiNamNgang9386($G$8,$G$9,$G$10,$G$11,$G$13,$G$14,N985,$E$7,"")</f>
        <v>0.20797200202941901</v>
      </c>
      <c r="S985" s="63"/>
      <c r="T985" s="64"/>
    </row>
    <row r="986" spans="14:20">
      <c r="N986" s="72">
        <v>9.7701282501220703</v>
      </c>
      <c r="O986" s="57">
        <f>_xll.Dce_PhoDanHoiNamNgang9386($G$8,$G$9,$G$10,$G$11,$G$13,$G$14,N986,$E$7,"")</f>
        <v>0.20797200202941901</v>
      </c>
      <c r="S986" s="63"/>
      <c r="T986" s="64"/>
    </row>
    <row r="987" spans="14:20">
      <c r="N987" s="72">
        <v>9.7801284790039098</v>
      </c>
      <c r="O987" s="57">
        <f>_xll.Dce_PhoDanHoiNamNgang9386($G$8,$G$9,$G$10,$G$11,$G$13,$G$14,N987,$E$7,"")</f>
        <v>0.20797200202941901</v>
      </c>
      <c r="S987" s="63"/>
      <c r="T987" s="64"/>
    </row>
    <row r="988" spans="14:20">
      <c r="N988" s="72">
        <v>9.7901287078857404</v>
      </c>
      <c r="O988" s="57">
        <f>_xll.Dce_PhoDanHoiNamNgang9386($G$8,$G$9,$G$10,$G$11,$G$13,$G$14,N988,$E$7,"")</f>
        <v>0.20797200202941901</v>
      </c>
      <c r="S988" s="63"/>
      <c r="T988" s="64"/>
    </row>
    <row r="989" spans="14:20">
      <c r="N989" s="72">
        <v>9.8001289367675799</v>
      </c>
      <c r="O989" s="57">
        <f>_xll.Dce_PhoDanHoiNamNgang9386($G$8,$G$9,$G$10,$G$11,$G$13,$G$14,N989,$E$7,"")</f>
        <v>0.20797200202941901</v>
      </c>
      <c r="S989" s="63"/>
      <c r="T989" s="64"/>
    </row>
    <row r="990" spans="14:20">
      <c r="N990" s="72">
        <v>9.8101291656494105</v>
      </c>
      <c r="O990" s="57">
        <f>_xll.Dce_PhoDanHoiNamNgang9386($G$8,$G$9,$G$10,$G$11,$G$13,$G$14,N990,$E$7,"")</f>
        <v>0.20797200202941901</v>
      </c>
      <c r="S990" s="63"/>
      <c r="T990" s="64"/>
    </row>
    <row r="991" spans="14:20">
      <c r="N991" s="72">
        <v>9.82012939453125</v>
      </c>
      <c r="O991" s="57">
        <f>_xll.Dce_PhoDanHoiNamNgang9386($G$8,$G$9,$G$10,$G$11,$G$13,$G$14,N991,$E$7,"")</f>
        <v>0.20797200202941901</v>
      </c>
      <c r="S991" s="63"/>
      <c r="T991" s="64"/>
    </row>
    <row r="992" spans="14:20">
      <c r="N992" s="72">
        <v>9.8301296234130895</v>
      </c>
      <c r="O992" s="57">
        <f>_xll.Dce_PhoDanHoiNamNgang9386($G$8,$G$9,$G$10,$G$11,$G$13,$G$14,N992,$E$7,"")</f>
        <v>0.20797200202941901</v>
      </c>
      <c r="S992" s="63"/>
      <c r="T992" s="64"/>
    </row>
    <row r="993" spans="14:20">
      <c r="N993" s="72">
        <v>9.8401298522949201</v>
      </c>
      <c r="O993" s="57">
        <f>_xll.Dce_PhoDanHoiNamNgang9386($G$8,$G$9,$G$10,$G$11,$G$13,$G$14,N993,$E$7,"")</f>
        <v>0.20797200202941901</v>
      </c>
      <c r="S993" s="63"/>
      <c r="T993" s="64"/>
    </row>
    <row r="994" spans="14:20">
      <c r="N994" s="72">
        <v>9.8501300811767596</v>
      </c>
      <c r="O994" s="57">
        <f>_xll.Dce_PhoDanHoiNamNgang9386($G$8,$G$9,$G$10,$G$11,$G$13,$G$14,N994,$E$7,"")</f>
        <v>0.20797200202941901</v>
      </c>
      <c r="S994" s="63"/>
      <c r="T994" s="64"/>
    </row>
    <row r="995" spans="14:20">
      <c r="N995" s="72">
        <v>9.8601303100585902</v>
      </c>
      <c r="O995" s="57">
        <f>_xll.Dce_PhoDanHoiNamNgang9386($G$8,$G$9,$G$10,$G$11,$G$13,$G$14,N995,$E$7,"")</f>
        <v>0.20797200202941901</v>
      </c>
      <c r="S995" s="63"/>
      <c r="T995" s="64"/>
    </row>
    <row r="996" spans="14:20">
      <c r="N996" s="72">
        <v>9.8701305389404297</v>
      </c>
      <c r="O996" s="57">
        <f>_xll.Dce_PhoDanHoiNamNgang9386($G$8,$G$9,$G$10,$G$11,$G$13,$G$14,N996,$E$7,"")</f>
        <v>0.20797200202941901</v>
      </c>
      <c r="S996" s="63"/>
      <c r="T996" s="64"/>
    </row>
    <row r="997" spans="14:20">
      <c r="N997" s="72">
        <v>9.8801307678222692</v>
      </c>
      <c r="O997" s="57">
        <f>_xll.Dce_PhoDanHoiNamNgang9386($G$8,$G$9,$G$10,$G$11,$G$13,$G$14,N997,$E$7,"")</f>
        <v>0.20797200202941901</v>
      </c>
      <c r="S997" s="63"/>
      <c r="T997" s="64"/>
    </row>
    <row r="998" spans="14:20">
      <c r="N998" s="72">
        <v>9.8901309967040998</v>
      </c>
      <c r="O998" s="57">
        <f>_xll.Dce_PhoDanHoiNamNgang9386($G$8,$G$9,$G$10,$G$11,$G$13,$G$14,N998,$E$7,"")</f>
        <v>0.20797200202941901</v>
      </c>
      <c r="S998" s="63"/>
      <c r="T998" s="64"/>
    </row>
    <row r="999" spans="14:20">
      <c r="N999" s="72">
        <v>9.9001312255859393</v>
      </c>
      <c r="O999" s="57">
        <f>_xll.Dce_PhoDanHoiNamNgang9386($G$8,$G$9,$G$10,$G$11,$G$13,$G$14,N999,$E$7,"")</f>
        <v>0.20797200202941901</v>
      </c>
      <c r="S999" s="63"/>
      <c r="T999" s="64"/>
    </row>
    <row r="1000" spans="14:20">
      <c r="N1000" s="72">
        <v>9.9101314544677699</v>
      </c>
      <c r="O1000" s="57">
        <f>_xll.Dce_PhoDanHoiNamNgang9386($G$8,$G$9,$G$10,$G$11,$G$13,$G$14,N1000,$E$7,"")</f>
        <v>0.20797200202941901</v>
      </c>
      <c r="S1000" s="63"/>
      <c r="T1000" s="64"/>
    </row>
    <row r="1001" spans="14:20">
      <c r="N1001" s="72">
        <v>9.9201316833496094</v>
      </c>
      <c r="O1001" s="57">
        <f>_xll.Dce_PhoDanHoiNamNgang9386($G$8,$G$9,$G$10,$G$11,$G$13,$G$14,N1001,$E$7,"")</f>
        <v>0.20797200202941901</v>
      </c>
      <c r="S1001" s="63"/>
      <c r="T1001" s="64"/>
    </row>
    <row r="1002" spans="14:20">
      <c r="N1002" s="72">
        <v>9.9301319122314506</v>
      </c>
      <c r="O1002" s="57">
        <f>_xll.Dce_PhoDanHoiNamNgang9386($G$8,$G$9,$G$10,$G$11,$G$13,$G$14,N1002,$E$7,"")</f>
        <v>0.20797200202941901</v>
      </c>
      <c r="S1002" s="63"/>
      <c r="T1002" s="64"/>
    </row>
    <row r="1003" spans="14:20">
      <c r="N1003" s="72">
        <v>9.9401321411132795</v>
      </c>
      <c r="O1003" s="57">
        <f>_xll.Dce_PhoDanHoiNamNgang9386($G$8,$G$9,$G$10,$G$11,$G$13,$G$14,N1003,$E$7,"")</f>
        <v>0.20797200202941901</v>
      </c>
      <c r="S1003" s="63"/>
      <c r="T1003" s="64"/>
    </row>
    <row r="1004" spans="14:20">
      <c r="N1004" s="72">
        <v>9.9501323699951207</v>
      </c>
      <c r="O1004" s="57">
        <f>_xll.Dce_PhoDanHoiNamNgang9386($G$8,$G$9,$G$10,$G$11,$G$13,$G$14,N1004,$E$7,"")</f>
        <v>0.20797200202941901</v>
      </c>
      <c r="S1004" s="63"/>
      <c r="T1004" s="64"/>
    </row>
    <row r="1005" spans="14:20">
      <c r="N1005" s="72">
        <v>9.9601325988769496</v>
      </c>
      <c r="O1005" s="57">
        <f>_xll.Dce_PhoDanHoiNamNgang9386($G$8,$G$9,$G$10,$G$11,$G$13,$G$14,N1005,$E$7,"")</f>
        <v>0.20797200202941901</v>
      </c>
      <c r="S1005" s="63"/>
      <c r="T1005" s="64"/>
    </row>
    <row r="1006" spans="14:20">
      <c r="N1006" s="72">
        <v>9.9701328277587908</v>
      </c>
      <c r="O1006" s="57">
        <f>_xll.Dce_PhoDanHoiNamNgang9386($G$8,$G$9,$G$10,$G$11,$G$13,$G$14,N1006,$E$7,"")</f>
        <v>0.20797200202941901</v>
      </c>
      <c r="S1006" s="63"/>
      <c r="T1006" s="64"/>
    </row>
    <row r="1007" spans="14:20">
      <c r="N1007" s="72">
        <v>9.9801330566406197</v>
      </c>
      <c r="O1007" s="57">
        <f>_xll.Dce_PhoDanHoiNamNgang9386($G$8,$G$9,$G$10,$G$11,$G$13,$G$14,N1007,$E$7,"")</f>
        <v>0.20797200202941901</v>
      </c>
      <c r="S1007" s="63"/>
      <c r="T1007" s="64"/>
    </row>
    <row r="1008" spans="14:20">
      <c r="N1008" s="72">
        <v>9.9901332855224592</v>
      </c>
      <c r="O1008" s="57">
        <f>_xll.Dce_PhoDanHoiNamNgang9386($G$8,$G$9,$G$10,$G$11,$G$13,$G$14,N1008,$E$7,"")</f>
        <v>0.20797200202941901</v>
      </c>
      <c r="S1008" s="63"/>
      <c r="T1008" s="64"/>
    </row>
    <row r="1009" spans="19:20">
      <c r="S1009" s="63"/>
      <c r="T1009" s="64"/>
    </row>
  </sheetData>
  <mergeCells count="72">
    <mergeCell ref="A23:D23"/>
    <mergeCell ref="E23:F23"/>
    <mergeCell ref="H23:L23"/>
    <mergeCell ref="A21:D21"/>
    <mergeCell ref="E21:F21"/>
    <mergeCell ref="H21:L21"/>
    <mergeCell ref="A22:D22"/>
    <mergeCell ref="E22:F22"/>
    <mergeCell ref="H22:L22"/>
    <mergeCell ref="A19:D19"/>
    <mergeCell ref="E19:F19"/>
    <mergeCell ref="H19:L19"/>
    <mergeCell ref="A20:D20"/>
    <mergeCell ref="E20:F20"/>
    <mergeCell ref="H20:L20"/>
    <mergeCell ref="A17:D17"/>
    <mergeCell ref="E17:F17"/>
    <mergeCell ref="H17:L17"/>
    <mergeCell ref="A18:D18"/>
    <mergeCell ref="E18:F18"/>
    <mergeCell ref="H18:L18"/>
    <mergeCell ref="A15:D15"/>
    <mergeCell ref="E15:F15"/>
    <mergeCell ref="H15:L15"/>
    <mergeCell ref="A16:D16"/>
    <mergeCell ref="E16:F16"/>
    <mergeCell ref="H16:L16"/>
    <mergeCell ref="A13:D13"/>
    <mergeCell ref="E13:F13"/>
    <mergeCell ref="H13:L13"/>
    <mergeCell ref="A14:D14"/>
    <mergeCell ref="E14:F14"/>
    <mergeCell ref="H14:L14"/>
    <mergeCell ref="A11:D11"/>
    <mergeCell ref="E11:F11"/>
    <mergeCell ref="H11:L11"/>
    <mergeCell ref="A12:D12"/>
    <mergeCell ref="E12:F12"/>
    <mergeCell ref="H12:L12"/>
    <mergeCell ref="A9:D9"/>
    <mergeCell ref="E9:F9"/>
    <mergeCell ref="H9:L9"/>
    <mergeCell ref="A10:D10"/>
    <mergeCell ref="E10:F10"/>
    <mergeCell ref="H10:L10"/>
    <mergeCell ref="A6:L6"/>
    <mergeCell ref="A7:D7"/>
    <mergeCell ref="E7:F7"/>
    <mergeCell ref="A8:D8"/>
    <mergeCell ref="E8:F8"/>
    <mergeCell ref="H8:L8"/>
    <mergeCell ref="A5:C5"/>
    <mergeCell ref="D5:G5"/>
    <mergeCell ref="H5:I5"/>
    <mergeCell ref="J5:L5"/>
    <mergeCell ref="N5:S5"/>
    <mergeCell ref="A4:C4"/>
    <mergeCell ref="D4:G4"/>
    <mergeCell ref="H4:I4"/>
    <mergeCell ref="J4:L4"/>
    <mergeCell ref="N4:S4"/>
    <mergeCell ref="N2:S2"/>
    <mergeCell ref="A3:C3"/>
    <mergeCell ref="D3:G3"/>
    <mergeCell ref="H3:I3"/>
    <mergeCell ref="J3:L3"/>
    <mergeCell ref="N3:S3"/>
    <mergeCell ref="A1:L1"/>
    <mergeCell ref="A2:C2"/>
    <mergeCell ref="D2:G2"/>
    <mergeCell ref="H2:I2"/>
    <mergeCell ref="J2:L2"/>
  </mergeCells>
  <conditionalFormatting sqref="K1:L6 K24:L15023">
    <cfRule type="containsText" dxfId="0" priority="1" operator="containsText" text="NOT OK">
      <formula>NOT(ISERROR(SEARCH("NOT OK",K1)))</formula>
    </cfRule>
  </conditionalFormatting>
  <dataValidations count="3">
    <dataValidation type="list" allowBlank="1" showInputMessage="1" showErrorMessage="1" sqref="V1">
      <formula1>"Tiếng Anh, Tiếng Việt"</formula1>
    </dataValidation>
    <dataValidation type="list" allowBlank="1" showInputMessage="1" showErrorMessage="1" sqref="E7:F7">
      <formula1>"Loại 1,Loại 2"</formula1>
    </dataValidation>
    <dataValidation type="list" allowBlank="1" showInputMessage="1" showErrorMessage="1" sqref="G8">
      <formula1>"A,B,C,D,E"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Pict="0" macro="[0]!SAVEASTEXT">
                <anchor moveWithCells="1" sizeWithCells="1">
                  <from>
                    <xdr:col>17</xdr:col>
                    <xdr:colOff>209550</xdr:colOff>
                    <xdr:row>5</xdr:row>
                    <xdr:rowOff>95250</xdr:rowOff>
                  </from>
                  <to>
                    <xdr:col>20</xdr:col>
                    <xdr:colOff>638175</xdr:colOff>
                    <xdr:row>7</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C000"/>
  </sheetPr>
  <dimension ref="A1:H14"/>
  <sheetViews>
    <sheetView workbookViewId="0">
      <selection activeCell="A17" sqref="A17:D17"/>
    </sheetView>
  </sheetViews>
  <sheetFormatPr defaultColWidth="9" defaultRowHeight="14.25"/>
  <sheetData>
    <row r="1" spans="1:8">
      <c r="A1" t="s">
        <v>315</v>
      </c>
      <c r="B1" t="s">
        <v>316</v>
      </c>
      <c r="C1" t="s">
        <v>317</v>
      </c>
      <c r="D1" t="s">
        <v>318</v>
      </c>
      <c r="E1" t="s">
        <v>319</v>
      </c>
      <c r="F1" t="s">
        <v>320</v>
      </c>
      <c r="G1" t="s">
        <v>321</v>
      </c>
      <c r="H1" t="s">
        <v>322</v>
      </c>
    </row>
    <row r="2" spans="1:8">
      <c r="A2" t="s">
        <v>323</v>
      </c>
      <c r="B2">
        <v>3</v>
      </c>
      <c r="C2">
        <v>44.1</v>
      </c>
      <c r="D2" t="b">
        <v>0</v>
      </c>
      <c r="E2" t="s">
        <v>324</v>
      </c>
      <c r="F2" t="b">
        <v>0</v>
      </c>
    </row>
    <row r="3" spans="1:8">
      <c r="A3" t="s">
        <v>325</v>
      </c>
      <c r="B3">
        <v>3.9</v>
      </c>
      <c r="C3">
        <v>41.1</v>
      </c>
      <c r="D3" t="b">
        <v>0</v>
      </c>
      <c r="E3" t="s">
        <v>324</v>
      </c>
      <c r="F3" t="b">
        <v>0</v>
      </c>
    </row>
    <row r="4" spans="1:8">
      <c r="A4" t="s">
        <v>326</v>
      </c>
      <c r="B4">
        <v>3.9</v>
      </c>
      <c r="C4">
        <v>37.200000000000003</v>
      </c>
      <c r="D4" t="b">
        <v>0</v>
      </c>
      <c r="E4" t="s">
        <v>324</v>
      </c>
      <c r="F4" t="b">
        <v>0</v>
      </c>
    </row>
    <row r="5" spans="1:8">
      <c r="A5" t="s">
        <v>327</v>
      </c>
      <c r="B5">
        <v>3.9</v>
      </c>
      <c r="C5">
        <v>33.299999999999997</v>
      </c>
      <c r="D5" t="b">
        <v>0</v>
      </c>
      <c r="E5" t="s">
        <v>324</v>
      </c>
      <c r="F5" t="b">
        <v>0</v>
      </c>
    </row>
    <row r="6" spans="1:8">
      <c r="A6" t="s">
        <v>328</v>
      </c>
      <c r="B6">
        <v>3.9</v>
      </c>
      <c r="C6">
        <v>29.4</v>
      </c>
      <c r="D6" t="b">
        <v>0</v>
      </c>
      <c r="E6" t="s">
        <v>324</v>
      </c>
      <c r="F6" t="b">
        <v>0</v>
      </c>
    </row>
    <row r="7" spans="1:8">
      <c r="A7" t="s">
        <v>329</v>
      </c>
      <c r="B7">
        <v>3.9</v>
      </c>
      <c r="C7">
        <v>25.5</v>
      </c>
      <c r="D7" t="b">
        <v>0</v>
      </c>
      <c r="E7" t="s">
        <v>324</v>
      </c>
      <c r="F7" t="b">
        <v>0</v>
      </c>
    </row>
    <row r="8" spans="1:8">
      <c r="A8" t="s">
        <v>324</v>
      </c>
      <c r="B8">
        <v>3.9</v>
      </c>
      <c r="C8">
        <v>21.6</v>
      </c>
      <c r="D8" t="b">
        <v>1</v>
      </c>
      <c r="F8" t="b">
        <v>0</v>
      </c>
    </row>
    <row r="9" spans="1:8">
      <c r="A9" t="s">
        <v>330</v>
      </c>
      <c r="B9">
        <v>5.0999999999999996</v>
      </c>
      <c r="C9">
        <v>17.7</v>
      </c>
      <c r="D9" t="b">
        <v>0</v>
      </c>
      <c r="F9" t="b">
        <v>0</v>
      </c>
    </row>
    <row r="10" spans="1:8">
      <c r="A10" t="s">
        <v>331</v>
      </c>
      <c r="B10">
        <v>4.5</v>
      </c>
      <c r="C10">
        <v>12.6</v>
      </c>
      <c r="D10" t="b">
        <v>0</v>
      </c>
      <c r="F10" t="b">
        <v>0</v>
      </c>
    </row>
    <row r="11" spans="1:8">
      <c r="A11" t="s">
        <v>135</v>
      </c>
      <c r="B11">
        <v>5.0999999999999996</v>
      </c>
      <c r="C11">
        <v>8.1</v>
      </c>
      <c r="D11" t="b">
        <v>0</v>
      </c>
      <c r="F11" t="b">
        <v>0</v>
      </c>
    </row>
    <row r="12" spans="1:8">
      <c r="A12" t="s">
        <v>332</v>
      </c>
      <c r="B12">
        <v>3</v>
      </c>
      <c r="C12">
        <v>3</v>
      </c>
      <c r="D12" t="b">
        <v>0</v>
      </c>
      <c r="F12" t="b">
        <v>0</v>
      </c>
    </row>
    <row r="13" spans="1:8">
      <c r="A13" t="s">
        <v>30</v>
      </c>
      <c r="B13">
        <v>3.1</v>
      </c>
      <c r="C13">
        <v>0</v>
      </c>
      <c r="D13" t="b">
        <v>0</v>
      </c>
      <c r="F13" t="b">
        <v>0</v>
      </c>
    </row>
    <row r="14" spans="1:8">
      <c r="A14" t="s">
        <v>333</v>
      </c>
      <c r="B14">
        <v>0</v>
      </c>
      <c r="C14">
        <v>-3.1</v>
      </c>
      <c r="D14" t="b">
        <v>0</v>
      </c>
      <c r="F14" t="b">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C000"/>
  </sheetPr>
  <dimension ref="A1:U764"/>
  <sheetViews>
    <sheetView workbookViewId="0">
      <selection activeCell="A2" sqref="A2:P775"/>
    </sheetView>
  </sheetViews>
  <sheetFormatPr defaultColWidth="9" defaultRowHeight="14.25"/>
  <cols>
    <col min="1" max="1" width="10.375" style="47" customWidth="1"/>
    <col min="2" max="2" width="7.25" style="47" customWidth="1"/>
    <col min="3" max="3" width="8.75" style="47" customWidth="1"/>
    <col min="4" max="4" width="11.375" style="47" customWidth="1"/>
    <col min="5" max="5" width="11" style="47" customWidth="1"/>
    <col min="6" max="6" width="8.375" style="47" customWidth="1"/>
    <col min="7" max="7" width="11.875" style="47" customWidth="1"/>
    <col min="8" max="8" width="8.75" style="47" customWidth="1"/>
    <col min="9" max="9" width="11.875" style="47" customWidth="1"/>
    <col min="10" max="10" width="7.125" style="47" customWidth="1"/>
    <col min="11" max="12" width="11.875" style="47" customWidth="1"/>
    <col min="13" max="13" width="7.375" style="47" customWidth="1"/>
    <col min="14" max="15" width="11.875" style="47" customWidth="1"/>
    <col min="16" max="16" width="7.75" style="47" customWidth="1"/>
    <col min="17" max="17" width="17.625" style="47" customWidth="1"/>
    <col min="18" max="18" width="11.875" style="47" customWidth="1"/>
    <col min="19" max="19" width="4.875" style="47" customWidth="1"/>
    <col min="20" max="20" width="6.75" style="47" customWidth="1"/>
    <col min="21" max="16384" width="9" style="47"/>
  </cols>
  <sheetData>
    <row r="1" spans="1:21">
      <c r="A1" s="47" t="s">
        <v>24</v>
      </c>
      <c r="B1" s="47" t="s">
        <v>173</v>
      </c>
      <c r="C1" s="47" t="s">
        <v>334</v>
      </c>
      <c r="D1" s="47" t="s">
        <v>335</v>
      </c>
      <c r="E1" s="47" t="s">
        <v>336</v>
      </c>
      <c r="F1" s="47" t="s">
        <v>337</v>
      </c>
      <c r="G1" s="47" t="s">
        <v>338</v>
      </c>
      <c r="H1" s="47" t="s">
        <v>339</v>
      </c>
      <c r="I1" s="47" t="s">
        <v>340</v>
      </c>
      <c r="J1" s="47" t="s">
        <v>341</v>
      </c>
      <c r="K1" s="47" t="s">
        <v>342</v>
      </c>
      <c r="L1" s="47" t="s">
        <v>343</v>
      </c>
      <c r="M1" s="47" t="s">
        <v>344</v>
      </c>
      <c r="N1" s="47" t="s">
        <v>345</v>
      </c>
      <c r="O1" s="47" t="s">
        <v>346</v>
      </c>
      <c r="P1" s="47" t="s">
        <v>347</v>
      </c>
    </row>
    <row r="2" spans="1:21">
      <c r="A2" s="47" t="s">
        <v>325</v>
      </c>
      <c r="B2" s="47" t="s">
        <v>120</v>
      </c>
      <c r="C2" s="47">
        <v>-70.933718277433798</v>
      </c>
      <c r="D2" s="47">
        <v>1</v>
      </c>
      <c r="E2" s="47">
        <v>0</v>
      </c>
      <c r="F2" s="47">
        <v>2.2959529611906202</v>
      </c>
      <c r="G2" s="47">
        <v>0.22</v>
      </c>
      <c r="H2" s="47">
        <v>2.2959529611906202</v>
      </c>
      <c r="I2" s="47">
        <v>0.22</v>
      </c>
      <c r="J2" s="47" t="s">
        <v>348</v>
      </c>
      <c r="K2" s="47">
        <v>47.795000000000002</v>
      </c>
      <c r="L2" s="47">
        <v>20.434999999999999</v>
      </c>
      <c r="M2" s="47">
        <v>37.200000000000003</v>
      </c>
      <c r="N2" s="47">
        <v>47.795000000000002</v>
      </c>
      <c r="O2" s="47">
        <v>20.434999999999999</v>
      </c>
      <c r="P2" s="47">
        <v>41.1</v>
      </c>
      <c r="Q2" s="47" t="str">
        <f>B2&amp;"-"&amp;A2</f>
        <v>W6-AP MAI</v>
      </c>
      <c r="R2" s="47">
        <f>G2*1000</f>
        <v>220</v>
      </c>
      <c r="S2" s="47">
        <f>F2*1000</f>
        <v>2295.95296119062</v>
      </c>
      <c r="U2" s="47">
        <f>VLOOKUP(A2,'Story Data'!A:B,2,0)*1000</f>
        <v>3900</v>
      </c>
    </row>
    <row r="3" spans="1:21">
      <c r="A3" s="47" t="s">
        <v>326</v>
      </c>
      <c r="B3" s="47" t="s">
        <v>120</v>
      </c>
      <c r="C3" s="47">
        <v>-70.933718277433798</v>
      </c>
      <c r="D3" s="47">
        <v>1</v>
      </c>
      <c r="E3" s="47">
        <v>0</v>
      </c>
      <c r="F3" s="47">
        <v>2.2959529611906202</v>
      </c>
      <c r="G3" s="47">
        <v>0.22</v>
      </c>
      <c r="H3" s="47">
        <v>2.2959529611906202</v>
      </c>
      <c r="I3" s="47">
        <v>0.22</v>
      </c>
      <c r="J3" s="47" t="s">
        <v>348</v>
      </c>
      <c r="K3" s="47">
        <v>47.795000000000002</v>
      </c>
      <c r="L3" s="47">
        <v>20.434999999999999</v>
      </c>
      <c r="M3" s="47">
        <v>33.299999999999997</v>
      </c>
      <c r="N3" s="47">
        <v>47.795000000000002</v>
      </c>
      <c r="O3" s="47">
        <v>20.434999999999999</v>
      </c>
      <c r="P3" s="47">
        <v>37.200000000000003</v>
      </c>
      <c r="Q3" s="47" t="str">
        <f t="shared" ref="Q3:Q66" si="0">B3&amp;"-"&amp;A3</f>
        <v>W6-T9</v>
      </c>
      <c r="R3" s="47">
        <f t="shared" ref="R3:R66" si="1">G3*1000</f>
        <v>220</v>
      </c>
      <c r="S3" s="47">
        <f t="shared" ref="S3:S66" si="2">F3*1000</f>
        <v>2295.95296119062</v>
      </c>
      <c r="U3" s="47">
        <f>VLOOKUP(A3,'Story Data'!A:B,2,0)*1000</f>
        <v>3900</v>
      </c>
    </row>
    <row r="4" spans="1:21">
      <c r="A4" s="47" t="s">
        <v>327</v>
      </c>
      <c r="B4" s="47" t="s">
        <v>120</v>
      </c>
      <c r="C4" s="47">
        <v>-70.933718277433798</v>
      </c>
      <c r="D4" s="47">
        <v>1</v>
      </c>
      <c r="E4" s="47">
        <v>0</v>
      </c>
      <c r="F4" s="47">
        <v>2.2959529611906202</v>
      </c>
      <c r="G4" s="47">
        <v>0.22</v>
      </c>
      <c r="H4" s="47">
        <v>2.2959529611906202</v>
      </c>
      <c r="I4" s="47">
        <v>0.22</v>
      </c>
      <c r="J4" s="47" t="s">
        <v>348</v>
      </c>
      <c r="K4" s="47">
        <v>47.795000000000002</v>
      </c>
      <c r="L4" s="47">
        <v>20.434999999999999</v>
      </c>
      <c r="M4" s="47">
        <v>29.4</v>
      </c>
      <c r="N4" s="47">
        <v>47.795000000000002</v>
      </c>
      <c r="O4" s="47">
        <v>20.434999999999999</v>
      </c>
      <c r="P4" s="47">
        <v>33.299999999999997</v>
      </c>
      <c r="Q4" s="47" t="str">
        <f t="shared" si="0"/>
        <v>W6-T8</v>
      </c>
      <c r="R4" s="47">
        <f t="shared" si="1"/>
        <v>220</v>
      </c>
      <c r="S4" s="47">
        <f t="shared" si="2"/>
        <v>2295.95296119062</v>
      </c>
      <c r="U4" s="47">
        <f>VLOOKUP(A4,'Story Data'!A:B,2,0)*1000</f>
        <v>3900</v>
      </c>
    </row>
    <row r="5" spans="1:21">
      <c r="A5" s="47" t="s">
        <v>328</v>
      </c>
      <c r="B5" s="47" t="s">
        <v>120</v>
      </c>
      <c r="C5" s="47">
        <v>-70.933718277433798</v>
      </c>
      <c r="D5" s="47">
        <v>1</v>
      </c>
      <c r="E5" s="47">
        <v>0</v>
      </c>
      <c r="F5" s="47">
        <v>2.2959529611906202</v>
      </c>
      <c r="G5" s="47">
        <v>0.22</v>
      </c>
      <c r="H5" s="47">
        <v>2.2959529611906202</v>
      </c>
      <c r="I5" s="47">
        <v>0.22</v>
      </c>
      <c r="J5" s="47" t="s">
        <v>348</v>
      </c>
      <c r="K5" s="47">
        <v>47.795000000000002</v>
      </c>
      <c r="L5" s="47">
        <v>20.434999999999999</v>
      </c>
      <c r="M5" s="47">
        <v>25.5</v>
      </c>
      <c r="N5" s="47">
        <v>47.795000000000002</v>
      </c>
      <c r="O5" s="47">
        <v>20.434999999999999</v>
      </c>
      <c r="P5" s="47">
        <v>29.4</v>
      </c>
      <c r="Q5" s="47" t="str">
        <f t="shared" si="0"/>
        <v>W6-T7</v>
      </c>
      <c r="R5" s="47">
        <f t="shared" si="1"/>
        <v>220</v>
      </c>
      <c r="S5" s="47">
        <f t="shared" si="2"/>
        <v>2295.95296119062</v>
      </c>
      <c r="U5" s="47">
        <f>VLOOKUP(A5,'Story Data'!A:B,2,0)*1000</f>
        <v>3900</v>
      </c>
    </row>
    <row r="6" spans="1:21">
      <c r="A6" s="47" t="s">
        <v>329</v>
      </c>
      <c r="B6" s="47" t="s">
        <v>120</v>
      </c>
      <c r="C6" s="47">
        <v>-70.933718277433798</v>
      </c>
      <c r="D6" s="47">
        <v>1</v>
      </c>
      <c r="E6" s="47">
        <v>0</v>
      </c>
      <c r="F6" s="47">
        <v>2.2959529611906202</v>
      </c>
      <c r="G6" s="47">
        <v>0.22</v>
      </c>
      <c r="H6" s="47">
        <v>2.2959529611906202</v>
      </c>
      <c r="I6" s="47">
        <v>0.22</v>
      </c>
      <c r="J6" s="47" t="s">
        <v>348</v>
      </c>
      <c r="K6" s="47">
        <v>47.795000000000002</v>
      </c>
      <c r="L6" s="47">
        <v>20.434999999999999</v>
      </c>
      <c r="M6" s="47">
        <v>21.6</v>
      </c>
      <c r="N6" s="47">
        <v>47.795000000000002</v>
      </c>
      <c r="O6" s="47">
        <v>20.434999999999999</v>
      </c>
      <c r="P6" s="47">
        <v>25.5</v>
      </c>
      <c r="Q6" s="47" t="str">
        <f t="shared" si="0"/>
        <v>W6-T6</v>
      </c>
      <c r="R6" s="47">
        <f t="shared" si="1"/>
        <v>220</v>
      </c>
      <c r="S6" s="47">
        <f t="shared" si="2"/>
        <v>2295.95296119062</v>
      </c>
      <c r="U6" s="47">
        <f>VLOOKUP(A6,'Story Data'!A:B,2,0)*1000</f>
        <v>3900</v>
      </c>
    </row>
    <row r="7" spans="1:21">
      <c r="A7" s="47" t="s">
        <v>324</v>
      </c>
      <c r="B7" s="47" t="s">
        <v>120</v>
      </c>
      <c r="C7" s="47">
        <v>-70.933718277433798</v>
      </c>
      <c r="D7" s="47">
        <v>1</v>
      </c>
      <c r="E7" s="47">
        <v>0</v>
      </c>
      <c r="F7" s="47">
        <v>2.2959529611906202</v>
      </c>
      <c r="G7" s="47">
        <v>0.22</v>
      </c>
      <c r="H7" s="47">
        <v>2.2959529611906202</v>
      </c>
      <c r="I7" s="47">
        <v>0.22</v>
      </c>
      <c r="J7" s="47" t="s">
        <v>348</v>
      </c>
      <c r="K7" s="47">
        <v>47.795000000000002</v>
      </c>
      <c r="L7" s="47">
        <v>20.434999999999999</v>
      </c>
      <c r="M7" s="47">
        <v>17.7</v>
      </c>
      <c r="N7" s="47">
        <v>47.795000000000002</v>
      </c>
      <c r="O7" s="47">
        <v>20.434999999999999</v>
      </c>
      <c r="P7" s="47">
        <v>21.6</v>
      </c>
      <c r="Q7" s="47" t="str">
        <f t="shared" si="0"/>
        <v>W6-T5</v>
      </c>
      <c r="R7" s="47">
        <f t="shared" si="1"/>
        <v>220</v>
      </c>
      <c r="S7" s="47">
        <f t="shared" si="2"/>
        <v>2295.95296119062</v>
      </c>
      <c r="U7" s="47">
        <f>VLOOKUP(A7,'Story Data'!A:B,2,0)*1000</f>
        <v>3900</v>
      </c>
    </row>
    <row r="8" spans="1:21">
      <c r="A8" s="47" t="s">
        <v>330</v>
      </c>
      <c r="B8" s="47" t="s">
        <v>120</v>
      </c>
      <c r="C8" s="47">
        <v>-70.933718277433798</v>
      </c>
      <c r="D8" s="47">
        <v>1</v>
      </c>
      <c r="E8" s="47">
        <v>0</v>
      </c>
      <c r="F8" s="47">
        <v>2.2959529611906202</v>
      </c>
      <c r="G8" s="47">
        <v>0.22</v>
      </c>
      <c r="H8" s="47">
        <v>2.2959529611906202</v>
      </c>
      <c r="I8" s="47">
        <v>0.22</v>
      </c>
      <c r="J8" s="47" t="s">
        <v>348</v>
      </c>
      <c r="K8" s="47">
        <v>47.795000000000002</v>
      </c>
      <c r="L8" s="47">
        <v>20.434999999999999</v>
      </c>
      <c r="M8" s="47">
        <v>12.6</v>
      </c>
      <c r="N8" s="47">
        <v>47.795000000000002</v>
      </c>
      <c r="O8" s="47">
        <v>20.434999999999999</v>
      </c>
      <c r="P8" s="47">
        <v>17.7</v>
      </c>
      <c r="Q8" s="47" t="str">
        <f t="shared" si="0"/>
        <v>W6-T4</v>
      </c>
      <c r="R8" s="47">
        <f t="shared" si="1"/>
        <v>220</v>
      </c>
      <c r="S8" s="47">
        <f t="shared" si="2"/>
        <v>2295.95296119062</v>
      </c>
      <c r="U8" s="47">
        <f>VLOOKUP(A8,'Story Data'!A:B,2,0)*1000</f>
        <v>5100</v>
      </c>
    </row>
    <row r="9" spans="1:21">
      <c r="A9" s="47" t="s">
        <v>331</v>
      </c>
      <c r="B9" s="47" t="s">
        <v>120</v>
      </c>
      <c r="C9" s="47">
        <v>-70.933718277433798</v>
      </c>
      <c r="D9" s="47">
        <v>1</v>
      </c>
      <c r="E9" s="47">
        <v>0</v>
      </c>
      <c r="F9" s="47">
        <v>2.2959529611906202</v>
      </c>
      <c r="G9" s="47">
        <v>0.22</v>
      </c>
      <c r="H9" s="47">
        <v>2.2959529611906202</v>
      </c>
      <c r="I9" s="47">
        <v>0.22</v>
      </c>
      <c r="J9" s="47" t="s">
        <v>348</v>
      </c>
      <c r="K9" s="47">
        <v>47.795000000000002</v>
      </c>
      <c r="L9" s="47">
        <v>20.434999999999999</v>
      </c>
      <c r="M9" s="47">
        <v>8.1</v>
      </c>
      <c r="N9" s="47">
        <v>47.795000000000002</v>
      </c>
      <c r="O9" s="47">
        <v>20.434999999999999</v>
      </c>
      <c r="P9" s="47">
        <v>12.6</v>
      </c>
      <c r="Q9" s="47" t="str">
        <f t="shared" si="0"/>
        <v>W6-T3</v>
      </c>
      <c r="R9" s="47">
        <f t="shared" si="1"/>
        <v>220</v>
      </c>
      <c r="S9" s="47">
        <f t="shared" si="2"/>
        <v>2295.95296119062</v>
      </c>
      <c r="U9" s="47">
        <f>VLOOKUP(A9,'Story Data'!A:B,2,0)*1000</f>
        <v>4500</v>
      </c>
    </row>
    <row r="10" spans="1:21">
      <c r="A10" s="47" t="s">
        <v>135</v>
      </c>
      <c r="B10" s="47" t="s">
        <v>120</v>
      </c>
      <c r="C10" s="47">
        <v>-70.933718277433798</v>
      </c>
      <c r="D10" s="47">
        <v>1</v>
      </c>
      <c r="E10" s="47">
        <v>0</v>
      </c>
      <c r="F10" s="47">
        <v>2.2959529611906202</v>
      </c>
      <c r="G10" s="47">
        <v>0.22</v>
      </c>
      <c r="H10" s="47">
        <v>2.2959529611906202</v>
      </c>
      <c r="I10" s="47">
        <v>0.22</v>
      </c>
      <c r="J10" s="47" t="s">
        <v>348</v>
      </c>
      <c r="K10" s="47">
        <v>47.795000000000002</v>
      </c>
      <c r="L10" s="47">
        <v>20.434999999999999</v>
      </c>
      <c r="M10" s="47">
        <v>3</v>
      </c>
      <c r="N10" s="47">
        <v>47.795000000000002</v>
      </c>
      <c r="O10" s="47">
        <v>20.434999999999999</v>
      </c>
      <c r="P10" s="47">
        <v>8.1</v>
      </c>
      <c r="Q10" s="47" t="str">
        <f t="shared" si="0"/>
        <v>W6-T2</v>
      </c>
      <c r="R10" s="47">
        <f t="shared" si="1"/>
        <v>220</v>
      </c>
      <c r="S10" s="47">
        <f t="shared" si="2"/>
        <v>2295.95296119062</v>
      </c>
      <c r="U10" s="47">
        <f>VLOOKUP(A10,'Story Data'!A:B,2,0)*1000</f>
        <v>5100</v>
      </c>
    </row>
    <row r="11" spans="1:21">
      <c r="A11" s="47" t="s">
        <v>332</v>
      </c>
      <c r="B11" s="47" t="s">
        <v>120</v>
      </c>
      <c r="C11" s="47">
        <v>-70.933718277433798</v>
      </c>
      <c r="D11" s="47">
        <v>1</v>
      </c>
      <c r="E11" s="47">
        <v>0</v>
      </c>
      <c r="F11" s="47">
        <v>2.2959529611906202</v>
      </c>
      <c r="G11" s="47">
        <v>0.22</v>
      </c>
      <c r="H11" s="47">
        <v>2.2959529611906202</v>
      </c>
      <c r="I11" s="47">
        <v>0.22</v>
      </c>
      <c r="J11" s="47" t="s">
        <v>348</v>
      </c>
      <c r="K11" s="47">
        <v>47.795000000000002</v>
      </c>
      <c r="L11" s="47">
        <v>20.434999999999999</v>
      </c>
      <c r="M11" s="47">
        <v>0</v>
      </c>
      <c r="N11" s="47">
        <v>47.795000000000002</v>
      </c>
      <c r="O11" s="47">
        <v>20.434999999999999</v>
      </c>
      <c r="P11" s="47">
        <v>3</v>
      </c>
      <c r="Q11" s="47" t="str">
        <f t="shared" si="0"/>
        <v>W6-T1</v>
      </c>
      <c r="R11" s="47">
        <f t="shared" si="1"/>
        <v>220</v>
      </c>
      <c r="S11" s="47">
        <f t="shared" si="2"/>
        <v>2295.95296119062</v>
      </c>
      <c r="U11" s="47">
        <f>VLOOKUP(A11,'Story Data'!A:B,2,0)*1000</f>
        <v>3000</v>
      </c>
    </row>
    <row r="12" spans="1:21">
      <c r="A12" s="47" t="s">
        <v>30</v>
      </c>
      <c r="B12" s="47" t="s">
        <v>120</v>
      </c>
      <c r="C12" s="47">
        <v>-70.933718277433798</v>
      </c>
      <c r="D12" s="47">
        <v>1</v>
      </c>
      <c r="E12" s="47">
        <v>0</v>
      </c>
      <c r="F12" s="47">
        <v>2.2959529611906202</v>
      </c>
      <c r="G12" s="47">
        <v>0.22</v>
      </c>
      <c r="H12" s="47">
        <v>2.2959529611906202</v>
      </c>
      <c r="I12" s="47">
        <v>0.22</v>
      </c>
      <c r="J12" s="47" t="s">
        <v>348</v>
      </c>
      <c r="K12" s="47">
        <v>47.795000000000002</v>
      </c>
      <c r="L12" s="47">
        <v>20.434999999999999</v>
      </c>
      <c r="M12" s="47">
        <v>-3.1</v>
      </c>
      <c r="N12" s="47">
        <v>47.795000000000002</v>
      </c>
      <c r="O12" s="47">
        <v>20.434999999999999</v>
      </c>
      <c r="P12" s="47">
        <v>0</v>
      </c>
      <c r="Q12" s="47" t="str">
        <f t="shared" si="0"/>
        <v>W6-HAM</v>
      </c>
      <c r="R12" s="47">
        <f t="shared" si="1"/>
        <v>220</v>
      </c>
      <c r="S12" s="47">
        <f t="shared" si="2"/>
        <v>2295.95296119062</v>
      </c>
      <c r="U12" s="47">
        <f>VLOOKUP(A12,'Story Data'!A:B,2,0)*1000</f>
        <v>3100</v>
      </c>
    </row>
    <row r="13" spans="1:21">
      <c r="A13" s="47" t="s">
        <v>325</v>
      </c>
      <c r="B13" s="47" t="s">
        <v>119</v>
      </c>
      <c r="C13" s="47">
        <v>-70.694266703465203</v>
      </c>
      <c r="D13" s="47">
        <v>1</v>
      </c>
      <c r="E13" s="47">
        <v>0</v>
      </c>
      <c r="F13" s="47">
        <v>2.2959459203561399</v>
      </c>
      <c r="G13" s="47">
        <v>0.22</v>
      </c>
      <c r="H13" s="47">
        <v>2.2959459203561399</v>
      </c>
      <c r="I13" s="47">
        <v>0.22</v>
      </c>
      <c r="J13" s="47" t="s">
        <v>348</v>
      </c>
      <c r="K13" s="47">
        <v>45.877789999999997</v>
      </c>
      <c r="L13" s="47">
        <v>19.765740000000001</v>
      </c>
      <c r="M13" s="47">
        <v>37.200000000000003</v>
      </c>
      <c r="N13" s="47">
        <v>45.877789999999997</v>
      </c>
      <c r="O13" s="47">
        <v>19.765740000000001</v>
      </c>
      <c r="P13" s="47">
        <v>41.1</v>
      </c>
      <c r="Q13" s="47" t="str">
        <f t="shared" si="0"/>
        <v>w56-AP MAI</v>
      </c>
      <c r="R13" s="47">
        <f t="shared" si="1"/>
        <v>220</v>
      </c>
      <c r="S13" s="47">
        <f t="shared" si="2"/>
        <v>2295.94592035614</v>
      </c>
      <c r="U13" s="47">
        <f>VLOOKUP(A13,'Story Data'!A:B,2,0)*1000</f>
        <v>3900</v>
      </c>
    </row>
    <row r="14" spans="1:21">
      <c r="A14" s="47" t="s">
        <v>326</v>
      </c>
      <c r="B14" s="47" t="s">
        <v>119</v>
      </c>
      <c r="C14" s="47">
        <v>-70.694266703465203</v>
      </c>
      <c r="D14" s="47">
        <v>1</v>
      </c>
      <c r="E14" s="47">
        <v>0</v>
      </c>
      <c r="F14" s="47">
        <v>2.2959459203561399</v>
      </c>
      <c r="G14" s="47">
        <v>0.22</v>
      </c>
      <c r="H14" s="47">
        <v>2.2959459203561399</v>
      </c>
      <c r="I14" s="47">
        <v>0.22</v>
      </c>
      <c r="J14" s="47" t="s">
        <v>348</v>
      </c>
      <c r="K14" s="47">
        <v>45.877789999999997</v>
      </c>
      <c r="L14" s="47">
        <v>19.765740000000001</v>
      </c>
      <c r="M14" s="47">
        <v>33.299999999999997</v>
      </c>
      <c r="N14" s="47">
        <v>45.877789999999997</v>
      </c>
      <c r="O14" s="47">
        <v>19.765740000000001</v>
      </c>
      <c r="P14" s="47">
        <v>37.200000000000003</v>
      </c>
      <c r="Q14" s="47" t="str">
        <f t="shared" si="0"/>
        <v>w56-T9</v>
      </c>
      <c r="R14" s="47">
        <f t="shared" si="1"/>
        <v>220</v>
      </c>
      <c r="S14" s="47">
        <f t="shared" si="2"/>
        <v>2295.94592035614</v>
      </c>
      <c r="U14" s="47">
        <f>VLOOKUP(A14,'Story Data'!A:B,2,0)*1000</f>
        <v>3900</v>
      </c>
    </row>
    <row r="15" spans="1:21">
      <c r="A15" s="47" t="s">
        <v>327</v>
      </c>
      <c r="B15" s="47" t="s">
        <v>119</v>
      </c>
      <c r="C15" s="47">
        <v>-70.694266703465203</v>
      </c>
      <c r="D15" s="47">
        <v>1</v>
      </c>
      <c r="E15" s="47">
        <v>0</v>
      </c>
      <c r="F15" s="47">
        <v>2.2959459203561399</v>
      </c>
      <c r="G15" s="47">
        <v>0.22</v>
      </c>
      <c r="H15" s="47">
        <v>2.2959459203561399</v>
      </c>
      <c r="I15" s="47">
        <v>0.22</v>
      </c>
      <c r="J15" s="47" t="s">
        <v>348</v>
      </c>
      <c r="K15" s="47">
        <v>45.877789999999997</v>
      </c>
      <c r="L15" s="47">
        <v>19.765740000000001</v>
      </c>
      <c r="M15" s="47">
        <v>29.4</v>
      </c>
      <c r="N15" s="47">
        <v>45.877789999999997</v>
      </c>
      <c r="O15" s="47">
        <v>19.765740000000001</v>
      </c>
      <c r="P15" s="47">
        <v>33.299999999999997</v>
      </c>
      <c r="Q15" s="47" t="str">
        <f t="shared" si="0"/>
        <v>w56-T8</v>
      </c>
      <c r="R15" s="47">
        <f t="shared" si="1"/>
        <v>220</v>
      </c>
      <c r="S15" s="47">
        <f t="shared" si="2"/>
        <v>2295.94592035614</v>
      </c>
      <c r="U15" s="47">
        <f>VLOOKUP(A15,'Story Data'!A:B,2,0)*1000</f>
        <v>3900</v>
      </c>
    </row>
    <row r="16" spans="1:21">
      <c r="A16" s="47" t="s">
        <v>328</v>
      </c>
      <c r="B16" s="47" t="s">
        <v>119</v>
      </c>
      <c r="C16" s="47">
        <v>-70.694266703465203</v>
      </c>
      <c r="D16" s="47">
        <v>1</v>
      </c>
      <c r="E16" s="47">
        <v>0</v>
      </c>
      <c r="F16" s="47">
        <v>2.2959459203561399</v>
      </c>
      <c r="G16" s="47">
        <v>0.22</v>
      </c>
      <c r="H16" s="47">
        <v>2.2959459203561399</v>
      </c>
      <c r="I16" s="47">
        <v>0.22</v>
      </c>
      <c r="J16" s="47" t="s">
        <v>348</v>
      </c>
      <c r="K16" s="47">
        <v>45.877789999999997</v>
      </c>
      <c r="L16" s="47">
        <v>19.765740000000001</v>
      </c>
      <c r="M16" s="47">
        <v>25.5</v>
      </c>
      <c r="N16" s="47">
        <v>45.877789999999997</v>
      </c>
      <c r="O16" s="47">
        <v>19.765740000000001</v>
      </c>
      <c r="P16" s="47">
        <v>29.4</v>
      </c>
      <c r="Q16" s="47" t="str">
        <f t="shared" si="0"/>
        <v>w56-T7</v>
      </c>
      <c r="R16" s="47">
        <f t="shared" si="1"/>
        <v>220</v>
      </c>
      <c r="S16" s="47">
        <f t="shared" si="2"/>
        <v>2295.94592035614</v>
      </c>
      <c r="U16" s="47">
        <f>VLOOKUP(A16,'Story Data'!A:B,2,0)*1000</f>
        <v>3900</v>
      </c>
    </row>
    <row r="17" spans="1:21">
      <c r="A17" s="47" t="s">
        <v>329</v>
      </c>
      <c r="B17" s="47" t="s">
        <v>119</v>
      </c>
      <c r="C17" s="47">
        <v>-70.694266703465203</v>
      </c>
      <c r="D17" s="47">
        <v>1</v>
      </c>
      <c r="E17" s="47">
        <v>0</v>
      </c>
      <c r="F17" s="47">
        <v>2.2959459203561399</v>
      </c>
      <c r="G17" s="47">
        <v>0.22</v>
      </c>
      <c r="H17" s="47">
        <v>2.2959459203561399</v>
      </c>
      <c r="I17" s="47">
        <v>0.22</v>
      </c>
      <c r="J17" s="47" t="s">
        <v>348</v>
      </c>
      <c r="K17" s="47">
        <v>45.877789999999997</v>
      </c>
      <c r="L17" s="47">
        <v>19.765740000000001</v>
      </c>
      <c r="M17" s="47">
        <v>21.6</v>
      </c>
      <c r="N17" s="47">
        <v>45.877789999999997</v>
      </c>
      <c r="O17" s="47">
        <v>19.765740000000001</v>
      </c>
      <c r="P17" s="47">
        <v>25.5</v>
      </c>
      <c r="Q17" s="47" t="str">
        <f t="shared" si="0"/>
        <v>w56-T6</v>
      </c>
      <c r="R17" s="47">
        <f t="shared" si="1"/>
        <v>220</v>
      </c>
      <c r="S17" s="47">
        <f t="shared" si="2"/>
        <v>2295.94592035614</v>
      </c>
      <c r="U17" s="47">
        <f>VLOOKUP(A17,'Story Data'!A:B,2,0)*1000</f>
        <v>3900</v>
      </c>
    </row>
    <row r="18" spans="1:21">
      <c r="A18" s="47" t="s">
        <v>324</v>
      </c>
      <c r="B18" s="47" t="s">
        <v>119</v>
      </c>
      <c r="C18" s="47">
        <v>-70.694266703465203</v>
      </c>
      <c r="D18" s="47">
        <v>1</v>
      </c>
      <c r="E18" s="47">
        <v>0</v>
      </c>
      <c r="F18" s="47">
        <v>2.2959459203561399</v>
      </c>
      <c r="G18" s="47">
        <v>0.22</v>
      </c>
      <c r="H18" s="47">
        <v>2.2959459203561399</v>
      </c>
      <c r="I18" s="47">
        <v>0.22</v>
      </c>
      <c r="J18" s="47" t="s">
        <v>348</v>
      </c>
      <c r="K18" s="47">
        <v>45.877789999999997</v>
      </c>
      <c r="L18" s="47">
        <v>19.765740000000001</v>
      </c>
      <c r="M18" s="47">
        <v>17.7</v>
      </c>
      <c r="N18" s="47">
        <v>45.877789999999997</v>
      </c>
      <c r="O18" s="47">
        <v>19.765740000000001</v>
      </c>
      <c r="P18" s="47">
        <v>21.6</v>
      </c>
      <c r="Q18" s="47" t="str">
        <f t="shared" si="0"/>
        <v>w56-T5</v>
      </c>
      <c r="R18" s="47">
        <f t="shared" si="1"/>
        <v>220</v>
      </c>
      <c r="S18" s="47">
        <f t="shared" si="2"/>
        <v>2295.94592035614</v>
      </c>
      <c r="U18" s="47">
        <f>VLOOKUP(A18,'Story Data'!A:B,2,0)*1000</f>
        <v>3900</v>
      </c>
    </row>
    <row r="19" spans="1:21">
      <c r="A19" s="47" t="s">
        <v>330</v>
      </c>
      <c r="B19" s="47" t="s">
        <v>119</v>
      </c>
      <c r="C19" s="47">
        <v>-70.694266703465203</v>
      </c>
      <c r="D19" s="47">
        <v>1</v>
      </c>
      <c r="E19" s="47">
        <v>0</v>
      </c>
      <c r="F19" s="47">
        <v>2.2959459203561399</v>
      </c>
      <c r="G19" s="47">
        <v>0.22</v>
      </c>
      <c r="H19" s="47">
        <v>2.2959459203561399</v>
      </c>
      <c r="I19" s="47">
        <v>0.22</v>
      </c>
      <c r="J19" s="47" t="s">
        <v>348</v>
      </c>
      <c r="K19" s="47">
        <v>45.877789999999997</v>
      </c>
      <c r="L19" s="47">
        <v>19.765740000000001</v>
      </c>
      <c r="M19" s="47">
        <v>12.6</v>
      </c>
      <c r="N19" s="47">
        <v>45.877789999999997</v>
      </c>
      <c r="O19" s="47">
        <v>19.765740000000001</v>
      </c>
      <c r="P19" s="47">
        <v>17.7</v>
      </c>
      <c r="Q19" s="47" t="str">
        <f t="shared" si="0"/>
        <v>w56-T4</v>
      </c>
      <c r="R19" s="47">
        <f t="shared" si="1"/>
        <v>220</v>
      </c>
      <c r="S19" s="47">
        <f t="shared" si="2"/>
        <v>2295.94592035614</v>
      </c>
      <c r="U19" s="47">
        <f>VLOOKUP(A19,'Story Data'!A:B,2,0)*1000</f>
        <v>5100</v>
      </c>
    </row>
    <row r="20" spans="1:21">
      <c r="A20" s="47" t="s">
        <v>331</v>
      </c>
      <c r="B20" s="47" t="s">
        <v>119</v>
      </c>
      <c r="C20" s="47">
        <v>-70.694266703465203</v>
      </c>
      <c r="D20" s="47">
        <v>1</v>
      </c>
      <c r="E20" s="47">
        <v>0</v>
      </c>
      <c r="F20" s="47">
        <v>2.2959459203561399</v>
      </c>
      <c r="G20" s="47">
        <v>0.22</v>
      </c>
      <c r="H20" s="47">
        <v>2.2959459203561399</v>
      </c>
      <c r="I20" s="47">
        <v>0.22</v>
      </c>
      <c r="J20" s="47" t="s">
        <v>348</v>
      </c>
      <c r="K20" s="47">
        <v>45.877789999999997</v>
      </c>
      <c r="L20" s="47">
        <v>19.765740000000001</v>
      </c>
      <c r="M20" s="47">
        <v>8.1</v>
      </c>
      <c r="N20" s="47">
        <v>45.877789999999997</v>
      </c>
      <c r="O20" s="47">
        <v>19.765740000000001</v>
      </c>
      <c r="P20" s="47">
        <v>12.6</v>
      </c>
      <c r="Q20" s="47" t="str">
        <f t="shared" si="0"/>
        <v>w56-T3</v>
      </c>
      <c r="R20" s="47">
        <f t="shared" si="1"/>
        <v>220</v>
      </c>
      <c r="S20" s="47">
        <f t="shared" si="2"/>
        <v>2295.94592035614</v>
      </c>
      <c r="U20" s="47">
        <f>VLOOKUP(A20,'Story Data'!A:B,2,0)*1000</f>
        <v>4500</v>
      </c>
    </row>
    <row r="21" spans="1:21">
      <c r="A21" s="47" t="s">
        <v>135</v>
      </c>
      <c r="B21" s="47" t="s">
        <v>119</v>
      </c>
      <c r="C21" s="47">
        <v>-70.694266703465203</v>
      </c>
      <c r="D21" s="47">
        <v>1</v>
      </c>
      <c r="E21" s="47">
        <v>0</v>
      </c>
      <c r="F21" s="47">
        <v>2.2959459203561399</v>
      </c>
      <c r="G21" s="47">
        <v>0.22</v>
      </c>
      <c r="H21" s="47">
        <v>2.2959459203561399</v>
      </c>
      <c r="I21" s="47">
        <v>0.22</v>
      </c>
      <c r="J21" s="47" t="s">
        <v>348</v>
      </c>
      <c r="K21" s="47">
        <v>45.877789999999997</v>
      </c>
      <c r="L21" s="47">
        <v>19.765740000000001</v>
      </c>
      <c r="M21" s="47">
        <v>3</v>
      </c>
      <c r="N21" s="47">
        <v>45.877789999999997</v>
      </c>
      <c r="O21" s="47">
        <v>19.765740000000001</v>
      </c>
      <c r="P21" s="47">
        <v>8.1</v>
      </c>
      <c r="Q21" s="47" t="str">
        <f t="shared" si="0"/>
        <v>w56-T2</v>
      </c>
      <c r="R21" s="47">
        <f t="shared" si="1"/>
        <v>220</v>
      </c>
      <c r="S21" s="47">
        <f t="shared" si="2"/>
        <v>2295.94592035614</v>
      </c>
      <c r="U21" s="47">
        <f>VLOOKUP(A21,'Story Data'!A:B,2,0)*1000</f>
        <v>5100</v>
      </c>
    </row>
    <row r="22" spans="1:21">
      <c r="A22" s="47" t="s">
        <v>332</v>
      </c>
      <c r="B22" s="47" t="s">
        <v>119</v>
      </c>
      <c r="C22" s="47">
        <v>-70.694266703465203</v>
      </c>
      <c r="D22" s="47">
        <v>1</v>
      </c>
      <c r="E22" s="47">
        <v>0</v>
      </c>
      <c r="F22" s="47">
        <v>2.2959459203561399</v>
      </c>
      <c r="G22" s="47">
        <v>0.22</v>
      </c>
      <c r="H22" s="47">
        <v>2.2959459203561399</v>
      </c>
      <c r="I22" s="47">
        <v>0.22</v>
      </c>
      <c r="J22" s="47" t="s">
        <v>348</v>
      </c>
      <c r="K22" s="47">
        <v>45.877789999999997</v>
      </c>
      <c r="L22" s="47">
        <v>19.765740000000001</v>
      </c>
      <c r="M22" s="47">
        <v>0</v>
      </c>
      <c r="N22" s="47">
        <v>45.877789999999997</v>
      </c>
      <c r="O22" s="47">
        <v>19.765740000000001</v>
      </c>
      <c r="P22" s="47">
        <v>3</v>
      </c>
      <c r="Q22" s="47" t="str">
        <f t="shared" si="0"/>
        <v>w56-T1</v>
      </c>
      <c r="R22" s="47">
        <f t="shared" si="1"/>
        <v>220</v>
      </c>
      <c r="S22" s="47">
        <f t="shared" si="2"/>
        <v>2295.94592035614</v>
      </c>
      <c r="U22" s="47">
        <f>VLOOKUP(A22,'Story Data'!A:B,2,0)*1000</f>
        <v>3000</v>
      </c>
    </row>
    <row r="23" spans="1:21">
      <c r="A23" s="47" t="s">
        <v>30</v>
      </c>
      <c r="B23" s="47" t="s">
        <v>119</v>
      </c>
      <c r="C23" s="47">
        <v>-70.694266703465203</v>
      </c>
      <c r="D23" s="47">
        <v>1</v>
      </c>
      <c r="E23" s="47">
        <v>0</v>
      </c>
      <c r="F23" s="47">
        <v>2.2959459203561399</v>
      </c>
      <c r="G23" s="47">
        <v>0.22</v>
      </c>
      <c r="H23" s="47">
        <v>2.2959459203561399</v>
      </c>
      <c r="I23" s="47">
        <v>0.22</v>
      </c>
      <c r="J23" s="47" t="s">
        <v>348</v>
      </c>
      <c r="K23" s="47">
        <v>45.877789999999997</v>
      </c>
      <c r="L23" s="47">
        <v>19.765740000000001</v>
      </c>
      <c r="M23" s="47">
        <v>-3.1</v>
      </c>
      <c r="N23" s="47">
        <v>45.877789999999997</v>
      </c>
      <c r="O23" s="47">
        <v>19.765740000000001</v>
      </c>
      <c r="P23" s="47">
        <v>0</v>
      </c>
      <c r="Q23" s="47" t="str">
        <f t="shared" si="0"/>
        <v>w56-HAM</v>
      </c>
      <c r="R23" s="47">
        <f t="shared" si="1"/>
        <v>220</v>
      </c>
      <c r="S23" s="47">
        <f t="shared" si="2"/>
        <v>2295.94592035614</v>
      </c>
      <c r="U23" s="47">
        <f>VLOOKUP(A23,'Story Data'!A:B,2,0)*1000</f>
        <v>3100</v>
      </c>
    </row>
    <row r="24" spans="1:21">
      <c r="A24" s="47" t="s">
        <v>325</v>
      </c>
      <c r="B24" s="47" t="s">
        <v>118</v>
      </c>
      <c r="C24" s="47">
        <v>-70.933718277433798</v>
      </c>
      <c r="D24" s="47">
        <v>1</v>
      </c>
      <c r="E24" s="47">
        <v>0</v>
      </c>
      <c r="F24" s="47">
        <v>2.29595296119063</v>
      </c>
      <c r="G24" s="47">
        <v>0.22</v>
      </c>
      <c r="H24" s="47">
        <v>2.29595296119063</v>
      </c>
      <c r="I24" s="47">
        <v>0.22</v>
      </c>
      <c r="J24" s="47" t="s">
        <v>348</v>
      </c>
      <c r="K24" s="47">
        <v>43.984999999999999</v>
      </c>
      <c r="L24" s="47">
        <v>19.105</v>
      </c>
      <c r="M24" s="47">
        <v>37.200000000000003</v>
      </c>
      <c r="N24" s="47">
        <v>43.984999999999999</v>
      </c>
      <c r="O24" s="47">
        <v>19.105</v>
      </c>
      <c r="P24" s="47">
        <v>41.1</v>
      </c>
      <c r="Q24" s="47" t="str">
        <f t="shared" si="0"/>
        <v>W5-AP MAI</v>
      </c>
      <c r="R24" s="47">
        <f t="shared" si="1"/>
        <v>220</v>
      </c>
      <c r="S24" s="47">
        <f t="shared" si="2"/>
        <v>2295.95296119063</v>
      </c>
      <c r="U24" s="47">
        <f>VLOOKUP(A24,'Story Data'!A:B,2,0)*1000</f>
        <v>3900</v>
      </c>
    </row>
    <row r="25" spans="1:21">
      <c r="A25" s="47" t="s">
        <v>326</v>
      </c>
      <c r="B25" s="47" t="s">
        <v>118</v>
      </c>
      <c r="C25" s="47">
        <v>-70.933718277433798</v>
      </c>
      <c r="D25" s="47">
        <v>1</v>
      </c>
      <c r="E25" s="47">
        <v>0</v>
      </c>
      <c r="F25" s="47">
        <v>2.29595296119063</v>
      </c>
      <c r="G25" s="47">
        <v>0.22</v>
      </c>
      <c r="H25" s="47">
        <v>2.29595296119063</v>
      </c>
      <c r="I25" s="47">
        <v>0.22</v>
      </c>
      <c r="J25" s="47" t="s">
        <v>348</v>
      </c>
      <c r="K25" s="47">
        <v>43.984999999999999</v>
      </c>
      <c r="L25" s="47">
        <v>19.105</v>
      </c>
      <c r="M25" s="47">
        <v>33.299999999999997</v>
      </c>
      <c r="N25" s="47">
        <v>43.984999999999999</v>
      </c>
      <c r="O25" s="47">
        <v>19.105</v>
      </c>
      <c r="P25" s="47">
        <v>37.200000000000003</v>
      </c>
      <c r="Q25" s="47" t="str">
        <f t="shared" si="0"/>
        <v>W5-T9</v>
      </c>
      <c r="R25" s="47">
        <f t="shared" si="1"/>
        <v>220</v>
      </c>
      <c r="S25" s="47">
        <f t="shared" si="2"/>
        <v>2295.95296119063</v>
      </c>
      <c r="U25" s="47">
        <f>VLOOKUP(A25,'Story Data'!A:B,2,0)*1000</f>
        <v>3900</v>
      </c>
    </row>
    <row r="26" spans="1:21">
      <c r="A26" s="47" t="s">
        <v>327</v>
      </c>
      <c r="B26" s="47" t="s">
        <v>118</v>
      </c>
      <c r="C26" s="47">
        <v>-70.933718277433798</v>
      </c>
      <c r="D26" s="47">
        <v>1</v>
      </c>
      <c r="E26" s="47">
        <v>0</v>
      </c>
      <c r="F26" s="47">
        <v>2.29595296119063</v>
      </c>
      <c r="G26" s="47">
        <v>0.22</v>
      </c>
      <c r="H26" s="47">
        <v>2.29595296119063</v>
      </c>
      <c r="I26" s="47">
        <v>0.22</v>
      </c>
      <c r="J26" s="47" t="s">
        <v>348</v>
      </c>
      <c r="K26" s="47">
        <v>43.984999999999999</v>
      </c>
      <c r="L26" s="47">
        <v>19.105</v>
      </c>
      <c r="M26" s="47">
        <v>29.4</v>
      </c>
      <c r="N26" s="47">
        <v>43.984999999999999</v>
      </c>
      <c r="O26" s="47">
        <v>19.105</v>
      </c>
      <c r="P26" s="47">
        <v>33.299999999999997</v>
      </c>
      <c r="Q26" s="47" t="str">
        <f t="shared" si="0"/>
        <v>W5-T8</v>
      </c>
      <c r="R26" s="47">
        <f t="shared" si="1"/>
        <v>220</v>
      </c>
      <c r="S26" s="47">
        <f t="shared" si="2"/>
        <v>2295.95296119063</v>
      </c>
      <c r="U26" s="47">
        <f>VLOOKUP(A26,'Story Data'!A:B,2,0)*1000</f>
        <v>3900</v>
      </c>
    </row>
    <row r="27" spans="1:21">
      <c r="A27" s="47" t="s">
        <v>328</v>
      </c>
      <c r="B27" s="47" t="s">
        <v>118</v>
      </c>
      <c r="C27" s="47">
        <v>-70.933718277433798</v>
      </c>
      <c r="D27" s="47">
        <v>1</v>
      </c>
      <c r="E27" s="47">
        <v>0</v>
      </c>
      <c r="F27" s="47">
        <v>2.29595296119063</v>
      </c>
      <c r="G27" s="47">
        <v>0.22</v>
      </c>
      <c r="H27" s="47">
        <v>2.29595296119063</v>
      </c>
      <c r="I27" s="47">
        <v>0.22</v>
      </c>
      <c r="J27" s="47" t="s">
        <v>348</v>
      </c>
      <c r="K27" s="47">
        <v>43.984999999999999</v>
      </c>
      <c r="L27" s="47">
        <v>19.105</v>
      </c>
      <c r="M27" s="47">
        <v>25.5</v>
      </c>
      <c r="N27" s="47">
        <v>43.984999999999999</v>
      </c>
      <c r="O27" s="47">
        <v>19.105</v>
      </c>
      <c r="P27" s="47">
        <v>29.4</v>
      </c>
      <c r="Q27" s="47" t="str">
        <f t="shared" si="0"/>
        <v>W5-T7</v>
      </c>
      <c r="R27" s="47">
        <f t="shared" si="1"/>
        <v>220</v>
      </c>
      <c r="S27" s="47">
        <f t="shared" si="2"/>
        <v>2295.95296119063</v>
      </c>
      <c r="U27" s="47">
        <f>VLOOKUP(A27,'Story Data'!A:B,2,0)*1000</f>
        <v>3900</v>
      </c>
    </row>
    <row r="28" spans="1:21">
      <c r="A28" s="47" t="s">
        <v>329</v>
      </c>
      <c r="B28" s="47" t="s">
        <v>118</v>
      </c>
      <c r="C28" s="47">
        <v>-70.933718277433798</v>
      </c>
      <c r="D28" s="47">
        <v>1</v>
      </c>
      <c r="E28" s="47">
        <v>0</v>
      </c>
      <c r="F28" s="47">
        <v>2.29595296119063</v>
      </c>
      <c r="G28" s="47">
        <v>0.22</v>
      </c>
      <c r="H28" s="47">
        <v>2.29595296119063</v>
      </c>
      <c r="I28" s="47">
        <v>0.22</v>
      </c>
      <c r="J28" s="47" t="s">
        <v>348</v>
      </c>
      <c r="K28" s="47">
        <v>43.984999999999999</v>
      </c>
      <c r="L28" s="47">
        <v>19.105</v>
      </c>
      <c r="M28" s="47">
        <v>21.6</v>
      </c>
      <c r="N28" s="47">
        <v>43.984999999999999</v>
      </c>
      <c r="O28" s="47">
        <v>19.105</v>
      </c>
      <c r="P28" s="47">
        <v>25.5</v>
      </c>
      <c r="Q28" s="47" t="str">
        <f t="shared" si="0"/>
        <v>W5-T6</v>
      </c>
      <c r="R28" s="47">
        <f t="shared" si="1"/>
        <v>220</v>
      </c>
      <c r="S28" s="47">
        <f t="shared" si="2"/>
        <v>2295.95296119063</v>
      </c>
      <c r="U28" s="47">
        <f>VLOOKUP(A28,'Story Data'!A:B,2,0)*1000</f>
        <v>3900</v>
      </c>
    </row>
    <row r="29" spans="1:21">
      <c r="A29" s="47" t="s">
        <v>324</v>
      </c>
      <c r="B29" s="47" t="s">
        <v>118</v>
      </c>
      <c r="C29" s="47">
        <v>-70.933718277433798</v>
      </c>
      <c r="D29" s="47">
        <v>1</v>
      </c>
      <c r="E29" s="47">
        <v>0</v>
      </c>
      <c r="F29" s="47">
        <v>2.29595296119063</v>
      </c>
      <c r="G29" s="47">
        <v>0.22</v>
      </c>
      <c r="H29" s="47">
        <v>2.29595296119063</v>
      </c>
      <c r="I29" s="47">
        <v>0.22</v>
      </c>
      <c r="J29" s="47" t="s">
        <v>348</v>
      </c>
      <c r="K29" s="47">
        <v>43.984999999999999</v>
      </c>
      <c r="L29" s="47">
        <v>19.105</v>
      </c>
      <c r="M29" s="47">
        <v>17.7</v>
      </c>
      <c r="N29" s="47">
        <v>43.984999999999999</v>
      </c>
      <c r="O29" s="47">
        <v>19.105</v>
      </c>
      <c r="P29" s="47">
        <v>21.6</v>
      </c>
      <c r="Q29" s="47" t="str">
        <f t="shared" si="0"/>
        <v>W5-T5</v>
      </c>
      <c r="R29" s="47">
        <f t="shared" si="1"/>
        <v>220</v>
      </c>
      <c r="S29" s="47">
        <f t="shared" si="2"/>
        <v>2295.95296119063</v>
      </c>
      <c r="U29" s="47">
        <f>VLOOKUP(A29,'Story Data'!A:B,2,0)*1000</f>
        <v>3900</v>
      </c>
    </row>
    <row r="30" spans="1:21">
      <c r="A30" s="47" t="s">
        <v>330</v>
      </c>
      <c r="B30" s="47" t="s">
        <v>118</v>
      </c>
      <c r="C30" s="47">
        <v>-70.933718277433798</v>
      </c>
      <c r="D30" s="47">
        <v>1</v>
      </c>
      <c r="E30" s="47">
        <v>0</v>
      </c>
      <c r="F30" s="47">
        <v>2.29595296119063</v>
      </c>
      <c r="G30" s="47">
        <v>0.22</v>
      </c>
      <c r="H30" s="47">
        <v>2.29595296119063</v>
      </c>
      <c r="I30" s="47">
        <v>0.22</v>
      </c>
      <c r="J30" s="47" t="s">
        <v>348</v>
      </c>
      <c r="K30" s="47">
        <v>43.984999999999999</v>
      </c>
      <c r="L30" s="47">
        <v>19.105</v>
      </c>
      <c r="M30" s="47">
        <v>12.6</v>
      </c>
      <c r="N30" s="47">
        <v>43.984999999999999</v>
      </c>
      <c r="O30" s="47">
        <v>19.105</v>
      </c>
      <c r="P30" s="47">
        <v>17.7</v>
      </c>
      <c r="Q30" s="47" t="str">
        <f t="shared" si="0"/>
        <v>W5-T4</v>
      </c>
      <c r="R30" s="47">
        <f t="shared" si="1"/>
        <v>220</v>
      </c>
      <c r="S30" s="47">
        <f t="shared" si="2"/>
        <v>2295.95296119063</v>
      </c>
      <c r="U30" s="47">
        <f>VLOOKUP(A30,'Story Data'!A:B,2,0)*1000</f>
        <v>5100</v>
      </c>
    </row>
    <row r="31" spans="1:21">
      <c r="A31" s="47" t="s">
        <v>331</v>
      </c>
      <c r="B31" s="47" t="s">
        <v>118</v>
      </c>
      <c r="C31" s="47">
        <v>-70.933718277433798</v>
      </c>
      <c r="D31" s="47">
        <v>1</v>
      </c>
      <c r="E31" s="47">
        <v>0</v>
      </c>
      <c r="F31" s="47">
        <v>2.29595296119063</v>
      </c>
      <c r="G31" s="47">
        <v>0.22</v>
      </c>
      <c r="H31" s="47">
        <v>2.29595296119063</v>
      </c>
      <c r="I31" s="47">
        <v>0.22</v>
      </c>
      <c r="J31" s="47" t="s">
        <v>348</v>
      </c>
      <c r="K31" s="47">
        <v>43.984999999999999</v>
      </c>
      <c r="L31" s="47">
        <v>19.105</v>
      </c>
      <c r="M31" s="47">
        <v>8.1</v>
      </c>
      <c r="N31" s="47">
        <v>43.984999999999999</v>
      </c>
      <c r="O31" s="47">
        <v>19.105</v>
      </c>
      <c r="P31" s="47">
        <v>12.6</v>
      </c>
      <c r="Q31" s="47" t="str">
        <f t="shared" si="0"/>
        <v>W5-T3</v>
      </c>
      <c r="R31" s="47">
        <f t="shared" si="1"/>
        <v>220</v>
      </c>
      <c r="S31" s="47">
        <f t="shared" si="2"/>
        <v>2295.95296119063</v>
      </c>
      <c r="U31" s="47">
        <f>VLOOKUP(A31,'Story Data'!A:B,2,0)*1000</f>
        <v>4500</v>
      </c>
    </row>
    <row r="32" spans="1:21">
      <c r="A32" s="47" t="s">
        <v>135</v>
      </c>
      <c r="B32" s="47" t="s">
        <v>118</v>
      </c>
      <c r="C32" s="47">
        <v>-70.933718277433798</v>
      </c>
      <c r="D32" s="47">
        <v>1</v>
      </c>
      <c r="E32" s="47">
        <v>0</v>
      </c>
      <c r="F32" s="47">
        <v>2.29595296119063</v>
      </c>
      <c r="G32" s="47">
        <v>0.22</v>
      </c>
      <c r="H32" s="47">
        <v>2.29595296119063</v>
      </c>
      <c r="I32" s="47">
        <v>0.22</v>
      </c>
      <c r="J32" s="47" t="s">
        <v>348</v>
      </c>
      <c r="K32" s="47">
        <v>43.984999999999999</v>
      </c>
      <c r="L32" s="47">
        <v>19.105</v>
      </c>
      <c r="M32" s="47">
        <v>3</v>
      </c>
      <c r="N32" s="47">
        <v>43.984999999999999</v>
      </c>
      <c r="O32" s="47">
        <v>19.105</v>
      </c>
      <c r="P32" s="47">
        <v>8.1</v>
      </c>
      <c r="Q32" s="47" t="str">
        <f t="shared" si="0"/>
        <v>W5-T2</v>
      </c>
      <c r="R32" s="47">
        <f t="shared" si="1"/>
        <v>220</v>
      </c>
      <c r="S32" s="47">
        <f t="shared" si="2"/>
        <v>2295.95296119063</v>
      </c>
      <c r="U32" s="47">
        <f>VLOOKUP(A32,'Story Data'!A:B,2,0)*1000</f>
        <v>5100</v>
      </c>
    </row>
    <row r="33" spans="1:21">
      <c r="A33" s="47" t="s">
        <v>332</v>
      </c>
      <c r="B33" s="47" t="s">
        <v>118</v>
      </c>
      <c r="C33" s="47">
        <v>-70.933718277433798</v>
      </c>
      <c r="D33" s="47">
        <v>1</v>
      </c>
      <c r="E33" s="47">
        <v>0</v>
      </c>
      <c r="F33" s="47">
        <v>2.29595296119063</v>
      </c>
      <c r="G33" s="47">
        <v>0.22</v>
      </c>
      <c r="H33" s="47">
        <v>2.29595296119063</v>
      </c>
      <c r="I33" s="47">
        <v>0.22</v>
      </c>
      <c r="J33" s="47" t="s">
        <v>348</v>
      </c>
      <c r="K33" s="47">
        <v>43.984999999999999</v>
      </c>
      <c r="L33" s="47">
        <v>19.105</v>
      </c>
      <c r="M33" s="47">
        <v>0</v>
      </c>
      <c r="N33" s="47">
        <v>43.984999999999999</v>
      </c>
      <c r="O33" s="47">
        <v>19.105</v>
      </c>
      <c r="P33" s="47">
        <v>3</v>
      </c>
      <c r="Q33" s="47" t="str">
        <f t="shared" si="0"/>
        <v>W5-T1</v>
      </c>
      <c r="R33" s="47">
        <f t="shared" si="1"/>
        <v>220</v>
      </c>
      <c r="S33" s="47">
        <f t="shared" si="2"/>
        <v>2295.95296119063</v>
      </c>
      <c r="U33" s="47">
        <f>VLOOKUP(A33,'Story Data'!A:B,2,0)*1000</f>
        <v>3000</v>
      </c>
    </row>
    <row r="34" spans="1:21">
      <c r="A34" s="47" t="s">
        <v>30</v>
      </c>
      <c r="B34" s="47" t="s">
        <v>118</v>
      </c>
      <c r="C34" s="47">
        <v>-70.933718277433798</v>
      </c>
      <c r="D34" s="47">
        <v>1</v>
      </c>
      <c r="E34" s="47">
        <v>0</v>
      </c>
      <c r="F34" s="47">
        <v>2.29595296119063</v>
      </c>
      <c r="G34" s="47">
        <v>0.22</v>
      </c>
      <c r="H34" s="47">
        <v>2.29595296119063</v>
      </c>
      <c r="I34" s="47">
        <v>0.22</v>
      </c>
      <c r="J34" s="47" t="s">
        <v>348</v>
      </c>
      <c r="K34" s="47">
        <v>43.984999999999999</v>
      </c>
      <c r="L34" s="47">
        <v>19.105</v>
      </c>
      <c r="M34" s="47">
        <v>-3.1</v>
      </c>
      <c r="N34" s="47">
        <v>43.984999999999999</v>
      </c>
      <c r="O34" s="47">
        <v>19.105</v>
      </c>
      <c r="P34" s="47">
        <v>0</v>
      </c>
      <c r="Q34" s="47" t="str">
        <f t="shared" si="0"/>
        <v>W5-HAM</v>
      </c>
      <c r="R34" s="47">
        <f t="shared" si="1"/>
        <v>220</v>
      </c>
      <c r="S34" s="47">
        <f t="shared" si="2"/>
        <v>2295.95296119063</v>
      </c>
      <c r="U34" s="47">
        <f>VLOOKUP(A34,'Story Data'!A:B,2,0)*1000</f>
        <v>3100</v>
      </c>
    </row>
    <row r="35" spans="1:21">
      <c r="A35" s="47" t="s">
        <v>325</v>
      </c>
      <c r="B35" s="47" t="s">
        <v>117</v>
      </c>
      <c r="C35" s="47">
        <v>90</v>
      </c>
      <c r="D35" s="47">
        <v>1</v>
      </c>
      <c r="E35" s="47">
        <v>0</v>
      </c>
      <c r="F35" s="47">
        <v>2.89</v>
      </c>
      <c r="G35" s="47">
        <v>0.22</v>
      </c>
      <c r="H35" s="47">
        <v>2.89</v>
      </c>
      <c r="I35" s="47">
        <v>0.22</v>
      </c>
      <c r="J35" s="47" t="s">
        <v>348</v>
      </c>
      <c r="K35" s="47">
        <v>2.57</v>
      </c>
      <c r="L35" s="47">
        <v>23.795000000000002</v>
      </c>
      <c r="M35" s="47">
        <v>37.200000000000003</v>
      </c>
      <c r="N35" s="47">
        <v>2.57</v>
      </c>
      <c r="O35" s="47">
        <v>23.795000000000002</v>
      </c>
      <c r="P35" s="47">
        <v>41.1</v>
      </c>
      <c r="Q35" s="47" t="str">
        <f t="shared" si="0"/>
        <v>W4-AP MAI</v>
      </c>
      <c r="R35" s="47">
        <f t="shared" si="1"/>
        <v>220</v>
      </c>
      <c r="S35" s="47">
        <f t="shared" si="2"/>
        <v>2890</v>
      </c>
      <c r="U35" s="47">
        <f>VLOOKUP(A35,'Story Data'!A:B,2,0)*1000</f>
        <v>3900</v>
      </c>
    </row>
    <row r="36" spans="1:21">
      <c r="A36" s="47" t="s">
        <v>326</v>
      </c>
      <c r="B36" s="47" t="s">
        <v>117</v>
      </c>
      <c r="C36" s="47">
        <v>90</v>
      </c>
      <c r="D36" s="47">
        <v>1</v>
      </c>
      <c r="E36" s="47">
        <v>0</v>
      </c>
      <c r="F36" s="47">
        <v>2.89</v>
      </c>
      <c r="G36" s="47">
        <v>0.22</v>
      </c>
      <c r="H36" s="47">
        <v>2.89</v>
      </c>
      <c r="I36" s="47">
        <v>0.22</v>
      </c>
      <c r="J36" s="47" t="s">
        <v>348</v>
      </c>
      <c r="K36" s="47">
        <v>2.57</v>
      </c>
      <c r="L36" s="47">
        <v>23.795000000000002</v>
      </c>
      <c r="M36" s="47">
        <v>33.299999999999997</v>
      </c>
      <c r="N36" s="47">
        <v>2.57</v>
      </c>
      <c r="O36" s="47">
        <v>23.795000000000002</v>
      </c>
      <c r="P36" s="47">
        <v>37.200000000000003</v>
      </c>
      <c r="Q36" s="47" t="str">
        <f t="shared" si="0"/>
        <v>W4-T9</v>
      </c>
      <c r="R36" s="47">
        <f t="shared" si="1"/>
        <v>220</v>
      </c>
      <c r="S36" s="47">
        <f t="shared" si="2"/>
        <v>2890</v>
      </c>
      <c r="U36" s="47">
        <f>VLOOKUP(A36,'Story Data'!A:B,2,0)*1000</f>
        <v>3900</v>
      </c>
    </row>
    <row r="37" spans="1:21">
      <c r="A37" s="47" t="s">
        <v>327</v>
      </c>
      <c r="B37" s="47" t="s">
        <v>117</v>
      </c>
      <c r="C37" s="47">
        <v>90</v>
      </c>
      <c r="D37" s="47">
        <v>1</v>
      </c>
      <c r="E37" s="47">
        <v>0</v>
      </c>
      <c r="F37" s="47">
        <v>2.89</v>
      </c>
      <c r="G37" s="47">
        <v>0.22</v>
      </c>
      <c r="H37" s="47">
        <v>2.89</v>
      </c>
      <c r="I37" s="47">
        <v>0.22</v>
      </c>
      <c r="J37" s="47" t="s">
        <v>348</v>
      </c>
      <c r="K37" s="47">
        <v>2.57</v>
      </c>
      <c r="L37" s="47">
        <v>23.795000000000002</v>
      </c>
      <c r="M37" s="47">
        <v>29.4</v>
      </c>
      <c r="N37" s="47">
        <v>2.57</v>
      </c>
      <c r="O37" s="47">
        <v>23.795000000000002</v>
      </c>
      <c r="P37" s="47">
        <v>33.299999999999997</v>
      </c>
      <c r="Q37" s="47" t="str">
        <f t="shared" si="0"/>
        <v>W4-T8</v>
      </c>
      <c r="R37" s="47">
        <f t="shared" si="1"/>
        <v>220</v>
      </c>
      <c r="S37" s="47">
        <f t="shared" si="2"/>
        <v>2890</v>
      </c>
      <c r="U37" s="47">
        <f>VLOOKUP(A37,'Story Data'!A:B,2,0)*1000</f>
        <v>3900</v>
      </c>
    </row>
    <row r="38" spans="1:21">
      <c r="A38" s="47" t="s">
        <v>328</v>
      </c>
      <c r="B38" s="47" t="s">
        <v>117</v>
      </c>
      <c r="C38" s="47">
        <v>90</v>
      </c>
      <c r="D38" s="47">
        <v>1</v>
      </c>
      <c r="E38" s="47">
        <v>0</v>
      </c>
      <c r="F38" s="47">
        <v>2.89</v>
      </c>
      <c r="G38" s="47">
        <v>0.22</v>
      </c>
      <c r="H38" s="47">
        <v>2.89</v>
      </c>
      <c r="I38" s="47">
        <v>0.22</v>
      </c>
      <c r="J38" s="47" t="s">
        <v>348</v>
      </c>
      <c r="K38" s="47">
        <v>2.57</v>
      </c>
      <c r="L38" s="47">
        <v>23.795000000000002</v>
      </c>
      <c r="M38" s="47">
        <v>25.5</v>
      </c>
      <c r="N38" s="47">
        <v>2.57</v>
      </c>
      <c r="O38" s="47">
        <v>23.795000000000002</v>
      </c>
      <c r="P38" s="47">
        <v>29.4</v>
      </c>
      <c r="Q38" s="47" t="str">
        <f t="shared" si="0"/>
        <v>W4-T7</v>
      </c>
      <c r="R38" s="47">
        <f t="shared" si="1"/>
        <v>220</v>
      </c>
      <c r="S38" s="47">
        <f t="shared" si="2"/>
        <v>2890</v>
      </c>
      <c r="U38" s="47">
        <f>VLOOKUP(A38,'Story Data'!A:B,2,0)*1000</f>
        <v>3900</v>
      </c>
    </row>
    <row r="39" spans="1:21">
      <c r="A39" s="47" t="s">
        <v>329</v>
      </c>
      <c r="B39" s="47" t="s">
        <v>117</v>
      </c>
      <c r="C39" s="47">
        <v>90</v>
      </c>
      <c r="D39" s="47">
        <v>1</v>
      </c>
      <c r="E39" s="47">
        <v>0</v>
      </c>
      <c r="F39" s="47">
        <v>2.89</v>
      </c>
      <c r="G39" s="47">
        <v>0.22</v>
      </c>
      <c r="H39" s="47">
        <v>2.89</v>
      </c>
      <c r="I39" s="47">
        <v>0.22</v>
      </c>
      <c r="J39" s="47" t="s">
        <v>348</v>
      </c>
      <c r="K39" s="47">
        <v>2.57</v>
      </c>
      <c r="L39" s="47">
        <v>23.795000000000002</v>
      </c>
      <c r="M39" s="47">
        <v>21.6</v>
      </c>
      <c r="N39" s="47">
        <v>2.57</v>
      </c>
      <c r="O39" s="47">
        <v>23.795000000000002</v>
      </c>
      <c r="P39" s="47">
        <v>25.5</v>
      </c>
      <c r="Q39" s="47" t="str">
        <f t="shared" si="0"/>
        <v>W4-T6</v>
      </c>
      <c r="R39" s="47">
        <f t="shared" si="1"/>
        <v>220</v>
      </c>
      <c r="S39" s="47">
        <f t="shared" si="2"/>
        <v>2890</v>
      </c>
      <c r="U39" s="47">
        <f>VLOOKUP(A39,'Story Data'!A:B,2,0)*1000</f>
        <v>3900</v>
      </c>
    </row>
    <row r="40" spans="1:21">
      <c r="A40" s="47" t="s">
        <v>324</v>
      </c>
      <c r="B40" s="47" t="s">
        <v>117</v>
      </c>
      <c r="C40" s="47">
        <v>90</v>
      </c>
      <c r="D40" s="47">
        <v>1</v>
      </c>
      <c r="E40" s="47">
        <v>0</v>
      </c>
      <c r="F40" s="47">
        <v>2.89</v>
      </c>
      <c r="G40" s="47">
        <v>0.22</v>
      </c>
      <c r="H40" s="47">
        <v>2.89</v>
      </c>
      <c r="I40" s="47">
        <v>0.22</v>
      </c>
      <c r="J40" s="47" t="s">
        <v>348</v>
      </c>
      <c r="K40" s="47">
        <v>2.57</v>
      </c>
      <c r="L40" s="47">
        <v>23.795000000000002</v>
      </c>
      <c r="M40" s="47">
        <v>17.7</v>
      </c>
      <c r="N40" s="47">
        <v>2.57</v>
      </c>
      <c r="O40" s="47">
        <v>23.795000000000002</v>
      </c>
      <c r="P40" s="47">
        <v>21.6</v>
      </c>
      <c r="Q40" s="47" t="str">
        <f t="shared" si="0"/>
        <v>W4-T5</v>
      </c>
      <c r="R40" s="47">
        <f t="shared" si="1"/>
        <v>220</v>
      </c>
      <c r="S40" s="47">
        <f t="shared" si="2"/>
        <v>2890</v>
      </c>
      <c r="U40" s="47">
        <f>VLOOKUP(A40,'Story Data'!A:B,2,0)*1000</f>
        <v>3900</v>
      </c>
    </row>
    <row r="41" spans="1:21">
      <c r="A41" s="47" t="s">
        <v>330</v>
      </c>
      <c r="B41" s="47" t="s">
        <v>117</v>
      </c>
      <c r="C41" s="47">
        <v>90</v>
      </c>
      <c r="D41" s="47">
        <v>1</v>
      </c>
      <c r="E41" s="47">
        <v>0</v>
      </c>
      <c r="F41" s="47">
        <v>2.89</v>
      </c>
      <c r="G41" s="47">
        <v>0.22</v>
      </c>
      <c r="H41" s="47">
        <v>2.89</v>
      </c>
      <c r="I41" s="47">
        <v>0.22</v>
      </c>
      <c r="J41" s="47" t="s">
        <v>348</v>
      </c>
      <c r="K41" s="47">
        <v>2.57</v>
      </c>
      <c r="L41" s="47">
        <v>23.795000000000002</v>
      </c>
      <c r="M41" s="47">
        <v>12.6</v>
      </c>
      <c r="N41" s="47">
        <v>2.57</v>
      </c>
      <c r="O41" s="47">
        <v>23.795000000000002</v>
      </c>
      <c r="P41" s="47">
        <v>17.7</v>
      </c>
      <c r="Q41" s="47" t="str">
        <f t="shared" si="0"/>
        <v>W4-T4</v>
      </c>
      <c r="R41" s="47">
        <f t="shared" si="1"/>
        <v>220</v>
      </c>
      <c r="S41" s="47">
        <f t="shared" si="2"/>
        <v>2890</v>
      </c>
      <c r="U41" s="47">
        <f>VLOOKUP(A41,'Story Data'!A:B,2,0)*1000</f>
        <v>5100</v>
      </c>
    </row>
    <row r="42" spans="1:21">
      <c r="A42" s="47" t="s">
        <v>331</v>
      </c>
      <c r="B42" s="47" t="s">
        <v>117</v>
      </c>
      <c r="C42" s="47">
        <v>90</v>
      </c>
      <c r="D42" s="47">
        <v>1</v>
      </c>
      <c r="E42" s="47">
        <v>0</v>
      </c>
      <c r="F42" s="47">
        <v>2.89</v>
      </c>
      <c r="G42" s="47">
        <v>0.22</v>
      </c>
      <c r="H42" s="47">
        <v>2.89</v>
      </c>
      <c r="I42" s="47">
        <v>0.22</v>
      </c>
      <c r="J42" s="47" t="s">
        <v>348</v>
      </c>
      <c r="K42" s="47">
        <v>2.57</v>
      </c>
      <c r="L42" s="47">
        <v>23.795000000000002</v>
      </c>
      <c r="M42" s="47">
        <v>8.1</v>
      </c>
      <c r="N42" s="47">
        <v>2.57</v>
      </c>
      <c r="O42" s="47">
        <v>23.795000000000002</v>
      </c>
      <c r="P42" s="47">
        <v>12.6</v>
      </c>
      <c r="Q42" s="47" t="str">
        <f t="shared" si="0"/>
        <v>W4-T3</v>
      </c>
      <c r="R42" s="47">
        <f t="shared" si="1"/>
        <v>220</v>
      </c>
      <c r="S42" s="47">
        <f t="shared" si="2"/>
        <v>2890</v>
      </c>
      <c r="U42" s="47">
        <f>VLOOKUP(A42,'Story Data'!A:B,2,0)*1000</f>
        <v>4500</v>
      </c>
    </row>
    <row r="43" spans="1:21">
      <c r="A43" s="47" t="s">
        <v>135</v>
      </c>
      <c r="B43" s="47" t="s">
        <v>117</v>
      </c>
      <c r="C43" s="47">
        <v>90</v>
      </c>
      <c r="D43" s="47">
        <v>1</v>
      </c>
      <c r="E43" s="47">
        <v>0</v>
      </c>
      <c r="F43" s="47">
        <v>2.89</v>
      </c>
      <c r="G43" s="47">
        <v>0.22</v>
      </c>
      <c r="H43" s="47">
        <v>2.89</v>
      </c>
      <c r="I43" s="47">
        <v>0.22</v>
      </c>
      <c r="J43" s="47" t="s">
        <v>348</v>
      </c>
      <c r="K43" s="47">
        <v>2.57</v>
      </c>
      <c r="L43" s="47">
        <v>23.795000000000002</v>
      </c>
      <c r="M43" s="47">
        <v>3</v>
      </c>
      <c r="N43" s="47">
        <v>2.57</v>
      </c>
      <c r="O43" s="47">
        <v>23.795000000000002</v>
      </c>
      <c r="P43" s="47">
        <v>8.1</v>
      </c>
      <c r="Q43" s="47" t="str">
        <f t="shared" si="0"/>
        <v>W4-T2</v>
      </c>
      <c r="R43" s="47">
        <f t="shared" si="1"/>
        <v>220</v>
      </c>
      <c r="S43" s="47">
        <f t="shared" si="2"/>
        <v>2890</v>
      </c>
      <c r="U43" s="47">
        <f>VLOOKUP(A43,'Story Data'!A:B,2,0)*1000</f>
        <v>5100</v>
      </c>
    </row>
    <row r="44" spans="1:21">
      <c r="A44" s="47" t="s">
        <v>332</v>
      </c>
      <c r="B44" s="47" t="s">
        <v>117</v>
      </c>
      <c r="C44" s="47">
        <v>90</v>
      </c>
      <c r="D44" s="47">
        <v>1</v>
      </c>
      <c r="E44" s="47">
        <v>0</v>
      </c>
      <c r="F44" s="47">
        <v>2.89</v>
      </c>
      <c r="G44" s="47">
        <v>0.22</v>
      </c>
      <c r="H44" s="47">
        <v>2.89</v>
      </c>
      <c r="I44" s="47">
        <v>0.22</v>
      </c>
      <c r="J44" s="47" t="s">
        <v>348</v>
      </c>
      <c r="K44" s="47">
        <v>2.57</v>
      </c>
      <c r="L44" s="47">
        <v>23.795000000000002</v>
      </c>
      <c r="M44" s="47">
        <v>0</v>
      </c>
      <c r="N44" s="47">
        <v>2.57</v>
      </c>
      <c r="O44" s="47">
        <v>23.795000000000002</v>
      </c>
      <c r="P44" s="47">
        <v>3</v>
      </c>
      <c r="Q44" s="47" t="str">
        <f t="shared" si="0"/>
        <v>W4-T1</v>
      </c>
      <c r="R44" s="47">
        <f t="shared" si="1"/>
        <v>220</v>
      </c>
      <c r="S44" s="47">
        <f t="shared" si="2"/>
        <v>2890</v>
      </c>
      <c r="U44" s="47">
        <f>VLOOKUP(A44,'Story Data'!A:B,2,0)*1000</f>
        <v>3000</v>
      </c>
    </row>
    <row r="45" spans="1:21">
      <c r="A45" s="47" t="s">
        <v>30</v>
      </c>
      <c r="B45" s="47" t="s">
        <v>117</v>
      </c>
      <c r="C45" s="47">
        <v>90</v>
      </c>
      <c r="D45" s="47">
        <v>1</v>
      </c>
      <c r="E45" s="47">
        <v>0</v>
      </c>
      <c r="F45" s="47">
        <v>2.89</v>
      </c>
      <c r="G45" s="47">
        <v>0.22</v>
      </c>
      <c r="H45" s="47">
        <v>2.89</v>
      </c>
      <c r="I45" s="47">
        <v>0.22</v>
      </c>
      <c r="J45" s="47" t="s">
        <v>348</v>
      </c>
      <c r="K45" s="47">
        <v>2.57</v>
      </c>
      <c r="L45" s="47">
        <v>23.795000000000002</v>
      </c>
      <c r="M45" s="47">
        <v>-3.1</v>
      </c>
      <c r="N45" s="47">
        <v>2.57</v>
      </c>
      <c r="O45" s="47">
        <v>23.795000000000002</v>
      </c>
      <c r="P45" s="47">
        <v>0</v>
      </c>
      <c r="Q45" s="47" t="str">
        <f t="shared" si="0"/>
        <v>W4-HAM</v>
      </c>
      <c r="R45" s="47">
        <f t="shared" si="1"/>
        <v>220</v>
      </c>
      <c r="S45" s="47">
        <f t="shared" si="2"/>
        <v>2890</v>
      </c>
      <c r="U45" s="47">
        <f>VLOOKUP(A45,'Story Data'!A:B,2,0)*1000</f>
        <v>3100</v>
      </c>
    </row>
    <row r="46" spans="1:21">
      <c r="A46" s="47" t="s">
        <v>325</v>
      </c>
      <c r="B46" s="47" t="s">
        <v>116</v>
      </c>
      <c r="C46" s="47">
        <v>90</v>
      </c>
      <c r="D46" s="47">
        <v>1</v>
      </c>
      <c r="E46" s="47">
        <v>0</v>
      </c>
      <c r="F46" s="47">
        <v>2.89</v>
      </c>
      <c r="G46" s="47">
        <v>0.22</v>
      </c>
      <c r="H46" s="47">
        <v>2.89</v>
      </c>
      <c r="I46" s="47">
        <v>0.22</v>
      </c>
      <c r="J46" s="47" t="s">
        <v>348</v>
      </c>
      <c r="K46" s="47">
        <v>0.5</v>
      </c>
      <c r="L46" s="47">
        <v>23.795000000000002</v>
      </c>
      <c r="M46" s="47">
        <v>37.200000000000003</v>
      </c>
      <c r="N46" s="47">
        <v>0.5</v>
      </c>
      <c r="O46" s="47">
        <v>23.795000000000002</v>
      </c>
      <c r="P46" s="47">
        <v>41.1</v>
      </c>
      <c r="Q46" s="47" t="str">
        <f t="shared" si="0"/>
        <v>w34-AP MAI</v>
      </c>
      <c r="R46" s="47">
        <f t="shared" si="1"/>
        <v>220</v>
      </c>
      <c r="S46" s="47">
        <f t="shared" si="2"/>
        <v>2890</v>
      </c>
      <c r="U46" s="47">
        <f>VLOOKUP(A46,'Story Data'!A:B,2,0)*1000</f>
        <v>3900</v>
      </c>
    </row>
    <row r="47" spans="1:21">
      <c r="A47" s="47" t="s">
        <v>326</v>
      </c>
      <c r="B47" s="47" t="s">
        <v>116</v>
      </c>
      <c r="C47" s="47">
        <v>90</v>
      </c>
      <c r="D47" s="47">
        <v>1</v>
      </c>
      <c r="E47" s="47">
        <v>0</v>
      </c>
      <c r="F47" s="47">
        <v>2.89</v>
      </c>
      <c r="G47" s="47">
        <v>0.22</v>
      </c>
      <c r="H47" s="47">
        <v>2.89</v>
      </c>
      <c r="I47" s="47">
        <v>0.22</v>
      </c>
      <c r="J47" s="47" t="s">
        <v>348</v>
      </c>
      <c r="K47" s="47">
        <v>0.5</v>
      </c>
      <c r="L47" s="47">
        <v>23.795000000000002</v>
      </c>
      <c r="M47" s="47">
        <v>33.299999999999997</v>
      </c>
      <c r="N47" s="47">
        <v>0.5</v>
      </c>
      <c r="O47" s="47">
        <v>23.795000000000002</v>
      </c>
      <c r="P47" s="47">
        <v>37.200000000000003</v>
      </c>
      <c r="Q47" s="47" t="str">
        <f t="shared" si="0"/>
        <v>w34-T9</v>
      </c>
      <c r="R47" s="47">
        <f t="shared" si="1"/>
        <v>220</v>
      </c>
      <c r="S47" s="47">
        <f t="shared" si="2"/>
        <v>2890</v>
      </c>
      <c r="U47" s="47">
        <f>VLOOKUP(A47,'Story Data'!A:B,2,0)*1000</f>
        <v>3900</v>
      </c>
    </row>
    <row r="48" spans="1:21">
      <c r="A48" s="47" t="s">
        <v>327</v>
      </c>
      <c r="B48" s="47" t="s">
        <v>116</v>
      </c>
      <c r="C48" s="47">
        <v>90</v>
      </c>
      <c r="D48" s="47">
        <v>1</v>
      </c>
      <c r="E48" s="47">
        <v>0</v>
      </c>
      <c r="F48" s="47">
        <v>2.89</v>
      </c>
      <c r="G48" s="47">
        <v>0.22</v>
      </c>
      <c r="H48" s="47">
        <v>2.89</v>
      </c>
      <c r="I48" s="47">
        <v>0.22</v>
      </c>
      <c r="J48" s="47" t="s">
        <v>348</v>
      </c>
      <c r="K48" s="47">
        <v>0.5</v>
      </c>
      <c r="L48" s="47">
        <v>23.795000000000002</v>
      </c>
      <c r="M48" s="47">
        <v>29.4</v>
      </c>
      <c r="N48" s="47">
        <v>0.5</v>
      </c>
      <c r="O48" s="47">
        <v>23.795000000000002</v>
      </c>
      <c r="P48" s="47">
        <v>33.299999999999997</v>
      </c>
      <c r="Q48" s="47" t="str">
        <f t="shared" si="0"/>
        <v>w34-T8</v>
      </c>
      <c r="R48" s="47">
        <f t="shared" si="1"/>
        <v>220</v>
      </c>
      <c r="S48" s="47">
        <f t="shared" si="2"/>
        <v>2890</v>
      </c>
      <c r="U48" s="47">
        <f>VLOOKUP(A48,'Story Data'!A:B,2,0)*1000</f>
        <v>3900</v>
      </c>
    </row>
    <row r="49" spans="1:21">
      <c r="A49" s="47" t="s">
        <v>328</v>
      </c>
      <c r="B49" s="47" t="s">
        <v>116</v>
      </c>
      <c r="C49" s="47">
        <v>90</v>
      </c>
      <c r="D49" s="47">
        <v>1</v>
      </c>
      <c r="E49" s="47">
        <v>0</v>
      </c>
      <c r="F49" s="47">
        <v>2.89</v>
      </c>
      <c r="G49" s="47">
        <v>0.22</v>
      </c>
      <c r="H49" s="47">
        <v>2.89</v>
      </c>
      <c r="I49" s="47">
        <v>0.22</v>
      </c>
      <c r="J49" s="47" t="s">
        <v>348</v>
      </c>
      <c r="K49" s="47">
        <v>0.5</v>
      </c>
      <c r="L49" s="47">
        <v>23.795000000000002</v>
      </c>
      <c r="M49" s="47">
        <v>25.5</v>
      </c>
      <c r="N49" s="47">
        <v>0.5</v>
      </c>
      <c r="O49" s="47">
        <v>23.795000000000002</v>
      </c>
      <c r="P49" s="47">
        <v>29.4</v>
      </c>
      <c r="Q49" s="47" t="str">
        <f t="shared" si="0"/>
        <v>w34-T7</v>
      </c>
      <c r="R49" s="47">
        <f t="shared" si="1"/>
        <v>220</v>
      </c>
      <c r="S49" s="47">
        <f t="shared" si="2"/>
        <v>2890</v>
      </c>
      <c r="U49" s="47">
        <f>VLOOKUP(A49,'Story Data'!A:B,2,0)*1000</f>
        <v>3900</v>
      </c>
    </row>
    <row r="50" spans="1:21">
      <c r="A50" s="47" t="s">
        <v>329</v>
      </c>
      <c r="B50" s="47" t="s">
        <v>116</v>
      </c>
      <c r="C50" s="47">
        <v>90</v>
      </c>
      <c r="D50" s="47">
        <v>1</v>
      </c>
      <c r="E50" s="47">
        <v>0</v>
      </c>
      <c r="F50" s="47">
        <v>2.89</v>
      </c>
      <c r="G50" s="47">
        <v>0.22</v>
      </c>
      <c r="H50" s="47">
        <v>2.89</v>
      </c>
      <c r="I50" s="47">
        <v>0.22</v>
      </c>
      <c r="J50" s="47" t="s">
        <v>348</v>
      </c>
      <c r="K50" s="47">
        <v>0.5</v>
      </c>
      <c r="L50" s="47">
        <v>23.795000000000002</v>
      </c>
      <c r="M50" s="47">
        <v>21.6</v>
      </c>
      <c r="N50" s="47">
        <v>0.5</v>
      </c>
      <c r="O50" s="47">
        <v>23.795000000000002</v>
      </c>
      <c r="P50" s="47">
        <v>25.5</v>
      </c>
      <c r="Q50" s="47" t="str">
        <f t="shared" si="0"/>
        <v>w34-T6</v>
      </c>
      <c r="R50" s="47">
        <f t="shared" si="1"/>
        <v>220</v>
      </c>
      <c r="S50" s="47">
        <f t="shared" si="2"/>
        <v>2890</v>
      </c>
      <c r="U50" s="47">
        <f>VLOOKUP(A50,'Story Data'!A:B,2,0)*1000</f>
        <v>3900</v>
      </c>
    </row>
    <row r="51" spans="1:21">
      <c r="A51" s="47" t="s">
        <v>324</v>
      </c>
      <c r="B51" s="47" t="s">
        <v>116</v>
      </c>
      <c r="C51" s="47">
        <v>90</v>
      </c>
      <c r="D51" s="47">
        <v>1</v>
      </c>
      <c r="E51" s="47">
        <v>0</v>
      </c>
      <c r="F51" s="47">
        <v>2.89</v>
      </c>
      <c r="G51" s="47">
        <v>0.22</v>
      </c>
      <c r="H51" s="47">
        <v>2.89</v>
      </c>
      <c r="I51" s="47">
        <v>0.22</v>
      </c>
      <c r="J51" s="47" t="s">
        <v>348</v>
      </c>
      <c r="K51" s="47">
        <v>0.5</v>
      </c>
      <c r="L51" s="47">
        <v>23.795000000000002</v>
      </c>
      <c r="M51" s="47">
        <v>17.7</v>
      </c>
      <c r="N51" s="47">
        <v>0.5</v>
      </c>
      <c r="O51" s="47">
        <v>23.795000000000002</v>
      </c>
      <c r="P51" s="47">
        <v>21.6</v>
      </c>
      <c r="Q51" s="47" t="str">
        <f t="shared" si="0"/>
        <v>w34-T5</v>
      </c>
      <c r="R51" s="47">
        <f t="shared" si="1"/>
        <v>220</v>
      </c>
      <c r="S51" s="47">
        <f t="shared" si="2"/>
        <v>2890</v>
      </c>
      <c r="U51" s="47">
        <f>VLOOKUP(A51,'Story Data'!A:B,2,0)*1000</f>
        <v>3900</v>
      </c>
    </row>
    <row r="52" spans="1:21">
      <c r="A52" s="47" t="s">
        <v>330</v>
      </c>
      <c r="B52" s="47" t="s">
        <v>116</v>
      </c>
      <c r="C52" s="47">
        <v>90</v>
      </c>
      <c r="D52" s="47">
        <v>1</v>
      </c>
      <c r="E52" s="47">
        <v>0</v>
      </c>
      <c r="F52" s="47">
        <v>2.89</v>
      </c>
      <c r="G52" s="47">
        <v>0.22</v>
      </c>
      <c r="H52" s="47">
        <v>2.89</v>
      </c>
      <c r="I52" s="47">
        <v>0.22</v>
      </c>
      <c r="J52" s="47" t="s">
        <v>348</v>
      </c>
      <c r="K52" s="47">
        <v>0.5</v>
      </c>
      <c r="L52" s="47">
        <v>23.795000000000002</v>
      </c>
      <c r="M52" s="47">
        <v>12.6</v>
      </c>
      <c r="N52" s="47">
        <v>0.5</v>
      </c>
      <c r="O52" s="47">
        <v>23.795000000000002</v>
      </c>
      <c r="P52" s="47">
        <v>17.7</v>
      </c>
      <c r="Q52" s="47" t="str">
        <f t="shared" si="0"/>
        <v>w34-T4</v>
      </c>
      <c r="R52" s="47">
        <f t="shared" si="1"/>
        <v>220</v>
      </c>
      <c r="S52" s="47">
        <f t="shared" si="2"/>
        <v>2890</v>
      </c>
      <c r="U52" s="47">
        <f>VLOOKUP(A52,'Story Data'!A:B,2,0)*1000</f>
        <v>5100</v>
      </c>
    </row>
    <row r="53" spans="1:21">
      <c r="A53" s="47" t="s">
        <v>331</v>
      </c>
      <c r="B53" s="47" t="s">
        <v>116</v>
      </c>
      <c r="C53" s="47">
        <v>90</v>
      </c>
      <c r="D53" s="47">
        <v>1</v>
      </c>
      <c r="E53" s="47">
        <v>0</v>
      </c>
      <c r="F53" s="47">
        <v>2.89</v>
      </c>
      <c r="G53" s="47">
        <v>0.22</v>
      </c>
      <c r="H53" s="47">
        <v>2.89</v>
      </c>
      <c r="I53" s="47">
        <v>0.22</v>
      </c>
      <c r="J53" s="47" t="s">
        <v>348</v>
      </c>
      <c r="K53" s="47">
        <v>0.5</v>
      </c>
      <c r="L53" s="47">
        <v>23.795000000000002</v>
      </c>
      <c r="M53" s="47">
        <v>8.1</v>
      </c>
      <c r="N53" s="47">
        <v>0.5</v>
      </c>
      <c r="O53" s="47">
        <v>23.795000000000002</v>
      </c>
      <c r="P53" s="47">
        <v>12.6</v>
      </c>
      <c r="Q53" s="47" t="str">
        <f t="shared" si="0"/>
        <v>w34-T3</v>
      </c>
      <c r="R53" s="47">
        <f t="shared" si="1"/>
        <v>220</v>
      </c>
      <c r="S53" s="47">
        <f t="shared" si="2"/>
        <v>2890</v>
      </c>
      <c r="U53" s="47">
        <f>VLOOKUP(A53,'Story Data'!A:B,2,0)*1000</f>
        <v>4500</v>
      </c>
    </row>
    <row r="54" spans="1:21">
      <c r="A54" s="47" t="s">
        <v>135</v>
      </c>
      <c r="B54" s="47" t="s">
        <v>116</v>
      </c>
      <c r="C54" s="47">
        <v>90</v>
      </c>
      <c r="D54" s="47">
        <v>1</v>
      </c>
      <c r="E54" s="47">
        <v>0</v>
      </c>
      <c r="F54" s="47">
        <v>2.89</v>
      </c>
      <c r="G54" s="47">
        <v>0.22</v>
      </c>
      <c r="H54" s="47">
        <v>2.89</v>
      </c>
      <c r="I54" s="47">
        <v>0.22</v>
      </c>
      <c r="J54" s="47" t="s">
        <v>348</v>
      </c>
      <c r="K54" s="47">
        <v>0.5</v>
      </c>
      <c r="L54" s="47">
        <v>23.795000000000002</v>
      </c>
      <c r="M54" s="47">
        <v>3</v>
      </c>
      <c r="N54" s="47">
        <v>0.5</v>
      </c>
      <c r="O54" s="47">
        <v>23.795000000000002</v>
      </c>
      <c r="P54" s="47">
        <v>8.1</v>
      </c>
      <c r="Q54" s="47" t="str">
        <f t="shared" si="0"/>
        <v>w34-T2</v>
      </c>
      <c r="R54" s="47">
        <f t="shared" si="1"/>
        <v>220</v>
      </c>
      <c r="S54" s="47">
        <f t="shared" si="2"/>
        <v>2890</v>
      </c>
      <c r="U54" s="47">
        <f>VLOOKUP(A54,'Story Data'!A:B,2,0)*1000</f>
        <v>5100</v>
      </c>
    </row>
    <row r="55" spans="1:21">
      <c r="A55" s="47" t="s">
        <v>332</v>
      </c>
      <c r="B55" s="47" t="s">
        <v>116</v>
      </c>
      <c r="C55" s="47">
        <v>90</v>
      </c>
      <c r="D55" s="47">
        <v>1</v>
      </c>
      <c r="E55" s="47">
        <v>0</v>
      </c>
      <c r="F55" s="47">
        <v>2.89</v>
      </c>
      <c r="G55" s="47">
        <v>0.22</v>
      </c>
      <c r="H55" s="47">
        <v>2.89</v>
      </c>
      <c r="I55" s="47">
        <v>0.22</v>
      </c>
      <c r="J55" s="47" t="s">
        <v>348</v>
      </c>
      <c r="K55" s="47">
        <v>0.5</v>
      </c>
      <c r="L55" s="47">
        <v>23.795000000000002</v>
      </c>
      <c r="M55" s="47">
        <v>0</v>
      </c>
      <c r="N55" s="47">
        <v>0.5</v>
      </c>
      <c r="O55" s="47">
        <v>23.795000000000002</v>
      </c>
      <c r="P55" s="47">
        <v>3</v>
      </c>
      <c r="Q55" s="47" t="str">
        <f t="shared" si="0"/>
        <v>w34-T1</v>
      </c>
      <c r="R55" s="47">
        <f t="shared" si="1"/>
        <v>220</v>
      </c>
      <c r="S55" s="47">
        <f t="shared" si="2"/>
        <v>2890</v>
      </c>
      <c r="U55" s="47">
        <f>VLOOKUP(A55,'Story Data'!A:B,2,0)*1000</f>
        <v>3000</v>
      </c>
    </row>
    <row r="56" spans="1:21">
      <c r="A56" s="47" t="s">
        <v>30</v>
      </c>
      <c r="B56" s="47" t="s">
        <v>116</v>
      </c>
      <c r="C56" s="47">
        <v>90</v>
      </c>
      <c r="D56" s="47">
        <v>1</v>
      </c>
      <c r="E56" s="47">
        <v>0</v>
      </c>
      <c r="F56" s="47">
        <v>2.89</v>
      </c>
      <c r="G56" s="47">
        <v>0.22</v>
      </c>
      <c r="H56" s="47">
        <v>2.89</v>
      </c>
      <c r="I56" s="47">
        <v>0.22</v>
      </c>
      <c r="J56" s="47" t="s">
        <v>348</v>
      </c>
      <c r="K56" s="47">
        <v>0.5</v>
      </c>
      <c r="L56" s="47">
        <v>23.795000000000002</v>
      </c>
      <c r="M56" s="47">
        <v>-3.1</v>
      </c>
      <c r="N56" s="47">
        <v>0.5</v>
      </c>
      <c r="O56" s="47">
        <v>23.795000000000002</v>
      </c>
      <c r="P56" s="47">
        <v>0</v>
      </c>
      <c r="Q56" s="47" t="str">
        <f t="shared" si="0"/>
        <v>w34-HAM</v>
      </c>
      <c r="R56" s="47">
        <f t="shared" si="1"/>
        <v>220</v>
      </c>
      <c r="S56" s="47">
        <f t="shared" si="2"/>
        <v>2890</v>
      </c>
      <c r="U56" s="47">
        <f>VLOOKUP(A56,'Story Data'!A:B,2,0)*1000</f>
        <v>3100</v>
      </c>
    </row>
    <row r="57" spans="1:21">
      <c r="A57" s="47" t="s">
        <v>325</v>
      </c>
      <c r="B57" s="47" t="s">
        <v>115</v>
      </c>
      <c r="C57" s="47">
        <v>90</v>
      </c>
      <c r="D57" s="47">
        <v>1</v>
      </c>
      <c r="E57" s="47">
        <v>0</v>
      </c>
      <c r="F57" s="47">
        <v>2.89</v>
      </c>
      <c r="G57" s="47">
        <v>0.22</v>
      </c>
      <c r="H57" s="47">
        <v>2.89</v>
      </c>
      <c r="I57" s="47">
        <v>0.22</v>
      </c>
      <c r="J57" s="47" t="s">
        <v>348</v>
      </c>
      <c r="K57" s="47">
        <v>-1.47</v>
      </c>
      <c r="L57" s="47">
        <v>23.795000000000002</v>
      </c>
      <c r="M57" s="47">
        <v>37.200000000000003</v>
      </c>
      <c r="N57" s="47">
        <v>-1.47</v>
      </c>
      <c r="O57" s="47">
        <v>23.795000000000002</v>
      </c>
      <c r="P57" s="47">
        <v>41.1</v>
      </c>
      <c r="Q57" s="47" t="str">
        <f t="shared" si="0"/>
        <v>W3-AP MAI</v>
      </c>
      <c r="R57" s="47">
        <f t="shared" si="1"/>
        <v>220</v>
      </c>
      <c r="S57" s="47">
        <f t="shared" si="2"/>
        <v>2890</v>
      </c>
      <c r="U57" s="47">
        <f>VLOOKUP(A57,'Story Data'!A:B,2,0)*1000</f>
        <v>3900</v>
      </c>
    </row>
    <row r="58" spans="1:21">
      <c r="A58" s="47" t="s">
        <v>326</v>
      </c>
      <c r="B58" s="47" t="s">
        <v>115</v>
      </c>
      <c r="C58" s="47">
        <v>90</v>
      </c>
      <c r="D58" s="47">
        <v>1</v>
      </c>
      <c r="E58" s="47">
        <v>0</v>
      </c>
      <c r="F58" s="47">
        <v>2.89</v>
      </c>
      <c r="G58" s="47">
        <v>0.22</v>
      </c>
      <c r="H58" s="47">
        <v>2.89</v>
      </c>
      <c r="I58" s="47">
        <v>0.22</v>
      </c>
      <c r="J58" s="47" t="s">
        <v>348</v>
      </c>
      <c r="K58" s="47">
        <v>-1.47</v>
      </c>
      <c r="L58" s="47">
        <v>23.795000000000002</v>
      </c>
      <c r="M58" s="47">
        <v>33.299999999999997</v>
      </c>
      <c r="N58" s="47">
        <v>-1.47</v>
      </c>
      <c r="O58" s="47">
        <v>23.795000000000002</v>
      </c>
      <c r="P58" s="47">
        <v>37.200000000000003</v>
      </c>
      <c r="Q58" s="47" t="str">
        <f t="shared" si="0"/>
        <v>W3-T9</v>
      </c>
      <c r="R58" s="47">
        <f t="shared" si="1"/>
        <v>220</v>
      </c>
      <c r="S58" s="47">
        <f t="shared" si="2"/>
        <v>2890</v>
      </c>
      <c r="U58" s="47">
        <f>VLOOKUP(A58,'Story Data'!A:B,2,0)*1000</f>
        <v>3900</v>
      </c>
    </row>
    <row r="59" spans="1:21">
      <c r="A59" s="47" t="s">
        <v>327</v>
      </c>
      <c r="B59" s="47" t="s">
        <v>115</v>
      </c>
      <c r="C59" s="47">
        <v>90</v>
      </c>
      <c r="D59" s="47">
        <v>1</v>
      </c>
      <c r="E59" s="47">
        <v>0</v>
      </c>
      <c r="F59" s="47">
        <v>2.89</v>
      </c>
      <c r="G59" s="47">
        <v>0.22</v>
      </c>
      <c r="H59" s="47">
        <v>2.89</v>
      </c>
      <c r="I59" s="47">
        <v>0.22</v>
      </c>
      <c r="J59" s="47" t="s">
        <v>348</v>
      </c>
      <c r="K59" s="47">
        <v>-1.47</v>
      </c>
      <c r="L59" s="47">
        <v>23.795000000000002</v>
      </c>
      <c r="M59" s="47">
        <v>29.4</v>
      </c>
      <c r="N59" s="47">
        <v>-1.47</v>
      </c>
      <c r="O59" s="47">
        <v>23.795000000000002</v>
      </c>
      <c r="P59" s="47">
        <v>33.299999999999997</v>
      </c>
      <c r="Q59" s="47" t="str">
        <f t="shared" si="0"/>
        <v>W3-T8</v>
      </c>
      <c r="R59" s="47">
        <f t="shared" si="1"/>
        <v>220</v>
      </c>
      <c r="S59" s="47">
        <f t="shared" si="2"/>
        <v>2890</v>
      </c>
      <c r="U59" s="47">
        <f>VLOOKUP(A59,'Story Data'!A:B,2,0)*1000</f>
        <v>3900</v>
      </c>
    </row>
    <row r="60" spans="1:21">
      <c r="A60" s="47" t="s">
        <v>328</v>
      </c>
      <c r="B60" s="47" t="s">
        <v>115</v>
      </c>
      <c r="C60" s="47">
        <v>90</v>
      </c>
      <c r="D60" s="47">
        <v>1</v>
      </c>
      <c r="E60" s="47">
        <v>0</v>
      </c>
      <c r="F60" s="47">
        <v>2.89</v>
      </c>
      <c r="G60" s="47">
        <v>0.22</v>
      </c>
      <c r="H60" s="47">
        <v>2.89</v>
      </c>
      <c r="I60" s="47">
        <v>0.22</v>
      </c>
      <c r="J60" s="47" t="s">
        <v>348</v>
      </c>
      <c r="K60" s="47">
        <v>-1.47</v>
      </c>
      <c r="L60" s="47">
        <v>23.795000000000002</v>
      </c>
      <c r="M60" s="47">
        <v>25.5</v>
      </c>
      <c r="N60" s="47">
        <v>-1.47</v>
      </c>
      <c r="O60" s="47">
        <v>23.795000000000002</v>
      </c>
      <c r="P60" s="47">
        <v>29.4</v>
      </c>
      <c r="Q60" s="47" t="str">
        <f t="shared" si="0"/>
        <v>W3-T7</v>
      </c>
      <c r="R60" s="47">
        <f t="shared" si="1"/>
        <v>220</v>
      </c>
      <c r="S60" s="47">
        <f t="shared" si="2"/>
        <v>2890</v>
      </c>
      <c r="U60" s="47">
        <f>VLOOKUP(A60,'Story Data'!A:B,2,0)*1000</f>
        <v>3900</v>
      </c>
    </row>
    <row r="61" spans="1:21">
      <c r="A61" s="47" t="s">
        <v>329</v>
      </c>
      <c r="B61" s="47" t="s">
        <v>115</v>
      </c>
      <c r="C61" s="47">
        <v>90</v>
      </c>
      <c r="D61" s="47">
        <v>1</v>
      </c>
      <c r="E61" s="47">
        <v>0</v>
      </c>
      <c r="F61" s="47">
        <v>2.89</v>
      </c>
      <c r="G61" s="47">
        <v>0.22</v>
      </c>
      <c r="H61" s="47">
        <v>2.89</v>
      </c>
      <c r="I61" s="47">
        <v>0.22</v>
      </c>
      <c r="J61" s="47" t="s">
        <v>348</v>
      </c>
      <c r="K61" s="47">
        <v>-1.47</v>
      </c>
      <c r="L61" s="47">
        <v>23.795000000000002</v>
      </c>
      <c r="M61" s="47">
        <v>21.6</v>
      </c>
      <c r="N61" s="47">
        <v>-1.47</v>
      </c>
      <c r="O61" s="47">
        <v>23.795000000000002</v>
      </c>
      <c r="P61" s="47">
        <v>25.5</v>
      </c>
      <c r="Q61" s="47" t="str">
        <f t="shared" si="0"/>
        <v>W3-T6</v>
      </c>
      <c r="R61" s="47">
        <f t="shared" si="1"/>
        <v>220</v>
      </c>
      <c r="S61" s="47">
        <f t="shared" si="2"/>
        <v>2890</v>
      </c>
      <c r="U61" s="47">
        <f>VLOOKUP(A61,'Story Data'!A:B,2,0)*1000</f>
        <v>3900</v>
      </c>
    </row>
    <row r="62" spans="1:21">
      <c r="A62" s="47" t="s">
        <v>324</v>
      </c>
      <c r="B62" s="47" t="s">
        <v>115</v>
      </c>
      <c r="C62" s="47">
        <v>90</v>
      </c>
      <c r="D62" s="47">
        <v>1</v>
      </c>
      <c r="E62" s="47">
        <v>0</v>
      </c>
      <c r="F62" s="47">
        <v>2.89</v>
      </c>
      <c r="G62" s="47">
        <v>0.22</v>
      </c>
      <c r="H62" s="47">
        <v>2.89</v>
      </c>
      <c r="I62" s="47">
        <v>0.22</v>
      </c>
      <c r="J62" s="47" t="s">
        <v>348</v>
      </c>
      <c r="K62" s="47">
        <v>-1.47</v>
      </c>
      <c r="L62" s="47">
        <v>23.795000000000002</v>
      </c>
      <c r="M62" s="47">
        <v>17.7</v>
      </c>
      <c r="N62" s="47">
        <v>-1.47</v>
      </c>
      <c r="O62" s="47">
        <v>23.795000000000002</v>
      </c>
      <c r="P62" s="47">
        <v>21.6</v>
      </c>
      <c r="Q62" s="47" t="str">
        <f t="shared" si="0"/>
        <v>W3-T5</v>
      </c>
      <c r="R62" s="47">
        <f t="shared" si="1"/>
        <v>220</v>
      </c>
      <c r="S62" s="47">
        <f t="shared" si="2"/>
        <v>2890</v>
      </c>
      <c r="U62" s="47">
        <f>VLOOKUP(A62,'Story Data'!A:B,2,0)*1000</f>
        <v>3900</v>
      </c>
    </row>
    <row r="63" spans="1:21">
      <c r="A63" s="47" t="s">
        <v>330</v>
      </c>
      <c r="B63" s="47" t="s">
        <v>115</v>
      </c>
      <c r="C63" s="47">
        <v>90</v>
      </c>
      <c r="D63" s="47">
        <v>1</v>
      </c>
      <c r="E63" s="47">
        <v>0</v>
      </c>
      <c r="F63" s="47">
        <v>2.89</v>
      </c>
      <c r="G63" s="47">
        <v>0.22</v>
      </c>
      <c r="H63" s="47">
        <v>2.89</v>
      </c>
      <c r="I63" s="47">
        <v>0.22</v>
      </c>
      <c r="J63" s="47" t="s">
        <v>348</v>
      </c>
      <c r="K63" s="47">
        <v>-1.47</v>
      </c>
      <c r="L63" s="47">
        <v>23.795000000000002</v>
      </c>
      <c r="M63" s="47">
        <v>12.6</v>
      </c>
      <c r="N63" s="47">
        <v>-1.47</v>
      </c>
      <c r="O63" s="47">
        <v>23.795000000000002</v>
      </c>
      <c r="P63" s="47">
        <v>17.7</v>
      </c>
      <c r="Q63" s="47" t="str">
        <f t="shared" si="0"/>
        <v>W3-T4</v>
      </c>
      <c r="R63" s="47">
        <f t="shared" si="1"/>
        <v>220</v>
      </c>
      <c r="S63" s="47">
        <f t="shared" si="2"/>
        <v>2890</v>
      </c>
      <c r="U63" s="47">
        <f>VLOOKUP(A63,'Story Data'!A:B,2,0)*1000</f>
        <v>5100</v>
      </c>
    </row>
    <row r="64" spans="1:21">
      <c r="A64" s="47" t="s">
        <v>331</v>
      </c>
      <c r="B64" s="47" t="s">
        <v>115</v>
      </c>
      <c r="C64" s="47">
        <v>90</v>
      </c>
      <c r="D64" s="47">
        <v>1</v>
      </c>
      <c r="E64" s="47">
        <v>0</v>
      </c>
      <c r="F64" s="47">
        <v>2.89</v>
      </c>
      <c r="G64" s="47">
        <v>0.22</v>
      </c>
      <c r="H64" s="47">
        <v>2.89</v>
      </c>
      <c r="I64" s="47">
        <v>0.22</v>
      </c>
      <c r="J64" s="47" t="s">
        <v>348</v>
      </c>
      <c r="K64" s="47">
        <v>-1.47</v>
      </c>
      <c r="L64" s="47">
        <v>23.795000000000002</v>
      </c>
      <c r="M64" s="47">
        <v>8.1</v>
      </c>
      <c r="N64" s="47">
        <v>-1.47</v>
      </c>
      <c r="O64" s="47">
        <v>23.795000000000002</v>
      </c>
      <c r="P64" s="47">
        <v>12.6</v>
      </c>
      <c r="Q64" s="47" t="str">
        <f t="shared" si="0"/>
        <v>W3-T3</v>
      </c>
      <c r="R64" s="47">
        <f t="shared" si="1"/>
        <v>220</v>
      </c>
      <c r="S64" s="47">
        <f t="shared" si="2"/>
        <v>2890</v>
      </c>
      <c r="U64" s="47">
        <f>VLOOKUP(A64,'Story Data'!A:B,2,0)*1000</f>
        <v>4500</v>
      </c>
    </row>
    <row r="65" spans="1:21">
      <c r="A65" s="47" t="s">
        <v>135</v>
      </c>
      <c r="B65" s="47" t="s">
        <v>115</v>
      </c>
      <c r="C65" s="47">
        <v>90</v>
      </c>
      <c r="D65" s="47">
        <v>1</v>
      </c>
      <c r="E65" s="47">
        <v>0</v>
      </c>
      <c r="F65" s="47">
        <v>2.89</v>
      </c>
      <c r="G65" s="47">
        <v>0.22</v>
      </c>
      <c r="H65" s="47">
        <v>2.89</v>
      </c>
      <c r="I65" s="47">
        <v>0.22</v>
      </c>
      <c r="J65" s="47" t="s">
        <v>348</v>
      </c>
      <c r="K65" s="47">
        <v>-1.47</v>
      </c>
      <c r="L65" s="47">
        <v>23.795000000000002</v>
      </c>
      <c r="M65" s="47">
        <v>3</v>
      </c>
      <c r="N65" s="47">
        <v>-1.47</v>
      </c>
      <c r="O65" s="47">
        <v>23.795000000000002</v>
      </c>
      <c r="P65" s="47">
        <v>8.1</v>
      </c>
      <c r="Q65" s="47" t="str">
        <f t="shared" si="0"/>
        <v>W3-T2</v>
      </c>
      <c r="R65" s="47">
        <f t="shared" si="1"/>
        <v>220</v>
      </c>
      <c r="S65" s="47">
        <f t="shared" si="2"/>
        <v>2890</v>
      </c>
      <c r="U65" s="47">
        <f>VLOOKUP(A65,'Story Data'!A:B,2,0)*1000</f>
        <v>5100</v>
      </c>
    </row>
    <row r="66" spans="1:21">
      <c r="A66" s="47" t="s">
        <v>332</v>
      </c>
      <c r="B66" s="47" t="s">
        <v>115</v>
      </c>
      <c r="C66" s="47">
        <v>90</v>
      </c>
      <c r="D66" s="47">
        <v>1</v>
      </c>
      <c r="E66" s="47">
        <v>0</v>
      </c>
      <c r="F66" s="47">
        <v>2.89</v>
      </c>
      <c r="G66" s="47">
        <v>0.22</v>
      </c>
      <c r="H66" s="47">
        <v>2.89</v>
      </c>
      <c r="I66" s="47">
        <v>0.22</v>
      </c>
      <c r="J66" s="47" t="s">
        <v>348</v>
      </c>
      <c r="K66" s="47">
        <v>-1.47</v>
      </c>
      <c r="L66" s="47">
        <v>23.795000000000002</v>
      </c>
      <c r="M66" s="47">
        <v>0</v>
      </c>
      <c r="N66" s="47">
        <v>-1.47</v>
      </c>
      <c r="O66" s="47">
        <v>23.795000000000002</v>
      </c>
      <c r="P66" s="47">
        <v>3</v>
      </c>
      <c r="Q66" s="47" t="str">
        <f t="shared" si="0"/>
        <v>W3-T1</v>
      </c>
      <c r="R66" s="47">
        <f t="shared" si="1"/>
        <v>220</v>
      </c>
      <c r="S66" s="47">
        <f t="shared" si="2"/>
        <v>2890</v>
      </c>
      <c r="U66" s="47">
        <f>VLOOKUP(A66,'Story Data'!A:B,2,0)*1000</f>
        <v>3000</v>
      </c>
    </row>
    <row r="67" spans="1:21">
      <c r="A67" s="47" t="s">
        <v>30</v>
      </c>
      <c r="B67" s="47" t="s">
        <v>115</v>
      </c>
      <c r="C67" s="47">
        <v>90</v>
      </c>
      <c r="D67" s="47">
        <v>1</v>
      </c>
      <c r="E67" s="47">
        <v>0</v>
      </c>
      <c r="F67" s="47">
        <v>2.89</v>
      </c>
      <c r="G67" s="47">
        <v>0.22</v>
      </c>
      <c r="H67" s="47">
        <v>2.89</v>
      </c>
      <c r="I67" s="47">
        <v>0.22</v>
      </c>
      <c r="J67" s="47" t="s">
        <v>348</v>
      </c>
      <c r="K67" s="47">
        <v>-1.47</v>
      </c>
      <c r="L67" s="47">
        <v>23.795000000000002</v>
      </c>
      <c r="M67" s="47">
        <v>-3.1</v>
      </c>
      <c r="N67" s="47">
        <v>-1.47</v>
      </c>
      <c r="O67" s="47">
        <v>23.795000000000002</v>
      </c>
      <c r="P67" s="47">
        <v>0</v>
      </c>
      <c r="Q67" s="47" t="str">
        <f t="shared" ref="Q67:Q82" si="3">B67&amp;"-"&amp;A67</f>
        <v>W3-HAM</v>
      </c>
      <c r="R67" s="47">
        <f t="shared" ref="R67:R82" si="4">G67*1000</f>
        <v>220</v>
      </c>
      <c r="S67" s="47">
        <f t="shared" ref="S67:S82" si="5">F67*1000</f>
        <v>2890</v>
      </c>
      <c r="U67" s="47">
        <f>VLOOKUP(A67,'Story Data'!A:B,2,0)*1000</f>
        <v>3100</v>
      </c>
    </row>
    <row r="68" spans="1:21">
      <c r="A68" s="47" t="s">
        <v>323</v>
      </c>
      <c r="B68" s="47" t="s">
        <v>114</v>
      </c>
      <c r="C68" s="47">
        <v>70.851862542060402</v>
      </c>
      <c r="D68" s="47">
        <v>1</v>
      </c>
      <c r="E68" s="47">
        <v>0</v>
      </c>
      <c r="F68" s="47">
        <v>2.2865038814749399</v>
      </c>
      <c r="G68" s="47">
        <v>0.22</v>
      </c>
      <c r="H68" s="47">
        <v>2.2865038814749399</v>
      </c>
      <c r="I68" s="47">
        <v>0.22</v>
      </c>
      <c r="J68" s="47" t="s">
        <v>348</v>
      </c>
      <c r="K68" s="47">
        <v>47.795000000000002</v>
      </c>
      <c r="L68" s="47">
        <v>41.83</v>
      </c>
      <c r="M68" s="47">
        <v>41.1</v>
      </c>
      <c r="N68" s="47">
        <v>47.795000000000002</v>
      </c>
      <c r="O68" s="47">
        <v>41.83</v>
      </c>
      <c r="P68" s="47">
        <v>44.1</v>
      </c>
      <c r="Q68" s="47" t="str">
        <f t="shared" si="3"/>
        <v>W2-MAI</v>
      </c>
      <c r="R68" s="47">
        <f t="shared" si="4"/>
        <v>220</v>
      </c>
      <c r="S68" s="47">
        <f t="shared" si="5"/>
        <v>2286.50388147494</v>
      </c>
      <c r="U68" s="47">
        <f>VLOOKUP(A68,'Story Data'!A:B,2,0)*1000</f>
        <v>3000</v>
      </c>
    </row>
    <row r="69" spans="1:21">
      <c r="A69" s="47" t="s">
        <v>325</v>
      </c>
      <c r="B69" s="47" t="s">
        <v>114</v>
      </c>
      <c r="C69" s="47">
        <v>70.851862542060402</v>
      </c>
      <c r="D69" s="47">
        <v>1</v>
      </c>
      <c r="E69" s="47">
        <v>0</v>
      </c>
      <c r="F69" s="47">
        <v>2.2865038814749399</v>
      </c>
      <c r="G69" s="47">
        <v>0.22</v>
      </c>
      <c r="H69" s="47">
        <v>2.2865038814749399</v>
      </c>
      <c r="I69" s="47">
        <v>0.22</v>
      </c>
      <c r="J69" s="47" t="s">
        <v>348</v>
      </c>
      <c r="K69" s="47">
        <v>47.795000000000002</v>
      </c>
      <c r="L69" s="47">
        <v>41.83</v>
      </c>
      <c r="M69" s="47">
        <v>37.200000000000003</v>
      </c>
      <c r="N69" s="47">
        <v>47.795000000000002</v>
      </c>
      <c r="O69" s="47">
        <v>41.83</v>
      </c>
      <c r="P69" s="47">
        <v>41.1</v>
      </c>
      <c r="Q69" s="47" t="str">
        <f t="shared" si="3"/>
        <v>W2-AP MAI</v>
      </c>
      <c r="R69" s="47">
        <f t="shared" si="4"/>
        <v>220</v>
      </c>
      <c r="S69" s="47">
        <f t="shared" si="5"/>
        <v>2286.50388147494</v>
      </c>
      <c r="U69" s="47">
        <f>VLOOKUP(A69,'Story Data'!A:B,2,0)*1000</f>
        <v>3900</v>
      </c>
    </row>
    <row r="70" spans="1:21">
      <c r="A70" s="47" t="s">
        <v>326</v>
      </c>
      <c r="B70" s="47" t="s">
        <v>114</v>
      </c>
      <c r="C70" s="47">
        <v>70.851862542060402</v>
      </c>
      <c r="D70" s="47">
        <v>1</v>
      </c>
      <c r="E70" s="47">
        <v>0</v>
      </c>
      <c r="F70" s="47">
        <v>2.2865038814749399</v>
      </c>
      <c r="G70" s="47">
        <v>0.22</v>
      </c>
      <c r="H70" s="47">
        <v>2.2865038814749399</v>
      </c>
      <c r="I70" s="47">
        <v>0.22</v>
      </c>
      <c r="J70" s="47" t="s">
        <v>348</v>
      </c>
      <c r="K70" s="47">
        <v>47.795000000000002</v>
      </c>
      <c r="L70" s="47">
        <v>41.83</v>
      </c>
      <c r="M70" s="47">
        <v>33.299999999999997</v>
      </c>
      <c r="N70" s="47">
        <v>47.795000000000002</v>
      </c>
      <c r="O70" s="47">
        <v>41.83</v>
      </c>
      <c r="P70" s="47">
        <v>37.200000000000003</v>
      </c>
      <c r="Q70" s="47" t="str">
        <f t="shared" si="3"/>
        <v>W2-T9</v>
      </c>
      <c r="R70" s="47">
        <f t="shared" si="4"/>
        <v>220</v>
      </c>
      <c r="S70" s="47">
        <f t="shared" si="5"/>
        <v>2286.50388147494</v>
      </c>
      <c r="U70" s="47">
        <f>VLOOKUP(A70,'Story Data'!A:B,2,0)*1000</f>
        <v>3900</v>
      </c>
    </row>
    <row r="71" spans="1:21">
      <c r="A71" s="47" t="s">
        <v>327</v>
      </c>
      <c r="B71" s="47" t="s">
        <v>114</v>
      </c>
      <c r="C71" s="47">
        <v>70.851862542060402</v>
      </c>
      <c r="D71" s="47">
        <v>1</v>
      </c>
      <c r="E71" s="47">
        <v>0</v>
      </c>
      <c r="F71" s="47">
        <v>2.2865038814749399</v>
      </c>
      <c r="G71" s="47">
        <v>0.22</v>
      </c>
      <c r="H71" s="47">
        <v>2.2865038814749399</v>
      </c>
      <c r="I71" s="47">
        <v>0.22</v>
      </c>
      <c r="J71" s="47" t="s">
        <v>348</v>
      </c>
      <c r="K71" s="47">
        <v>47.795000000000002</v>
      </c>
      <c r="L71" s="47">
        <v>41.83</v>
      </c>
      <c r="M71" s="47">
        <v>29.4</v>
      </c>
      <c r="N71" s="47">
        <v>47.795000000000002</v>
      </c>
      <c r="O71" s="47">
        <v>41.83</v>
      </c>
      <c r="P71" s="47">
        <v>33.299999999999997</v>
      </c>
      <c r="Q71" s="47" t="str">
        <f t="shared" si="3"/>
        <v>W2-T8</v>
      </c>
      <c r="R71" s="47">
        <f t="shared" si="4"/>
        <v>220</v>
      </c>
      <c r="S71" s="47">
        <f t="shared" si="5"/>
        <v>2286.50388147494</v>
      </c>
      <c r="U71" s="47">
        <f>VLOOKUP(A71,'Story Data'!A:B,2,0)*1000</f>
        <v>3900</v>
      </c>
    </row>
    <row r="72" spans="1:21">
      <c r="A72" s="47" t="s">
        <v>328</v>
      </c>
      <c r="B72" s="47" t="s">
        <v>114</v>
      </c>
      <c r="C72" s="47">
        <v>70.851862542060402</v>
      </c>
      <c r="D72" s="47">
        <v>1</v>
      </c>
      <c r="E72" s="47">
        <v>0</v>
      </c>
      <c r="F72" s="47">
        <v>2.2865038814749399</v>
      </c>
      <c r="G72" s="47">
        <v>0.22</v>
      </c>
      <c r="H72" s="47">
        <v>2.2865038814749399</v>
      </c>
      <c r="I72" s="47">
        <v>0.22</v>
      </c>
      <c r="J72" s="47" t="s">
        <v>348</v>
      </c>
      <c r="K72" s="47">
        <v>47.795000000000002</v>
      </c>
      <c r="L72" s="47">
        <v>41.83</v>
      </c>
      <c r="M72" s="47">
        <v>25.5</v>
      </c>
      <c r="N72" s="47">
        <v>47.795000000000002</v>
      </c>
      <c r="O72" s="47">
        <v>41.83</v>
      </c>
      <c r="P72" s="47">
        <v>29.4</v>
      </c>
      <c r="Q72" s="47" t="str">
        <f t="shared" si="3"/>
        <v>W2-T7</v>
      </c>
      <c r="R72" s="47">
        <f t="shared" si="4"/>
        <v>220</v>
      </c>
      <c r="S72" s="47">
        <f t="shared" si="5"/>
        <v>2286.50388147494</v>
      </c>
      <c r="U72" s="47">
        <f>VLOOKUP(A72,'Story Data'!A:B,2,0)*1000</f>
        <v>3900</v>
      </c>
    </row>
    <row r="73" spans="1:21">
      <c r="A73" s="47" t="s">
        <v>329</v>
      </c>
      <c r="B73" s="47" t="s">
        <v>114</v>
      </c>
      <c r="C73" s="47">
        <v>70.851862542060402</v>
      </c>
      <c r="D73" s="47">
        <v>1</v>
      </c>
      <c r="E73" s="47">
        <v>0</v>
      </c>
      <c r="F73" s="47">
        <v>2.2865038814749399</v>
      </c>
      <c r="G73" s="47">
        <v>0.22</v>
      </c>
      <c r="H73" s="47">
        <v>2.2865038814749399</v>
      </c>
      <c r="I73" s="47">
        <v>0.22</v>
      </c>
      <c r="J73" s="47" t="s">
        <v>348</v>
      </c>
      <c r="K73" s="47">
        <v>47.795000000000002</v>
      </c>
      <c r="L73" s="47">
        <v>41.83</v>
      </c>
      <c r="M73" s="47">
        <v>21.6</v>
      </c>
      <c r="N73" s="47">
        <v>47.795000000000002</v>
      </c>
      <c r="O73" s="47">
        <v>41.83</v>
      </c>
      <c r="P73" s="47">
        <v>25.5</v>
      </c>
      <c r="Q73" s="47" t="str">
        <f t="shared" si="3"/>
        <v>W2-T6</v>
      </c>
      <c r="R73" s="47">
        <f t="shared" si="4"/>
        <v>220</v>
      </c>
      <c r="S73" s="47">
        <f t="shared" si="5"/>
        <v>2286.50388147494</v>
      </c>
      <c r="U73" s="47">
        <f>VLOOKUP(A73,'Story Data'!A:B,2,0)*1000</f>
        <v>3900</v>
      </c>
    </row>
    <row r="74" spans="1:21">
      <c r="A74" s="47" t="s">
        <v>324</v>
      </c>
      <c r="B74" s="47" t="s">
        <v>114</v>
      </c>
      <c r="C74" s="47">
        <v>70.851862542060402</v>
      </c>
      <c r="D74" s="47">
        <v>1</v>
      </c>
      <c r="E74" s="47">
        <v>0</v>
      </c>
      <c r="F74" s="47">
        <v>2.2865038814749399</v>
      </c>
      <c r="G74" s="47">
        <v>0.22</v>
      </c>
      <c r="H74" s="47">
        <v>2.2865038814749399</v>
      </c>
      <c r="I74" s="47">
        <v>0.22</v>
      </c>
      <c r="J74" s="47" t="s">
        <v>348</v>
      </c>
      <c r="K74" s="47">
        <v>47.795000000000002</v>
      </c>
      <c r="L74" s="47">
        <v>41.83</v>
      </c>
      <c r="M74" s="47">
        <v>17.7</v>
      </c>
      <c r="N74" s="47">
        <v>47.795000000000002</v>
      </c>
      <c r="O74" s="47">
        <v>41.83</v>
      </c>
      <c r="P74" s="47">
        <v>21.6</v>
      </c>
      <c r="Q74" s="47" t="str">
        <f t="shared" si="3"/>
        <v>W2-T5</v>
      </c>
      <c r="R74" s="47">
        <f t="shared" si="4"/>
        <v>220</v>
      </c>
      <c r="S74" s="47">
        <f t="shared" si="5"/>
        <v>2286.50388147494</v>
      </c>
      <c r="U74" s="47">
        <f>VLOOKUP(A74,'Story Data'!A:B,2,0)*1000</f>
        <v>3900</v>
      </c>
    </row>
    <row r="75" spans="1:21">
      <c r="A75" s="47" t="s">
        <v>330</v>
      </c>
      <c r="B75" s="47" t="s">
        <v>114</v>
      </c>
      <c r="C75" s="47">
        <v>70.851862542060402</v>
      </c>
      <c r="D75" s="47">
        <v>1</v>
      </c>
      <c r="E75" s="47">
        <v>0</v>
      </c>
      <c r="F75" s="47">
        <v>2.2865038814749399</v>
      </c>
      <c r="G75" s="47">
        <v>0.22</v>
      </c>
      <c r="H75" s="47">
        <v>2.2865038814749399</v>
      </c>
      <c r="I75" s="47">
        <v>0.22</v>
      </c>
      <c r="J75" s="47" t="s">
        <v>348</v>
      </c>
      <c r="K75" s="47">
        <v>47.795000000000002</v>
      </c>
      <c r="L75" s="47">
        <v>41.83</v>
      </c>
      <c r="M75" s="47">
        <v>12.6</v>
      </c>
      <c r="N75" s="47">
        <v>47.795000000000002</v>
      </c>
      <c r="O75" s="47">
        <v>41.83</v>
      </c>
      <c r="P75" s="47">
        <v>17.7</v>
      </c>
      <c r="Q75" s="47" t="str">
        <f t="shared" si="3"/>
        <v>W2-T4</v>
      </c>
      <c r="R75" s="47">
        <f t="shared" si="4"/>
        <v>220</v>
      </c>
      <c r="S75" s="47">
        <f t="shared" si="5"/>
        <v>2286.50388147494</v>
      </c>
      <c r="U75" s="47">
        <f>VLOOKUP(A75,'Story Data'!A:B,2,0)*1000</f>
        <v>5100</v>
      </c>
    </row>
    <row r="76" spans="1:21">
      <c r="A76" s="47" t="s">
        <v>331</v>
      </c>
      <c r="B76" s="47" t="s">
        <v>114</v>
      </c>
      <c r="C76" s="47">
        <v>70.851862542060402</v>
      </c>
      <c r="D76" s="47">
        <v>1</v>
      </c>
      <c r="E76" s="47">
        <v>0</v>
      </c>
      <c r="F76" s="47">
        <v>2.2865038814749399</v>
      </c>
      <c r="G76" s="47">
        <v>0.22</v>
      </c>
      <c r="H76" s="47">
        <v>2.2865038814749399</v>
      </c>
      <c r="I76" s="47">
        <v>0.22</v>
      </c>
      <c r="J76" s="47" t="s">
        <v>348</v>
      </c>
      <c r="K76" s="47">
        <v>47.795000000000002</v>
      </c>
      <c r="L76" s="47">
        <v>41.83</v>
      </c>
      <c r="M76" s="47">
        <v>8.1</v>
      </c>
      <c r="N76" s="47">
        <v>47.795000000000002</v>
      </c>
      <c r="O76" s="47">
        <v>41.83</v>
      </c>
      <c r="P76" s="47">
        <v>12.6</v>
      </c>
      <c r="Q76" s="47" t="str">
        <f t="shared" si="3"/>
        <v>W2-T3</v>
      </c>
      <c r="R76" s="47">
        <f t="shared" si="4"/>
        <v>220</v>
      </c>
      <c r="S76" s="47">
        <f t="shared" si="5"/>
        <v>2286.50388147494</v>
      </c>
      <c r="U76" s="47">
        <f>VLOOKUP(A76,'Story Data'!A:B,2,0)*1000</f>
        <v>4500</v>
      </c>
    </row>
    <row r="77" spans="1:21">
      <c r="A77" s="47" t="s">
        <v>135</v>
      </c>
      <c r="B77" s="47" t="s">
        <v>114</v>
      </c>
      <c r="C77" s="47">
        <v>70.851862542060402</v>
      </c>
      <c r="D77" s="47">
        <v>1</v>
      </c>
      <c r="E77" s="47">
        <v>0</v>
      </c>
      <c r="F77" s="47">
        <v>2.2865038814749399</v>
      </c>
      <c r="G77" s="47">
        <v>0.22</v>
      </c>
      <c r="H77" s="47">
        <v>2.2865038814749399</v>
      </c>
      <c r="I77" s="47">
        <v>0.22</v>
      </c>
      <c r="J77" s="47" t="s">
        <v>348</v>
      </c>
      <c r="K77" s="47">
        <v>47.795000000000002</v>
      </c>
      <c r="L77" s="47">
        <v>41.83</v>
      </c>
      <c r="M77" s="47">
        <v>3</v>
      </c>
      <c r="N77" s="47">
        <v>47.795000000000002</v>
      </c>
      <c r="O77" s="47">
        <v>41.83</v>
      </c>
      <c r="P77" s="47">
        <v>8.1</v>
      </c>
      <c r="Q77" s="47" t="str">
        <f t="shared" si="3"/>
        <v>W2-T2</v>
      </c>
      <c r="R77" s="47">
        <f t="shared" si="4"/>
        <v>220</v>
      </c>
      <c r="S77" s="47">
        <f t="shared" si="5"/>
        <v>2286.50388147494</v>
      </c>
      <c r="U77" s="47">
        <f>VLOOKUP(A77,'Story Data'!A:B,2,0)*1000</f>
        <v>5100</v>
      </c>
    </row>
    <row r="78" spans="1:21">
      <c r="A78" s="47" t="s">
        <v>332</v>
      </c>
      <c r="B78" s="47" t="s">
        <v>114</v>
      </c>
      <c r="C78" s="47">
        <v>70.851862542060402</v>
      </c>
      <c r="D78" s="47">
        <v>1</v>
      </c>
      <c r="E78" s="47">
        <v>0</v>
      </c>
      <c r="F78" s="47">
        <v>2.2865038814749399</v>
      </c>
      <c r="G78" s="47">
        <v>0.22</v>
      </c>
      <c r="H78" s="47">
        <v>2.2865038814749399</v>
      </c>
      <c r="I78" s="47">
        <v>0.22</v>
      </c>
      <c r="J78" s="47" t="s">
        <v>348</v>
      </c>
      <c r="K78" s="47">
        <v>47.795000000000002</v>
      </c>
      <c r="L78" s="47">
        <v>41.83</v>
      </c>
      <c r="M78" s="47">
        <v>0</v>
      </c>
      <c r="N78" s="47">
        <v>47.795000000000002</v>
      </c>
      <c r="O78" s="47">
        <v>41.83</v>
      </c>
      <c r="P78" s="47">
        <v>3</v>
      </c>
      <c r="Q78" s="47" t="str">
        <f t="shared" si="3"/>
        <v>W2-T1</v>
      </c>
      <c r="R78" s="47">
        <f t="shared" si="4"/>
        <v>220</v>
      </c>
      <c r="S78" s="47">
        <f t="shared" si="5"/>
        <v>2286.50388147494</v>
      </c>
      <c r="U78" s="47">
        <f>VLOOKUP(A78,'Story Data'!A:B,2,0)*1000</f>
        <v>3000</v>
      </c>
    </row>
    <row r="79" spans="1:21">
      <c r="A79" s="47" t="s">
        <v>30</v>
      </c>
      <c r="B79" s="47" t="s">
        <v>114</v>
      </c>
      <c r="C79" s="47">
        <v>70.851862542060402</v>
      </c>
      <c r="D79" s="47">
        <v>1</v>
      </c>
      <c r="E79" s="47">
        <v>0</v>
      </c>
      <c r="F79" s="47">
        <v>2.2865038814749399</v>
      </c>
      <c r="G79" s="47">
        <v>0.22</v>
      </c>
      <c r="H79" s="47">
        <v>2.2865038814749399</v>
      </c>
      <c r="I79" s="47">
        <v>0.22</v>
      </c>
      <c r="J79" s="47" t="s">
        <v>348</v>
      </c>
      <c r="K79" s="47">
        <v>47.795000000000002</v>
      </c>
      <c r="L79" s="47">
        <v>41.83</v>
      </c>
      <c r="M79" s="47">
        <v>-3.1</v>
      </c>
      <c r="N79" s="47">
        <v>47.795000000000002</v>
      </c>
      <c r="O79" s="47">
        <v>41.83</v>
      </c>
      <c r="P79" s="47">
        <v>0</v>
      </c>
      <c r="Q79" s="47" t="str">
        <f t="shared" si="3"/>
        <v>W2-HAM</v>
      </c>
      <c r="R79" s="47">
        <f t="shared" si="4"/>
        <v>220</v>
      </c>
      <c r="S79" s="47">
        <f t="shared" si="5"/>
        <v>2286.50388147494</v>
      </c>
      <c r="U79" s="47">
        <f>VLOOKUP(A79,'Story Data'!A:B,2,0)*1000</f>
        <v>3100</v>
      </c>
    </row>
    <row r="80" spans="1:21">
      <c r="A80" s="47" t="s">
        <v>323</v>
      </c>
      <c r="B80" s="47" t="s">
        <v>113</v>
      </c>
      <c r="C80" s="47">
        <v>70.611338953910703</v>
      </c>
      <c r="D80" s="47">
        <v>1</v>
      </c>
      <c r="E80" s="47">
        <v>0</v>
      </c>
      <c r="F80" s="47">
        <v>2.2865011988844399</v>
      </c>
      <c r="G80" s="47">
        <v>0.22</v>
      </c>
      <c r="H80" s="47">
        <v>2.2865011988844399</v>
      </c>
      <c r="I80" s="47">
        <v>0.22</v>
      </c>
      <c r="J80" s="47" t="s">
        <v>348</v>
      </c>
      <c r="K80" s="47">
        <v>45.877789999999997</v>
      </c>
      <c r="L80" s="47">
        <v>42.499265000000001</v>
      </c>
      <c r="M80" s="47">
        <v>41.1</v>
      </c>
      <c r="N80" s="47">
        <v>45.877789999999997</v>
      </c>
      <c r="O80" s="47">
        <v>42.499265000000001</v>
      </c>
      <c r="P80" s="47">
        <v>44.1</v>
      </c>
      <c r="Q80" s="47" t="str">
        <f t="shared" si="3"/>
        <v>w12-MAI</v>
      </c>
      <c r="R80" s="47">
        <f t="shared" si="4"/>
        <v>220</v>
      </c>
      <c r="S80" s="47">
        <f t="shared" si="5"/>
        <v>2286.5011988844399</v>
      </c>
      <c r="U80" s="47">
        <f>VLOOKUP(A80,'Story Data'!A:B,2,0)*1000</f>
        <v>3000</v>
      </c>
    </row>
    <row r="81" spans="1:21">
      <c r="A81" s="47" t="s">
        <v>325</v>
      </c>
      <c r="B81" s="47" t="s">
        <v>113</v>
      </c>
      <c r="C81" s="47">
        <v>70.611338953910703</v>
      </c>
      <c r="D81" s="47">
        <v>1</v>
      </c>
      <c r="E81" s="47">
        <v>0</v>
      </c>
      <c r="F81" s="47">
        <v>2.2865011988844399</v>
      </c>
      <c r="G81" s="47">
        <v>0.22</v>
      </c>
      <c r="H81" s="47">
        <v>2.2865011988844399</v>
      </c>
      <c r="I81" s="47">
        <v>0.22</v>
      </c>
      <c r="J81" s="47" t="s">
        <v>348</v>
      </c>
      <c r="K81" s="47">
        <v>45.877789999999997</v>
      </c>
      <c r="L81" s="47">
        <v>42.499265000000001</v>
      </c>
      <c r="M81" s="47">
        <v>37.200000000000003</v>
      </c>
      <c r="N81" s="47">
        <v>45.877789999999997</v>
      </c>
      <c r="O81" s="47">
        <v>42.499265000000001</v>
      </c>
      <c r="P81" s="47">
        <v>41.1</v>
      </c>
      <c r="Q81" s="47" t="str">
        <f t="shared" si="3"/>
        <v>w12-AP MAI</v>
      </c>
      <c r="R81" s="47">
        <f t="shared" si="4"/>
        <v>220</v>
      </c>
      <c r="S81" s="47">
        <f t="shared" si="5"/>
        <v>2286.5011988844399</v>
      </c>
      <c r="U81" s="47">
        <f>VLOOKUP(A81,'Story Data'!A:B,2,0)*1000</f>
        <v>3900</v>
      </c>
    </row>
    <row r="82" spans="1:21">
      <c r="A82" s="47" t="s">
        <v>326</v>
      </c>
      <c r="B82" s="47" t="s">
        <v>113</v>
      </c>
      <c r="C82" s="47">
        <v>70.611338953910703</v>
      </c>
      <c r="D82" s="47">
        <v>1</v>
      </c>
      <c r="E82" s="47">
        <v>0</v>
      </c>
      <c r="F82" s="47">
        <v>2.2865011988844399</v>
      </c>
      <c r="G82" s="47">
        <v>0.22</v>
      </c>
      <c r="H82" s="47">
        <v>2.2865011988844399</v>
      </c>
      <c r="I82" s="47">
        <v>0.22</v>
      </c>
      <c r="J82" s="47" t="s">
        <v>348</v>
      </c>
      <c r="K82" s="47">
        <v>45.877789999999997</v>
      </c>
      <c r="L82" s="47">
        <v>42.499265000000001</v>
      </c>
      <c r="M82" s="47">
        <v>33.299999999999997</v>
      </c>
      <c r="N82" s="47">
        <v>45.877789999999997</v>
      </c>
      <c r="O82" s="47">
        <v>42.499265000000001</v>
      </c>
      <c r="P82" s="47">
        <v>37.200000000000003</v>
      </c>
      <c r="Q82" s="47" t="str">
        <f t="shared" si="3"/>
        <v>w12-T9</v>
      </c>
      <c r="R82" s="47">
        <f t="shared" si="4"/>
        <v>220</v>
      </c>
      <c r="S82" s="47">
        <f t="shared" si="5"/>
        <v>2286.5011988844399</v>
      </c>
      <c r="U82" s="47">
        <f>VLOOKUP(A82,'Story Data'!A:B,2,0)*1000</f>
        <v>3900</v>
      </c>
    </row>
    <row r="83" spans="1:21">
      <c r="A83" s="47" t="s">
        <v>327</v>
      </c>
      <c r="B83" s="47" t="s">
        <v>113</v>
      </c>
      <c r="C83" s="47">
        <v>70.611338953910703</v>
      </c>
      <c r="D83" s="47">
        <v>1</v>
      </c>
      <c r="E83" s="47">
        <v>0</v>
      </c>
      <c r="F83" s="47">
        <v>2.2865011988844399</v>
      </c>
      <c r="G83" s="47">
        <v>0.22</v>
      </c>
      <c r="H83" s="47">
        <v>2.2865011988844399</v>
      </c>
      <c r="I83" s="47">
        <v>0.22</v>
      </c>
      <c r="J83" s="47" t="s">
        <v>348</v>
      </c>
      <c r="K83" s="47">
        <v>45.877789999999997</v>
      </c>
      <c r="L83" s="47">
        <v>42.499265000000001</v>
      </c>
      <c r="M83" s="47">
        <v>29.4</v>
      </c>
      <c r="N83" s="47">
        <v>45.877789999999997</v>
      </c>
      <c r="O83" s="47">
        <v>42.499265000000001</v>
      </c>
      <c r="P83" s="47">
        <v>33.299999999999997</v>
      </c>
      <c r="Q83" s="47" t="str">
        <f t="shared" ref="Q83:Q130" si="6">B83&amp;"-"&amp;A83</f>
        <v>w12-T8</v>
      </c>
      <c r="R83" s="47">
        <f t="shared" ref="R83:R130" si="7">G83*1000</f>
        <v>220</v>
      </c>
      <c r="S83" s="47">
        <f t="shared" ref="S83:S130" si="8">F83*1000</f>
        <v>2286.5011988844399</v>
      </c>
      <c r="U83" s="47">
        <f>VLOOKUP(A83,'Story Data'!A:B,2,0)*1000</f>
        <v>3900</v>
      </c>
    </row>
    <row r="84" spans="1:21">
      <c r="A84" s="47" t="s">
        <v>328</v>
      </c>
      <c r="B84" s="47" t="s">
        <v>113</v>
      </c>
      <c r="C84" s="47">
        <v>70.611338953910703</v>
      </c>
      <c r="D84" s="47">
        <v>1</v>
      </c>
      <c r="E84" s="47">
        <v>0</v>
      </c>
      <c r="F84" s="47">
        <v>2.2865011988844399</v>
      </c>
      <c r="G84" s="47">
        <v>0.22</v>
      </c>
      <c r="H84" s="47">
        <v>2.2865011988844399</v>
      </c>
      <c r="I84" s="47">
        <v>0.22</v>
      </c>
      <c r="J84" s="47" t="s">
        <v>348</v>
      </c>
      <c r="K84" s="47">
        <v>45.877789999999997</v>
      </c>
      <c r="L84" s="47">
        <v>42.499265000000001</v>
      </c>
      <c r="M84" s="47">
        <v>25.5</v>
      </c>
      <c r="N84" s="47">
        <v>45.877789999999997</v>
      </c>
      <c r="O84" s="47">
        <v>42.499265000000001</v>
      </c>
      <c r="P84" s="47">
        <v>29.4</v>
      </c>
      <c r="Q84" s="47" t="str">
        <f t="shared" si="6"/>
        <v>w12-T7</v>
      </c>
      <c r="R84" s="47">
        <f t="shared" si="7"/>
        <v>220</v>
      </c>
      <c r="S84" s="47">
        <f t="shared" si="8"/>
        <v>2286.5011988844399</v>
      </c>
      <c r="U84" s="47">
        <f>VLOOKUP(A84,'Story Data'!A:B,2,0)*1000</f>
        <v>3900</v>
      </c>
    </row>
    <row r="85" spans="1:21">
      <c r="A85" s="47" t="s">
        <v>329</v>
      </c>
      <c r="B85" s="47" t="s">
        <v>113</v>
      </c>
      <c r="C85" s="47">
        <v>70.611338953910703</v>
      </c>
      <c r="D85" s="47">
        <v>1</v>
      </c>
      <c r="E85" s="47">
        <v>0</v>
      </c>
      <c r="F85" s="47">
        <v>2.2865011988844399</v>
      </c>
      <c r="G85" s="47">
        <v>0.22</v>
      </c>
      <c r="H85" s="47">
        <v>2.2865011988844399</v>
      </c>
      <c r="I85" s="47">
        <v>0.22</v>
      </c>
      <c r="J85" s="47" t="s">
        <v>348</v>
      </c>
      <c r="K85" s="47">
        <v>45.877789999999997</v>
      </c>
      <c r="L85" s="47">
        <v>42.499265000000001</v>
      </c>
      <c r="M85" s="47">
        <v>21.6</v>
      </c>
      <c r="N85" s="47">
        <v>45.877789999999997</v>
      </c>
      <c r="O85" s="47">
        <v>42.499265000000001</v>
      </c>
      <c r="P85" s="47">
        <v>25.5</v>
      </c>
      <c r="Q85" s="47" t="str">
        <f t="shared" si="6"/>
        <v>w12-T6</v>
      </c>
      <c r="R85" s="47">
        <f t="shared" si="7"/>
        <v>220</v>
      </c>
      <c r="S85" s="47">
        <f t="shared" si="8"/>
        <v>2286.5011988844399</v>
      </c>
      <c r="U85" s="47">
        <f>VLOOKUP(A85,'Story Data'!A:B,2,0)*1000</f>
        <v>3900</v>
      </c>
    </row>
    <row r="86" spans="1:21">
      <c r="A86" s="47" t="s">
        <v>324</v>
      </c>
      <c r="B86" s="47" t="s">
        <v>113</v>
      </c>
      <c r="C86" s="47">
        <v>70.611338953910703</v>
      </c>
      <c r="D86" s="47">
        <v>1</v>
      </c>
      <c r="E86" s="47">
        <v>0</v>
      </c>
      <c r="F86" s="47">
        <v>2.2865011988844399</v>
      </c>
      <c r="G86" s="47">
        <v>0.22</v>
      </c>
      <c r="H86" s="47">
        <v>2.2865011988844399</v>
      </c>
      <c r="I86" s="47">
        <v>0.22</v>
      </c>
      <c r="J86" s="47" t="s">
        <v>348</v>
      </c>
      <c r="K86" s="47">
        <v>45.877789999999997</v>
      </c>
      <c r="L86" s="47">
        <v>42.499265000000001</v>
      </c>
      <c r="M86" s="47">
        <v>17.7</v>
      </c>
      <c r="N86" s="47">
        <v>45.877789999999997</v>
      </c>
      <c r="O86" s="47">
        <v>42.499265000000001</v>
      </c>
      <c r="P86" s="47">
        <v>21.6</v>
      </c>
      <c r="Q86" s="47" t="str">
        <f t="shared" si="6"/>
        <v>w12-T5</v>
      </c>
      <c r="R86" s="47">
        <f t="shared" si="7"/>
        <v>220</v>
      </c>
      <c r="S86" s="47">
        <f t="shared" si="8"/>
        <v>2286.5011988844399</v>
      </c>
      <c r="U86" s="47">
        <f>VLOOKUP(A86,'Story Data'!A:B,2,0)*1000</f>
        <v>3900</v>
      </c>
    </row>
    <row r="87" spans="1:21">
      <c r="A87" s="47" t="s">
        <v>330</v>
      </c>
      <c r="B87" s="47" t="s">
        <v>113</v>
      </c>
      <c r="C87" s="47">
        <v>70.611338953910703</v>
      </c>
      <c r="D87" s="47">
        <v>1</v>
      </c>
      <c r="E87" s="47">
        <v>0</v>
      </c>
      <c r="F87" s="47">
        <v>2.2865011988844399</v>
      </c>
      <c r="G87" s="47">
        <v>0.22</v>
      </c>
      <c r="H87" s="47">
        <v>2.2865011988844399</v>
      </c>
      <c r="I87" s="47">
        <v>0.22</v>
      </c>
      <c r="J87" s="47" t="s">
        <v>348</v>
      </c>
      <c r="K87" s="47">
        <v>45.877789999999997</v>
      </c>
      <c r="L87" s="47">
        <v>42.499265000000001</v>
      </c>
      <c r="M87" s="47">
        <v>12.6</v>
      </c>
      <c r="N87" s="47">
        <v>45.877789999999997</v>
      </c>
      <c r="O87" s="47">
        <v>42.499265000000001</v>
      </c>
      <c r="P87" s="47">
        <v>17.7</v>
      </c>
      <c r="Q87" s="47" t="str">
        <f t="shared" si="6"/>
        <v>w12-T4</v>
      </c>
      <c r="R87" s="47">
        <f t="shared" si="7"/>
        <v>220</v>
      </c>
      <c r="S87" s="47">
        <f t="shared" si="8"/>
        <v>2286.5011988844399</v>
      </c>
      <c r="U87" s="47">
        <f>VLOOKUP(A87,'Story Data'!A:B,2,0)*1000</f>
        <v>5100</v>
      </c>
    </row>
    <row r="88" spans="1:21">
      <c r="A88" s="47" t="s">
        <v>331</v>
      </c>
      <c r="B88" s="47" t="s">
        <v>113</v>
      </c>
      <c r="C88" s="47">
        <v>70.611338953910703</v>
      </c>
      <c r="D88" s="47">
        <v>1</v>
      </c>
      <c r="E88" s="47">
        <v>0</v>
      </c>
      <c r="F88" s="47">
        <v>2.2865011988844399</v>
      </c>
      <c r="G88" s="47">
        <v>0.22</v>
      </c>
      <c r="H88" s="47">
        <v>2.2865011988844399</v>
      </c>
      <c r="I88" s="47">
        <v>0.22</v>
      </c>
      <c r="J88" s="47" t="s">
        <v>348</v>
      </c>
      <c r="K88" s="47">
        <v>45.877789999999997</v>
      </c>
      <c r="L88" s="47">
        <v>42.499265000000001</v>
      </c>
      <c r="M88" s="47">
        <v>8.1</v>
      </c>
      <c r="N88" s="47">
        <v>45.877789999999997</v>
      </c>
      <c r="O88" s="47">
        <v>42.499265000000001</v>
      </c>
      <c r="P88" s="47">
        <v>12.6</v>
      </c>
      <c r="Q88" s="47" t="str">
        <f t="shared" si="6"/>
        <v>w12-T3</v>
      </c>
      <c r="R88" s="47">
        <f t="shared" si="7"/>
        <v>220</v>
      </c>
      <c r="S88" s="47">
        <f t="shared" si="8"/>
        <v>2286.5011988844399</v>
      </c>
      <c r="U88" s="47">
        <f>VLOOKUP(A88,'Story Data'!A:B,2,0)*1000</f>
        <v>4500</v>
      </c>
    </row>
    <row r="89" spans="1:21">
      <c r="A89" s="47" t="s">
        <v>135</v>
      </c>
      <c r="B89" s="47" t="s">
        <v>113</v>
      </c>
      <c r="C89" s="47">
        <v>70.611338953910703</v>
      </c>
      <c r="D89" s="47">
        <v>1</v>
      </c>
      <c r="E89" s="47">
        <v>0</v>
      </c>
      <c r="F89" s="47">
        <v>2.2865011988844399</v>
      </c>
      <c r="G89" s="47">
        <v>0.22</v>
      </c>
      <c r="H89" s="47">
        <v>2.2865011988844399</v>
      </c>
      <c r="I89" s="47">
        <v>0.22</v>
      </c>
      <c r="J89" s="47" t="s">
        <v>348</v>
      </c>
      <c r="K89" s="47">
        <v>45.877789999999997</v>
      </c>
      <c r="L89" s="47">
        <v>42.499265000000001</v>
      </c>
      <c r="M89" s="47">
        <v>3</v>
      </c>
      <c r="N89" s="47">
        <v>45.877789999999997</v>
      </c>
      <c r="O89" s="47">
        <v>42.499265000000001</v>
      </c>
      <c r="P89" s="47">
        <v>8.1</v>
      </c>
      <c r="Q89" s="47" t="str">
        <f t="shared" si="6"/>
        <v>w12-T2</v>
      </c>
      <c r="R89" s="47">
        <f t="shared" si="7"/>
        <v>220</v>
      </c>
      <c r="S89" s="47">
        <f t="shared" si="8"/>
        <v>2286.5011988844399</v>
      </c>
      <c r="U89" s="47">
        <f>VLOOKUP(A89,'Story Data'!A:B,2,0)*1000</f>
        <v>5100</v>
      </c>
    </row>
    <row r="90" spans="1:21">
      <c r="A90" s="47" t="s">
        <v>332</v>
      </c>
      <c r="B90" s="47" t="s">
        <v>113</v>
      </c>
      <c r="C90" s="47">
        <v>70.611338953910703</v>
      </c>
      <c r="D90" s="47">
        <v>1</v>
      </c>
      <c r="E90" s="47">
        <v>0</v>
      </c>
      <c r="F90" s="47">
        <v>2.2865011988844399</v>
      </c>
      <c r="G90" s="47">
        <v>0.22</v>
      </c>
      <c r="H90" s="47">
        <v>2.2865011988844399</v>
      </c>
      <c r="I90" s="47">
        <v>0.22</v>
      </c>
      <c r="J90" s="47" t="s">
        <v>348</v>
      </c>
      <c r="K90" s="47">
        <v>45.877789999999997</v>
      </c>
      <c r="L90" s="47">
        <v>42.499265000000001</v>
      </c>
      <c r="M90" s="47">
        <v>0</v>
      </c>
      <c r="N90" s="47">
        <v>45.877789999999997</v>
      </c>
      <c r="O90" s="47">
        <v>42.499265000000001</v>
      </c>
      <c r="P90" s="47">
        <v>3</v>
      </c>
      <c r="Q90" s="47" t="str">
        <f t="shared" si="6"/>
        <v>w12-T1</v>
      </c>
      <c r="R90" s="47">
        <f t="shared" si="7"/>
        <v>220</v>
      </c>
      <c r="S90" s="47">
        <f t="shared" si="8"/>
        <v>2286.5011988844399</v>
      </c>
      <c r="U90" s="47">
        <f>VLOOKUP(A90,'Story Data'!A:B,2,0)*1000</f>
        <v>3000</v>
      </c>
    </row>
    <row r="91" spans="1:21">
      <c r="A91" s="47" t="s">
        <v>30</v>
      </c>
      <c r="B91" s="47" t="s">
        <v>113</v>
      </c>
      <c r="C91" s="47">
        <v>70.611338953910703</v>
      </c>
      <c r="D91" s="47">
        <v>1</v>
      </c>
      <c r="E91" s="47">
        <v>0</v>
      </c>
      <c r="F91" s="47">
        <v>2.2865011988844399</v>
      </c>
      <c r="G91" s="47">
        <v>0.22</v>
      </c>
      <c r="H91" s="47">
        <v>2.2865011988844399</v>
      </c>
      <c r="I91" s="47">
        <v>0.22</v>
      </c>
      <c r="J91" s="47" t="s">
        <v>348</v>
      </c>
      <c r="K91" s="47">
        <v>45.877789999999997</v>
      </c>
      <c r="L91" s="47">
        <v>42.499265000000001</v>
      </c>
      <c r="M91" s="47">
        <v>-3.1</v>
      </c>
      <c r="N91" s="47">
        <v>45.877789999999997</v>
      </c>
      <c r="O91" s="47">
        <v>42.499265000000001</v>
      </c>
      <c r="P91" s="47">
        <v>0</v>
      </c>
      <c r="Q91" s="47" t="str">
        <f t="shared" si="6"/>
        <v>w12-HAM</v>
      </c>
      <c r="R91" s="47">
        <f t="shared" si="7"/>
        <v>220</v>
      </c>
      <c r="S91" s="47">
        <f t="shared" si="8"/>
        <v>2286.5011988844399</v>
      </c>
      <c r="U91" s="47">
        <f>VLOOKUP(A91,'Story Data'!A:B,2,0)*1000</f>
        <v>3100</v>
      </c>
    </row>
    <row r="92" spans="1:21">
      <c r="A92" s="47" t="s">
        <v>323</v>
      </c>
      <c r="B92" s="47" t="s">
        <v>112</v>
      </c>
      <c r="C92" s="47">
        <v>70.851862542060402</v>
      </c>
      <c r="D92" s="47">
        <v>1</v>
      </c>
      <c r="E92" s="47">
        <v>0</v>
      </c>
      <c r="F92" s="47">
        <v>2.2865038814749399</v>
      </c>
      <c r="G92" s="47">
        <v>0.220000000000001</v>
      </c>
      <c r="H92" s="47">
        <v>2.2865038814749399</v>
      </c>
      <c r="I92" s="47">
        <v>0.220000000000001</v>
      </c>
      <c r="J92" s="47" t="s">
        <v>348</v>
      </c>
      <c r="K92" s="47">
        <v>43.984999999999999</v>
      </c>
      <c r="L92" s="47">
        <v>43.16</v>
      </c>
      <c r="M92" s="47">
        <v>41.1</v>
      </c>
      <c r="N92" s="47">
        <v>43.984999999999999</v>
      </c>
      <c r="O92" s="47">
        <v>43.16</v>
      </c>
      <c r="P92" s="47">
        <v>44.1</v>
      </c>
      <c r="Q92" s="47" t="str">
        <f t="shared" si="6"/>
        <v>W1-MAI</v>
      </c>
      <c r="R92" s="47">
        <f t="shared" si="7"/>
        <v>220.00000000000099</v>
      </c>
      <c r="S92" s="47">
        <f t="shared" si="8"/>
        <v>2286.50388147494</v>
      </c>
      <c r="U92" s="47">
        <f>VLOOKUP(A92,'Story Data'!A:B,2,0)*1000</f>
        <v>3000</v>
      </c>
    </row>
    <row r="93" spans="1:21">
      <c r="A93" s="47" t="s">
        <v>325</v>
      </c>
      <c r="B93" s="47" t="s">
        <v>112</v>
      </c>
      <c r="C93" s="47">
        <v>70.851862542060402</v>
      </c>
      <c r="D93" s="47">
        <v>1</v>
      </c>
      <c r="E93" s="47">
        <v>0</v>
      </c>
      <c r="F93" s="47">
        <v>2.2865038814749399</v>
      </c>
      <c r="G93" s="47">
        <v>0.220000000000001</v>
      </c>
      <c r="H93" s="47">
        <v>2.2865038814749399</v>
      </c>
      <c r="I93" s="47">
        <v>0.220000000000001</v>
      </c>
      <c r="J93" s="47" t="s">
        <v>348</v>
      </c>
      <c r="K93" s="47">
        <v>43.984999999999999</v>
      </c>
      <c r="L93" s="47">
        <v>43.16</v>
      </c>
      <c r="M93" s="47">
        <v>37.200000000000003</v>
      </c>
      <c r="N93" s="47">
        <v>43.984999999999999</v>
      </c>
      <c r="O93" s="47">
        <v>43.16</v>
      </c>
      <c r="P93" s="47">
        <v>41.1</v>
      </c>
      <c r="Q93" s="47" t="str">
        <f t="shared" si="6"/>
        <v>W1-AP MAI</v>
      </c>
      <c r="R93" s="47">
        <f t="shared" si="7"/>
        <v>220.00000000000099</v>
      </c>
      <c r="S93" s="47">
        <f t="shared" si="8"/>
        <v>2286.50388147494</v>
      </c>
      <c r="U93" s="47">
        <f>VLOOKUP(A93,'Story Data'!A:B,2,0)*1000</f>
        <v>3900</v>
      </c>
    </row>
    <row r="94" spans="1:21">
      <c r="A94" s="47" t="s">
        <v>326</v>
      </c>
      <c r="B94" s="47" t="s">
        <v>112</v>
      </c>
      <c r="C94" s="47">
        <v>70.851862542060402</v>
      </c>
      <c r="D94" s="47">
        <v>1</v>
      </c>
      <c r="E94" s="47">
        <v>0</v>
      </c>
      <c r="F94" s="47">
        <v>2.2865038814749399</v>
      </c>
      <c r="G94" s="47">
        <v>0.220000000000001</v>
      </c>
      <c r="H94" s="47">
        <v>2.2865038814749399</v>
      </c>
      <c r="I94" s="47">
        <v>0.220000000000001</v>
      </c>
      <c r="J94" s="47" t="s">
        <v>348</v>
      </c>
      <c r="K94" s="47">
        <v>43.984999999999999</v>
      </c>
      <c r="L94" s="47">
        <v>43.16</v>
      </c>
      <c r="M94" s="47">
        <v>33.299999999999997</v>
      </c>
      <c r="N94" s="47">
        <v>43.984999999999999</v>
      </c>
      <c r="O94" s="47">
        <v>43.16</v>
      </c>
      <c r="P94" s="47">
        <v>37.200000000000003</v>
      </c>
      <c r="Q94" s="47" t="str">
        <f t="shared" si="6"/>
        <v>W1-T9</v>
      </c>
      <c r="R94" s="47">
        <f t="shared" si="7"/>
        <v>220.00000000000099</v>
      </c>
      <c r="S94" s="47">
        <f t="shared" si="8"/>
        <v>2286.50388147494</v>
      </c>
      <c r="U94" s="47">
        <f>VLOOKUP(A94,'Story Data'!A:B,2,0)*1000</f>
        <v>3900</v>
      </c>
    </row>
    <row r="95" spans="1:21">
      <c r="A95" s="47" t="s">
        <v>327</v>
      </c>
      <c r="B95" s="47" t="s">
        <v>112</v>
      </c>
      <c r="C95" s="47">
        <v>70.851862542060402</v>
      </c>
      <c r="D95" s="47">
        <v>1</v>
      </c>
      <c r="E95" s="47">
        <v>0</v>
      </c>
      <c r="F95" s="47">
        <v>2.2865038814749399</v>
      </c>
      <c r="G95" s="47">
        <v>0.220000000000001</v>
      </c>
      <c r="H95" s="47">
        <v>2.2865038814749399</v>
      </c>
      <c r="I95" s="47">
        <v>0.220000000000001</v>
      </c>
      <c r="J95" s="47" t="s">
        <v>348</v>
      </c>
      <c r="K95" s="47">
        <v>43.984999999999999</v>
      </c>
      <c r="L95" s="47">
        <v>43.16</v>
      </c>
      <c r="M95" s="47">
        <v>29.4</v>
      </c>
      <c r="N95" s="47">
        <v>43.984999999999999</v>
      </c>
      <c r="O95" s="47">
        <v>43.16</v>
      </c>
      <c r="P95" s="47">
        <v>33.299999999999997</v>
      </c>
      <c r="Q95" s="47" t="str">
        <f t="shared" si="6"/>
        <v>W1-T8</v>
      </c>
      <c r="R95" s="47">
        <f t="shared" si="7"/>
        <v>220.00000000000099</v>
      </c>
      <c r="S95" s="47">
        <f t="shared" si="8"/>
        <v>2286.50388147494</v>
      </c>
      <c r="U95" s="47">
        <f>VLOOKUP(A95,'Story Data'!A:B,2,0)*1000</f>
        <v>3900</v>
      </c>
    </row>
    <row r="96" spans="1:21">
      <c r="A96" s="47" t="s">
        <v>328</v>
      </c>
      <c r="B96" s="47" t="s">
        <v>112</v>
      </c>
      <c r="C96" s="47">
        <v>70.851862542060402</v>
      </c>
      <c r="D96" s="47">
        <v>1</v>
      </c>
      <c r="E96" s="47">
        <v>0</v>
      </c>
      <c r="F96" s="47">
        <v>2.2865038814749399</v>
      </c>
      <c r="G96" s="47">
        <v>0.220000000000001</v>
      </c>
      <c r="H96" s="47">
        <v>2.2865038814749399</v>
      </c>
      <c r="I96" s="47">
        <v>0.220000000000001</v>
      </c>
      <c r="J96" s="47" t="s">
        <v>348</v>
      </c>
      <c r="K96" s="47">
        <v>43.984999999999999</v>
      </c>
      <c r="L96" s="47">
        <v>43.16</v>
      </c>
      <c r="M96" s="47">
        <v>25.5</v>
      </c>
      <c r="N96" s="47">
        <v>43.984999999999999</v>
      </c>
      <c r="O96" s="47">
        <v>43.16</v>
      </c>
      <c r="P96" s="47">
        <v>29.4</v>
      </c>
      <c r="Q96" s="47" t="str">
        <f t="shared" si="6"/>
        <v>W1-T7</v>
      </c>
      <c r="R96" s="47">
        <f t="shared" si="7"/>
        <v>220.00000000000099</v>
      </c>
      <c r="S96" s="47">
        <f t="shared" si="8"/>
        <v>2286.50388147494</v>
      </c>
      <c r="U96" s="47">
        <f>VLOOKUP(A96,'Story Data'!A:B,2,0)*1000</f>
        <v>3900</v>
      </c>
    </row>
    <row r="97" spans="1:21">
      <c r="A97" s="47" t="s">
        <v>329</v>
      </c>
      <c r="B97" s="47" t="s">
        <v>112</v>
      </c>
      <c r="C97" s="47">
        <v>70.851862542060402</v>
      </c>
      <c r="D97" s="47">
        <v>1</v>
      </c>
      <c r="E97" s="47">
        <v>0</v>
      </c>
      <c r="F97" s="47">
        <v>2.2865038814749399</v>
      </c>
      <c r="G97" s="47">
        <v>0.220000000000001</v>
      </c>
      <c r="H97" s="47">
        <v>2.2865038814749399</v>
      </c>
      <c r="I97" s="47">
        <v>0.220000000000001</v>
      </c>
      <c r="J97" s="47" t="s">
        <v>348</v>
      </c>
      <c r="K97" s="47">
        <v>43.984999999999999</v>
      </c>
      <c r="L97" s="47">
        <v>43.16</v>
      </c>
      <c r="M97" s="47">
        <v>21.6</v>
      </c>
      <c r="N97" s="47">
        <v>43.984999999999999</v>
      </c>
      <c r="O97" s="47">
        <v>43.16</v>
      </c>
      <c r="P97" s="47">
        <v>25.5</v>
      </c>
      <c r="Q97" s="47" t="str">
        <f t="shared" si="6"/>
        <v>W1-T6</v>
      </c>
      <c r="R97" s="47">
        <f t="shared" si="7"/>
        <v>220.00000000000099</v>
      </c>
      <c r="S97" s="47">
        <f t="shared" si="8"/>
        <v>2286.50388147494</v>
      </c>
      <c r="U97" s="47">
        <f>VLOOKUP(A97,'Story Data'!A:B,2,0)*1000</f>
        <v>3900</v>
      </c>
    </row>
    <row r="98" spans="1:21">
      <c r="A98" s="47" t="s">
        <v>324</v>
      </c>
      <c r="B98" s="47" t="s">
        <v>112</v>
      </c>
      <c r="C98" s="47">
        <v>70.851862542060402</v>
      </c>
      <c r="D98" s="47">
        <v>1</v>
      </c>
      <c r="E98" s="47">
        <v>0</v>
      </c>
      <c r="F98" s="47">
        <v>2.2865038814749399</v>
      </c>
      <c r="G98" s="47">
        <v>0.220000000000001</v>
      </c>
      <c r="H98" s="47">
        <v>2.2865038814749399</v>
      </c>
      <c r="I98" s="47">
        <v>0.220000000000001</v>
      </c>
      <c r="J98" s="47" t="s">
        <v>348</v>
      </c>
      <c r="K98" s="47">
        <v>43.984999999999999</v>
      </c>
      <c r="L98" s="47">
        <v>43.16</v>
      </c>
      <c r="M98" s="47">
        <v>17.7</v>
      </c>
      <c r="N98" s="47">
        <v>43.984999999999999</v>
      </c>
      <c r="O98" s="47">
        <v>43.16</v>
      </c>
      <c r="P98" s="47">
        <v>21.6</v>
      </c>
      <c r="Q98" s="47" t="str">
        <f t="shared" si="6"/>
        <v>W1-T5</v>
      </c>
      <c r="R98" s="47">
        <f t="shared" si="7"/>
        <v>220.00000000000099</v>
      </c>
      <c r="S98" s="47">
        <f t="shared" si="8"/>
        <v>2286.50388147494</v>
      </c>
      <c r="U98" s="47">
        <f>VLOOKUP(A98,'Story Data'!A:B,2,0)*1000</f>
        <v>3900</v>
      </c>
    </row>
    <row r="99" spans="1:21">
      <c r="A99" s="47" t="s">
        <v>330</v>
      </c>
      <c r="B99" s="47" t="s">
        <v>112</v>
      </c>
      <c r="C99" s="47">
        <v>70.851862542060402</v>
      </c>
      <c r="D99" s="47">
        <v>1</v>
      </c>
      <c r="E99" s="47">
        <v>0</v>
      </c>
      <c r="F99" s="47">
        <v>2.2865038814749399</v>
      </c>
      <c r="G99" s="47">
        <v>0.220000000000001</v>
      </c>
      <c r="H99" s="47">
        <v>2.2865038814749399</v>
      </c>
      <c r="I99" s="47">
        <v>0.220000000000001</v>
      </c>
      <c r="J99" s="47" t="s">
        <v>348</v>
      </c>
      <c r="K99" s="47">
        <v>43.984999999999999</v>
      </c>
      <c r="L99" s="47">
        <v>43.16</v>
      </c>
      <c r="M99" s="47">
        <v>12.6</v>
      </c>
      <c r="N99" s="47">
        <v>43.984999999999999</v>
      </c>
      <c r="O99" s="47">
        <v>43.16</v>
      </c>
      <c r="P99" s="47">
        <v>17.7</v>
      </c>
      <c r="Q99" s="47" t="str">
        <f t="shared" si="6"/>
        <v>W1-T4</v>
      </c>
      <c r="R99" s="47">
        <f t="shared" si="7"/>
        <v>220.00000000000099</v>
      </c>
      <c r="S99" s="47">
        <f t="shared" si="8"/>
        <v>2286.50388147494</v>
      </c>
      <c r="U99" s="47">
        <f>VLOOKUP(A99,'Story Data'!A:B,2,0)*1000</f>
        <v>5100</v>
      </c>
    </row>
    <row r="100" spans="1:21">
      <c r="A100" s="47" t="s">
        <v>331</v>
      </c>
      <c r="B100" s="47" t="s">
        <v>112</v>
      </c>
      <c r="C100" s="47">
        <v>70.851862542060402</v>
      </c>
      <c r="D100" s="47">
        <v>1</v>
      </c>
      <c r="E100" s="47">
        <v>0</v>
      </c>
      <c r="F100" s="47">
        <v>2.2865038814749399</v>
      </c>
      <c r="G100" s="47">
        <v>0.220000000000001</v>
      </c>
      <c r="H100" s="47">
        <v>2.2865038814749399</v>
      </c>
      <c r="I100" s="47">
        <v>0.220000000000001</v>
      </c>
      <c r="J100" s="47" t="s">
        <v>348</v>
      </c>
      <c r="K100" s="47">
        <v>43.984999999999999</v>
      </c>
      <c r="L100" s="47">
        <v>43.16</v>
      </c>
      <c r="M100" s="47">
        <v>8.1</v>
      </c>
      <c r="N100" s="47">
        <v>43.984999999999999</v>
      </c>
      <c r="O100" s="47">
        <v>43.16</v>
      </c>
      <c r="P100" s="47">
        <v>12.6</v>
      </c>
      <c r="Q100" s="47" t="str">
        <f t="shared" si="6"/>
        <v>W1-T3</v>
      </c>
      <c r="R100" s="47">
        <f t="shared" si="7"/>
        <v>220.00000000000099</v>
      </c>
      <c r="S100" s="47">
        <f t="shared" si="8"/>
        <v>2286.50388147494</v>
      </c>
      <c r="U100" s="47">
        <f>VLOOKUP(A100,'Story Data'!A:B,2,0)*1000</f>
        <v>4500</v>
      </c>
    </row>
    <row r="101" spans="1:21">
      <c r="A101" s="47" t="s">
        <v>135</v>
      </c>
      <c r="B101" s="47" t="s">
        <v>112</v>
      </c>
      <c r="C101" s="47">
        <v>70.851862542060402</v>
      </c>
      <c r="D101" s="47">
        <v>1</v>
      </c>
      <c r="E101" s="47">
        <v>0</v>
      </c>
      <c r="F101" s="47">
        <v>2.2865038814749399</v>
      </c>
      <c r="G101" s="47">
        <v>0.220000000000001</v>
      </c>
      <c r="H101" s="47">
        <v>2.2865038814749399</v>
      </c>
      <c r="I101" s="47">
        <v>0.220000000000001</v>
      </c>
      <c r="J101" s="47" t="s">
        <v>348</v>
      </c>
      <c r="K101" s="47">
        <v>43.984999999999999</v>
      </c>
      <c r="L101" s="47">
        <v>43.16</v>
      </c>
      <c r="M101" s="47">
        <v>3</v>
      </c>
      <c r="N101" s="47">
        <v>43.984999999999999</v>
      </c>
      <c r="O101" s="47">
        <v>43.16</v>
      </c>
      <c r="P101" s="47">
        <v>8.1</v>
      </c>
      <c r="Q101" s="47" t="str">
        <f t="shared" si="6"/>
        <v>W1-T2</v>
      </c>
      <c r="R101" s="47">
        <f t="shared" si="7"/>
        <v>220.00000000000099</v>
      </c>
      <c r="S101" s="47">
        <f t="shared" si="8"/>
        <v>2286.50388147494</v>
      </c>
      <c r="U101" s="47">
        <f>VLOOKUP(A101,'Story Data'!A:B,2,0)*1000</f>
        <v>5100</v>
      </c>
    </row>
    <row r="102" spans="1:21">
      <c r="A102" s="47" t="s">
        <v>332</v>
      </c>
      <c r="B102" s="47" t="s">
        <v>112</v>
      </c>
      <c r="C102" s="47">
        <v>70.851862542060402</v>
      </c>
      <c r="D102" s="47">
        <v>1</v>
      </c>
      <c r="E102" s="47">
        <v>0</v>
      </c>
      <c r="F102" s="47">
        <v>2.2865038814749399</v>
      </c>
      <c r="G102" s="47">
        <v>0.220000000000001</v>
      </c>
      <c r="H102" s="47">
        <v>2.2865038814749399</v>
      </c>
      <c r="I102" s="47">
        <v>0.220000000000001</v>
      </c>
      <c r="J102" s="47" t="s">
        <v>348</v>
      </c>
      <c r="K102" s="47">
        <v>43.984999999999999</v>
      </c>
      <c r="L102" s="47">
        <v>43.16</v>
      </c>
      <c r="M102" s="47">
        <v>0</v>
      </c>
      <c r="N102" s="47">
        <v>43.984999999999999</v>
      </c>
      <c r="O102" s="47">
        <v>43.16</v>
      </c>
      <c r="P102" s="47">
        <v>3</v>
      </c>
      <c r="Q102" s="47" t="str">
        <f t="shared" si="6"/>
        <v>W1-T1</v>
      </c>
      <c r="R102" s="47">
        <f t="shared" si="7"/>
        <v>220.00000000000099</v>
      </c>
      <c r="S102" s="47">
        <f t="shared" si="8"/>
        <v>2286.50388147494</v>
      </c>
      <c r="U102" s="47">
        <f>VLOOKUP(A102,'Story Data'!A:B,2,0)*1000</f>
        <v>3000</v>
      </c>
    </row>
    <row r="103" spans="1:21">
      <c r="A103" s="47" t="s">
        <v>30</v>
      </c>
      <c r="B103" s="47" t="s">
        <v>112</v>
      </c>
      <c r="C103" s="47">
        <v>70.851862542060402</v>
      </c>
      <c r="D103" s="47">
        <v>1</v>
      </c>
      <c r="E103" s="47">
        <v>0</v>
      </c>
      <c r="F103" s="47">
        <v>2.2865038814749399</v>
      </c>
      <c r="G103" s="47">
        <v>0.220000000000001</v>
      </c>
      <c r="H103" s="47">
        <v>2.2865038814749399</v>
      </c>
      <c r="I103" s="47">
        <v>0.220000000000001</v>
      </c>
      <c r="J103" s="47" t="s">
        <v>348</v>
      </c>
      <c r="K103" s="47">
        <v>43.984999999999999</v>
      </c>
      <c r="L103" s="47">
        <v>43.16</v>
      </c>
      <c r="M103" s="47">
        <v>-3.1</v>
      </c>
      <c r="N103" s="47">
        <v>43.984999999999999</v>
      </c>
      <c r="O103" s="47">
        <v>43.16</v>
      </c>
      <c r="P103" s="47">
        <v>0</v>
      </c>
      <c r="Q103" s="47" t="str">
        <f t="shared" si="6"/>
        <v>W1-HAM</v>
      </c>
      <c r="R103" s="47">
        <f t="shared" si="7"/>
        <v>220.00000000000099</v>
      </c>
      <c r="S103" s="47">
        <f t="shared" si="8"/>
        <v>2286.50388147494</v>
      </c>
      <c r="U103" s="47">
        <f>VLOOKUP(A103,'Story Data'!A:B,2,0)*1000</f>
        <v>3100</v>
      </c>
    </row>
    <row r="104" spans="1:21">
      <c r="A104" s="47" t="s">
        <v>325</v>
      </c>
      <c r="B104" s="47" t="s">
        <v>111</v>
      </c>
      <c r="C104" s="47">
        <v>71</v>
      </c>
      <c r="D104" s="47">
        <v>0</v>
      </c>
      <c r="E104" s="47">
        <v>1</v>
      </c>
      <c r="F104" s="47">
        <v>0.8</v>
      </c>
      <c r="G104" s="47">
        <v>0.6</v>
      </c>
      <c r="H104" s="47">
        <v>0.8</v>
      </c>
      <c r="I104" s="47">
        <v>0.6</v>
      </c>
      <c r="J104" s="47" t="s">
        <v>348</v>
      </c>
      <c r="K104" s="47">
        <v>5.95</v>
      </c>
      <c r="L104" s="47">
        <v>51.06</v>
      </c>
      <c r="M104" s="47">
        <v>37.200000000000003</v>
      </c>
      <c r="N104" s="47">
        <v>5.95</v>
      </c>
      <c r="O104" s="47">
        <v>51.06</v>
      </c>
      <c r="P104" s="47">
        <v>41.1</v>
      </c>
      <c r="Q104" s="47" t="str">
        <f t="shared" si="6"/>
        <v>C9-AP MAI</v>
      </c>
      <c r="R104" s="47">
        <f t="shared" si="7"/>
        <v>600</v>
      </c>
      <c r="S104" s="47">
        <f t="shared" si="8"/>
        <v>800</v>
      </c>
      <c r="U104" s="47">
        <f>VLOOKUP(A104,'Story Data'!A:B,2,0)*1000</f>
        <v>3900</v>
      </c>
    </row>
    <row r="105" spans="1:21">
      <c r="A105" s="47" t="s">
        <v>326</v>
      </c>
      <c r="B105" s="47" t="s">
        <v>111</v>
      </c>
      <c r="C105" s="47">
        <v>71</v>
      </c>
      <c r="D105" s="47">
        <v>0</v>
      </c>
      <c r="E105" s="47">
        <v>1</v>
      </c>
      <c r="F105" s="47">
        <v>0.8</v>
      </c>
      <c r="G105" s="47">
        <v>0.6</v>
      </c>
      <c r="H105" s="47">
        <v>0.8</v>
      </c>
      <c r="I105" s="47">
        <v>0.6</v>
      </c>
      <c r="J105" s="47" t="s">
        <v>348</v>
      </c>
      <c r="K105" s="47">
        <v>5.95</v>
      </c>
      <c r="L105" s="47">
        <v>51.06</v>
      </c>
      <c r="M105" s="47">
        <v>33.299999999999997</v>
      </c>
      <c r="N105" s="47">
        <v>5.95</v>
      </c>
      <c r="O105" s="47">
        <v>51.06</v>
      </c>
      <c r="P105" s="47">
        <v>37.200000000000003</v>
      </c>
      <c r="Q105" s="47" t="str">
        <f t="shared" si="6"/>
        <v>C9-T9</v>
      </c>
      <c r="R105" s="47">
        <f t="shared" si="7"/>
        <v>600</v>
      </c>
      <c r="S105" s="47">
        <f t="shared" si="8"/>
        <v>800</v>
      </c>
      <c r="U105" s="47">
        <f>VLOOKUP(A105,'Story Data'!A:B,2,0)*1000</f>
        <v>3900</v>
      </c>
    </row>
    <row r="106" spans="1:21">
      <c r="A106" s="47" t="s">
        <v>327</v>
      </c>
      <c r="B106" s="47" t="s">
        <v>111</v>
      </c>
      <c r="C106" s="47">
        <v>71</v>
      </c>
      <c r="D106" s="47">
        <v>0</v>
      </c>
      <c r="E106" s="47">
        <v>1</v>
      </c>
      <c r="F106" s="47">
        <v>0.8</v>
      </c>
      <c r="G106" s="47">
        <v>0.6</v>
      </c>
      <c r="H106" s="47">
        <v>0.8</v>
      </c>
      <c r="I106" s="47">
        <v>0.6</v>
      </c>
      <c r="J106" s="47" t="s">
        <v>348</v>
      </c>
      <c r="K106" s="47">
        <v>5.95</v>
      </c>
      <c r="L106" s="47">
        <v>51.06</v>
      </c>
      <c r="M106" s="47">
        <v>29.4</v>
      </c>
      <c r="N106" s="47">
        <v>5.95</v>
      </c>
      <c r="O106" s="47">
        <v>51.06</v>
      </c>
      <c r="P106" s="47">
        <v>33.299999999999997</v>
      </c>
      <c r="Q106" s="47" t="str">
        <f t="shared" si="6"/>
        <v>C9-T8</v>
      </c>
      <c r="R106" s="47">
        <f t="shared" si="7"/>
        <v>600</v>
      </c>
      <c r="S106" s="47">
        <f t="shared" si="8"/>
        <v>800</v>
      </c>
      <c r="U106" s="47">
        <f>VLOOKUP(A106,'Story Data'!A:B,2,0)*1000</f>
        <v>3900</v>
      </c>
    </row>
    <row r="107" spans="1:21">
      <c r="A107" s="47" t="s">
        <v>328</v>
      </c>
      <c r="B107" s="47" t="s">
        <v>111</v>
      </c>
      <c r="C107" s="47">
        <v>71</v>
      </c>
      <c r="D107" s="47">
        <v>0</v>
      </c>
      <c r="E107" s="47">
        <v>1</v>
      </c>
      <c r="F107" s="47">
        <v>0.8</v>
      </c>
      <c r="G107" s="47">
        <v>0.6</v>
      </c>
      <c r="H107" s="47">
        <v>0.8</v>
      </c>
      <c r="I107" s="47">
        <v>0.6</v>
      </c>
      <c r="J107" s="47" t="s">
        <v>348</v>
      </c>
      <c r="K107" s="47">
        <v>5.95</v>
      </c>
      <c r="L107" s="47">
        <v>51.06</v>
      </c>
      <c r="M107" s="47">
        <v>25.5</v>
      </c>
      <c r="N107" s="47">
        <v>5.95</v>
      </c>
      <c r="O107" s="47">
        <v>51.06</v>
      </c>
      <c r="P107" s="47">
        <v>29.4</v>
      </c>
      <c r="Q107" s="47" t="str">
        <f t="shared" si="6"/>
        <v>C9-T7</v>
      </c>
      <c r="R107" s="47">
        <f t="shared" si="7"/>
        <v>600</v>
      </c>
      <c r="S107" s="47">
        <f t="shared" si="8"/>
        <v>800</v>
      </c>
      <c r="U107" s="47">
        <f>VLOOKUP(A107,'Story Data'!A:B,2,0)*1000</f>
        <v>3900</v>
      </c>
    </row>
    <row r="108" spans="1:21">
      <c r="A108" s="47" t="s">
        <v>329</v>
      </c>
      <c r="B108" s="47" t="s">
        <v>111</v>
      </c>
      <c r="C108" s="47">
        <v>71</v>
      </c>
      <c r="D108" s="47">
        <v>0</v>
      </c>
      <c r="E108" s="47">
        <v>1</v>
      </c>
      <c r="F108" s="47">
        <v>0.8</v>
      </c>
      <c r="G108" s="47">
        <v>0.6</v>
      </c>
      <c r="H108" s="47">
        <v>0.8</v>
      </c>
      <c r="I108" s="47">
        <v>0.6</v>
      </c>
      <c r="J108" s="47" t="s">
        <v>348</v>
      </c>
      <c r="K108" s="47">
        <v>5.95</v>
      </c>
      <c r="L108" s="47">
        <v>51.06</v>
      </c>
      <c r="M108" s="47">
        <v>21.6</v>
      </c>
      <c r="N108" s="47">
        <v>5.95</v>
      </c>
      <c r="O108" s="47">
        <v>51.06</v>
      </c>
      <c r="P108" s="47">
        <v>25.5</v>
      </c>
      <c r="Q108" s="47" t="str">
        <f t="shared" si="6"/>
        <v>C9-T6</v>
      </c>
      <c r="R108" s="47">
        <f t="shared" si="7"/>
        <v>600</v>
      </c>
      <c r="S108" s="47">
        <f t="shared" si="8"/>
        <v>800</v>
      </c>
      <c r="U108" s="47">
        <f>VLOOKUP(A108,'Story Data'!A:B,2,0)*1000</f>
        <v>3900</v>
      </c>
    </row>
    <row r="109" spans="1:21">
      <c r="A109" s="47" t="s">
        <v>324</v>
      </c>
      <c r="B109" s="47" t="s">
        <v>111</v>
      </c>
      <c r="C109" s="47">
        <v>71</v>
      </c>
      <c r="D109" s="47">
        <v>0</v>
      </c>
      <c r="E109" s="47">
        <v>1</v>
      </c>
      <c r="F109" s="47">
        <v>0.8</v>
      </c>
      <c r="G109" s="47">
        <v>0.6</v>
      </c>
      <c r="H109" s="47">
        <v>0.8</v>
      </c>
      <c r="I109" s="47">
        <v>0.6</v>
      </c>
      <c r="J109" s="47" t="s">
        <v>348</v>
      </c>
      <c r="K109" s="47">
        <v>5.95</v>
      </c>
      <c r="L109" s="47">
        <v>51.06</v>
      </c>
      <c r="M109" s="47">
        <v>17.7</v>
      </c>
      <c r="N109" s="47">
        <v>5.95</v>
      </c>
      <c r="O109" s="47">
        <v>51.06</v>
      </c>
      <c r="P109" s="47">
        <v>21.6</v>
      </c>
      <c r="Q109" s="47" t="str">
        <f t="shared" si="6"/>
        <v>C9-T5</v>
      </c>
      <c r="R109" s="47">
        <f t="shared" si="7"/>
        <v>600</v>
      </c>
      <c r="S109" s="47">
        <f t="shared" si="8"/>
        <v>800</v>
      </c>
      <c r="U109" s="47">
        <f>VLOOKUP(A109,'Story Data'!A:B,2,0)*1000</f>
        <v>3900</v>
      </c>
    </row>
    <row r="110" spans="1:21">
      <c r="A110" s="47" t="s">
        <v>330</v>
      </c>
      <c r="B110" s="47" t="s">
        <v>111</v>
      </c>
      <c r="C110" s="47">
        <v>71</v>
      </c>
      <c r="D110" s="47">
        <v>0</v>
      </c>
      <c r="E110" s="47">
        <v>1</v>
      </c>
      <c r="F110" s="47">
        <v>0.8</v>
      </c>
      <c r="G110" s="47">
        <v>0.8</v>
      </c>
      <c r="H110" s="47">
        <v>0.8</v>
      </c>
      <c r="I110" s="47">
        <v>0.8</v>
      </c>
      <c r="J110" s="47" t="s">
        <v>348</v>
      </c>
      <c r="K110" s="47">
        <v>5.95</v>
      </c>
      <c r="L110" s="47">
        <v>51.06</v>
      </c>
      <c r="M110" s="47">
        <v>12.6</v>
      </c>
      <c r="N110" s="47">
        <v>5.95</v>
      </c>
      <c r="O110" s="47">
        <v>51.06</v>
      </c>
      <c r="P110" s="47">
        <v>17.7</v>
      </c>
      <c r="Q110" s="47" t="str">
        <f t="shared" si="6"/>
        <v>C9-T4</v>
      </c>
      <c r="R110" s="47">
        <f t="shared" si="7"/>
        <v>800</v>
      </c>
      <c r="S110" s="47">
        <f t="shared" si="8"/>
        <v>800</v>
      </c>
      <c r="U110" s="47">
        <f>VLOOKUP(A110,'Story Data'!A:B,2,0)*1000</f>
        <v>5100</v>
      </c>
    </row>
    <row r="111" spans="1:21">
      <c r="A111" s="47" t="s">
        <v>331</v>
      </c>
      <c r="B111" s="47" t="s">
        <v>111</v>
      </c>
      <c r="C111" s="47">
        <v>71</v>
      </c>
      <c r="D111" s="47">
        <v>0</v>
      </c>
      <c r="E111" s="47">
        <v>1</v>
      </c>
      <c r="F111" s="47">
        <v>0.8</v>
      </c>
      <c r="G111" s="47">
        <v>0.8</v>
      </c>
      <c r="H111" s="47">
        <v>0.8</v>
      </c>
      <c r="I111" s="47">
        <v>0.8</v>
      </c>
      <c r="J111" s="47" t="s">
        <v>348</v>
      </c>
      <c r="K111" s="47">
        <v>5.95</v>
      </c>
      <c r="L111" s="47">
        <v>51.06</v>
      </c>
      <c r="M111" s="47">
        <v>8.1</v>
      </c>
      <c r="N111" s="47">
        <v>5.95</v>
      </c>
      <c r="O111" s="47">
        <v>51.06</v>
      </c>
      <c r="P111" s="47">
        <v>12.6</v>
      </c>
      <c r="Q111" s="47" t="str">
        <f t="shared" si="6"/>
        <v>C9-T3</v>
      </c>
      <c r="R111" s="47">
        <f t="shared" si="7"/>
        <v>800</v>
      </c>
      <c r="S111" s="47">
        <f t="shared" si="8"/>
        <v>800</v>
      </c>
      <c r="U111" s="47">
        <f>VLOOKUP(A111,'Story Data'!A:B,2,0)*1000</f>
        <v>4500</v>
      </c>
    </row>
    <row r="112" spans="1:21">
      <c r="A112" s="47" t="s">
        <v>135</v>
      </c>
      <c r="B112" s="47" t="s">
        <v>111</v>
      </c>
      <c r="C112" s="47">
        <v>71</v>
      </c>
      <c r="D112" s="47">
        <v>0</v>
      </c>
      <c r="E112" s="47">
        <v>1</v>
      </c>
      <c r="F112" s="47">
        <v>0.8</v>
      </c>
      <c r="G112" s="47">
        <v>0.8</v>
      </c>
      <c r="H112" s="47">
        <v>0.8</v>
      </c>
      <c r="I112" s="47">
        <v>0.8</v>
      </c>
      <c r="J112" s="47" t="s">
        <v>348</v>
      </c>
      <c r="K112" s="47">
        <v>5.95</v>
      </c>
      <c r="L112" s="47">
        <v>51.06</v>
      </c>
      <c r="M112" s="47">
        <v>3</v>
      </c>
      <c r="N112" s="47">
        <v>5.95</v>
      </c>
      <c r="O112" s="47">
        <v>51.06</v>
      </c>
      <c r="P112" s="47">
        <v>8.1</v>
      </c>
      <c r="Q112" s="47" t="str">
        <f t="shared" si="6"/>
        <v>C9-T2</v>
      </c>
      <c r="R112" s="47">
        <f t="shared" si="7"/>
        <v>800</v>
      </c>
      <c r="S112" s="47">
        <f t="shared" si="8"/>
        <v>800</v>
      </c>
      <c r="U112" s="47">
        <f>VLOOKUP(A112,'Story Data'!A:B,2,0)*1000</f>
        <v>5100</v>
      </c>
    </row>
    <row r="113" spans="1:21">
      <c r="A113" s="47" t="s">
        <v>332</v>
      </c>
      <c r="B113" s="47" t="s">
        <v>111</v>
      </c>
      <c r="C113" s="47">
        <v>71</v>
      </c>
      <c r="D113" s="47">
        <v>0</v>
      </c>
      <c r="E113" s="47">
        <v>1</v>
      </c>
      <c r="F113" s="47">
        <v>0.8</v>
      </c>
      <c r="G113" s="47">
        <v>0.8</v>
      </c>
      <c r="H113" s="47">
        <v>0.8</v>
      </c>
      <c r="I113" s="47">
        <v>0.8</v>
      </c>
      <c r="J113" s="47" t="s">
        <v>348</v>
      </c>
      <c r="K113" s="47">
        <v>5.95</v>
      </c>
      <c r="L113" s="47">
        <v>51.06</v>
      </c>
      <c r="M113" s="47">
        <v>0</v>
      </c>
      <c r="N113" s="47">
        <v>5.95</v>
      </c>
      <c r="O113" s="47">
        <v>51.06</v>
      </c>
      <c r="P113" s="47">
        <v>3</v>
      </c>
      <c r="Q113" s="47" t="str">
        <f t="shared" si="6"/>
        <v>C9-T1</v>
      </c>
      <c r="R113" s="47">
        <f t="shared" si="7"/>
        <v>800</v>
      </c>
      <c r="S113" s="47">
        <f t="shared" si="8"/>
        <v>800</v>
      </c>
      <c r="U113" s="47">
        <f>VLOOKUP(A113,'Story Data'!A:B,2,0)*1000</f>
        <v>3000</v>
      </c>
    </row>
    <row r="114" spans="1:21">
      <c r="A114" s="47" t="s">
        <v>30</v>
      </c>
      <c r="B114" s="47" t="s">
        <v>111</v>
      </c>
      <c r="C114" s="47">
        <v>71</v>
      </c>
      <c r="D114" s="47">
        <v>0</v>
      </c>
      <c r="E114" s="47">
        <v>1</v>
      </c>
      <c r="F114" s="47">
        <v>0.8</v>
      </c>
      <c r="G114" s="47">
        <v>0.8</v>
      </c>
      <c r="H114" s="47">
        <v>0.8</v>
      </c>
      <c r="I114" s="47">
        <v>0.8</v>
      </c>
      <c r="J114" s="47" t="s">
        <v>348</v>
      </c>
      <c r="K114" s="47">
        <v>5.95</v>
      </c>
      <c r="L114" s="47">
        <v>51.06</v>
      </c>
      <c r="M114" s="47">
        <v>-3.1</v>
      </c>
      <c r="N114" s="47">
        <v>5.95</v>
      </c>
      <c r="O114" s="47">
        <v>51.06</v>
      </c>
      <c r="P114" s="47">
        <v>0</v>
      </c>
      <c r="Q114" s="47" t="str">
        <f t="shared" si="6"/>
        <v>C9-HAM</v>
      </c>
      <c r="R114" s="47">
        <f t="shared" si="7"/>
        <v>800</v>
      </c>
      <c r="S114" s="47">
        <f t="shared" si="8"/>
        <v>800</v>
      </c>
      <c r="U114" s="47">
        <f>VLOOKUP(A114,'Story Data'!A:B,2,0)*1000</f>
        <v>3100</v>
      </c>
    </row>
    <row r="115" spans="1:21">
      <c r="A115" s="47" t="s">
        <v>325</v>
      </c>
      <c r="B115" s="47" t="s">
        <v>110</v>
      </c>
      <c r="C115" s="47">
        <v>71</v>
      </c>
      <c r="D115" s="47">
        <v>0</v>
      </c>
      <c r="E115" s="47">
        <v>1</v>
      </c>
      <c r="F115" s="47">
        <v>0.8</v>
      </c>
      <c r="G115" s="47">
        <v>0.6</v>
      </c>
      <c r="H115" s="47">
        <v>0.8</v>
      </c>
      <c r="I115" s="47">
        <v>0.6</v>
      </c>
      <c r="J115" s="47" t="s">
        <v>348</v>
      </c>
      <c r="K115" s="47">
        <v>-2.84</v>
      </c>
      <c r="L115" s="47">
        <v>54.12</v>
      </c>
      <c r="M115" s="47">
        <v>37.200000000000003</v>
      </c>
      <c r="N115" s="47">
        <v>-2.84</v>
      </c>
      <c r="O115" s="47">
        <v>54.12</v>
      </c>
      <c r="P115" s="47">
        <v>41.1</v>
      </c>
      <c r="Q115" s="47" t="str">
        <f t="shared" si="6"/>
        <v>C8-AP MAI</v>
      </c>
      <c r="R115" s="47">
        <f t="shared" si="7"/>
        <v>600</v>
      </c>
      <c r="S115" s="47">
        <f t="shared" si="8"/>
        <v>800</v>
      </c>
      <c r="U115" s="47">
        <f>VLOOKUP(A115,'Story Data'!A:B,2,0)*1000</f>
        <v>3900</v>
      </c>
    </row>
    <row r="116" spans="1:21">
      <c r="A116" s="47" t="s">
        <v>326</v>
      </c>
      <c r="B116" s="47" t="s">
        <v>110</v>
      </c>
      <c r="C116" s="47">
        <v>71</v>
      </c>
      <c r="D116" s="47">
        <v>0</v>
      </c>
      <c r="E116" s="47">
        <v>1</v>
      </c>
      <c r="F116" s="47">
        <v>0.8</v>
      </c>
      <c r="G116" s="47">
        <v>0.6</v>
      </c>
      <c r="H116" s="47">
        <v>0.8</v>
      </c>
      <c r="I116" s="47">
        <v>0.6</v>
      </c>
      <c r="J116" s="47" t="s">
        <v>348</v>
      </c>
      <c r="K116" s="47">
        <v>-2.84</v>
      </c>
      <c r="L116" s="47">
        <v>54.12</v>
      </c>
      <c r="M116" s="47">
        <v>33.299999999999997</v>
      </c>
      <c r="N116" s="47">
        <v>-2.84</v>
      </c>
      <c r="O116" s="47">
        <v>54.12</v>
      </c>
      <c r="P116" s="47">
        <v>37.200000000000003</v>
      </c>
      <c r="Q116" s="47" t="str">
        <f t="shared" si="6"/>
        <v>C8-T9</v>
      </c>
      <c r="R116" s="47">
        <f t="shared" si="7"/>
        <v>600</v>
      </c>
      <c r="S116" s="47">
        <f t="shared" si="8"/>
        <v>800</v>
      </c>
      <c r="U116" s="47">
        <f>VLOOKUP(A116,'Story Data'!A:B,2,0)*1000</f>
        <v>3900</v>
      </c>
    </row>
    <row r="117" spans="1:21">
      <c r="A117" s="47" t="s">
        <v>327</v>
      </c>
      <c r="B117" s="47" t="s">
        <v>110</v>
      </c>
      <c r="C117" s="47">
        <v>71</v>
      </c>
      <c r="D117" s="47">
        <v>0</v>
      </c>
      <c r="E117" s="47">
        <v>1</v>
      </c>
      <c r="F117" s="47">
        <v>0.8</v>
      </c>
      <c r="G117" s="47">
        <v>0.6</v>
      </c>
      <c r="H117" s="47">
        <v>0.8</v>
      </c>
      <c r="I117" s="47">
        <v>0.6</v>
      </c>
      <c r="J117" s="47" t="s">
        <v>348</v>
      </c>
      <c r="K117" s="47">
        <v>-2.84</v>
      </c>
      <c r="L117" s="47">
        <v>54.12</v>
      </c>
      <c r="M117" s="47">
        <v>29.4</v>
      </c>
      <c r="N117" s="47">
        <v>-2.84</v>
      </c>
      <c r="O117" s="47">
        <v>54.12</v>
      </c>
      <c r="P117" s="47">
        <v>33.299999999999997</v>
      </c>
      <c r="Q117" s="47" t="str">
        <f t="shared" si="6"/>
        <v>C8-T8</v>
      </c>
      <c r="R117" s="47">
        <f t="shared" si="7"/>
        <v>600</v>
      </c>
      <c r="S117" s="47">
        <f t="shared" si="8"/>
        <v>800</v>
      </c>
      <c r="U117" s="47">
        <f>VLOOKUP(A117,'Story Data'!A:B,2,0)*1000</f>
        <v>3900</v>
      </c>
    </row>
    <row r="118" spans="1:21">
      <c r="A118" s="47" t="s">
        <v>328</v>
      </c>
      <c r="B118" s="47" t="s">
        <v>110</v>
      </c>
      <c r="C118" s="47">
        <v>71</v>
      </c>
      <c r="D118" s="47">
        <v>0</v>
      </c>
      <c r="E118" s="47">
        <v>1</v>
      </c>
      <c r="F118" s="47">
        <v>0.8</v>
      </c>
      <c r="G118" s="47">
        <v>0.6</v>
      </c>
      <c r="H118" s="47">
        <v>0.8</v>
      </c>
      <c r="I118" s="47">
        <v>0.6</v>
      </c>
      <c r="J118" s="47" t="s">
        <v>348</v>
      </c>
      <c r="K118" s="47">
        <v>-2.84</v>
      </c>
      <c r="L118" s="47">
        <v>54.12</v>
      </c>
      <c r="M118" s="47">
        <v>25.5</v>
      </c>
      <c r="N118" s="47">
        <v>-2.84</v>
      </c>
      <c r="O118" s="47">
        <v>54.12</v>
      </c>
      <c r="P118" s="47">
        <v>29.4</v>
      </c>
      <c r="Q118" s="47" t="str">
        <f t="shared" si="6"/>
        <v>C8-T7</v>
      </c>
      <c r="R118" s="47">
        <f t="shared" si="7"/>
        <v>600</v>
      </c>
      <c r="S118" s="47">
        <f t="shared" si="8"/>
        <v>800</v>
      </c>
      <c r="U118" s="47">
        <f>VLOOKUP(A118,'Story Data'!A:B,2,0)*1000</f>
        <v>3900</v>
      </c>
    </row>
    <row r="119" spans="1:21">
      <c r="A119" s="47" t="s">
        <v>329</v>
      </c>
      <c r="B119" s="47" t="s">
        <v>110</v>
      </c>
      <c r="C119" s="47">
        <v>71</v>
      </c>
      <c r="D119" s="47">
        <v>0</v>
      </c>
      <c r="E119" s="47">
        <v>1</v>
      </c>
      <c r="F119" s="47">
        <v>0.8</v>
      </c>
      <c r="G119" s="47">
        <v>0.6</v>
      </c>
      <c r="H119" s="47">
        <v>0.8</v>
      </c>
      <c r="I119" s="47">
        <v>0.6</v>
      </c>
      <c r="J119" s="47" t="s">
        <v>348</v>
      </c>
      <c r="K119" s="47">
        <v>-2.84</v>
      </c>
      <c r="L119" s="47">
        <v>54.12</v>
      </c>
      <c r="M119" s="47">
        <v>21.6</v>
      </c>
      <c r="N119" s="47">
        <v>-2.84</v>
      </c>
      <c r="O119" s="47">
        <v>54.12</v>
      </c>
      <c r="P119" s="47">
        <v>25.5</v>
      </c>
      <c r="Q119" s="47" t="str">
        <f t="shared" si="6"/>
        <v>C8-T6</v>
      </c>
      <c r="R119" s="47">
        <f t="shared" si="7"/>
        <v>600</v>
      </c>
      <c r="S119" s="47">
        <f t="shared" si="8"/>
        <v>800</v>
      </c>
      <c r="U119" s="47">
        <f>VLOOKUP(A119,'Story Data'!A:B,2,0)*1000</f>
        <v>3900</v>
      </c>
    </row>
    <row r="120" spans="1:21">
      <c r="A120" s="47" t="s">
        <v>324</v>
      </c>
      <c r="B120" s="47" t="s">
        <v>110</v>
      </c>
      <c r="C120" s="47">
        <v>71</v>
      </c>
      <c r="D120" s="47">
        <v>0</v>
      </c>
      <c r="E120" s="47">
        <v>1</v>
      </c>
      <c r="F120" s="47">
        <v>0.8</v>
      </c>
      <c r="G120" s="47">
        <v>0.6</v>
      </c>
      <c r="H120" s="47">
        <v>0.8</v>
      </c>
      <c r="I120" s="47">
        <v>0.6</v>
      </c>
      <c r="J120" s="47" t="s">
        <v>348</v>
      </c>
      <c r="K120" s="47">
        <v>-2.84</v>
      </c>
      <c r="L120" s="47">
        <v>54.12</v>
      </c>
      <c r="M120" s="47">
        <v>17.7</v>
      </c>
      <c r="N120" s="47">
        <v>-2.84</v>
      </c>
      <c r="O120" s="47">
        <v>54.12</v>
      </c>
      <c r="P120" s="47">
        <v>21.6</v>
      </c>
      <c r="Q120" s="47" t="str">
        <f t="shared" si="6"/>
        <v>C8-T5</v>
      </c>
      <c r="R120" s="47">
        <f t="shared" si="7"/>
        <v>600</v>
      </c>
      <c r="S120" s="47">
        <f t="shared" si="8"/>
        <v>800</v>
      </c>
      <c r="U120" s="47">
        <f>VLOOKUP(A120,'Story Data'!A:B,2,0)*1000</f>
        <v>3900</v>
      </c>
    </row>
    <row r="121" spans="1:21">
      <c r="A121" s="47" t="s">
        <v>330</v>
      </c>
      <c r="B121" s="47" t="s">
        <v>110</v>
      </c>
      <c r="C121" s="47">
        <v>71</v>
      </c>
      <c r="D121" s="47">
        <v>0</v>
      </c>
      <c r="E121" s="47">
        <v>1</v>
      </c>
      <c r="F121" s="47">
        <v>0.8</v>
      </c>
      <c r="G121" s="47">
        <v>0.8</v>
      </c>
      <c r="H121" s="47">
        <v>0.8</v>
      </c>
      <c r="I121" s="47">
        <v>0.8</v>
      </c>
      <c r="J121" s="47" t="s">
        <v>348</v>
      </c>
      <c r="K121" s="47">
        <v>-2.84</v>
      </c>
      <c r="L121" s="47">
        <v>54.12</v>
      </c>
      <c r="M121" s="47">
        <v>12.6</v>
      </c>
      <c r="N121" s="47">
        <v>-2.84</v>
      </c>
      <c r="O121" s="47">
        <v>54.12</v>
      </c>
      <c r="P121" s="47">
        <v>17.7</v>
      </c>
      <c r="Q121" s="47" t="str">
        <f t="shared" si="6"/>
        <v>C8-T4</v>
      </c>
      <c r="R121" s="47">
        <f t="shared" si="7"/>
        <v>800</v>
      </c>
      <c r="S121" s="47">
        <f t="shared" si="8"/>
        <v>800</v>
      </c>
      <c r="U121" s="47">
        <f>VLOOKUP(A121,'Story Data'!A:B,2,0)*1000</f>
        <v>5100</v>
      </c>
    </row>
    <row r="122" spans="1:21">
      <c r="A122" s="47" t="s">
        <v>331</v>
      </c>
      <c r="B122" s="47" t="s">
        <v>110</v>
      </c>
      <c r="C122" s="47">
        <v>71</v>
      </c>
      <c r="D122" s="47">
        <v>0</v>
      </c>
      <c r="E122" s="47">
        <v>1</v>
      </c>
      <c r="F122" s="47">
        <v>0.8</v>
      </c>
      <c r="G122" s="47">
        <v>0.8</v>
      </c>
      <c r="H122" s="47">
        <v>0.8</v>
      </c>
      <c r="I122" s="47">
        <v>0.8</v>
      </c>
      <c r="J122" s="47" t="s">
        <v>348</v>
      </c>
      <c r="K122" s="47">
        <v>-2.84</v>
      </c>
      <c r="L122" s="47">
        <v>54.12</v>
      </c>
      <c r="M122" s="47">
        <v>8.1</v>
      </c>
      <c r="N122" s="47">
        <v>-2.84</v>
      </c>
      <c r="O122" s="47">
        <v>54.12</v>
      </c>
      <c r="P122" s="47">
        <v>12.6</v>
      </c>
      <c r="Q122" s="47" t="str">
        <f t="shared" si="6"/>
        <v>C8-T3</v>
      </c>
      <c r="R122" s="47">
        <f t="shared" si="7"/>
        <v>800</v>
      </c>
      <c r="S122" s="47">
        <f t="shared" si="8"/>
        <v>800</v>
      </c>
      <c r="U122" s="47">
        <f>VLOOKUP(A122,'Story Data'!A:B,2,0)*1000</f>
        <v>4500</v>
      </c>
    </row>
    <row r="123" spans="1:21">
      <c r="A123" s="47" t="s">
        <v>135</v>
      </c>
      <c r="B123" s="47" t="s">
        <v>110</v>
      </c>
      <c r="C123" s="47">
        <v>71</v>
      </c>
      <c r="D123" s="47">
        <v>0</v>
      </c>
      <c r="E123" s="47">
        <v>1</v>
      </c>
      <c r="F123" s="47">
        <v>0.8</v>
      </c>
      <c r="G123" s="47">
        <v>0.8</v>
      </c>
      <c r="H123" s="47">
        <v>0.8</v>
      </c>
      <c r="I123" s="47">
        <v>0.8</v>
      </c>
      <c r="J123" s="47" t="s">
        <v>348</v>
      </c>
      <c r="K123" s="47">
        <v>-2.84</v>
      </c>
      <c r="L123" s="47">
        <v>54.12</v>
      </c>
      <c r="M123" s="47">
        <v>3</v>
      </c>
      <c r="N123" s="47">
        <v>-2.84</v>
      </c>
      <c r="O123" s="47">
        <v>54.12</v>
      </c>
      <c r="P123" s="47">
        <v>8.1</v>
      </c>
      <c r="Q123" s="47" t="str">
        <f t="shared" si="6"/>
        <v>C8-T2</v>
      </c>
      <c r="R123" s="47">
        <f t="shared" si="7"/>
        <v>800</v>
      </c>
      <c r="S123" s="47">
        <f t="shared" si="8"/>
        <v>800</v>
      </c>
      <c r="U123" s="47">
        <f>VLOOKUP(A123,'Story Data'!A:B,2,0)*1000</f>
        <v>5100</v>
      </c>
    </row>
    <row r="124" spans="1:21">
      <c r="A124" s="47" t="s">
        <v>332</v>
      </c>
      <c r="B124" s="47" t="s">
        <v>110</v>
      </c>
      <c r="C124" s="47">
        <v>71</v>
      </c>
      <c r="D124" s="47">
        <v>0</v>
      </c>
      <c r="E124" s="47">
        <v>1</v>
      </c>
      <c r="F124" s="47">
        <v>0.8</v>
      </c>
      <c r="G124" s="47">
        <v>0.8</v>
      </c>
      <c r="H124" s="47">
        <v>0.8</v>
      </c>
      <c r="I124" s="47">
        <v>0.8</v>
      </c>
      <c r="J124" s="47" t="s">
        <v>348</v>
      </c>
      <c r="K124" s="47">
        <v>-2.84</v>
      </c>
      <c r="L124" s="47">
        <v>54.12</v>
      </c>
      <c r="M124" s="47">
        <v>0</v>
      </c>
      <c r="N124" s="47">
        <v>-2.84</v>
      </c>
      <c r="O124" s="47">
        <v>54.12</v>
      </c>
      <c r="P124" s="47">
        <v>3</v>
      </c>
      <c r="Q124" s="47" t="str">
        <f t="shared" si="6"/>
        <v>C8-T1</v>
      </c>
      <c r="R124" s="47">
        <f t="shared" si="7"/>
        <v>800</v>
      </c>
      <c r="S124" s="47">
        <f t="shared" si="8"/>
        <v>800</v>
      </c>
      <c r="U124" s="47">
        <f>VLOOKUP(A124,'Story Data'!A:B,2,0)*1000</f>
        <v>3000</v>
      </c>
    </row>
    <row r="125" spans="1:21">
      <c r="A125" s="47" t="s">
        <v>30</v>
      </c>
      <c r="B125" s="47" t="s">
        <v>110</v>
      </c>
      <c r="C125" s="47">
        <v>71</v>
      </c>
      <c r="D125" s="47">
        <v>0</v>
      </c>
      <c r="E125" s="47">
        <v>1</v>
      </c>
      <c r="F125" s="47">
        <v>0.8</v>
      </c>
      <c r="G125" s="47">
        <v>0.8</v>
      </c>
      <c r="H125" s="47">
        <v>0.8</v>
      </c>
      <c r="I125" s="47">
        <v>0.8</v>
      </c>
      <c r="J125" s="47" t="s">
        <v>348</v>
      </c>
      <c r="K125" s="47">
        <v>-2.84</v>
      </c>
      <c r="L125" s="47">
        <v>54.12</v>
      </c>
      <c r="M125" s="47">
        <v>-3.1</v>
      </c>
      <c r="N125" s="47">
        <v>-2.84</v>
      </c>
      <c r="O125" s="47">
        <v>54.12</v>
      </c>
      <c r="P125" s="47">
        <v>0</v>
      </c>
      <c r="Q125" s="47" t="str">
        <f t="shared" si="6"/>
        <v>C8-HAM</v>
      </c>
      <c r="R125" s="47">
        <f t="shared" si="7"/>
        <v>800</v>
      </c>
      <c r="S125" s="47">
        <f t="shared" si="8"/>
        <v>800</v>
      </c>
      <c r="U125" s="47">
        <f>VLOOKUP(A125,'Story Data'!A:B,2,0)*1000</f>
        <v>3100</v>
      </c>
    </row>
    <row r="126" spans="1:21">
      <c r="A126" s="47" t="s">
        <v>331</v>
      </c>
      <c r="B126" s="47" t="s">
        <v>109</v>
      </c>
      <c r="C126" s="47">
        <v>0</v>
      </c>
      <c r="D126" s="47">
        <v>0</v>
      </c>
      <c r="E126" s="47">
        <v>1</v>
      </c>
      <c r="F126" s="47">
        <v>0</v>
      </c>
      <c r="G126" s="47">
        <v>0.8</v>
      </c>
      <c r="H126" s="47">
        <v>0</v>
      </c>
      <c r="I126" s="47">
        <v>0.8</v>
      </c>
      <c r="J126" s="47" t="s">
        <v>348</v>
      </c>
      <c r="K126" s="47">
        <v>14.31</v>
      </c>
      <c r="L126" s="47">
        <v>60.45</v>
      </c>
      <c r="M126" s="47">
        <v>8.1</v>
      </c>
      <c r="N126" s="47">
        <v>14.31</v>
      </c>
      <c r="O126" s="47">
        <v>60.45</v>
      </c>
      <c r="P126" s="47">
        <v>12.6</v>
      </c>
      <c r="Q126" s="47" t="str">
        <f t="shared" si="6"/>
        <v>C72-T3</v>
      </c>
      <c r="R126" s="47">
        <f t="shared" si="7"/>
        <v>800</v>
      </c>
      <c r="S126" s="47">
        <f t="shared" si="8"/>
        <v>0</v>
      </c>
      <c r="U126" s="47">
        <f>VLOOKUP(A126,'Story Data'!A:B,2,0)*1000</f>
        <v>4500</v>
      </c>
    </row>
    <row r="127" spans="1:21">
      <c r="A127" s="47" t="s">
        <v>135</v>
      </c>
      <c r="B127" s="47" t="s">
        <v>109</v>
      </c>
      <c r="C127" s="47">
        <v>0</v>
      </c>
      <c r="D127" s="47">
        <v>0</v>
      </c>
      <c r="E127" s="47">
        <v>1</v>
      </c>
      <c r="F127" s="47">
        <v>0</v>
      </c>
      <c r="G127" s="47">
        <v>0.8</v>
      </c>
      <c r="H127" s="47">
        <v>0</v>
      </c>
      <c r="I127" s="47">
        <v>0.8</v>
      </c>
      <c r="J127" s="47" t="s">
        <v>348</v>
      </c>
      <c r="K127" s="47">
        <v>14.31</v>
      </c>
      <c r="L127" s="47">
        <v>60.45</v>
      </c>
      <c r="M127" s="47">
        <v>3</v>
      </c>
      <c r="N127" s="47">
        <v>14.31</v>
      </c>
      <c r="O127" s="47">
        <v>60.45</v>
      </c>
      <c r="P127" s="47">
        <v>8.1</v>
      </c>
      <c r="Q127" s="47" t="str">
        <f t="shared" si="6"/>
        <v>C72-T2</v>
      </c>
      <c r="R127" s="47">
        <f t="shared" si="7"/>
        <v>800</v>
      </c>
      <c r="S127" s="47">
        <f t="shared" si="8"/>
        <v>0</v>
      </c>
      <c r="U127" s="47">
        <f>VLOOKUP(A127,'Story Data'!A:B,2,0)*1000</f>
        <v>5100</v>
      </c>
    </row>
    <row r="128" spans="1:21">
      <c r="A128" s="47" t="s">
        <v>332</v>
      </c>
      <c r="B128" s="47" t="s">
        <v>109</v>
      </c>
      <c r="C128" s="47">
        <v>0</v>
      </c>
      <c r="D128" s="47">
        <v>0</v>
      </c>
      <c r="E128" s="47">
        <v>1</v>
      </c>
      <c r="F128" s="47">
        <v>0</v>
      </c>
      <c r="G128" s="47">
        <v>0.8</v>
      </c>
      <c r="H128" s="47">
        <v>0</v>
      </c>
      <c r="I128" s="47">
        <v>0.8</v>
      </c>
      <c r="J128" s="47" t="s">
        <v>348</v>
      </c>
      <c r="K128" s="47">
        <v>14.31</v>
      </c>
      <c r="L128" s="47">
        <v>60.45</v>
      </c>
      <c r="M128" s="47">
        <v>0</v>
      </c>
      <c r="N128" s="47">
        <v>14.31</v>
      </c>
      <c r="O128" s="47">
        <v>60.45</v>
      </c>
      <c r="P128" s="47">
        <v>3</v>
      </c>
      <c r="Q128" s="47" t="str">
        <f t="shared" si="6"/>
        <v>C72-T1</v>
      </c>
      <c r="R128" s="47">
        <f t="shared" si="7"/>
        <v>800</v>
      </c>
      <c r="S128" s="47">
        <f t="shared" si="8"/>
        <v>0</v>
      </c>
      <c r="U128" s="47">
        <f>VLOOKUP(A128,'Story Data'!A:B,2,0)*1000</f>
        <v>3000</v>
      </c>
    </row>
    <row r="129" spans="1:21">
      <c r="A129" s="47" t="s">
        <v>30</v>
      </c>
      <c r="B129" s="47" t="s">
        <v>109</v>
      </c>
      <c r="C129" s="47">
        <v>0</v>
      </c>
      <c r="D129" s="47">
        <v>0</v>
      </c>
      <c r="E129" s="47">
        <v>1</v>
      </c>
      <c r="F129" s="47">
        <v>0</v>
      </c>
      <c r="G129" s="47">
        <v>0.8</v>
      </c>
      <c r="H129" s="47">
        <v>0</v>
      </c>
      <c r="I129" s="47">
        <v>0.8</v>
      </c>
      <c r="J129" s="47" t="s">
        <v>348</v>
      </c>
      <c r="K129" s="47">
        <v>14.31</v>
      </c>
      <c r="L129" s="47">
        <v>60.45</v>
      </c>
      <c r="M129" s="47">
        <v>-3.1</v>
      </c>
      <c r="N129" s="47">
        <v>14.31</v>
      </c>
      <c r="O129" s="47">
        <v>60.45</v>
      </c>
      <c r="P129" s="47">
        <v>0</v>
      </c>
      <c r="Q129" s="47" t="str">
        <f t="shared" si="6"/>
        <v>C72-HAM</v>
      </c>
      <c r="R129" s="47">
        <f t="shared" si="7"/>
        <v>800</v>
      </c>
      <c r="S129" s="47">
        <f t="shared" si="8"/>
        <v>0</v>
      </c>
      <c r="U129" s="47">
        <f>VLOOKUP(A129,'Story Data'!A:B,2,0)*1000</f>
        <v>3100</v>
      </c>
    </row>
    <row r="130" spans="1:21">
      <c r="A130" s="47" t="s">
        <v>331</v>
      </c>
      <c r="B130" s="47" t="s">
        <v>108</v>
      </c>
      <c r="C130" s="47">
        <v>0</v>
      </c>
      <c r="D130" s="47">
        <v>0</v>
      </c>
      <c r="E130" s="47">
        <v>1</v>
      </c>
      <c r="F130" s="47">
        <v>0</v>
      </c>
      <c r="G130" s="47">
        <v>0.8</v>
      </c>
      <c r="H130" s="47">
        <v>0</v>
      </c>
      <c r="I130" s="47">
        <v>0.8</v>
      </c>
      <c r="J130" s="47" t="s">
        <v>348</v>
      </c>
      <c r="K130" s="47">
        <v>18.84</v>
      </c>
      <c r="L130" s="47">
        <v>58.87</v>
      </c>
      <c r="M130" s="47">
        <v>8.1</v>
      </c>
      <c r="N130" s="47">
        <v>18.84</v>
      </c>
      <c r="O130" s="47">
        <v>58.87</v>
      </c>
      <c r="P130" s="47">
        <v>12.6</v>
      </c>
      <c r="Q130" s="47" t="str">
        <f t="shared" si="6"/>
        <v>C71-T3</v>
      </c>
      <c r="R130" s="47">
        <f t="shared" si="7"/>
        <v>800</v>
      </c>
      <c r="S130" s="47">
        <f t="shared" si="8"/>
        <v>0</v>
      </c>
      <c r="U130" s="47">
        <f>VLOOKUP(A130,'Story Data'!A:B,2,0)*1000</f>
        <v>4500</v>
      </c>
    </row>
    <row r="131" spans="1:21">
      <c r="A131" s="47" t="s">
        <v>135</v>
      </c>
      <c r="B131" s="47" t="s">
        <v>108</v>
      </c>
      <c r="C131" s="47">
        <v>0</v>
      </c>
      <c r="D131" s="47">
        <v>0</v>
      </c>
      <c r="E131" s="47">
        <v>1</v>
      </c>
      <c r="F131" s="47">
        <v>0</v>
      </c>
      <c r="G131" s="47">
        <v>0.8</v>
      </c>
      <c r="H131" s="47">
        <v>0</v>
      </c>
      <c r="I131" s="47">
        <v>0.8</v>
      </c>
      <c r="J131" s="47" t="s">
        <v>348</v>
      </c>
      <c r="K131" s="47">
        <v>18.84</v>
      </c>
      <c r="L131" s="47">
        <v>58.87</v>
      </c>
      <c r="M131" s="47">
        <v>3</v>
      </c>
      <c r="N131" s="47">
        <v>18.84</v>
      </c>
      <c r="O131" s="47">
        <v>58.87</v>
      </c>
      <c r="P131" s="47">
        <v>8.1</v>
      </c>
      <c r="Q131" s="47" t="str">
        <f t="shared" ref="Q131:Q194" si="9">B131&amp;"-"&amp;A131</f>
        <v>C71-T2</v>
      </c>
      <c r="R131" s="47">
        <f t="shared" ref="R131:R194" si="10">G131*1000</f>
        <v>800</v>
      </c>
      <c r="S131" s="47">
        <f t="shared" ref="S131:S194" si="11">F131*1000</f>
        <v>0</v>
      </c>
      <c r="U131" s="47">
        <f>VLOOKUP(A131,'Story Data'!A:B,2,0)*1000</f>
        <v>5100</v>
      </c>
    </row>
    <row r="132" spans="1:21">
      <c r="A132" s="47" t="s">
        <v>332</v>
      </c>
      <c r="B132" s="47" t="s">
        <v>108</v>
      </c>
      <c r="C132" s="47">
        <v>0</v>
      </c>
      <c r="D132" s="47">
        <v>0</v>
      </c>
      <c r="E132" s="47">
        <v>1</v>
      </c>
      <c r="F132" s="47">
        <v>0</v>
      </c>
      <c r="G132" s="47">
        <v>0.8</v>
      </c>
      <c r="H132" s="47">
        <v>0</v>
      </c>
      <c r="I132" s="47">
        <v>0.8</v>
      </c>
      <c r="J132" s="47" t="s">
        <v>348</v>
      </c>
      <c r="K132" s="47">
        <v>18.84</v>
      </c>
      <c r="L132" s="47">
        <v>58.87</v>
      </c>
      <c r="M132" s="47">
        <v>0</v>
      </c>
      <c r="N132" s="47">
        <v>18.84</v>
      </c>
      <c r="O132" s="47">
        <v>58.87</v>
      </c>
      <c r="P132" s="47">
        <v>3</v>
      </c>
      <c r="Q132" s="47" t="str">
        <f t="shared" si="9"/>
        <v>C71-T1</v>
      </c>
      <c r="R132" s="47">
        <f t="shared" si="10"/>
        <v>800</v>
      </c>
      <c r="S132" s="47">
        <f t="shared" si="11"/>
        <v>0</v>
      </c>
      <c r="U132" s="47">
        <f>VLOOKUP(A132,'Story Data'!A:B,2,0)*1000</f>
        <v>3000</v>
      </c>
    </row>
    <row r="133" spans="1:21">
      <c r="A133" s="47" t="s">
        <v>30</v>
      </c>
      <c r="B133" s="47" t="s">
        <v>108</v>
      </c>
      <c r="C133" s="47">
        <v>0</v>
      </c>
      <c r="D133" s="47">
        <v>0</v>
      </c>
      <c r="E133" s="47">
        <v>1</v>
      </c>
      <c r="F133" s="47">
        <v>0</v>
      </c>
      <c r="G133" s="47">
        <v>0.8</v>
      </c>
      <c r="H133" s="47">
        <v>0</v>
      </c>
      <c r="I133" s="47">
        <v>0.8</v>
      </c>
      <c r="J133" s="47" t="s">
        <v>348</v>
      </c>
      <c r="K133" s="47">
        <v>18.84</v>
      </c>
      <c r="L133" s="47">
        <v>58.87</v>
      </c>
      <c r="M133" s="47">
        <v>-3.1</v>
      </c>
      <c r="N133" s="47">
        <v>18.84</v>
      </c>
      <c r="O133" s="47">
        <v>58.87</v>
      </c>
      <c r="P133" s="47">
        <v>0</v>
      </c>
      <c r="Q133" s="47" t="str">
        <f t="shared" si="9"/>
        <v>C71-HAM</v>
      </c>
      <c r="R133" s="47">
        <f t="shared" si="10"/>
        <v>800</v>
      </c>
      <c r="S133" s="47">
        <f t="shared" si="11"/>
        <v>0</v>
      </c>
      <c r="U133" s="47">
        <f>VLOOKUP(A133,'Story Data'!A:B,2,0)*1000</f>
        <v>3100</v>
      </c>
    </row>
    <row r="134" spans="1:21">
      <c r="A134" s="47" t="s">
        <v>331</v>
      </c>
      <c r="B134" s="47" t="s">
        <v>107</v>
      </c>
      <c r="C134" s="47">
        <v>0</v>
      </c>
      <c r="D134" s="47">
        <v>0</v>
      </c>
      <c r="E134" s="47">
        <v>1</v>
      </c>
      <c r="F134" s="47">
        <v>0</v>
      </c>
      <c r="G134" s="47">
        <v>0.8</v>
      </c>
      <c r="H134" s="47">
        <v>0</v>
      </c>
      <c r="I134" s="47">
        <v>0.8</v>
      </c>
      <c r="J134" s="47" t="s">
        <v>348</v>
      </c>
      <c r="K134" s="47">
        <v>23.38</v>
      </c>
      <c r="L134" s="47">
        <v>57.29</v>
      </c>
      <c r="M134" s="47">
        <v>8.1</v>
      </c>
      <c r="N134" s="47">
        <v>23.38</v>
      </c>
      <c r="O134" s="47">
        <v>57.29</v>
      </c>
      <c r="P134" s="47">
        <v>12.6</v>
      </c>
      <c r="Q134" s="47" t="str">
        <f t="shared" si="9"/>
        <v>C70-T3</v>
      </c>
      <c r="R134" s="47">
        <f t="shared" si="10"/>
        <v>800</v>
      </c>
      <c r="S134" s="47">
        <f t="shared" si="11"/>
        <v>0</v>
      </c>
      <c r="U134" s="47">
        <f>VLOOKUP(A134,'Story Data'!A:B,2,0)*1000</f>
        <v>4500</v>
      </c>
    </row>
    <row r="135" spans="1:21">
      <c r="A135" s="47" t="s">
        <v>135</v>
      </c>
      <c r="B135" s="47" t="s">
        <v>107</v>
      </c>
      <c r="C135" s="47">
        <v>0</v>
      </c>
      <c r="D135" s="47">
        <v>0</v>
      </c>
      <c r="E135" s="47">
        <v>1</v>
      </c>
      <c r="F135" s="47">
        <v>0</v>
      </c>
      <c r="G135" s="47">
        <v>0.8</v>
      </c>
      <c r="H135" s="47">
        <v>0</v>
      </c>
      <c r="I135" s="47">
        <v>0.8</v>
      </c>
      <c r="J135" s="47" t="s">
        <v>348</v>
      </c>
      <c r="K135" s="47">
        <v>23.38</v>
      </c>
      <c r="L135" s="47">
        <v>57.29</v>
      </c>
      <c r="M135" s="47">
        <v>3</v>
      </c>
      <c r="N135" s="47">
        <v>23.38</v>
      </c>
      <c r="O135" s="47">
        <v>57.29</v>
      </c>
      <c r="P135" s="47">
        <v>8.1</v>
      </c>
      <c r="Q135" s="47" t="str">
        <f t="shared" si="9"/>
        <v>C70-T2</v>
      </c>
      <c r="R135" s="47">
        <f t="shared" si="10"/>
        <v>800</v>
      </c>
      <c r="S135" s="47">
        <f t="shared" si="11"/>
        <v>0</v>
      </c>
      <c r="U135" s="47">
        <f>VLOOKUP(A135,'Story Data'!A:B,2,0)*1000</f>
        <v>5100</v>
      </c>
    </row>
    <row r="136" spans="1:21">
      <c r="A136" s="47" t="s">
        <v>332</v>
      </c>
      <c r="B136" s="47" t="s">
        <v>107</v>
      </c>
      <c r="C136" s="47">
        <v>0</v>
      </c>
      <c r="D136" s="47">
        <v>0</v>
      </c>
      <c r="E136" s="47">
        <v>1</v>
      </c>
      <c r="F136" s="47">
        <v>0</v>
      </c>
      <c r="G136" s="47">
        <v>0.8</v>
      </c>
      <c r="H136" s="47">
        <v>0</v>
      </c>
      <c r="I136" s="47">
        <v>0.8</v>
      </c>
      <c r="J136" s="47" t="s">
        <v>348</v>
      </c>
      <c r="K136" s="47">
        <v>23.38</v>
      </c>
      <c r="L136" s="47">
        <v>57.29</v>
      </c>
      <c r="M136" s="47">
        <v>0</v>
      </c>
      <c r="N136" s="47">
        <v>23.38</v>
      </c>
      <c r="O136" s="47">
        <v>57.29</v>
      </c>
      <c r="P136" s="47">
        <v>3</v>
      </c>
      <c r="Q136" s="47" t="str">
        <f t="shared" si="9"/>
        <v>C70-T1</v>
      </c>
      <c r="R136" s="47">
        <f t="shared" si="10"/>
        <v>800</v>
      </c>
      <c r="S136" s="47">
        <f t="shared" si="11"/>
        <v>0</v>
      </c>
      <c r="U136" s="47">
        <f>VLOOKUP(A136,'Story Data'!A:B,2,0)*1000</f>
        <v>3000</v>
      </c>
    </row>
    <row r="137" spans="1:21">
      <c r="A137" s="47" t="s">
        <v>30</v>
      </c>
      <c r="B137" s="47" t="s">
        <v>107</v>
      </c>
      <c r="C137" s="47">
        <v>0</v>
      </c>
      <c r="D137" s="47">
        <v>0</v>
      </c>
      <c r="E137" s="47">
        <v>1</v>
      </c>
      <c r="F137" s="47">
        <v>0</v>
      </c>
      <c r="G137" s="47">
        <v>0.8</v>
      </c>
      <c r="H137" s="47">
        <v>0</v>
      </c>
      <c r="I137" s="47">
        <v>0.8</v>
      </c>
      <c r="J137" s="47" t="s">
        <v>348</v>
      </c>
      <c r="K137" s="47">
        <v>23.38</v>
      </c>
      <c r="L137" s="47">
        <v>57.29</v>
      </c>
      <c r="M137" s="47">
        <v>-3.1</v>
      </c>
      <c r="N137" s="47">
        <v>23.38</v>
      </c>
      <c r="O137" s="47">
        <v>57.29</v>
      </c>
      <c r="P137" s="47">
        <v>0</v>
      </c>
      <c r="Q137" s="47" t="str">
        <f t="shared" si="9"/>
        <v>C70-HAM</v>
      </c>
      <c r="R137" s="47">
        <f t="shared" si="10"/>
        <v>800</v>
      </c>
      <c r="S137" s="47">
        <f t="shared" si="11"/>
        <v>0</v>
      </c>
      <c r="U137" s="47">
        <f>VLOOKUP(A137,'Story Data'!A:B,2,0)*1000</f>
        <v>3100</v>
      </c>
    </row>
    <row r="138" spans="1:21">
      <c r="A138" s="47" t="s">
        <v>323</v>
      </c>
      <c r="B138" s="47" t="s">
        <v>106</v>
      </c>
      <c r="C138" s="47">
        <v>71</v>
      </c>
      <c r="D138" s="47">
        <v>0</v>
      </c>
      <c r="E138" s="47">
        <v>1</v>
      </c>
      <c r="F138" s="47">
        <v>0.4</v>
      </c>
      <c r="G138" s="47">
        <v>0.22</v>
      </c>
      <c r="H138" s="47">
        <v>0.4</v>
      </c>
      <c r="I138" s="47">
        <v>0.22</v>
      </c>
      <c r="J138" s="47" t="s">
        <v>348</v>
      </c>
      <c r="K138" s="47">
        <v>50.63</v>
      </c>
      <c r="L138" s="47">
        <v>44.62</v>
      </c>
      <c r="M138" s="47">
        <v>41.1</v>
      </c>
      <c r="N138" s="47">
        <v>50.63</v>
      </c>
      <c r="O138" s="47">
        <v>44.62</v>
      </c>
      <c r="P138" s="47">
        <v>44.1</v>
      </c>
      <c r="Q138" s="47" t="str">
        <f t="shared" si="9"/>
        <v>C7-MAI</v>
      </c>
      <c r="R138" s="47">
        <f t="shared" si="10"/>
        <v>220</v>
      </c>
      <c r="S138" s="47">
        <f t="shared" si="11"/>
        <v>400</v>
      </c>
      <c r="U138" s="47">
        <f>VLOOKUP(A138,'Story Data'!A:B,2,0)*1000</f>
        <v>3000</v>
      </c>
    </row>
    <row r="139" spans="1:21">
      <c r="A139" s="47" t="s">
        <v>325</v>
      </c>
      <c r="B139" s="47" t="s">
        <v>106</v>
      </c>
      <c r="C139" s="47">
        <v>71</v>
      </c>
      <c r="D139" s="47">
        <v>0</v>
      </c>
      <c r="E139" s="47">
        <v>1</v>
      </c>
      <c r="F139" s="47">
        <v>0.8</v>
      </c>
      <c r="G139" s="47">
        <v>0.4</v>
      </c>
      <c r="H139" s="47">
        <v>0.8</v>
      </c>
      <c r="I139" s="47">
        <v>0.4</v>
      </c>
      <c r="J139" s="47" t="s">
        <v>348</v>
      </c>
      <c r="K139" s="47">
        <v>50.63</v>
      </c>
      <c r="L139" s="47">
        <v>44.62</v>
      </c>
      <c r="M139" s="47">
        <v>37.200000000000003</v>
      </c>
      <c r="N139" s="47">
        <v>50.63</v>
      </c>
      <c r="O139" s="47">
        <v>44.62</v>
      </c>
      <c r="P139" s="47">
        <v>41.1</v>
      </c>
      <c r="Q139" s="47" t="str">
        <f t="shared" si="9"/>
        <v>C7-AP MAI</v>
      </c>
      <c r="R139" s="47">
        <f t="shared" si="10"/>
        <v>400</v>
      </c>
      <c r="S139" s="47">
        <f t="shared" si="11"/>
        <v>800</v>
      </c>
      <c r="U139" s="47">
        <f>VLOOKUP(A139,'Story Data'!A:B,2,0)*1000</f>
        <v>3900</v>
      </c>
    </row>
    <row r="140" spans="1:21">
      <c r="A140" s="47" t="s">
        <v>326</v>
      </c>
      <c r="B140" s="47" t="s">
        <v>106</v>
      </c>
      <c r="C140" s="47">
        <v>71</v>
      </c>
      <c r="D140" s="47">
        <v>0</v>
      </c>
      <c r="E140" s="47">
        <v>1</v>
      </c>
      <c r="F140" s="47">
        <v>0.8</v>
      </c>
      <c r="G140" s="47">
        <v>0.4</v>
      </c>
      <c r="H140" s="47">
        <v>0.8</v>
      </c>
      <c r="I140" s="47">
        <v>0.4</v>
      </c>
      <c r="J140" s="47" t="s">
        <v>348</v>
      </c>
      <c r="K140" s="47">
        <v>50.63</v>
      </c>
      <c r="L140" s="47">
        <v>44.62</v>
      </c>
      <c r="M140" s="47">
        <v>33.299999999999997</v>
      </c>
      <c r="N140" s="47">
        <v>50.63</v>
      </c>
      <c r="O140" s="47">
        <v>44.62</v>
      </c>
      <c r="P140" s="47">
        <v>37.200000000000003</v>
      </c>
      <c r="Q140" s="47" t="str">
        <f t="shared" si="9"/>
        <v>C7-T9</v>
      </c>
      <c r="R140" s="47">
        <f t="shared" si="10"/>
        <v>400</v>
      </c>
      <c r="S140" s="47">
        <f t="shared" si="11"/>
        <v>800</v>
      </c>
      <c r="U140" s="47">
        <f>VLOOKUP(A140,'Story Data'!A:B,2,0)*1000</f>
        <v>3900</v>
      </c>
    </row>
    <row r="141" spans="1:21">
      <c r="A141" s="47" t="s">
        <v>327</v>
      </c>
      <c r="B141" s="47" t="s">
        <v>106</v>
      </c>
      <c r="C141" s="47">
        <v>71</v>
      </c>
      <c r="D141" s="47">
        <v>0</v>
      </c>
      <c r="E141" s="47">
        <v>1</v>
      </c>
      <c r="F141" s="47">
        <v>0.8</v>
      </c>
      <c r="G141" s="47">
        <v>0.4</v>
      </c>
      <c r="H141" s="47">
        <v>0.8</v>
      </c>
      <c r="I141" s="47">
        <v>0.4</v>
      </c>
      <c r="J141" s="47" t="s">
        <v>348</v>
      </c>
      <c r="K141" s="47">
        <v>50.63</v>
      </c>
      <c r="L141" s="47">
        <v>44.62</v>
      </c>
      <c r="M141" s="47">
        <v>29.4</v>
      </c>
      <c r="N141" s="47">
        <v>50.63</v>
      </c>
      <c r="O141" s="47">
        <v>44.62</v>
      </c>
      <c r="P141" s="47">
        <v>33.299999999999997</v>
      </c>
      <c r="Q141" s="47" t="str">
        <f t="shared" si="9"/>
        <v>C7-T8</v>
      </c>
      <c r="R141" s="47">
        <f t="shared" si="10"/>
        <v>400</v>
      </c>
      <c r="S141" s="47">
        <f t="shared" si="11"/>
        <v>800</v>
      </c>
      <c r="U141" s="47">
        <f>VLOOKUP(A141,'Story Data'!A:B,2,0)*1000</f>
        <v>3900</v>
      </c>
    </row>
    <row r="142" spans="1:21">
      <c r="A142" s="47" t="s">
        <v>328</v>
      </c>
      <c r="B142" s="47" t="s">
        <v>106</v>
      </c>
      <c r="C142" s="47">
        <v>71</v>
      </c>
      <c r="D142" s="47">
        <v>0</v>
      </c>
      <c r="E142" s="47">
        <v>1</v>
      </c>
      <c r="F142" s="47">
        <v>0.8</v>
      </c>
      <c r="G142" s="47">
        <v>0.4</v>
      </c>
      <c r="H142" s="47">
        <v>0.8</v>
      </c>
      <c r="I142" s="47">
        <v>0.4</v>
      </c>
      <c r="J142" s="47" t="s">
        <v>348</v>
      </c>
      <c r="K142" s="47">
        <v>50.63</v>
      </c>
      <c r="L142" s="47">
        <v>44.62</v>
      </c>
      <c r="M142" s="47">
        <v>25.5</v>
      </c>
      <c r="N142" s="47">
        <v>50.63</v>
      </c>
      <c r="O142" s="47">
        <v>44.62</v>
      </c>
      <c r="P142" s="47">
        <v>29.4</v>
      </c>
      <c r="Q142" s="47" t="str">
        <f t="shared" si="9"/>
        <v>C7-T7</v>
      </c>
      <c r="R142" s="47">
        <f t="shared" si="10"/>
        <v>400</v>
      </c>
      <c r="S142" s="47">
        <f t="shared" si="11"/>
        <v>800</v>
      </c>
      <c r="U142" s="47">
        <f>VLOOKUP(A142,'Story Data'!A:B,2,0)*1000</f>
        <v>3900</v>
      </c>
    </row>
    <row r="143" spans="1:21">
      <c r="A143" s="47" t="s">
        <v>329</v>
      </c>
      <c r="B143" s="47" t="s">
        <v>106</v>
      </c>
      <c r="C143" s="47">
        <v>71</v>
      </c>
      <c r="D143" s="47">
        <v>0</v>
      </c>
      <c r="E143" s="47">
        <v>1</v>
      </c>
      <c r="F143" s="47">
        <v>0.8</v>
      </c>
      <c r="G143" s="47">
        <v>0.4</v>
      </c>
      <c r="H143" s="47">
        <v>0.8</v>
      </c>
      <c r="I143" s="47">
        <v>0.4</v>
      </c>
      <c r="J143" s="47" t="s">
        <v>348</v>
      </c>
      <c r="K143" s="47">
        <v>50.63</v>
      </c>
      <c r="L143" s="47">
        <v>44.62</v>
      </c>
      <c r="M143" s="47">
        <v>21.6</v>
      </c>
      <c r="N143" s="47">
        <v>50.63</v>
      </c>
      <c r="O143" s="47">
        <v>44.62</v>
      </c>
      <c r="P143" s="47">
        <v>25.5</v>
      </c>
      <c r="Q143" s="47" t="str">
        <f t="shared" si="9"/>
        <v>C7-T6</v>
      </c>
      <c r="R143" s="47">
        <f t="shared" si="10"/>
        <v>400</v>
      </c>
      <c r="S143" s="47">
        <f t="shared" si="11"/>
        <v>800</v>
      </c>
      <c r="U143" s="47">
        <f>VLOOKUP(A143,'Story Data'!A:B,2,0)*1000</f>
        <v>3900</v>
      </c>
    </row>
    <row r="144" spans="1:21">
      <c r="A144" s="47" t="s">
        <v>324</v>
      </c>
      <c r="B144" s="47" t="s">
        <v>106</v>
      </c>
      <c r="C144" s="47">
        <v>71</v>
      </c>
      <c r="D144" s="47">
        <v>0</v>
      </c>
      <c r="E144" s="47">
        <v>1</v>
      </c>
      <c r="F144" s="47">
        <v>0.8</v>
      </c>
      <c r="G144" s="47">
        <v>0.4</v>
      </c>
      <c r="H144" s="47">
        <v>0.8</v>
      </c>
      <c r="I144" s="47">
        <v>0.4</v>
      </c>
      <c r="J144" s="47" t="s">
        <v>348</v>
      </c>
      <c r="K144" s="47">
        <v>50.63</v>
      </c>
      <c r="L144" s="47">
        <v>44.62</v>
      </c>
      <c r="M144" s="47">
        <v>17.7</v>
      </c>
      <c r="N144" s="47">
        <v>50.63</v>
      </c>
      <c r="O144" s="47">
        <v>44.62</v>
      </c>
      <c r="P144" s="47">
        <v>21.6</v>
      </c>
      <c r="Q144" s="47" t="str">
        <f t="shared" si="9"/>
        <v>C7-T5</v>
      </c>
      <c r="R144" s="47">
        <f t="shared" si="10"/>
        <v>400</v>
      </c>
      <c r="S144" s="47">
        <f t="shared" si="11"/>
        <v>800</v>
      </c>
      <c r="U144" s="47">
        <f>VLOOKUP(A144,'Story Data'!A:B,2,0)*1000</f>
        <v>3900</v>
      </c>
    </row>
    <row r="145" spans="1:21">
      <c r="A145" s="47" t="s">
        <v>330</v>
      </c>
      <c r="B145" s="47" t="s">
        <v>106</v>
      </c>
      <c r="C145" s="47">
        <v>71</v>
      </c>
      <c r="D145" s="47">
        <v>0</v>
      </c>
      <c r="E145" s="47">
        <v>1</v>
      </c>
      <c r="F145" s="47">
        <v>0.8</v>
      </c>
      <c r="G145" s="47">
        <v>0.4</v>
      </c>
      <c r="H145" s="47">
        <v>0.8</v>
      </c>
      <c r="I145" s="47">
        <v>0.4</v>
      </c>
      <c r="J145" s="47" t="s">
        <v>348</v>
      </c>
      <c r="K145" s="47">
        <v>50.63</v>
      </c>
      <c r="L145" s="47">
        <v>44.62</v>
      </c>
      <c r="M145" s="47">
        <v>12.6</v>
      </c>
      <c r="N145" s="47">
        <v>50.63</v>
      </c>
      <c r="O145" s="47">
        <v>44.62</v>
      </c>
      <c r="P145" s="47">
        <v>17.7</v>
      </c>
      <c r="Q145" s="47" t="str">
        <f t="shared" si="9"/>
        <v>C7-T4</v>
      </c>
      <c r="R145" s="47">
        <f t="shared" si="10"/>
        <v>400</v>
      </c>
      <c r="S145" s="47">
        <f t="shared" si="11"/>
        <v>800</v>
      </c>
      <c r="U145" s="47">
        <f>VLOOKUP(A145,'Story Data'!A:B,2,0)*1000</f>
        <v>5100</v>
      </c>
    </row>
    <row r="146" spans="1:21">
      <c r="A146" s="47" t="s">
        <v>331</v>
      </c>
      <c r="B146" s="47" t="s">
        <v>106</v>
      </c>
      <c r="C146" s="47">
        <v>71</v>
      </c>
      <c r="D146" s="47">
        <v>0</v>
      </c>
      <c r="E146" s="47">
        <v>1</v>
      </c>
      <c r="F146" s="47">
        <v>0.8</v>
      </c>
      <c r="G146" s="47">
        <v>0.4</v>
      </c>
      <c r="H146" s="47">
        <v>0.8</v>
      </c>
      <c r="I146" s="47">
        <v>0.4</v>
      </c>
      <c r="J146" s="47" t="s">
        <v>348</v>
      </c>
      <c r="K146" s="47">
        <v>50.63</v>
      </c>
      <c r="L146" s="47">
        <v>44.62</v>
      </c>
      <c r="M146" s="47">
        <v>8.1</v>
      </c>
      <c r="N146" s="47">
        <v>50.63</v>
      </c>
      <c r="O146" s="47">
        <v>44.62</v>
      </c>
      <c r="P146" s="47">
        <v>12.6</v>
      </c>
      <c r="Q146" s="47" t="str">
        <f t="shared" si="9"/>
        <v>C7-T3</v>
      </c>
      <c r="R146" s="47">
        <f t="shared" si="10"/>
        <v>400</v>
      </c>
      <c r="S146" s="47">
        <f t="shared" si="11"/>
        <v>800</v>
      </c>
      <c r="U146" s="47">
        <f>VLOOKUP(A146,'Story Data'!A:B,2,0)*1000</f>
        <v>4500</v>
      </c>
    </row>
    <row r="147" spans="1:21">
      <c r="A147" s="47" t="s">
        <v>135</v>
      </c>
      <c r="B147" s="47" t="s">
        <v>106</v>
      </c>
      <c r="C147" s="47">
        <v>71</v>
      </c>
      <c r="D147" s="47">
        <v>0</v>
      </c>
      <c r="E147" s="47">
        <v>1</v>
      </c>
      <c r="F147" s="47">
        <v>0.8</v>
      </c>
      <c r="G147" s="47">
        <v>0.4</v>
      </c>
      <c r="H147" s="47">
        <v>0.8</v>
      </c>
      <c r="I147" s="47">
        <v>0.4</v>
      </c>
      <c r="J147" s="47" t="s">
        <v>348</v>
      </c>
      <c r="K147" s="47">
        <v>50.63</v>
      </c>
      <c r="L147" s="47">
        <v>44.62</v>
      </c>
      <c r="M147" s="47">
        <v>3</v>
      </c>
      <c r="N147" s="47">
        <v>50.63</v>
      </c>
      <c r="O147" s="47">
        <v>44.62</v>
      </c>
      <c r="P147" s="47">
        <v>8.1</v>
      </c>
      <c r="Q147" s="47" t="str">
        <f t="shared" si="9"/>
        <v>C7-T2</v>
      </c>
      <c r="R147" s="47">
        <f t="shared" si="10"/>
        <v>400</v>
      </c>
      <c r="S147" s="47">
        <f t="shared" si="11"/>
        <v>800</v>
      </c>
      <c r="U147" s="47">
        <f>VLOOKUP(A147,'Story Data'!A:B,2,0)*1000</f>
        <v>5100</v>
      </c>
    </row>
    <row r="148" spans="1:21">
      <c r="A148" s="47" t="s">
        <v>332</v>
      </c>
      <c r="B148" s="47" t="s">
        <v>106</v>
      </c>
      <c r="C148" s="47">
        <v>71</v>
      </c>
      <c r="D148" s="47">
        <v>0</v>
      </c>
      <c r="E148" s="47">
        <v>1</v>
      </c>
      <c r="F148" s="47">
        <v>0.8</v>
      </c>
      <c r="G148" s="47">
        <v>0.4</v>
      </c>
      <c r="H148" s="47">
        <v>0.8</v>
      </c>
      <c r="I148" s="47">
        <v>0.4</v>
      </c>
      <c r="J148" s="47" t="s">
        <v>348</v>
      </c>
      <c r="K148" s="47">
        <v>50.63</v>
      </c>
      <c r="L148" s="47">
        <v>44.62</v>
      </c>
      <c r="M148" s="47">
        <v>0</v>
      </c>
      <c r="N148" s="47">
        <v>50.63</v>
      </c>
      <c r="O148" s="47">
        <v>44.62</v>
      </c>
      <c r="P148" s="47">
        <v>3</v>
      </c>
      <c r="Q148" s="47" t="str">
        <f t="shared" si="9"/>
        <v>C7-T1</v>
      </c>
      <c r="R148" s="47">
        <f t="shared" si="10"/>
        <v>400</v>
      </c>
      <c r="S148" s="47">
        <f t="shared" si="11"/>
        <v>800</v>
      </c>
      <c r="U148" s="47">
        <f>VLOOKUP(A148,'Story Data'!A:B,2,0)*1000</f>
        <v>3000</v>
      </c>
    </row>
    <row r="149" spans="1:21">
      <c r="A149" s="47" t="s">
        <v>30</v>
      </c>
      <c r="B149" s="47" t="s">
        <v>106</v>
      </c>
      <c r="C149" s="47">
        <v>71</v>
      </c>
      <c r="D149" s="47">
        <v>0</v>
      </c>
      <c r="E149" s="47">
        <v>1</v>
      </c>
      <c r="F149" s="47">
        <v>0.8</v>
      </c>
      <c r="G149" s="47">
        <v>0.4</v>
      </c>
      <c r="H149" s="47">
        <v>0.8</v>
      </c>
      <c r="I149" s="47">
        <v>0.4</v>
      </c>
      <c r="J149" s="47" t="s">
        <v>348</v>
      </c>
      <c r="K149" s="47">
        <v>50.63</v>
      </c>
      <c r="L149" s="47">
        <v>44.62</v>
      </c>
      <c r="M149" s="47">
        <v>-3.1</v>
      </c>
      <c r="N149" s="47">
        <v>50.63</v>
      </c>
      <c r="O149" s="47">
        <v>44.62</v>
      </c>
      <c r="P149" s="47">
        <v>0</v>
      </c>
      <c r="Q149" s="47" t="str">
        <f t="shared" si="9"/>
        <v>C7-HAM</v>
      </c>
      <c r="R149" s="47">
        <f t="shared" si="10"/>
        <v>400</v>
      </c>
      <c r="S149" s="47">
        <f t="shared" si="11"/>
        <v>800</v>
      </c>
      <c r="U149" s="47">
        <f>VLOOKUP(A149,'Story Data'!A:B,2,0)*1000</f>
        <v>3100</v>
      </c>
    </row>
    <row r="150" spans="1:21">
      <c r="A150" s="47" t="s">
        <v>331</v>
      </c>
      <c r="B150" s="47" t="s">
        <v>105</v>
      </c>
      <c r="C150" s="47">
        <v>0</v>
      </c>
      <c r="D150" s="47">
        <v>0</v>
      </c>
      <c r="E150" s="47">
        <v>1</v>
      </c>
      <c r="F150" s="47">
        <v>0</v>
      </c>
      <c r="G150" s="47">
        <v>0.8</v>
      </c>
      <c r="H150" s="47">
        <v>0</v>
      </c>
      <c r="I150" s="47">
        <v>0.8</v>
      </c>
      <c r="J150" s="47" t="s">
        <v>348</v>
      </c>
      <c r="K150" s="47">
        <v>27.91</v>
      </c>
      <c r="L150" s="47">
        <v>55.71</v>
      </c>
      <c r="M150" s="47">
        <v>8.1</v>
      </c>
      <c r="N150" s="47">
        <v>27.91</v>
      </c>
      <c r="O150" s="47">
        <v>55.71</v>
      </c>
      <c r="P150" s="47">
        <v>12.6</v>
      </c>
      <c r="Q150" s="47" t="str">
        <f t="shared" si="9"/>
        <v>C69-T3</v>
      </c>
      <c r="R150" s="47">
        <f t="shared" si="10"/>
        <v>800</v>
      </c>
      <c r="S150" s="47">
        <f t="shared" si="11"/>
        <v>0</v>
      </c>
      <c r="U150" s="47">
        <f>VLOOKUP(A150,'Story Data'!A:B,2,0)*1000</f>
        <v>4500</v>
      </c>
    </row>
    <row r="151" spans="1:21">
      <c r="A151" s="47" t="s">
        <v>135</v>
      </c>
      <c r="B151" s="47" t="s">
        <v>105</v>
      </c>
      <c r="C151" s="47">
        <v>0</v>
      </c>
      <c r="D151" s="47">
        <v>0</v>
      </c>
      <c r="E151" s="47">
        <v>1</v>
      </c>
      <c r="F151" s="47">
        <v>0</v>
      </c>
      <c r="G151" s="47">
        <v>0.8</v>
      </c>
      <c r="H151" s="47">
        <v>0</v>
      </c>
      <c r="I151" s="47">
        <v>0.8</v>
      </c>
      <c r="J151" s="47" t="s">
        <v>348</v>
      </c>
      <c r="K151" s="47">
        <v>27.91</v>
      </c>
      <c r="L151" s="47">
        <v>55.71</v>
      </c>
      <c r="M151" s="47">
        <v>3</v>
      </c>
      <c r="N151" s="47">
        <v>27.91</v>
      </c>
      <c r="O151" s="47">
        <v>55.71</v>
      </c>
      <c r="P151" s="47">
        <v>8.1</v>
      </c>
      <c r="Q151" s="47" t="str">
        <f t="shared" si="9"/>
        <v>C69-T2</v>
      </c>
      <c r="R151" s="47">
        <f t="shared" si="10"/>
        <v>800</v>
      </c>
      <c r="S151" s="47">
        <f t="shared" si="11"/>
        <v>0</v>
      </c>
      <c r="U151" s="47">
        <f>VLOOKUP(A151,'Story Data'!A:B,2,0)*1000</f>
        <v>5100</v>
      </c>
    </row>
    <row r="152" spans="1:21">
      <c r="A152" s="47" t="s">
        <v>332</v>
      </c>
      <c r="B152" s="47" t="s">
        <v>105</v>
      </c>
      <c r="C152" s="47">
        <v>0</v>
      </c>
      <c r="D152" s="47">
        <v>0</v>
      </c>
      <c r="E152" s="47">
        <v>1</v>
      </c>
      <c r="F152" s="47">
        <v>0</v>
      </c>
      <c r="G152" s="47">
        <v>0.8</v>
      </c>
      <c r="H152" s="47">
        <v>0</v>
      </c>
      <c r="I152" s="47">
        <v>0.8</v>
      </c>
      <c r="J152" s="47" t="s">
        <v>348</v>
      </c>
      <c r="K152" s="47">
        <v>27.91</v>
      </c>
      <c r="L152" s="47">
        <v>55.71</v>
      </c>
      <c r="M152" s="47">
        <v>0</v>
      </c>
      <c r="N152" s="47">
        <v>27.91</v>
      </c>
      <c r="O152" s="47">
        <v>55.71</v>
      </c>
      <c r="P152" s="47">
        <v>3</v>
      </c>
      <c r="Q152" s="47" t="str">
        <f t="shared" si="9"/>
        <v>C69-T1</v>
      </c>
      <c r="R152" s="47">
        <f t="shared" si="10"/>
        <v>800</v>
      </c>
      <c r="S152" s="47">
        <f t="shared" si="11"/>
        <v>0</v>
      </c>
      <c r="U152" s="47">
        <f>VLOOKUP(A152,'Story Data'!A:B,2,0)*1000</f>
        <v>3000</v>
      </c>
    </row>
    <row r="153" spans="1:21">
      <c r="A153" s="47" t="s">
        <v>30</v>
      </c>
      <c r="B153" s="47" t="s">
        <v>105</v>
      </c>
      <c r="C153" s="47">
        <v>0</v>
      </c>
      <c r="D153" s="47">
        <v>0</v>
      </c>
      <c r="E153" s="47">
        <v>1</v>
      </c>
      <c r="F153" s="47">
        <v>0</v>
      </c>
      <c r="G153" s="47">
        <v>0.8</v>
      </c>
      <c r="H153" s="47">
        <v>0</v>
      </c>
      <c r="I153" s="47">
        <v>0.8</v>
      </c>
      <c r="J153" s="47" t="s">
        <v>348</v>
      </c>
      <c r="K153" s="47">
        <v>27.91</v>
      </c>
      <c r="L153" s="47">
        <v>55.71</v>
      </c>
      <c r="M153" s="47">
        <v>-3.1</v>
      </c>
      <c r="N153" s="47">
        <v>27.91</v>
      </c>
      <c r="O153" s="47">
        <v>55.71</v>
      </c>
      <c r="P153" s="47">
        <v>0</v>
      </c>
      <c r="Q153" s="47" t="str">
        <f t="shared" si="9"/>
        <v>C69-HAM</v>
      </c>
      <c r="R153" s="47">
        <f t="shared" si="10"/>
        <v>800</v>
      </c>
      <c r="S153" s="47">
        <f t="shared" si="11"/>
        <v>0</v>
      </c>
      <c r="U153" s="47">
        <f>VLOOKUP(A153,'Story Data'!A:B,2,0)*1000</f>
        <v>3100</v>
      </c>
    </row>
    <row r="154" spans="1:21">
      <c r="A154" s="47" t="s">
        <v>331</v>
      </c>
      <c r="B154" s="47" t="s">
        <v>104</v>
      </c>
      <c r="C154" s="47">
        <v>0</v>
      </c>
      <c r="D154" s="47">
        <v>0</v>
      </c>
      <c r="E154" s="47">
        <v>1</v>
      </c>
      <c r="F154" s="47">
        <v>0</v>
      </c>
      <c r="G154" s="47">
        <v>0.8</v>
      </c>
      <c r="H154" s="47">
        <v>0</v>
      </c>
      <c r="I154" s="47">
        <v>0.8</v>
      </c>
      <c r="J154" s="47" t="s">
        <v>348</v>
      </c>
      <c r="K154" s="47">
        <v>32.44</v>
      </c>
      <c r="L154" s="47">
        <v>54.12</v>
      </c>
      <c r="M154" s="47">
        <v>8.1</v>
      </c>
      <c r="N154" s="47">
        <v>32.44</v>
      </c>
      <c r="O154" s="47">
        <v>54.12</v>
      </c>
      <c r="P154" s="47">
        <v>12.6</v>
      </c>
      <c r="Q154" s="47" t="str">
        <f t="shared" si="9"/>
        <v>C68-T3</v>
      </c>
      <c r="R154" s="47">
        <f t="shared" si="10"/>
        <v>800</v>
      </c>
      <c r="S154" s="47">
        <f t="shared" si="11"/>
        <v>0</v>
      </c>
      <c r="U154" s="47">
        <f>VLOOKUP(A154,'Story Data'!A:B,2,0)*1000</f>
        <v>4500</v>
      </c>
    </row>
    <row r="155" spans="1:21">
      <c r="A155" s="47" t="s">
        <v>135</v>
      </c>
      <c r="B155" s="47" t="s">
        <v>104</v>
      </c>
      <c r="C155" s="47">
        <v>0</v>
      </c>
      <c r="D155" s="47">
        <v>0</v>
      </c>
      <c r="E155" s="47">
        <v>1</v>
      </c>
      <c r="F155" s="47">
        <v>0</v>
      </c>
      <c r="G155" s="47">
        <v>0.8</v>
      </c>
      <c r="H155" s="47">
        <v>0</v>
      </c>
      <c r="I155" s="47">
        <v>0.8</v>
      </c>
      <c r="J155" s="47" t="s">
        <v>348</v>
      </c>
      <c r="K155" s="47">
        <v>32.44</v>
      </c>
      <c r="L155" s="47">
        <v>54.12</v>
      </c>
      <c r="M155" s="47">
        <v>3</v>
      </c>
      <c r="N155" s="47">
        <v>32.44</v>
      </c>
      <c r="O155" s="47">
        <v>54.12</v>
      </c>
      <c r="P155" s="47">
        <v>8.1</v>
      </c>
      <c r="Q155" s="47" t="str">
        <f t="shared" si="9"/>
        <v>C68-T2</v>
      </c>
      <c r="R155" s="47">
        <f t="shared" si="10"/>
        <v>800</v>
      </c>
      <c r="S155" s="47">
        <f t="shared" si="11"/>
        <v>0</v>
      </c>
      <c r="U155" s="47">
        <f>VLOOKUP(A155,'Story Data'!A:B,2,0)*1000</f>
        <v>5100</v>
      </c>
    </row>
    <row r="156" spans="1:21">
      <c r="A156" s="47" t="s">
        <v>332</v>
      </c>
      <c r="B156" s="47" t="s">
        <v>104</v>
      </c>
      <c r="C156" s="47">
        <v>0</v>
      </c>
      <c r="D156" s="47">
        <v>0</v>
      </c>
      <c r="E156" s="47">
        <v>1</v>
      </c>
      <c r="F156" s="47">
        <v>0</v>
      </c>
      <c r="G156" s="47">
        <v>0.8</v>
      </c>
      <c r="H156" s="47">
        <v>0</v>
      </c>
      <c r="I156" s="47">
        <v>0.8</v>
      </c>
      <c r="J156" s="47" t="s">
        <v>348</v>
      </c>
      <c r="K156" s="47">
        <v>32.44</v>
      </c>
      <c r="L156" s="47">
        <v>54.12</v>
      </c>
      <c r="M156" s="47">
        <v>0</v>
      </c>
      <c r="N156" s="47">
        <v>32.44</v>
      </c>
      <c r="O156" s="47">
        <v>54.12</v>
      </c>
      <c r="P156" s="47">
        <v>3</v>
      </c>
      <c r="Q156" s="47" t="str">
        <f t="shared" si="9"/>
        <v>C68-T1</v>
      </c>
      <c r="R156" s="47">
        <f t="shared" si="10"/>
        <v>800</v>
      </c>
      <c r="S156" s="47">
        <f t="shared" si="11"/>
        <v>0</v>
      </c>
      <c r="U156" s="47">
        <f>VLOOKUP(A156,'Story Data'!A:B,2,0)*1000</f>
        <v>3000</v>
      </c>
    </row>
    <row r="157" spans="1:21">
      <c r="A157" s="47" t="s">
        <v>30</v>
      </c>
      <c r="B157" s="47" t="s">
        <v>104</v>
      </c>
      <c r="C157" s="47">
        <v>0</v>
      </c>
      <c r="D157" s="47">
        <v>0</v>
      </c>
      <c r="E157" s="47">
        <v>1</v>
      </c>
      <c r="F157" s="47">
        <v>0</v>
      </c>
      <c r="G157" s="47">
        <v>0.8</v>
      </c>
      <c r="H157" s="47">
        <v>0</v>
      </c>
      <c r="I157" s="47">
        <v>0.8</v>
      </c>
      <c r="J157" s="47" t="s">
        <v>348</v>
      </c>
      <c r="K157" s="47">
        <v>32.44</v>
      </c>
      <c r="L157" s="47">
        <v>54.12</v>
      </c>
      <c r="M157" s="47">
        <v>-3.1</v>
      </c>
      <c r="N157" s="47">
        <v>32.44</v>
      </c>
      <c r="O157" s="47">
        <v>54.12</v>
      </c>
      <c r="P157" s="47">
        <v>0</v>
      </c>
      <c r="Q157" s="47" t="str">
        <f t="shared" si="9"/>
        <v>C68-HAM</v>
      </c>
      <c r="R157" s="47">
        <f t="shared" si="10"/>
        <v>800</v>
      </c>
      <c r="S157" s="47">
        <f t="shared" si="11"/>
        <v>0</v>
      </c>
      <c r="U157" s="47">
        <f>VLOOKUP(A157,'Story Data'!A:B,2,0)*1000</f>
        <v>3100</v>
      </c>
    </row>
    <row r="158" spans="1:21">
      <c r="A158" s="47" t="s">
        <v>331</v>
      </c>
      <c r="B158" s="47" t="s">
        <v>103</v>
      </c>
      <c r="C158" s="47">
        <v>0</v>
      </c>
      <c r="D158" s="47">
        <v>0</v>
      </c>
      <c r="E158" s="47">
        <v>1</v>
      </c>
      <c r="F158" s="47">
        <v>0</v>
      </c>
      <c r="G158" s="47">
        <v>0.8</v>
      </c>
      <c r="H158" s="47">
        <v>0</v>
      </c>
      <c r="I158" s="47">
        <v>0.8</v>
      </c>
      <c r="J158" s="47" t="s">
        <v>348</v>
      </c>
      <c r="K158" s="47">
        <v>36.97</v>
      </c>
      <c r="L158" s="47">
        <v>52.55</v>
      </c>
      <c r="M158" s="47">
        <v>8.1</v>
      </c>
      <c r="N158" s="47">
        <v>36.97</v>
      </c>
      <c r="O158" s="47">
        <v>52.55</v>
      </c>
      <c r="P158" s="47">
        <v>12.6</v>
      </c>
      <c r="Q158" s="47" t="str">
        <f t="shared" si="9"/>
        <v>C67-T3</v>
      </c>
      <c r="R158" s="47">
        <f t="shared" si="10"/>
        <v>800</v>
      </c>
      <c r="S158" s="47">
        <f t="shared" si="11"/>
        <v>0</v>
      </c>
      <c r="U158" s="47">
        <f>VLOOKUP(A158,'Story Data'!A:B,2,0)*1000</f>
        <v>4500</v>
      </c>
    </row>
    <row r="159" spans="1:21">
      <c r="A159" s="47" t="s">
        <v>135</v>
      </c>
      <c r="B159" s="47" t="s">
        <v>103</v>
      </c>
      <c r="C159" s="47">
        <v>0</v>
      </c>
      <c r="D159" s="47">
        <v>0</v>
      </c>
      <c r="E159" s="47">
        <v>1</v>
      </c>
      <c r="F159" s="47">
        <v>0</v>
      </c>
      <c r="G159" s="47">
        <v>0.8</v>
      </c>
      <c r="H159" s="47">
        <v>0</v>
      </c>
      <c r="I159" s="47">
        <v>0.8</v>
      </c>
      <c r="J159" s="47" t="s">
        <v>348</v>
      </c>
      <c r="K159" s="47">
        <v>36.97</v>
      </c>
      <c r="L159" s="47">
        <v>52.55</v>
      </c>
      <c r="M159" s="47">
        <v>3</v>
      </c>
      <c r="N159" s="47">
        <v>36.97</v>
      </c>
      <c r="O159" s="47">
        <v>52.55</v>
      </c>
      <c r="P159" s="47">
        <v>8.1</v>
      </c>
      <c r="Q159" s="47" t="str">
        <f t="shared" si="9"/>
        <v>C67-T2</v>
      </c>
      <c r="R159" s="47">
        <f t="shared" si="10"/>
        <v>800</v>
      </c>
      <c r="S159" s="47">
        <f t="shared" si="11"/>
        <v>0</v>
      </c>
      <c r="U159" s="47">
        <f>VLOOKUP(A159,'Story Data'!A:B,2,0)*1000</f>
        <v>5100</v>
      </c>
    </row>
    <row r="160" spans="1:21">
      <c r="A160" s="47" t="s">
        <v>332</v>
      </c>
      <c r="B160" s="47" t="s">
        <v>103</v>
      </c>
      <c r="C160" s="47">
        <v>0</v>
      </c>
      <c r="D160" s="47">
        <v>0</v>
      </c>
      <c r="E160" s="47">
        <v>1</v>
      </c>
      <c r="F160" s="47">
        <v>0</v>
      </c>
      <c r="G160" s="47">
        <v>0.8</v>
      </c>
      <c r="H160" s="47">
        <v>0</v>
      </c>
      <c r="I160" s="47">
        <v>0.8</v>
      </c>
      <c r="J160" s="47" t="s">
        <v>348</v>
      </c>
      <c r="K160" s="47">
        <v>36.97</v>
      </c>
      <c r="L160" s="47">
        <v>52.55</v>
      </c>
      <c r="M160" s="47">
        <v>0</v>
      </c>
      <c r="N160" s="47">
        <v>36.97</v>
      </c>
      <c r="O160" s="47">
        <v>52.55</v>
      </c>
      <c r="P160" s="47">
        <v>3</v>
      </c>
      <c r="Q160" s="47" t="str">
        <f t="shared" si="9"/>
        <v>C67-T1</v>
      </c>
      <c r="R160" s="47">
        <f t="shared" si="10"/>
        <v>800</v>
      </c>
      <c r="S160" s="47">
        <f t="shared" si="11"/>
        <v>0</v>
      </c>
      <c r="U160" s="47">
        <f>VLOOKUP(A160,'Story Data'!A:B,2,0)*1000</f>
        <v>3000</v>
      </c>
    </row>
    <row r="161" spans="1:21">
      <c r="A161" s="47" t="s">
        <v>30</v>
      </c>
      <c r="B161" s="47" t="s">
        <v>103</v>
      </c>
      <c r="C161" s="47">
        <v>0</v>
      </c>
      <c r="D161" s="47">
        <v>0</v>
      </c>
      <c r="E161" s="47">
        <v>1</v>
      </c>
      <c r="F161" s="47">
        <v>0</v>
      </c>
      <c r="G161" s="47">
        <v>0.8</v>
      </c>
      <c r="H161" s="47">
        <v>0</v>
      </c>
      <c r="I161" s="47">
        <v>0.8</v>
      </c>
      <c r="J161" s="47" t="s">
        <v>348</v>
      </c>
      <c r="K161" s="47">
        <v>36.97</v>
      </c>
      <c r="L161" s="47">
        <v>52.55</v>
      </c>
      <c r="M161" s="47">
        <v>-3.1</v>
      </c>
      <c r="N161" s="47">
        <v>36.97</v>
      </c>
      <c r="O161" s="47">
        <v>52.55</v>
      </c>
      <c r="P161" s="47">
        <v>0</v>
      </c>
      <c r="Q161" s="47" t="str">
        <f t="shared" si="9"/>
        <v>C67-HAM</v>
      </c>
      <c r="R161" s="47">
        <f t="shared" si="10"/>
        <v>800</v>
      </c>
      <c r="S161" s="47">
        <f t="shared" si="11"/>
        <v>0</v>
      </c>
      <c r="U161" s="47">
        <f>VLOOKUP(A161,'Story Data'!A:B,2,0)*1000</f>
        <v>3100</v>
      </c>
    </row>
    <row r="162" spans="1:21">
      <c r="A162" s="47" t="s">
        <v>331</v>
      </c>
      <c r="B162" s="47" t="s">
        <v>102</v>
      </c>
      <c r="C162" s="47">
        <v>0</v>
      </c>
      <c r="D162" s="47">
        <v>0</v>
      </c>
      <c r="E162" s="47">
        <v>1</v>
      </c>
      <c r="F162" s="47">
        <v>0</v>
      </c>
      <c r="G162" s="47">
        <v>0.6</v>
      </c>
      <c r="H162" s="47">
        <v>0</v>
      </c>
      <c r="I162" s="47">
        <v>0.6</v>
      </c>
      <c r="J162" s="47" t="s">
        <v>348</v>
      </c>
      <c r="K162" s="47">
        <v>56.42</v>
      </c>
      <c r="L162" s="47">
        <v>41.3</v>
      </c>
      <c r="M162" s="47">
        <v>8.1</v>
      </c>
      <c r="N162" s="47">
        <v>56.42</v>
      </c>
      <c r="O162" s="47">
        <v>41.3</v>
      </c>
      <c r="P162" s="47">
        <v>12.6</v>
      </c>
      <c r="Q162" s="47" t="str">
        <f t="shared" si="9"/>
        <v>C66-T3</v>
      </c>
      <c r="R162" s="47">
        <f t="shared" si="10"/>
        <v>600</v>
      </c>
      <c r="S162" s="47">
        <f t="shared" si="11"/>
        <v>0</v>
      </c>
      <c r="U162" s="47">
        <f>VLOOKUP(A162,'Story Data'!A:B,2,0)*1000</f>
        <v>4500</v>
      </c>
    </row>
    <row r="163" spans="1:21">
      <c r="A163" s="47" t="s">
        <v>135</v>
      </c>
      <c r="B163" s="47" t="s">
        <v>102</v>
      </c>
      <c r="C163" s="47">
        <v>0</v>
      </c>
      <c r="D163" s="47">
        <v>0</v>
      </c>
      <c r="E163" s="47">
        <v>1</v>
      </c>
      <c r="F163" s="47">
        <v>0</v>
      </c>
      <c r="G163" s="47">
        <v>0.6</v>
      </c>
      <c r="H163" s="47">
        <v>0</v>
      </c>
      <c r="I163" s="47">
        <v>0.6</v>
      </c>
      <c r="J163" s="47" t="s">
        <v>348</v>
      </c>
      <c r="K163" s="47">
        <v>56.42</v>
      </c>
      <c r="L163" s="47">
        <v>41.3</v>
      </c>
      <c r="M163" s="47">
        <v>3</v>
      </c>
      <c r="N163" s="47">
        <v>56.42</v>
      </c>
      <c r="O163" s="47">
        <v>41.3</v>
      </c>
      <c r="P163" s="47">
        <v>8.1</v>
      </c>
      <c r="Q163" s="47" t="str">
        <f t="shared" si="9"/>
        <v>C66-T2</v>
      </c>
      <c r="R163" s="47">
        <f t="shared" si="10"/>
        <v>600</v>
      </c>
      <c r="S163" s="47">
        <f t="shared" si="11"/>
        <v>0</v>
      </c>
      <c r="U163" s="47">
        <f>VLOOKUP(A163,'Story Data'!A:B,2,0)*1000</f>
        <v>5100</v>
      </c>
    </row>
    <row r="164" spans="1:21">
      <c r="A164" s="47" t="s">
        <v>332</v>
      </c>
      <c r="B164" s="47" t="s">
        <v>102</v>
      </c>
      <c r="C164" s="47">
        <v>0</v>
      </c>
      <c r="D164" s="47">
        <v>0</v>
      </c>
      <c r="E164" s="47">
        <v>1</v>
      </c>
      <c r="F164" s="47">
        <v>0</v>
      </c>
      <c r="G164" s="47">
        <v>0.6</v>
      </c>
      <c r="H164" s="47">
        <v>0</v>
      </c>
      <c r="I164" s="47">
        <v>0.6</v>
      </c>
      <c r="J164" s="47" t="s">
        <v>348</v>
      </c>
      <c r="K164" s="47">
        <v>56.42</v>
      </c>
      <c r="L164" s="47">
        <v>41.3</v>
      </c>
      <c r="M164" s="47">
        <v>0</v>
      </c>
      <c r="N164" s="47">
        <v>56.42</v>
      </c>
      <c r="O164" s="47">
        <v>41.3</v>
      </c>
      <c r="P164" s="47">
        <v>3</v>
      </c>
      <c r="Q164" s="47" t="str">
        <f t="shared" si="9"/>
        <v>C66-T1</v>
      </c>
      <c r="R164" s="47">
        <f t="shared" si="10"/>
        <v>600</v>
      </c>
      <c r="S164" s="47">
        <f t="shared" si="11"/>
        <v>0</v>
      </c>
      <c r="U164" s="47">
        <f>VLOOKUP(A164,'Story Data'!A:B,2,0)*1000</f>
        <v>3000</v>
      </c>
    </row>
    <row r="165" spans="1:21">
      <c r="A165" s="47" t="s">
        <v>30</v>
      </c>
      <c r="B165" s="47" t="s">
        <v>102</v>
      </c>
      <c r="C165" s="47">
        <v>0</v>
      </c>
      <c r="D165" s="47">
        <v>0</v>
      </c>
      <c r="E165" s="47">
        <v>1</v>
      </c>
      <c r="F165" s="47">
        <v>0</v>
      </c>
      <c r="G165" s="47">
        <v>0.6</v>
      </c>
      <c r="H165" s="47">
        <v>0</v>
      </c>
      <c r="I165" s="47">
        <v>0.6</v>
      </c>
      <c r="J165" s="47" t="s">
        <v>348</v>
      </c>
      <c r="K165" s="47">
        <v>56.42</v>
      </c>
      <c r="L165" s="47">
        <v>41.3</v>
      </c>
      <c r="M165" s="47">
        <v>-3.1</v>
      </c>
      <c r="N165" s="47">
        <v>56.42</v>
      </c>
      <c r="O165" s="47">
        <v>41.3</v>
      </c>
      <c r="P165" s="47">
        <v>0</v>
      </c>
      <c r="Q165" s="47" t="str">
        <f t="shared" si="9"/>
        <v>C66-HAM</v>
      </c>
      <c r="R165" s="47">
        <f t="shared" si="10"/>
        <v>600</v>
      </c>
      <c r="S165" s="47">
        <f t="shared" si="11"/>
        <v>0</v>
      </c>
      <c r="U165" s="47">
        <f>VLOOKUP(A165,'Story Data'!A:B,2,0)*1000</f>
        <v>3100</v>
      </c>
    </row>
    <row r="166" spans="1:21">
      <c r="A166" s="47" t="s">
        <v>331</v>
      </c>
      <c r="B166" s="47" t="s">
        <v>101</v>
      </c>
      <c r="C166" s="47">
        <v>0</v>
      </c>
      <c r="D166" s="47">
        <v>0</v>
      </c>
      <c r="E166" s="47">
        <v>1</v>
      </c>
      <c r="F166" s="47">
        <v>0</v>
      </c>
      <c r="G166" s="47">
        <v>0.6</v>
      </c>
      <c r="H166" s="47">
        <v>0</v>
      </c>
      <c r="I166" s="47">
        <v>0.6</v>
      </c>
      <c r="J166" s="47" t="s">
        <v>348</v>
      </c>
      <c r="K166" s="47">
        <v>57.16</v>
      </c>
      <c r="L166" s="47">
        <v>40.47</v>
      </c>
      <c r="M166" s="47">
        <v>8.1</v>
      </c>
      <c r="N166" s="47">
        <v>57.16</v>
      </c>
      <c r="O166" s="47">
        <v>40.47</v>
      </c>
      <c r="P166" s="47">
        <v>12.6</v>
      </c>
      <c r="Q166" s="47" t="str">
        <f t="shared" si="9"/>
        <v>C65-T3</v>
      </c>
      <c r="R166" s="47">
        <f t="shared" si="10"/>
        <v>600</v>
      </c>
      <c r="S166" s="47">
        <f t="shared" si="11"/>
        <v>0</v>
      </c>
      <c r="U166" s="47">
        <f>VLOOKUP(A166,'Story Data'!A:B,2,0)*1000</f>
        <v>4500</v>
      </c>
    </row>
    <row r="167" spans="1:21">
      <c r="A167" s="47" t="s">
        <v>135</v>
      </c>
      <c r="B167" s="47" t="s">
        <v>101</v>
      </c>
      <c r="C167" s="47">
        <v>0</v>
      </c>
      <c r="D167" s="47">
        <v>0</v>
      </c>
      <c r="E167" s="47">
        <v>1</v>
      </c>
      <c r="F167" s="47">
        <v>0</v>
      </c>
      <c r="G167" s="47">
        <v>0.6</v>
      </c>
      <c r="H167" s="47">
        <v>0</v>
      </c>
      <c r="I167" s="47">
        <v>0.6</v>
      </c>
      <c r="J167" s="47" t="s">
        <v>348</v>
      </c>
      <c r="K167" s="47">
        <v>57.16</v>
      </c>
      <c r="L167" s="47">
        <v>40.47</v>
      </c>
      <c r="M167" s="47">
        <v>3</v>
      </c>
      <c r="N167" s="47">
        <v>57.16</v>
      </c>
      <c r="O167" s="47">
        <v>40.47</v>
      </c>
      <c r="P167" s="47">
        <v>8.1</v>
      </c>
      <c r="Q167" s="47" t="str">
        <f t="shared" si="9"/>
        <v>C65-T2</v>
      </c>
      <c r="R167" s="47">
        <f t="shared" si="10"/>
        <v>600</v>
      </c>
      <c r="S167" s="47">
        <f t="shared" si="11"/>
        <v>0</v>
      </c>
      <c r="U167" s="47">
        <f>VLOOKUP(A167,'Story Data'!A:B,2,0)*1000</f>
        <v>5100</v>
      </c>
    </row>
    <row r="168" spans="1:21">
      <c r="A168" s="47" t="s">
        <v>332</v>
      </c>
      <c r="B168" s="47" t="s">
        <v>101</v>
      </c>
      <c r="C168" s="47">
        <v>0</v>
      </c>
      <c r="D168" s="47">
        <v>0</v>
      </c>
      <c r="E168" s="47">
        <v>1</v>
      </c>
      <c r="F168" s="47">
        <v>0</v>
      </c>
      <c r="G168" s="47">
        <v>0.6</v>
      </c>
      <c r="H168" s="47">
        <v>0</v>
      </c>
      <c r="I168" s="47">
        <v>0.6</v>
      </c>
      <c r="J168" s="47" t="s">
        <v>348</v>
      </c>
      <c r="K168" s="47">
        <v>57.16</v>
      </c>
      <c r="L168" s="47">
        <v>40.47</v>
      </c>
      <c r="M168" s="47">
        <v>0</v>
      </c>
      <c r="N168" s="47">
        <v>57.16</v>
      </c>
      <c r="O168" s="47">
        <v>40.47</v>
      </c>
      <c r="P168" s="47">
        <v>3</v>
      </c>
      <c r="Q168" s="47" t="str">
        <f t="shared" si="9"/>
        <v>C65-T1</v>
      </c>
      <c r="R168" s="47">
        <f t="shared" si="10"/>
        <v>600</v>
      </c>
      <c r="S168" s="47">
        <f t="shared" si="11"/>
        <v>0</v>
      </c>
      <c r="U168" s="47">
        <f>VLOOKUP(A168,'Story Data'!A:B,2,0)*1000</f>
        <v>3000</v>
      </c>
    </row>
    <row r="169" spans="1:21">
      <c r="A169" s="47" t="s">
        <v>30</v>
      </c>
      <c r="B169" s="47" t="s">
        <v>101</v>
      </c>
      <c r="C169" s="47">
        <v>0</v>
      </c>
      <c r="D169" s="47">
        <v>0</v>
      </c>
      <c r="E169" s="47">
        <v>1</v>
      </c>
      <c r="F169" s="47">
        <v>0</v>
      </c>
      <c r="G169" s="47">
        <v>0.6</v>
      </c>
      <c r="H169" s="47">
        <v>0</v>
      </c>
      <c r="I169" s="47">
        <v>0.6</v>
      </c>
      <c r="J169" s="47" t="s">
        <v>348</v>
      </c>
      <c r="K169" s="47">
        <v>57.16</v>
      </c>
      <c r="L169" s="47">
        <v>40.47</v>
      </c>
      <c r="M169" s="47">
        <v>-3.1</v>
      </c>
      <c r="N169" s="47">
        <v>57.16</v>
      </c>
      <c r="O169" s="47">
        <v>40.47</v>
      </c>
      <c r="P169" s="47">
        <v>0</v>
      </c>
      <c r="Q169" s="47" t="str">
        <f t="shared" si="9"/>
        <v>C65-HAM</v>
      </c>
      <c r="R169" s="47">
        <f t="shared" si="10"/>
        <v>600</v>
      </c>
      <c r="S169" s="47">
        <f t="shared" si="11"/>
        <v>0</v>
      </c>
      <c r="U169" s="47">
        <f>VLOOKUP(A169,'Story Data'!A:B,2,0)*1000</f>
        <v>3100</v>
      </c>
    </row>
    <row r="170" spans="1:21">
      <c r="A170" s="47" t="s">
        <v>331</v>
      </c>
      <c r="B170" s="47" t="s">
        <v>100</v>
      </c>
      <c r="C170" s="47">
        <v>0</v>
      </c>
      <c r="D170" s="47">
        <v>0</v>
      </c>
      <c r="E170" s="47">
        <v>1</v>
      </c>
      <c r="F170" s="47">
        <v>0</v>
      </c>
      <c r="G170" s="47">
        <v>0.6</v>
      </c>
      <c r="H170" s="47">
        <v>0</v>
      </c>
      <c r="I170" s="47">
        <v>0.6</v>
      </c>
      <c r="J170" s="47" t="s">
        <v>348</v>
      </c>
      <c r="K170" s="47">
        <v>58.58</v>
      </c>
      <c r="L170" s="47">
        <v>38.479999999999997</v>
      </c>
      <c r="M170" s="47">
        <v>8.1</v>
      </c>
      <c r="N170" s="47">
        <v>58.58</v>
      </c>
      <c r="O170" s="47">
        <v>38.479999999999997</v>
      </c>
      <c r="P170" s="47">
        <v>12.6</v>
      </c>
      <c r="Q170" s="47" t="str">
        <f t="shared" si="9"/>
        <v>C64-T3</v>
      </c>
      <c r="R170" s="47">
        <f t="shared" si="10"/>
        <v>600</v>
      </c>
      <c r="S170" s="47">
        <f t="shared" si="11"/>
        <v>0</v>
      </c>
      <c r="U170" s="47">
        <f>VLOOKUP(A170,'Story Data'!A:B,2,0)*1000</f>
        <v>4500</v>
      </c>
    </row>
    <row r="171" spans="1:21">
      <c r="A171" s="47" t="s">
        <v>135</v>
      </c>
      <c r="B171" s="47" t="s">
        <v>100</v>
      </c>
      <c r="C171" s="47">
        <v>0</v>
      </c>
      <c r="D171" s="47">
        <v>0</v>
      </c>
      <c r="E171" s="47">
        <v>1</v>
      </c>
      <c r="F171" s="47">
        <v>0</v>
      </c>
      <c r="G171" s="47">
        <v>0.6</v>
      </c>
      <c r="H171" s="47">
        <v>0</v>
      </c>
      <c r="I171" s="47">
        <v>0.6</v>
      </c>
      <c r="J171" s="47" t="s">
        <v>348</v>
      </c>
      <c r="K171" s="47">
        <v>58.58</v>
      </c>
      <c r="L171" s="47">
        <v>38.479999999999997</v>
      </c>
      <c r="M171" s="47">
        <v>3</v>
      </c>
      <c r="N171" s="47">
        <v>58.58</v>
      </c>
      <c r="O171" s="47">
        <v>38.479999999999997</v>
      </c>
      <c r="P171" s="47">
        <v>8.1</v>
      </c>
      <c r="Q171" s="47" t="str">
        <f t="shared" si="9"/>
        <v>C64-T2</v>
      </c>
      <c r="R171" s="47">
        <f t="shared" si="10"/>
        <v>600</v>
      </c>
      <c r="S171" s="47">
        <f t="shared" si="11"/>
        <v>0</v>
      </c>
      <c r="U171" s="47">
        <f>VLOOKUP(A171,'Story Data'!A:B,2,0)*1000</f>
        <v>5100</v>
      </c>
    </row>
    <row r="172" spans="1:21">
      <c r="A172" s="47" t="s">
        <v>332</v>
      </c>
      <c r="B172" s="47" t="s">
        <v>100</v>
      </c>
      <c r="C172" s="47">
        <v>0</v>
      </c>
      <c r="D172" s="47">
        <v>0</v>
      </c>
      <c r="E172" s="47">
        <v>1</v>
      </c>
      <c r="F172" s="47">
        <v>0</v>
      </c>
      <c r="G172" s="47">
        <v>0.6</v>
      </c>
      <c r="H172" s="47">
        <v>0</v>
      </c>
      <c r="I172" s="47">
        <v>0.6</v>
      </c>
      <c r="J172" s="47" t="s">
        <v>348</v>
      </c>
      <c r="K172" s="47">
        <v>58.58</v>
      </c>
      <c r="L172" s="47">
        <v>38.479999999999997</v>
      </c>
      <c r="M172" s="47">
        <v>0</v>
      </c>
      <c r="N172" s="47">
        <v>58.58</v>
      </c>
      <c r="O172" s="47">
        <v>38.479999999999997</v>
      </c>
      <c r="P172" s="47">
        <v>3</v>
      </c>
      <c r="Q172" s="47" t="str">
        <f t="shared" si="9"/>
        <v>C64-T1</v>
      </c>
      <c r="R172" s="47">
        <f t="shared" si="10"/>
        <v>600</v>
      </c>
      <c r="S172" s="47">
        <f t="shared" si="11"/>
        <v>0</v>
      </c>
      <c r="U172" s="47">
        <f>VLOOKUP(A172,'Story Data'!A:B,2,0)*1000</f>
        <v>3000</v>
      </c>
    </row>
    <row r="173" spans="1:21">
      <c r="A173" s="47" t="s">
        <v>30</v>
      </c>
      <c r="B173" s="47" t="s">
        <v>100</v>
      </c>
      <c r="C173" s="47">
        <v>0</v>
      </c>
      <c r="D173" s="47">
        <v>0</v>
      </c>
      <c r="E173" s="47">
        <v>1</v>
      </c>
      <c r="F173" s="47">
        <v>0</v>
      </c>
      <c r="G173" s="47">
        <v>0.6</v>
      </c>
      <c r="H173" s="47">
        <v>0</v>
      </c>
      <c r="I173" s="47">
        <v>0.6</v>
      </c>
      <c r="J173" s="47" t="s">
        <v>348</v>
      </c>
      <c r="K173" s="47">
        <v>58.58</v>
      </c>
      <c r="L173" s="47">
        <v>38.479999999999997</v>
      </c>
      <c r="M173" s="47">
        <v>-3.1</v>
      </c>
      <c r="N173" s="47">
        <v>58.58</v>
      </c>
      <c r="O173" s="47">
        <v>38.479999999999997</v>
      </c>
      <c r="P173" s="47">
        <v>0</v>
      </c>
      <c r="Q173" s="47" t="str">
        <f t="shared" si="9"/>
        <v>C64-HAM</v>
      </c>
      <c r="R173" s="47">
        <f t="shared" si="10"/>
        <v>600</v>
      </c>
      <c r="S173" s="47">
        <f t="shared" si="11"/>
        <v>0</v>
      </c>
      <c r="U173" s="47">
        <f>VLOOKUP(A173,'Story Data'!A:B,2,0)*1000</f>
        <v>3100</v>
      </c>
    </row>
    <row r="174" spans="1:21">
      <c r="A174" s="47" t="s">
        <v>331</v>
      </c>
      <c r="B174" s="47" t="s">
        <v>99</v>
      </c>
      <c r="C174" s="47">
        <v>0</v>
      </c>
      <c r="D174" s="47">
        <v>0</v>
      </c>
      <c r="E174" s="47">
        <v>1</v>
      </c>
      <c r="F174" s="47">
        <v>0</v>
      </c>
      <c r="G174" s="47">
        <v>0.6</v>
      </c>
      <c r="H174" s="47">
        <v>0</v>
      </c>
      <c r="I174" s="47">
        <v>0.6</v>
      </c>
      <c r="J174" s="47" t="s">
        <v>348</v>
      </c>
      <c r="K174" s="47">
        <v>59.1</v>
      </c>
      <c r="L174" s="47">
        <v>37.5</v>
      </c>
      <c r="M174" s="47">
        <v>8.1</v>
      </c>
      <c r="N174" s="47">
        <v>59.1</v>
      </c>
      <c r="O174" s="47">
        <v>37.5</v>
      </c>
      <c r="P174" s="47">
        <v>12.6</v>
      </c>
      <c r="Q174" s="47" t="str">
        <f t="shared" si="9"/>
        <v>C63-T3</v>
      </c>
      <c r="R174" s="47">
        <f t="shared" si="10"/>
        <v>600</v>
      </c>
      <c r="S174" s="47">
        <f t="shared" si="11"/>
        <v>0</v>
      </c>
      <c r="U174" s="47">
        <f>VLOOKUP(A174,'Story Data'!A:B,2,0)*1000</f>
        <v>4500</v>
      </c>
    </row>
    <row r="175" spans="1:21">
      <c r="A175" s="47" t="s">
        <v>135</v>
      </c>
      <c r="B175" s="47" t="s">
        <v>99</v>
      </c>
      <c r="C175" s="47">
        <v>0</v>
      </c>
      <c r="D175" s="47">
        <v>0</v>
      </c>
      <c r="E175" s="47">
        <v>1</v>
      </c>
      <c r="F175" s="47">
        <v>0</v>
      </c>
      <c r="G175" s="47">
        <v>0.6</v>
      </c>
      <c r="H175" s="47">
        <v>0</v>
      </c>
      <c r="I175" s="47">
        <v>0.6</v>
      </c>
      <c r="J175" s="47" t="s">
        <v>348</v>
      </c>
      <c r="K175" s="47">
        <v>59.1</v>
      </c>
      <c r="L175" s="47">
        <v>37.5</v>
      </c>
      <c r="M175" s="47">
        <v>3</v>
      </c>
      <c r="N175" s="47">
        <v>59.1</v>
      </c>
      <c r="O175" s="47">
        <v>37.5</v>
      </c>
      <c r="P175" s="47">
        <v>8.1</v>
      </c>
      <c r="Q175" s="47" t="str">
        <f t="shared" si="9"/>
        <v>C63-T2</v>
      </c>
      <c r="R175" s="47">
        <f t="shared" si="10"/>
        <v>600</v>
      </c>
      <c r="S175" s="47">
        <f t="shared" si="11"/>
        <v>0</v>
      </c>
      <c r="U175" s="47">
        <f>VLOOKUP(A175,'Story Data'!A:B,2,0)*1000</f>
        <v>5100</v>
      </c>
    </row>
    <row r="176" spans="1:21">
      <c r="A176" s="47" t="s">
        <v>332</v>
      </c>
      <c r="B176" s="47" t="s">
        <v>99</v>
      </c>
      <c r="C176" s="47">
        <v>0</v>
      </c>
      <c r="D176" s="47">
        <v>0</v>
      </c>
      <c r="E176" s="47">
        <v>1</v>
      </c>
      <c r="F176" s="47">
        <v>0</v>
      </c>
      <c r="G176" s="47">
        <v>0.6</v>
      </c>
      <c r="H176" s="47">
        <v>0</v>
      </c>
      <c r="I176" s="47">
        <v>0.6</v>
      </c>
      <c r="J176" s="47" t="s">
        <v>348</v>
      </c>
      <c r="K176" s="47">
        <v>59.1</v>
      </c>
      <c r="L176" s="47">
        <v>37.5</v>
      </c>
      <c r="M176" s="47">
        <v>0</v>
      </c>
      <c r="N176" s="47">
        <v>59.1</v>
      </c>
      <c r="O176" s="47">
        <v>37.5</v>
      </c>
      <c r="P176" s="47">
        <v>3</v>
      </c>
      <c r="Q176" s="47" t="str">
        <f t="shared" si="9"/>
        <v>C63-T1</v>
      </c>
      <c r="R176" s="47">
        <f t="shared" si="10"/>
        <v>600</v>
      </c>
      <c r="S176" s="47">
        <f t="shared" si="11"/>
        <v>0</v>
      </c>
      <c r="U176" s="47">
        <f>VLOOKUP(A176,'Story Data'!A:B,2,0)*1000</f>
        <v>3000</v>
      </c>
    </row>
    <row r="177" spans="1:21">
      <c r="A177" s="47" t="s">
        <v>30</v>
      </c>
      <c r="B177" s="47" t="s">
        <v>99</v>
      </c>
      <c r="C177" s="47">
        <v>0</v>
      </c>
      <c r="D177" s="47">
        <v>0</v>
      </c>
      <c r="E177" s="47">
        <v>1</v>
      </c>
      <c r="F177" s="47">
        <v>0</v>
      </c>
      <c r="G177" s="47">
        <v>0.6</v>
      </c>
      <c r="H177" s="47">
        <v>0</v>
      </c>
      <c r="I177" s="47">
        <v>0.6</v>
      </c>
      <c r="J177" s="47" t="s">
        <v>348</v>
      </c>
      <c r="K177" s="47">
        <v>59.1</v>
      </c>
      <c r="L177" s="47">
        <v>37.5</v>
      </c>
      <c r="M177" s="47">
        <v>-3.1</v>
      </c>
      <c r="N177" s="47">
        <v>59.1</v>
      </c>
      <c r="O177" s="47">
        <v>37.5</v>
      </c>
      <c r="P177" s="47">
        <v>0</v>
      </c>
      <c r="Q177" s="47" t="str">
        <f t="shared" si="9"/>
        <v>C63-HAM</v>
      </c>
      <c r="R177" s="47">
        <f t="shared" si="10"/>
        <v>600</v>
      </c>
      <c r="S177" s="47">
        <f t="shared" si="11"/>
        <v>0</v>
      </c>
      <c r="U177" s="47">
        <f>VLOOKUP(A177,'Story Data'!A:B,2,0)*1000</f>
        <v>3100</v>
      </c>
    </row>
    <row r="178" spans="1:21">
      <c r="A178" s="47" t="s">
        <v>331</v>
      </c>
      <c r="B178" s="47" t="s">
        <v>98</v>
      </c>
      <c r="C178" s="47">
        <v>0</v>
      </c>
      <c r="D178" s="47">
        <v>0</v>
      </c>
      <c r="E178" s="47">
        <v>1</v>
      </c>
      <c r="F178" s="47">
        <v>0</v>
      </c>
      <c r="G178" s="47">
        <v>0.6</v>
      </c>
      <c r="H178" s="47">
        <v>0</v>
      </c>
      <c r="I178" s="47">
        <v>0.6</v>
      </c>
      <c r="J178" s="47" t="s">
        <v>348</v>
      </c>
      <c r="K178" s="47">
        <v>59.99</v>
      </c>
      <c r="L178" s="47">
        <v>35.200000000000003</v>
      </c>
      <c r="M178" s="47">
        <v>8.1</v>
      </c>
      <c r="N178" s="47">
        <v>59.99</v>
      </c>
      <c r="O178" s="47">
        <v>35.200000000000003</v>
      </c>
      <c r="P178" s="47">
        <v>12.6</v>
      </c>
      <c r="Q178" s="47" t="str">
        <f t="shared" si="9"/>
        <v>C62-T3</v>
      </c>
      <c r="R178" s="47">
        <f t="shared" si="10"/>
        <v>600</v>
      </c>
      <c r="S178" s="47">
        <f t="shared" si="11"/>
        <v>0</v>
      </c>
      <c r="U178" s="47">
        <f>VLOOKUP(A178,'Story Data'!A:B,2,0)*1000</f>
        <v>4500</v>
      </c>
    </row>
    <row r="179" spans="1:21">
      <c r="A179" s="47" t="s">
        <v>135</v>
      </c>
      <c r="B179" s="47" t="s">
        <v>98</v>
      </c>
      <c r="C179" s="47">
        <v>0</v>
      </c>
      <c r="D179" s="47">
        <v>0</v>
      </c>
      <c r="E179" s="47">
        <v>1</v>
      </c>
      <c r="F179" s="47">
        <v>0</v>
      </c>
      <c r="G179" s="47">
        <v>0.6</v>
      </c>
      <c r="H179" s="47">
        <v>0</v>
      </c>
      <c r="I179" s="47">
        <v>0.6</v>
      </c>
      <c r="J179" s="47" t="s">
        <v>348</v>
      </c>
      <c r="K179" s="47">
        <v>59.99</v>
      </c>
      <c r="L179" s="47">
        <v>35.200000000000003</v>
      </c>
      <c r="M179" s="47">
        <v>3</v>
      </c>
      <c r="N179" s="47">
        <v>59.99</v>
      </c>
      <c r="O179" s="47">
        <v>35.200000000000003</v>
      </c>
      <c r="P179" s="47">
        <v>8.1</v>
      </c>
      <c r="Q179" s="47" t="str">
        <f t="shared" si="9"/>
        <v>C62-T2</v>
      </c>
      <c r="R179" s="47">
        <f t="shared" si="10"/>
        <v>600</v>
      </c>
      <c r="S179" s="47">
        <f t="shared" si="11"/>
        <v>0</v>
      </c>
      <c r="U179" s="47">
        <f>VLOOKUP(A179,'Story Data'!A:B,2,0)*1000</f>
        <v>5100</v>
      </c>
    </row>
    <row r="180" spans="1:21">
      <c r="A180" s="47" t="s">
        <v>332</v>
      </c>
      <c r="B180" s="47" t="s">
        <v>98</v>
      </c>
      <c r="C180" s="47">
        <v>0</v>
      </c>
      <c r="D180" s="47">
        <v>0</v>
      </c>
      <c r="E180" s="47">
        <v>1</v>
      </c>
      <c r="F180" s="47">
        <v>0</v>
      </c>
      <c r="G180" s="47">
        <v>0.6</v>
      </c>
      <c r="H180" s="47">
        <v>0</v>
      </c>
      <c r="I180" s="47">
        <v>0.6</v>
      </c>
      <c r="J180" s="47" t="s">
        <v>348</v>
      </c>
      <c r="K180" s="47">
        <v>59.99</v>
      </c>
      <c r="L180" s="47">
        <v>35.200000000000003</v>
      </c>
      <c r="M180" s="47">
        <v>0</v>
      </c>
      <c r="N180" s="47">
        <v>59.99</v>
      </c>
      <c r="O180" s="47">
        <v>35.200000000000003</v>
      </c>
      <c r="P180" s="47">
        <v>3</v>
      </c>
      <c r="Q180" s="47" t="str">
        <f t="shared" si="9"/>
        <v>C62-T1</v>
      </c>
      <c r="R180" s="47">
        <f t="shared" si="10"/>
        <v>600</v>
      </c>
      <c r="S180" s="47">
        <f t="shared" si="11"/>
        <v>0</v>
      </c>
      <c r="U180" s="47">
        <f>VLOOKUP(A180,'Story Data'!A:B,2,0)*1000</f>
        <v>3000</v>
      </c>
    </row>
    <row r="181" spans="1:21">
      <c r="A181" s="47" t="s">
        <v>30</v>
      </c>
      <c r="B181" s="47" t="s">
        <v>98</v>
      </c>
      <c r="C181" s="47">
        <v>0</v>
      </c>
      <c r="D181" s="47">
        <v>0</v>
      </c>
      <c r="E181" s="47">
        <v>1</v>
      </c>
      <c r="F181" s="47">
        <v>0</v>
      </c>
      <c r="G181" s="47">
        <v>0.6</v>
      </c>
      <c r="H181" s="47">
        <v>0</v>
      </c>
      <c r="I181" s="47">
        <v>0.6</v>
      </c>
      <c r="J181" s="47" t="s">
        <v>348</v>
      </c>
      <c r="K181" s="47">
        <v>59.99</v>
      </c>
      <c r="L181" s="47">
        <v>35.200000000000003</v>
      </c>
      <c r="M181" s="47">
        <v>-3.1</v>
      </c>
      <c r="N181" s="47">
        <v>59.99</v>
      </c>
      <c r="O181" s="47">
        <v>35.200000000000003</v>
      </c>
      <c r="P181" s="47">
        <v>0</v>
      </c>
      <c r="Q181" s="47" t="str">
        <f t="shared" si="9"/>
        <v>C62-HAM</v>
      </c>
      <c r="R181" s="47">
        <f t="shared" si="10"/>
        <v>600</v>
      </c>
      <c r="S181" s="47">
        <f t="shared" si="11"/>
        <v>0</v>
      </c>
      <c r="U181" s="47">
        <f>VLOOKUP(A181,'Story Data'!A:B,2,0)*1000</f>
        <v>3100</v>
      </c>
    </row>
    <row r="182" spans="1:21">
      <c r="A182" s="47" t="s">
        <v>331</v>
      </c>
      <c r="B182" s="47" t="s">
        <v>97</v>
      </c>
      <c r="C182" s="47">
        <v>0</v>
      </c>
      <c r="D182" s="47">
        <v>0</v>
      </c>
      <c r="E182" s="47">
        <v>1</v>
      </c>
      <c r="F182" s="47">
        <v>0</v>
      </c>
      <c r="G182" s="47">
        <v>0.6</v>
      </c>
      <c r="H182" s="47">
        <v>0</v>
      </c>
      <c r="I182" s="47">
        <v>0.6</v>
      </c>
      <c r="J182" s="47" t="s">
        <v>348</v>
      </c>
      <c r="K182" s="47">
        <v>60.25</v>
      </c>
      <c r="L182" s="47">
        <v>34.130000000000003</v>
      </c>
      <c r="M182" s="47">
        <v>8.1</v>
      </c>
      <c r="N182" s="47">
        <v>60.25</v>
      </c>
      <c r="O182" s="47">
        <v>34.130000000000003</v>
      </c>
      <c r="P182" s="47">
        <v>12.6</v>
      </c>
      <c r="Q182" s="47" t="str">
        <f t="shared" si="9"/>
        <v>C61-T3</v>
      </c>
      <c r="R182" s="47">
        <f t="shared" si="10"/>
        <v>600</v>
      </c>
      <c r="S182" s="47">
        <f t="shared" si="11"/>
        <v>0</v>
      </c>
      <c r="U182" s="47">
        <f>VLOOKUP(A182,'Story Data'!A:B,2,0)*1000</f>
        <v>4500</v>
      </c>
    </row>
    <row r="183" spans="1:21">
      <c r="A183" s="47" t="s">
        <v>135</v>
      </c>
      <c r="B183" s="47" t="s">
        <v>97</v>
      </c>
      <c r="C183" s="47">
        <v>0</v>
      </c>
      <c r="D183" s="47">
        <v>0</v>
      </c>
      <c r="E183" s="47">
        <v>1</v>
      </c>
      <c r="F183" s="47">
        <v>0</v>
      </c>
      <c r="G183" s="47">
        <v>0.6</v>
      </c>
      <c r="H183" s="47">
        <v>0</v>
      </c>
      <c r="I183" s="47">
        <v>0.6</v>
      </c>
      <c r="J183" s="47" t="s">
        <v>348</v>
      </c>
      <c r="K183" s="47">
        <v>60.25</v>
      </c>
      <c r="L183" s="47">
        <v>34.130000000000003</v>
      </c>
      <c r="M183" s="47">
        <v>3</v>
      </c>
      <c r="N183" s="47">
        <v>60.25</v>
      </c>
      <c r="O183" s="47">
        <v>34.130000000000003</v>
      </c>
      <c r="P183" s="47">
        <v>8.1</v>
      </c>
      <c r="Q183" s="47" t="str">
        <f t="shared" si="9"/>
        <v>C61-T2</v>
      </c>
      <c r="R183" s="47">
        <f t="shared" si="10"/>
        <v>600</v>
      </c>
      <c r="S183" s="47">
        <f t="shared" si="11"/>
        <v>0</v>
      </c>
      <c r="U183" s="47">
        <f>VLOOKUP(A183,'Story Data'!A:B,2,0)*1000</f>
        <v>5100</v>
      </c>
    </row>
    <row r="184" spans="1:21">
      <c r="A184" s="47" t="s">
        <v>332</v>
      </c>
      <c r="B184" s="47" t="s">
        <v>97</v>
      </c>
      <c r="C184" s="47">
        <v>0</v>
      </c>
      <c r="D184" s="47">
        <v>0</v>
      </c>
      <c r="E184" s="47">
        <v>1</v>
      </c>
      <c r="F184" s="47">
        <v>0</v>
      </c>
      <c r="G184" s="47">
        <v>0.6</v>
      </c>
      <c r="H184" s="47">
        <v>0</v>
      </c>
      <c r="I184" s="47">
        <v>0.6</v>
      </c>
      <c r="J184" s="47" t="s">
        <v>348</v>
      </c>
      <c r="K184" s="47">
        <v>60.25</v>
      </c>
      <c r="L184" s="47">
        <v>34.130000000000003</v>
      </c>
      <c r="M184" s="47">
        <v>0</v>
      </c>
      <c r="N184" s="47">
        <v>60.25</v>
      </c>
      <c r="O184" s="47">
        <v>34.130000000000003</v>
      </c>
      <c r="P184" s="47">
        <v>3</v>
      </c>
      <c r="Q184" s="47" t="str">
        <f t="shared" si="9"/>
        <v>C61-T1</v>
      </c>
      <c r="R184" s="47">
        <f t="shared" si="10"/>
        <v>600</v>
      </c>
      <c r="S184" s="47">
        <f t="shared" si="11"/>
        <v>0</v>
      </c>
      <c r="U184" s="47">
        <f>VLOOKUP(A184,'Story Data'!A:B,2,0)*1000</f>
        <v>3000</v>
      </c>
    </row>
    <row r="185" spans="1:21">
      <c r="A185" s="47" t="s">
        <v>30</v>
      </c>
      <c r="B185" s="47" t="s">
        <v>97</v>
      </c>
      <c r="C185" s="47">
        <v>0</v>
      </c>
      <c r="D185" s="47">
        <v>0</v>
      </c>
      <c r="E185" s="47">
        <v>1</v>
      </c>
      <c r="F185" s="47">
        <v>0</v>
      </c>
      <c r="G185" s="47">
        <v>0.6</v>
      </c>
      <c r="H185" s="47">
        <v>0</v>
      </c>
      <c r="I185" s="47">
        <v>0.6</v>
      </c>
      <c r="J185" s="47" t="s">
        <v>348</v>
      </c>
      <c r="K185" s="47">
        <v>60.25</v>
      </c>
      <c r="L185" s="47">
        <v>34.130000000000003</v>
      </c>
      <c r="M185" s="47">
        <v>-3.1</v>
      </c>
      <c r="N185" s="47">
        <v>60.25</v>
      </c>
      <c r="O185" s="47">
        <v>34.130000000000003</v>
      </c>
      <c r="P185" s="47">
        <v>0</v>
      </c>
      <c r="Q185" s="47" t="str">
        <f t="shared" si="9"/>
        <v>C61-HAM</v>
      </c>
      <c r="R185" s="47">
        <f t="shared" si="10"/>
        <v>600</v>
      </c>
      <c r="S185" s="47">
        <f t="shared" si="11"/>
        <v>0</v>
      </c>
      <c r="U185" s="47">
        <f>VLOOKUP(A185,'Story Data'!A:B,2,0)*1000</f>
        <v>3100</v>
      </c>
    </row>
    <row r="186" spans="1:21">
      <c r="A186" s="47" t="s">
        <v>331</v>
      </c>
      <c r="B186" s="47" t="s">
        <v>96</v>
      </c>
      <c r="C186" s="47">
        <v>0</v>
      </c>
      <c r="D186" s="47">
        <v>0</v>
      </c>
      <c r="E186" s="47">
        <v>1</v>
      </c>
      <c r="F186" s="47">
        <v>0</v>
      </c>
      <c r="G186" s="47">
        <v>0.6</v>
      </c>
      <c r="H186" s="47">
        <v>0</v>
      </c>
      <c r="I186" s="47">
        <v>0.6</v>
      </c>
      <c r="J186" s="47" t="s">
        <v>348</v>
      </c>
      <c r="K186" s="47">
        <v>60.25</v>
      </c>
      <c r="L186" s="47">
        <v>28.13</v>
      </c>
      <c r="M186" s="47">
        <v>8.1</v>
      </c>
      <c r="N186" s="47">
        <v>60.25</v>
      </c>
      <c r="O186" s="47">
        <v>28.13</v>
      </c>
      <c r="P186" s="47">
        <v>12.6</v>
      </c>
      <c r="Q186" s="47" t="str">
        <f t="shared" si="9"/>
        <v>C60-T3</v>
      </c>
      <c r="R186" s="47">
        <f t="shared" si="10"/>
        <v>600</v>
      </c>
      <c r="S186" s="47">
        <f t="shared" si="11"/>
        <v>0</v>
      </c>
      <c r="U186" s="47">
        <f>VLOOKUP(A186,'Story Data'!A:B,2,0)*1000</f>
        <v>4500</v>
      </c>
    </row>
    <row r="187" spans="1:21">
      <c r="A187" s="47" t="s">
        <v>135</v>
      </c>
      <c r="B187" s="47" t="s">
        <v>96</v>
      </c>
      <c r="C187" s="47">
        <v>0</v>
      </c>
      <c r="D187" s="47">
        <v>0</v>
      </c>
      <c r="E187" s="47">
        <v>1</v>
      </c>
      <c r="F187" s="47">
        <v>0</v>
      </c>
      <c r="G187" s="47">
        <v>0.6</v>
      </c>
      <c r="H187" s="47">
        <v>0</v>
      </c>
      <c r="I187" s="47">
        <v>0.6</v>
      </c>
      <c r="J187" s="47" t="s">
        <v>348</v>
      </c>
      <c r="K187" s="47">
        <v>60.25</v>
      </c>
      <c r="L187" s="47">
        <v>28.13</v>
      </c>
      <c r="M187" s="47">
        <v>3</v>
      </c>
      <c r="N187" s="47">
        <v>60.25</v>
      </c>
      <c r="O187" s="47">
        <v>28.13</v>
      </c>
      <c r="P187" s="47">
        <v>8.1</v>
      </c>
      <c r="Q187" s="47" t="str">
        <f t="shared" si="9"/>
        <v>C60-T2</v>
      </c>
      <c r="R187" s="47">
        <f t="shared" si="10"/>
        <v>600</v>
      </c>
      <c r="S187" s="47">
        <f t="shared" si="11"/>
        <v>0</v>
      </c>
      <c r="U187" s="47">
        <f>VLOOKUP(A187,'Story Data'!A:B,2,0)*1000</f>
        <v>5100</v>
      </c>
    </row>
    <row r="188" spans="1:21">
      <c r="A188" s="47" t="s">
        <v>332</v>
      </c>
      <c r="B188" s="47" t="s">
        <v>96</v>
      </c>
      <c r="C188" s="47">
        <v>0</v>
      </c>
      <c r="D188" s="47">
        <v>0</v>
      </c>
      <c r="E188" s="47">
        <v>1</v>
      </c>
      <c r="F188" s="47">
        <v>0</v>
      </c>
      <c r="G188" s="47">
        <v>0.6</v>
      </c>
      <c r="H188" s="47">
        <v>0</v>
      </c>
      <c r="I188" s="47">
        <v>0.6</v>
      </c>
      <c r="J188" s="47" t="s">
        <v>348</v>
      </c>
      <c r="K188" s="47">
        <v>60.25</v>
      </c>
      <c r="L188" s="47">
        <v>28.13</v>
      </c>
      <c r="M188" s="47">
        <v>0</v>
      </c>
      <c r="N188" s="47">
        <v>60.25</v>
      </c>
      <c r="O188" s="47">
        <v>28.13</v>
      </c>
      <c r="P188" s="47">
        <v>3</v>
      </c>
      <c r="Q188" s="47" t="str">
        <f t="shared" si="9"/>
        <v>C60-T1</v>
      </c>
      <c r="R188" s="47">
        <f t="shared" si="10"/>
        <v>600</v>
      </c>
      <c r="S188" s="47">
        <f t="shared" si="11"/>
        <v>0</v>
      </c>
      <c r="U188" s="47">
        <f>VLOOKUP(A188,'Story Data'!A:B,2,0)*1000</f>
        <v>3000</v>
      </c>
    </row>
    <row r="189" spans="1:21">
      <c r="A189" s="47" t="s">
        <v>30</v>
      </c>
      <c r="B189" s="47" t="s">
        <v>96</v>
      </c>
      <c r="C189" s="47">
        <v>0</v>
      </c>
      <c r="D189" s="47">
        <v>0</v>
      </c>
      <c r="E189" s="47">
        <v>1</v>
      </c>
      <c r="F189" s="47">
        <v>0</v>
      </c>
      <c r="G189" s="47">
        <v>0.6</v>
      </c>
      <c r="H189" s="47">
        <v>0</v>
      </c>
      <c r="I189" s="47">
        <v>0.6</v>
      </c>
      <c r="J189" s="47" t="s">
        <v>348</v>
      </c>
      <c r="K189" s="47">
        <v>60.25</v>
      </c>
      <c r="L189" s="47">
        <v>28.13</v>
      </c>
      <c r="M189" s="47">
        <v>-3.1</v>
      </c>
      <c r="N189" s="47">
        <v>60.25</v>
      </c>
      <c r="O189" s="47">
        <v>28.13</v>
      </c>
      <c r="P189" s="47">
        <v>0</v>
      </c>
      <c r="Q189" s="47" t="str">
        <f t="shared" si="9"/>
        <v>C60-HAM</v>
      </c>
      <c r="R189" s="47">
        <f t="shared" si="10"/>
        <v>600</v>
      </c>
      <c r="S189" s="47">
        <f t="shared" si="11"/>
        <v>0</v>
      </c>
      <c r="U189" s="47">
        <f>VLOOKUP(A189,'Story Data'!A:B,2,0)*1000</f>
        <v>3100</v>
      </c>
    </row>
    <row r="190" spans="1:21">
      <c r="A190" s="47" t="s">
        <v>323</v>
      </c>
      <c r="B190" s="47" t="s">
        <v>95</v>
      </c>
      <c r="C190" s="47">
        <v>71</v>
      </c>
      <c r="D190" s="47">
        <v>0</v>
      </c>
      <c r="E190" s="47">
        <v>1</v>
      </c>
      <c r="F190" s="47">
        <v>0.4</v>
      </c>
      <c r="G190" s="47">
        <v>0.22</v>
      </c>
      <c r="H190" s="47">
        <v>0.4</v>
      </c>
      <c r="I190" s="47">
        <v>0.22</v>
      </c>
      <c r="J190" s="47" t="s">
        <v>348</v>
      </c>
      <c r="K190" s="47">
        <v>44.88</v>
      </c>
      <c r="L190" s="47">
        <v>46.62</v>
      </c>
      <c r="M190" s="47">
        <v>41.1</v>
      </c>
      <c r="N190" s="47">
        <v>44.88</v>
      </c>
      <c r="O190" s="47">
        <v>46.62</v>
      </c>
      <c r="P190" s="47">
        <v>44.1</v>
      </c>
      <c r="Q190" s="47" t="str">
        <f t="shared" si="9"/>
        <v>C6-MAI</v>
      </c>
      <c r="R190" s="47">
        <f t="shared" si="10"/>
        <v>220</v>
      </c>
      <c r="S190" s="47">
        <f t="shared" si="11"/>
        <v>400</v>
      </c>
      <c r="U190" s="47">
        <f>VLOOKUP(A190,'Story Data'!A:B,2,0)*1000</f>
        <v>3000</v>
      </c>
    </row>
    <row r="191" spans="1:21">
      <c r="A191" s="47" t="s">
        <v>325</v>
      </c>
      <c r="B191" s="47" t="s">
        <v>95</v>
      </c>
      <c r="C191" s="47">
        <v>71</v>
      </c>
      <c r="D191" s="47">
        <v>0</v>
      </c>
      <c r="E191" s="47">
        <v>1</v>
      </c>
      <c r="F191" s="47">
        <v>0.8</v>
      </c>
      <c r="G191" s="47">
        <v>0.6</v>
      </c>
      <c r="H191" s="47">
        <v>0.8</v>
      </c>
      <c r="I191" s="47">
        <v>0.6</v>
      </c>
      <c r="J191" s="47" t="s">
        <v>348</v>
      </c>
      <c r="K191" s="47">
        <v>44.88</v>
      </c>
      <c r="L191" s="47">
        <v>46.62</v>
      </c>
      <c r="M191" s="47">
        <v>37.200000000000003</v>
      </c>
      <c r="N191" s="47">
        <v>44.88</v>
      </c>
      <c r="O191" s="47">
        <v>46.62</v>
      </c>
      <c r="P191" s="47">
        <v>41.1</v>
      </c>
      <c r="Q191" s="47" t="str">
        <f t="shared" si="9"/>
        <v>C6-AP MAI</v>
      </c>
      <c r="R191" s="47">
        <f t="shared" si="10"/>
        <v>600</v>
      </c>
      <c r="S191" s="47">
        <f t="shared" si="11"/>
        <v>800</v>
      </c>
      <c r="U191" s="47">
        <f>VLOOKUP(A191,'Story Data'!A:B,2,0)*1000</f>
        <v>3900</v>
      </c>
    </row>
    <row r="192" spans="1:21">
      <c r="A192" s="47" t="s">
        <v>326</v>
      </c>
      <c r="B192" s="47" t="s">
        <v>95</v>
      </c>
      <c r="C192" s="47">
        <v>71</v>
      </c>
      <c r="D192" s="47">
        <v>0</v>
      </c>
      <c r="E192" s="47">
        <v>1</v>
      </c>
      <c r="F192" s="47">
        <v>0.8</v>
      </c>
      <c r="G192" s="47">
        <v>0.6</v>
      </c>
      <c r="H192" s="47">
        <v>0.8</v>
      </c>
      <c r="I192" s="47">
        <v>0.6</v>
      </c>
      <c r="J192" s="47" t="s">
        <v>348</v>
      </c>
      <c r="K192" s="47">
        <v>44.88</v>
      </c>
      <c r="L192" s="47">
        <v>46.62</v>
      </c>
      <c r="M192" s="47">
        <v>33.299999999999997</v>
      </c>
      <c r="N192" s="47">
        <v>44.88</v>
      </c>
      <c r="O192" s="47">
        <v>46.62</v>
      </c>
      <c r="P192" s="47">
        <v>37.200000000000003</v>
      </c>
      <c r="Q192" s="47" t="str">
        <f t="shared" si="9"/>
        <v>C6-T9</v>
      </c>
      <c r="R192" s="47">
        <f t="shared" si="10"/>
        <v>600</v>
      </c>
      <c r="S192" s="47">
        <f t="shared" si="11"/>
        <v>800</v>
      </c>
      <c r="U192" s="47">
        <f>VLOOKUP(A192,'Story Data'!A:B,2,0)*1000</f>
        <v>3900</v>
      </c>
    </row>
    <row r="193" spans="1:21">
      <c r="A193" s="47" t="s">
        <v>327</v>
      </c>
      <c r="B193" s="47" t="s">
        <v>95</v>
      </c>
      <c r="C193" s="47">
        <v>71</v>
      </c>
      <c r="D193" s="47">
        <v>0</v>
      </c>
      <c r="E193" s="47">
        <v>1</v>
      </c>
      <c r="F193" s="47">
        <v>0.8</v>
      </c>
      <c r="G193" s="47">
        <v>0.6</v>
      </c>
      <c r="H193" s="47">
        <v>0.8</v>
      </c>
      <c r="I193" s="47">
        <v>0.6</v>
      </c>
      <c r="J193" s="47" t="s">
        <v>348</v>
      </c>
      <c r="K193" s="47">
        <v>44.88</v>
      </c>
      <c r="L193" s="47">
        <v>46.62</v>
      </c>
      <c r="M193" s="47">
        <v>29.4</v>
      </c>
      <c r="N193" s="47">
        <v>44.88</v>
      </c>
      <c r="O193" s="47">
        <v>46.62</v>
      </c>
      <c r="P193" s="47">
        <v>33.299999999999997</v>
      </c>
      <c r="Q193" s="47" t="str">
        <f t="shared" si="9"/>
        <v>C6-T8</v>
      </c>
      <c r="R193" s="47">
        <f t="shared" si="10"/>
        <v>600</v>
      </c>
      <c r="S193" s="47">
        <f t="shared" si="11"/>
        <v>800</v>
      </c>
      <c r="U193" s="47">
        <f>VLOOKUP(A193,'Story Data'!A:B,2,0)*1000</f>
        <v>3900</v>
      </c>
    </row>
    <row r="194" spans="1:21">
      <c r="A194" s="47" t="s">
        <v>328</v>
      </c>
      <c r="B194" s="47" t="s">
        <v>95</v>
      </c>
      <c r="C194" s="47">
        <v>71</v>
      </c>
      <c r="D194" s="47">
        <v>0</v>
      </c>
      <c r="E194" s="47">
        <v>1</v>
      </c>
      <c r="F194" s="47">
        <v>0.8</v>
      </c>
      <c r="G194" s="47">
        <v>0.6</v>
      </c>
      <c r="H194" s="47">
        <v>0.8</v>
      </c>
      <c r="I194" s="47">
        <v>0.6</v>
      </c>
      <c r="J194" s="47" t="s">
        <v>348</v>
      </c>
      <c r="K194" s="47">
        <v>44.88</v>
      </c>
      <c r="L194" s="47">
        <v>46.62</v>
      </c>
      <c r="M194" s="47">
        <v>25.5</v>
      </c>
      <c r="N194" s="47">
        <v>44.88</v>
      </c>
      <c r="O194" s="47">
        <v>46.62</v>
      </c>
      <c r="P194" s="47">
        <v>29.4</v>
      </c>
      <c r="Q194" s="47" t="str">
        <f t="shared" si="9"/>
        <v>C6-T7</v>
      </c>
      <c r="R194" s="47">
        <f t="shared" si="10"/>
        <v>600</v>
      </c>
      <c r="S194" s="47">
        <f t="shared" si="11"/>
        <v>800</v>
      </c>
      <c r="U194" s="47">
        <f>VLOOKUP(A194,'Story Data'!A:B,2,0)*1000</f>
        <v>3900</v>
      </c>
    </row>
    <row r="195" spans="1:21">
      <c r="A195" s="47" t="s">
        <v>329</v>
      </c>
      <c r="B195" s="47" t="s">
        <v>95</v>
      </c>
      <c r="C195" s="47">
        <v>71</v>
      </c>
      <c r="D195" s="47">
        <v>0</v>
      </c>
      <c r="E195" s="47">
        <v>1</v>
      </c>
      <c r="F195" s="47">
        <v>0.8</v>
      </c>
      <c r="G195" s="47">
        <v>0.6</v>
      </c>
      <c r="H195" s="47">
        <v>0.8</v>
      </c>
      <c r="I195" s="47">
        <v>0.6</v>
      </c>
      <c r="J195" s="47" t="s">
        <v>348</v>
      </c>
      <c r="K195" s="47">
        <v>44.88</v>
      </c>
      <c r="L195" s="47">
        <v>46.62</v>
      </c>
      <c r="M195" s="47">
        <v>21.6</v>
      </c>
      <c r="N195" s="47">
        <v>44.88</v>
      </c>
      <c r="O195" s="47">
        <v>46.62</v>
      </c>
      <c r="P195" s="47">
        <v>25.5</v>
      </c>
      <c r="Q195" s="47" t="str">
        <f t="shared" ref="Q195:Q258" si="12">B195&amp;"-"&amp;A195</f>
        <v>C6-T6</v>
      </c>
      <c r="R195" s="47">
        <f t="shared" ref="R195:R258" si="13">G195*1000</f>
        <v>600</v>
      </c>
      <c r="S195" s="47">
        <f t="shared" ref="S195:S258" si="14">F195*1000</f>
        <v>800</v>
      </c>
      <c r="U195" s="47">
        <f>VLOOKUP(A195,'Story Data'!A:B,2,0)*1000</f>
        <v>3900</v>
      </c>
    </row>
    <row r="196" spans="1:21">
      <c r="A196" s="47" t="s">
        <v>324</v>
      </c>
      <c r="B196" s="47" t="s">
        <v>95</v>
      </c>
      <c r="C196" s="47">
        <v>71</v>
      </c>
      <c r="D196" s="47">
        <v>0</v>
      </c>
      <c r="E196" s="47">
        <v>1</v>
      </c>
      <c r="F196" s="47">
        <v>0.8</v>
      </c>
      <c r="G196" s="47">
        <v>0.6</v>
      </c>
      <c r="H196" s="47">
        <v>0.8</v>
      </c>
      <c r="I196" s="47">
        <v>0.6</v>
      </c>
      <c r="J196" s="47" t="s">
        <v>348</v>
      </c>
      <c r="K196" s="47">
        <v>44.88</v>
      </c>
      <c r="L196" s="47">
        <v>46.62</v>
      </c>
      <c r="M196" s="47">
        <v>17.7</v>
      </c>
      <c r="N196" s="47">
        <v>44.88</v>
      </c>
      <c r="O196" s="47">
        <v>46.62</v>
      </c>
      <c r="P196" s="47">
        <v>21.6</v>
      </c>
      <c r="Q196" s="47" t="str">
        <f t="shared" si="12"/>
        <v>C6-T5</v>
      </c>
      <c r="R196" s="47">
        <f t="shared" si="13"/>
        <v>600</v>
      </c>
      <c r="S196" s="47">
        <f t="shared" si="14"/>
        <v>800</v>
      </c>
      <c r="U196" s="47">
        <f>VLOOKUP(A196,'Story Data'!A:B,2,0)*1000</f>
        <v>3900</v>
      </c>
    </row>
    <row r="197" spans="1:21">
      <c r="A197" s="47" t="s">
        <v>330</v>
      </c>
      <c r="B197" s="47" t="s">
        <v>95</v>
      </c>
      <c r="C197" s="47">
        <v>71</v>
      </c>
      <c r="D197" s="47">
        <v>0</v>
      </c>
      <c r="E197" s="47">
        <v>1</v>
      </c>
      <c r="F197" s="47">
        <v>0.8</v>
      </c>
      <c r="G197" s="47">
        <v>0.8</v>
      </c>
      <c r="H197" s="47">
        <v>0.8</v>
      </c>
      <c r="I197" s="47">
        <v>0.8</v>
      </c>
      <c r="J197" s="47" t="s">
        <v>348</v>
      </c>
      <c r="K197" s="47">
        <v>44.88</v>
      </c>
      <c r="L197" s="47">
        <v>46.62</v>
      </c>
      <c r="M197" s="47">
        <v>12.6</v>
      </c>
      <c r="N197" s="47">
        <v>44.88</v>
      </c>
      <c r="O197" s="47">
        <v>46.62</v>
      </c>
      <c r="P197" s="47">
        <v>17.7</v>
      </c>
      <c r="Q197" s="47" t="str">
        <f t="shared" si="12"/>
        <v>C6-T4</v>
      </c>
      <c r="R197" s="47">
        <f t="shared" si="13"/>
        <v>800</v>
      </c>
      <c r="S197" s="47">
        <f t="shared" si="14"/>
        <v>800</v>
      </c>
      <c r="U197" s="47">
        <f>VLOOKUP(A197,'Story Data'!A:B,2,0)*1000</f>
        <v>5100</v>
      </c>
    </row>
    <row r="198" spans="1:21">
      <c r="A198" s="47" t="s">
        <v>331</v>
      </c>
      <c r="B198" s="47" t="s">
        <v>95</v>
      </c>
      <c r="C198" s="47">
        <v>71</v>
      </c>
      <c r="D198" s="47">
        <v>0</v>
      </c>
      <c r="E198" s="47">
        <v>1</v>
      </c>
      <c r="F198" s="47">
        <v>0.8</v>
      </c>
      <c r="G198" s="47">
        <v>0.8</v>
      </c>
      <c r="H198" s="47">
        <v>0.8</v>
      </c>
      <c r="I198" s="47">
        <v>0.8</v>
      </c>
      <c r="J198" s="47" t="s">
        <v>348</v>
      </c>
      <c r="K198" s="47">
        <v>44.88</v>
      </c>
      <c r="L198" s="47">
        <v>46.62</v>
      </c>
      <c r="M198" s="47">
        <v>8.1</v>
      </c>
      <c r="N198" s="47">
        <v>44.88</v>
      </c>
      <c r="O198" s="47">
        <v>46.62</v>
      </c>
      <c r="P198" s="47">
        <v>12.6</v>
      </c>
      <c r="Q198" s="47" t="str">
        <f t="shared" si="12"/>
        <v>C6-T3</v>
      </c>
      <c r="R198" s="47">
        <f t="shared" si="13"/>
        <v>800</v>
      </c>
      <c r="S198" s="47">
        <f t="shared" si="14"/>
        <v>800</v>
      </c>
      <c r="U198" s="47">
        <f>VLOOKUP(A198,'Story Data'!A:B,2,0)*1000</f>
        <v>4500</v>
      </c>
    </row>
    <row r="199" spans="1:21">
      <c r="A199" s="47" t="s">
        <v>135</v>
      </c>
      <c r="B199" s="47" t="s">
        <v>95</v>
      </c>
      <c r="C199" s="47">
        <v>71</v>
      </c>
      <c r="D199" s="47">
        <v>0</v>
      </c>
      <c r="E199" s="47">
        <v>1</v>
      </c>
      <c r="F199" s="47">
        <v>0.8</v>
      </c>
      <c r="G199" s="47">
        <v>0.8</v>
      </c>
      <c r="H199" s="47">
        <v>0.8</v>
      </c>
      <c r="I199" s="47">
        <v>0.8</v>
      </c>
      <c r="J199" s="47" t="s">
        <v>348</v>
      </c>
      <c r="K199" s="47">
        <v>44.88</v>
      </c>
      <c r="L199" s="47">
        <v>46.62</v>
      </c>
      <c r="M199" s="47">
        <v>3</v>
      </c>
      <c r="N199" s="47">
        <v>44.88</v>
      </c>
      <c r="O199" s="47">
        <v>46.62</v>
      </c>
      <c r="P199" s="47">
        <v>8.1</v>
      </c>
      <c r="Q199" s="47" t="str">
        <f t="shared" si="12"/>
        <v>C6-T2</v>
      </c>
      <c r="R199" s="47">
        <f t="shared" si="13"/>
        <v>800</v>
      </c>
      <c r="S199" s="47">
        <f t="shared" si="14"/>
        <v>800</v>
      </c>
      <c r="U199" s="47">
        <f>VLOOKUP(A199,'Story Data'!A:B,2,0)*1000</f>
        <v>5100</v>
      </c>
    </row>
    <row r="200" spans="1:21">
      <c r="A200" s="47" t="s">
        <v>332</v>
      </c>
      <c r="B200" s="47" t="s">
        <v>95</v>
      </c>
      <c r="C200" s="47">
        <v>71</v>
      </c>
      <c r="D200" s="47">
        <v>0</v>
      </c>
      <c r="E200" s="47">
        <v>1</v>
      </c>
      <c r="F200" s="47">
        <v>0.8</v>
      </c>
      <c r="G200" s="47">
        <v>0.8</v>
      </c>
      <c r="H200" s="47">
        <v>0.8</v>
      </c>
      <c r="I200" s="47">
        <v>0.8</v>
      </c>
      <c r="J200" s="47" t="s">
        <v>348</v>
      </c>
      <c r="K200" s="47">
        <v>44.88</v>
      </c>
      <c r="L200" s="47">
        <v>46.62</v>
      </c>
      <c r="M200" s="47">
        <v>0</v>
      </c>
      <c r="N200" s="47">
        <v>44.88</v>
      </c>
      <c r="O200" s="47">
        <v>46.62</v>
      </c>
      <c r="P200" s="47">
        <v>3</v>
      </c>
      <c r="Q200" s="47" t="str">
        <f t="shared" si="12"/>
        <v>C6-T1</v>
      </c>
      <c r="R200" s="47">
        <f t="shared" si="13"/>
        <v>800</v>
      </c>
      <c r="S200" s="47">
        <f t="shared" si="14"/>
        <v>800</v>
      </c>
      <c r="U200" s="47">
        <f>VLOOKUP(A200,'Story Data'!A:B,2,0)*1000</f>
        <v>3000</v>
      </c>
    </row>
    <row r="201" spans="1:21">
      <c r="A201" s="47" t="s">
        <v>30</v>
      </c>
      <c r="B201" s="47" t="s">
        <v>95</v>
      </c>
      <c r="C201" s="47">
        <v>71</v>
      </c>
      <c r="D201" s="47">
        <v>0</v>
      </c>
      <c r="E201" s="47">
        <v>1</v>
      </c>
      <c r="F201" s="47">
        <v>0.8</v>
      </c>
      <c r="G201" s="47">
        <v>0.8</v>
      </c>
      <c r="H201" s="47">
        <v>0.8</v>
      </c>
      <c r="I201" s="47">
        <v>0.8</v>
      </c>
      <c r="J201" s="47" t="s">
        <v>348</v>
      </c>
      <c r="K201" s="47">
        <v>44.88</v>
      </c>
      <c r="L201" s="47">
        <v>46.62</v>
      </c>
      <c r="M201" s="47">
        <v>-3.1</v>
      </c>
      <c r="N201" s="47">
        <v>44.88</v>
      </c>
      <c r="O201" s="47">
        <v>46.62</v>
      </c>
      <c r="P201" s="47">
        <v>0</v>
      </c>
      <c r="Q201" s="47" t="str">
        <f t="shared" si="12"/>
        <v>C6-HAM</v>
      </c>
      <c r="R201" s="47">
        <f t="shared" si="13"/>
        <v>800</v>
      </c>
      <c r="S201" s="47">
        <f t="shared" si="14"/>
        <v>800</v>
      </c>
      <c r="U201" s="47">
        <f>VLOOKUP(A201,'Story Data'!A:B,2,0)*1000</f>
        <v>3100</v>
      </c>
    </row>
    <row r="202" spans="1:21">
      <c r="A202" s="47" t="s">
        <v>331</v>
      </c>
      <c r="B202" s="47" t="s">
        <v>94</v>
      </c>
      <c r="C202" s="47">
        <v>0</v>
      </c>
      <c r="D202" s="47">
        <v>0</v>
      </c>
      <c r="E202" s="47">
        <v>1</v>
      </c>
      <c r="F202" s="47">
        <v>0</v>
      </c>
      <c r="G202" s="47">
        <v>0.6</v>
      </c>
      <c r="H202" s="47">
        <v>0</v>
      </c>
      <c r="I202" s="47">
        <v>0.6</v>
      </c>
      <c r="J202" s="47" t="s">
        <v>348</v>
      </c>
      <c r="K202" s="47">
        <v>59.99</v>
      </c>
      <c r="L202" s="47">
        <v>27.07</v>
      </c>
      <c r="M202" s="47">
        <v>8.1</v>
      </c>
      <c r="N202" s="47">
        <v>59.99</v>
      </c>
      <c r="O202" s="47">
        <v>27.07</v>
      </c>
      <c r="P202" s="47">
        <v>12.6</v>
      </c>
      <c r="Q202" s="47" t="str">
        <f t="shared" si="12"/>
        <v>C59-T3</v>
      </c>
      <c r="R202" s="47">
        <f t="shared" si="13"/>
        <v>600</v>
      </c>
      <c r="S202" s="47">
        <f t="shared" si="14"/>
        <v>0</v>
      </c>
      <c r="U202" s="47">
        <f>VLOOKUP(A202,'Story Data'!A:B,2,0)*1000</f>
        <v>4500</v>
      </c>
    </row>
    <row r="203" spans="1:21">
      <c r="A203" s="47" t="s">
        <v>135</v>
      </c>
      <c r="B203" s="47" t="s">
        <v>94</v>
      </c>
      <c r="C203" s="47">
        <v>0</v>
      </c>
      <c r="D203" s="47">
        <v>0</v>
      </c>
      <c r="E203" s="47">
        <v>1</v>
      </c>
      <c r="F203" s="47">
        <v>0</v>
      </c>
      <c r="G203" s="47">
        <v>0.6</v>
      </c>
      <c r="H203" s="47">
        <v>0</v>
      </c>
      <c r="I203" s="47">
        <v>0.6</v>
      </c>
      <c r="J203" s="47" t="s">
        <v>348</v>
      </c>
      <c r="K203" s="47">
        <v>59.99</v>
      </c>
      <c r="L203" s="47">
        <v>27.07</v>
      </c>
      <c r="M203" s="47">
        <v>3</v>
      </c>
      <c r="N203" s="47">
        <v>59.99</v>
      </c>
      <c r="O203" s="47">
        <v>27.07</v>
      </c>
      <c r="P203" s="47">
        <v>8.1</v>
      </c>
      <c r="Q203" s="47" t="str">
        <f t="shared" si="12"/>
        <v>C59-T2</v>
      </c>
      <c r="R203" s="47">
        <f t="shared" si="13"/>
        <v>600</v>
      </c>
      <c r="S203" s="47">
        <f t="shared" si="14"/>
        <v>0</v>
      </c>
      <c r="U203" s="47">
        <f>VLOOKUP(A203,'Story Data'!A:B,2,0)*1000</f>
        <v>5100</v>
      </c>
    </row>
    <row r="204" spans="1:21">
      <c r="A204" s="47" t="s">
        <v>332</v>
      </c>
      <c r="B204" s="47" t="s">
        <v>94</v>
      </c>
      <c r="C204" s="47">
        <v>0</v>
      </c>
      <c r="D204" s="47">
        <v>0</v>
      </c>
      <c r="E204" s="47">
        <v>1</v>
      </c>
      <c r="F204" s="47">
        <v>0</v>
      </c>
      <c r="G204" s="47">
        <v>0.6</v>
      </c>
      <c r="H204" s="47">
        <v>0</v>
      </c>
      <c r="I204" s="47">
        <v>0.6</v>
      </c>
      <c r="J204" s="47" t="s">
        <v>348</v>
      </c>
      <c r="K204" s="47">
        <v>59.99</v>
      </c>
      <c r="L204" s="47">
        <v>27.07</v>
      </c>
      <c r="M204" s="47">
        <v>0</v>
      </c>
      <c r="N204" s="47">
        <v>59.99</v>
      </c>
      <c r="O204" s="47">
        <v>27.07</v>
      </c>
      <c r="P204" s="47">
        <v>3</v>
      </c>
      <c r="Q204" s="47" t="str">
        <f t="shared" si="12"/>
        <v>C59-T1</v>
      </c>
      <c r="R204" s="47">
        <f t="shared" si="13"/>
        <v>600</v>
      </c>
      <c r="S204" s="47">
        <f t="shared" si="14"/>
        <v>0</v>
      </c>
      <c r="U204" s="47">
        <f>VLOOKUP(A204,'Story Data'!A:B,2,0)*1000</f>
        <v>3000</v>
      </c>
    </row>
    <row r="205" spans="1:21">
      <c r="A205" s="47" t="s">
        <v>30</v>
      </c>
      <c r="B205" s="47" t="s">
        <v>94</v>
      </c>
      <c r="C205" s="47">
        <v>0</v>
      </c>
      <c r="D205" s="47">
        <v>0</v>
      </c>
      <c r="E205" s="47">
        <v>1</v>
      </c>
      <c r="F205" s="47">
        <v>0</v>
      </c>
      <c r="G205" s="47">
        <v>0.6</v>
      </c>
      <c r="H205" s="47">
        <v>0</v>
      </c>
      <c r="I205" s="47">
        <v>0.6</v>
      </c>
      <c r="J205" s="47" t="s">
        <v>348</v>
      </c>
      <c r="K205" s="47">
        <v>59.99</v>
      </c>
      <c r="L205" s="47">
        <v>27.07</v>
      </c>
      <c r="M205" s="47">
        <v>-3.1</v>
      </c>
      <c r="N205" s="47">
        <v>59.99</v>
      </c>
      <c r="O205" s="47">
        <v>27.07</v>
      </c>
      <c r="P205" s="47">
        <v>0</v>
      </c>
      <c r="Q205" s="47" t="str">
        <f t="shared" si="12"/>
        <v>C59-HAM</v>
      </c>
      <c r="R205" s="47">
        <f t="shared" si="13"/>
        <v>600</v>
      </c>
      <c r="S205" s="47">
        <f t="shared" si="14"/>
        <v>0</v>
      </c>
      <c r="U205" s="47">
        <f>VLOOKUP(A205,'Story Data'!A:B,2,0)*1000</f>
        <v>3100</v>
      </c>
    </row>
    <row r="206" spans="1:21">
      <c r="A206" s="47" t="s">
        <v>331</v>
      </c>
      <c r="B206" s="47" t="s">
        <v>93</v>
      </c>
      <c r="C206" s="47">
        <v>0</v>
      </c>
      <c r="D206" s="47">
        <v>0</v>
      </c>
      <c r="E206" s="47">
        <v>1</v>
      </c>
      <c r="F206" s="47">
        <v>0</v>
      </c>
      <c r="G206" s="47">
        <v>0.6</v>
      </c>
      <c r="H206" s="47">
        <v>0</v>
      </c>
      <c r="I206" s="47">
        <v>0.6</v>
      </c>
      <c r="J206" s="47" t="s">
        <v>348</v>
      </c>
      <c r="K206" s="47">
        <v>59.1</v>
      </c>
      <c r="L206" s="47">
        <v>24.77</v>
      </c>
      <c r="M206" s="47">
        <v>8.1</v>
      </c>
      <c r="N206" s="47">
        <v>59.1</v>
      </c>
      <c r="O206" s="47">
        <v>24.77</v>
      </c>
      <c r="P206" s="47">
        <v>12.6</v>
      </c>
      <c r="Q206" s="47" t="str">
        <f t="shared" si="12"/>
        <v>C58-T3</v>
      </c>
      <c r="R206" s="47">
        <f t="shared" si="13"/>
        <v>600</v>
      </c>
      <c r="S206" s="47">
        <f t="shared" si="14"/>
        <v>0</v>
      </c>
      <c r="U206" s="47">
        <f>VLOOKUP(A206,'Story Data'!A:B,2,0)*1000</f>
        <v>4500</v>
      </c>
    </row>
    <row r="207" spans="1:21">
      <c r="A207" s="47" t="s">
        <v>135</v>
      </c>
      <c r="B207" s="47" t="s">
        <v>93</v>
      </c>
      <c r="C207" s="47">
        <v>0</v>
      </c>
      <c r="D207" s="47">
        <v>0</v>
      </c>
      <c r="E207" s="47">
        <v>1</v>
      </c>
      <c r="F207" s="47">
        <v>0</v>
      </c>
      <c r="G207" s="47">
        <v>0.6</v>
      </c>
      <c r="H207" s="47">
        <v>0</v>
      </c>
      <c r="I207" s="47">
        <v>0.6</v>
      </c>
      <c r="J207" s="47" t="s">
        <v>348</v>
      </c>
      <c r="K207" s="47">
        <v>59.1</v>
      </c>
      <c r="L207" s="47">
        <v>24.77</v>
      </c>
      <c r="M207" s="47">
        <v>3</v>
      </c>
      <c r="N207" s="47">
        <v>59.1</v>
      </c>
      <c r="O207" s="47">
        <v>24.77</v>
      </c>
      <c r="P207" s="47">
        <v>8.1</v>
      </c>
      <c r="Q207" s="47" t="str">
        <f t="shared" si="12"/>
        <v>C58-T2</v>
      </c>
      <c r="R207" s="47">
        <f t="shared" si="13"/>
        <v>600</v>
      </c>
      <c r="S207" s="47">
        <f t="shared" si="14"/>
        <v>0</v>
      </c>
      <c r="U207" s="47">
        <f>VLOOKUP(A207,'Story Data'!A:B,2,0)*1000</f>
        <v>5100</v>
      </c>
    </row>
    <row r="208" spans="1:21">
      <c r="A208" s="47" t="s">
        <v>332</v>
      </c>
      <c r="B208" s="47" t="s">
        <v>93</v>
      </c>
      <c r="C208" s="47">
        <v>0</v>
      </c>
      <c r="D208" s="47">
        <v>0</v>
      </c>
      <c r="E208" s="47">
        <v>1</v>
      </c>
      <c r="F208" s="47">
        <v>0</v>
      </c>
      <c r="G208" s="47">
        <v>0.6</v>
      </c>
      <c r="H208" s="47">
        <v>0</v>
      </c>
      <c r="I208" s="47">
        <v>0.6</v>
      </c>
      <c r="J208" s="47" t="s">
        <v>348</v>
      </c>
      <c r="K208" s="47">
        <v>59.1</v>
      </c>
      <c r="L208" s="47">
        <v>24.77</v>
      </c>
      <c r="M208" s="47">
        <v>0</v>
      </c>
      <c r="N208" s="47">
        <v>59.1</v>
      </c>
      <c r="O208" s="47">
        <v>24.77</v>
      </c>
      <c r="P208" s="47">
        <v>3</v>
      </c>
      <c r="Q208" s="47" t="str">
        <f t="shared" si="12"/>
        <v>C58-T1</v>
      </c>
      <c r="R208" s="47">
        <f t="shared" si="13"/>
        <v>600</v>
      </c>
      <c r="S208" s="47">
        <f t="shared" si="14"/>
        <v>0</v>
      </c>
      <c r="U208" s="47">
        <f>VLOOKUP(A208,'Story Data'!A:B,2,0)*1000</f>
        <v>3000</v>
      </c>
    </row>
    <row r="209" spans="1:21">
      <c r="A209" s="47" t="s">
        <v>30</v>
      </c>
      <c r="B209" s="47" t="s">
        <v>93</v>
      </c>
      <c r="C209" s="47">
        <v>0</v>
      </c>
      <c r="D209" s="47">
        <v>0</v>
      </c>
      <c r="E209" s="47">
        <v>1</v>
      </c>
      <c r="F209" s="47">
        <v>0</v>
      </c>
      <c r="G209" s="47">
        <v>0.6</v>
      </c>
      <c r="H209" s="47">
        <v>0</v>
      </c>
      <c r="I209" s="47">
        <v>0.6</v>
      </c>
      <c r="J209" s="47" t="s">
        <v>348</v>
      </c>
      <c r="K209" s="47">
        <v>59.1</v>
      </c>
      <c r="L209" s="47">
        <v>24.77</v>
      </c>
      <c r="M209" s="47">
        <v>-3.1</v>
      </c>
      <c r="N209" s="47">
        <v>59.1</v>
      </c>
      <c r="O209" s="47">
        <v>24.77</v>
      </c>
      <c r="P209" s="47">
        <v>0</v>
      </c>
      <c r="Q209" s="47" t="str">
        <f t="shared" si="12"/>
        <v>C58-HAM</v>
      </c>
      <c r="R209" s="47">
        <f t="shared" si="13"/>
        <v>600</v>
      </c>
      <c r="S209" s="47">
        <f t="shared" si="14"/>
        <v>0</v>
      </c>
      <c r="U209" s="47">
        <f>VLOOKUP(A209,'Story Data'!A:B,2,0)*1000</f>
        <v>3100</v>
      </c>
    </row>
    <row r="210" spans="1:21">
      <c r="A210" s="47" t="s">
        <v>331</v>
      </c>
      <c r="B210" s="47" t="s">
        <v>92</v>
      </c>
      <c r="C210" s="47">
        <v>0</v>
      </c>
      <c r="D210" s="47">
        <v>0</v>
      </c>
      <c r="E210" s="47">
        <v>1</v>
      </c>
      <c r="F210" s="47">
        <v>0</v>
      </c>
      <c r="G210" s="47">
        <v>0.6</v>
      </c>
      <c r="H210" s="47">
        <v>0</v>
      </c>
      <c r="I210" s="47">
        <v>0.6</v>
      </c>
      <c r="J210" s="47" t="s">
        <v>348</v>
      </c>
      <c r="K210" s="47">
        <v>58.58</v>
      </c>
      <c r="L210" s="47">
        <v>23.78</v>
      </c>
      <c r="M210" s="47">
        <v>8.1</v>
      </c>
      <c r="N210" s="47">
        <v>58.58</v>
      </c>
      <c r="O210" s="47">
        <v>23.78</v>
      </c>
      <c r="P210" s="47">
        <v>12.6</v>
      </c>
      <c r="Q210" s="47" t="str">
        <f t="shared" si="12"/>
        <v>C57-T3</v>
      </c>
      <c r="R210" s="47">
        <f t="shared" si="13"/>
        <v>600</v>
      </c>
      <c r="S210" s="47">
        <f t="shared" si="14"/>
        <v>0</v>
      </c>
      <c r="U210" s="47">
        <f>VLOOKUP(A210,'Story Data'!A:B,2,0)*1000</f>
        <v>4500</v>
      </c>
    </row>
    <row r="211" spans="1:21">
      <c r="A211" s="47" t="s">
        <v>135</v>
      </c>
      <c r="B211" s="47" t="s">
        <v>92</v>
      </c>
      <c r="C211" s="47">
        <v>0</v>
      </c>
      <c r="D211" s="47">
        <v>0</v>
      </c>
      <c r="E211" s="47">
        <v>1</v>
      </c>
      <c r="F211" s="47">
        <v>0</v>
      </c>
      <c r="G211" s="47">
        <v>0.6</v>
      </c>
      <c r="H211" s="47">
        <v>0</v>
      </c>
      <c r="I211" s="47">
        <v>0.6</v>
      </c>
      <c r="J211" s="47" t="s">
        <v>348</v>
      </c>
      <c r="K211" s="47">
        <v>58.58</v>
      </c>
      <c r="L211" s="47">
        <v>23.78</v>
      </c>
      <c r="M211" s="47">
        <v>3</v>
      </c>
      <c r="N211" s="47">
        <v>58.58</v>
      </c>
      <c r="O211" s="47">
        <v>23.78</v>
      </c>
      <c r="P211" s="47">
        <v>8.1</v>
      </c>
      <c r="Q211" s="47" t="str">
        <f t="shared" si="12"/>
        <v>C57-T2</v>
      </c>
      <c r="R211" s="47">
        <f t="shared" si="13"/>
        <v>600</v>
      </c>
      <c r="S211" s="47">
        <f t="shared" si="14"/>
        <v>0</v>
      </c>
      <c r="U211" s="47">
        <f>VLOOKUP(A211,'Story Data'!A:B,2,0)*1000</f>
        <v>5100</v>
      </c>
    </row>
    <row r="212" spans="1:21">
      <c r="A212" s="47" t="s">
        <v>332</v>
      </c>
      <c r="B212" s="47" t="s">
        <v>92</v>
      </c>
      <c r="C212" s="47">
        <v>0</v>
      </c>
      <c r="D212" s="47">
        <v>0</v>
      </c>
      <c r="E212" s="47">
        <v>1</v>
      </c>
      <c r="F212" s="47">
        <v>0</v>
      </c>
      <c r="G212" s="47">
        <v>0.6</v>
      </c>
      <c r="H212" s="47">
        <v>0</v>
      </c>
      <c r="I212" s="47">
        <v>0.6</v>
      </c>
      <c r="J212" s="47" t="s">
        <v>348</v>
      </c>
      <c r="K212" s="47">
        <v>58.58</v>
      </c>
      <c r="L212" s="47">
        <v>23.78</v>
      </c>
      <c r="M212" s="47">
        <v>0</v>
      </c>
      <c r="N212" s="47">
        <v>58.58</v>
      </c>
      <c r="O212" s="47">
        <v>23.78</v>
      </c>
      <c r="P212" s="47">
        <v>3</v>
      </c>
      <c r="Q212" s="47" t="str">
        <f t="shared" si="12"/>
        <v>C57-T1</v>
      </c>
      <c r="R212" s="47">
        <f t="shared" si="13"/>
        <v>600</v>
      </c>
      <c r="S212" s="47">
        <f t="shared" si="14"/>
        <v>0</v>
      </c>
      <c r="U212" s="47">
        <f>VLOOKUP(A212,'Story Data'!A:B,2,0)*1000</f>
        <v>3000</v>
      </c>
    </row>
    <row r="213" spans="1:21">
      <c r="A213" s="47" t="s">
        <v>30</v>
      </c>
      <c r="B213" s="47" t="s">
        <v>92</v>
      </c>
      <c r="C213" s="47">
        <v>0</v>
      </c>
      <c r="D213" s="47">
        <v>0</v>
      </c>
      <c r="E213" s="47">
        <v>1</v>
      </c>
      <c r="F213" s="47">
        <v>0</v>
      </c>
      <c r="G213" s="47">
        <v>0.6</v>
      </c>
      <c r="H213" s="47">
        <v>0</v>
      </c>
      <c r="I213" s="47">
        <v>0.6</v>
      </c>
      <c r="J213" s="47" t="s">
        <v>348</v>
      </c>
      <c r="K213" s="47">
        <v>58.58</v>
      </c>
      <c r="L213" s="47">
        <v>23.78</v>
      </c>
      <c r="M213" s="47">
        <v>-3.1</v>
      </c>
      <c r="N213" s="47">
        <v>58.58</v>
      </c>
      <c r="O213" s="47">
        <v>23.78</v>
      </c>
      <c r="P213" s="47">
        <v>0</v>
      </c>
      <c r="Q213" s="47" t="str">
        <f t="shared" si="12"/>
        <v>C57-HAM</v>
      </c>
      <c r="R213" s="47">
        <f t="shared" si="13"/>
        <v>600</v>
      </c>
      <c r="S213" s="47">
        <f t="shared" si="14"/>
        <v>0</v>
      </c>
      <c r="U213" s="47">
        <f>VLOOKUP(A213,'Story Data'!A:B,2,0)*1000</f>
        <v>3100</v>
      </c>
    </row>
    <row r="214" spans="1:21">
      <c r="A214" s="47" t="s">
        <v>331</v>
      </c>
      <c r="B214" s="47" t="s">
        <v>91</v>
      </c>
      <c r="C214" s="47">
        <v>0</v>
      </c>
      <c r="D214" s="47">
        <v>0</v>
      </c>
      <c r="E214" s="47">
        <v>1</v>
      </c>
      <c r="F214" s="47">
        <v>0</v>
      </c>
      <c r="G214" s="47">
        <v>0.6</v>
      </c>
      <c r="H214" s="47">
        <v>0</v>
      </c>
      <c r="I214" s="47">
        <v>0.6</v>
      </c>
      <c r="J214" s="47" t="s">
        <v>348</v>
      </c>
      <c r="K214" s="47">
        <v>57.16</v>
      </c>
      <c r="L214" s="47">
        <v>21.78</v>
      </c>
      <c r="M214" s="47">
        <v>8.1</v>
      </c>
      <c r="N214" s="47">
        <v>57.16</v>
      </c>
      <c r="O214" s="47">
        <v>21.78</v>
      </c>
      <c r="P214" s="47">
        <v>12.6</v>
      </c>
      <c r="Q214" s="47" t="str">
        <f t="shared" si="12"/>
        <v>C56-T3</v>
      </c>
      <c r="R214" s="47">
        <f t="shared" si="13"/>
        <v>600</v>
      </c>
      <c r="S214" s="47">
        <f t="shared" si="14"/>
        <v>0</v>
      </c>
      <c r="U214" s="47">
        <f>VLOOKUP(A214,'Story Data'!A:B,2,0)*1000</f>
        <v>4500</v>
      </c>
    </row>
    <row r="215" spans="1:21">
      <c r="A215" s="47" t="s">
        <v>135</v>
      </c>
      <c r="B215" s="47" t="s">
        <v>91</v>
      </c>
      <c r="C215" s="47">
        <v>0</v>
      </c>
      <c r="D215" s="47">
        <v>0</v>
      </c>
      <c r="E215" s="47">
        <v>1</v>
      </c>
      <c r="F215" s="47">
        <v>0</v>
      </c>
      <c r="G215" s="47">
        <v>0.6</v>
      </c>
      <c r="H215" s="47">
        <v>0</v>
      </c>
      <c r="I215" s="47">
        <v>0.6</v>
      </c>
      <c r="J215" s="47" t="s">
        <v>348</v>
      </c>
      <c r="K215" s="47">
        <v>57.16</v>
      </c>
      <c r="L215" s="47">
        <v>21.78</v>
      </c>
      <c r="M215" s="47">
        <v>3</v>
      </c>
      <c r="N215" s="47">
        <v>57.16</v>
      </c>
      <c r="O215" s="47">
        <v>21.78</v>
      </c>
      <c r="P215" s="47">
        <v>8.1</v>
      </c>
      <c r="Q215" s="47" t="str">
        <f t="shared" si="12"/>
        <v>C56-T2</v>
      </c>
      <c r="R215" s="47">
        <f t="shared" si="13"/>
        <v>600</v>
      </c>
      <c r="S215" s="47">
        <f t="shared" si="14"/>
        <v>0</v>
      </c>
      <c r="U215" s="47">
        <f>VLOOKUP(A215,'Story Data'!A:B,2,0)*1000</f>
        <v>5100</v>
      </c>
    </row>
    <row r="216" spans="1:21">
      <c r="A216" s="47" t="s">
        <v>332</v>
      </c>
      <c r="B216" s="47" t="s">
        <v>91</v>
      </c>
      <c r="C216" s="47">
        <v>0</v>
      </c>
      <c r="D216" s="47">
        <v>0</v>
      </c>
      <c r="E216" s="47">
        <v>1</v>
      </c>
      <c r="F216" s="47">
        <v>0</v>
      </c>
      <c r="G216" s="47">
        <v>0.6</v>
      </c>
      <c r="H216" s="47">
        <v>0</v>
      </c>
      <c r="I216" s="47">
        <v>0.6</v>
      </c>
      <c r="J216" s="47" t="s">
        <v>348</v>
      </c>
      <c r="K216" s="47">
        <v>57.16</v>
      </c>
      <c r="L216" s="47">
        <v>21.78</v>
      </c>
      <c r="M216" s="47">
        <v>0</v>
      </c>
      <c r="N216" s="47">
        <v>57.16</v>
      </c>
      <c r="O216" s="47">
        <v>21.78</v>
      </c>
      <c r="P216" s="47">
        <v>3</v>
      </c>
      <c r="Q216" s="47" t="str">
        <f t="shared" si="12"/>
        <v>C56-T1</v>
      </c>
      <c r="R216" s="47">
        <f t="shared" si="13"/>
        <v>600</v>
      </c>
      <c r="S216" s="47">
        <f t="shared" si="14"/>
        <v>0</v>
      </c>
      <c r="U216" s="47">
        <f>VLOOKUP(A216,'Story Data'!A:B,2,0)*1000</f>
        <v>3000</v>
      </c>
    </row>
    <row r="217" spans="1:21">
      <c r="A217" s="47" t="s">
        <v>30</v>
      </c>
      <c r="B217" s="47" t="s">
        <v>91</v>
      </c>
      <c r="C217" s="47">
        <v>0</v>
      </c>
      <c r="D217" s="47">
        <v>0</v>
      </c>
      <c r="E217" s="47">
        <v>1</v>
      </c>
      <c r="F217" s="47">
        <v>0</v>
      </c>
      <c r="G217" s="47">
        <v>0.6</v>
      </c>
      <c r="H217" s="47">
        <v>0</v>
      </c>
      <c r="I217" s="47">
        <v>0.6</v>
      </c>
      <c r="J217" s="47" t="s">
        <v>348</v>
      </c>
      <c r="K217" s="47">
        <v>57.16</v>
      </c>
      <c r="L217" s="47">
        <v>21.78</v>
      </c>
      <c r="M217" s="47">
        <v>-3.1</v>
      </c>
      <c r="N217" s="47">
        <v>57.16</v>
      </c>
      <c r="O217" s="47">
        <v>21.78</v>
      </c>
      <c r="P217" s="47">
        <v>0</v>
      </c>
      <c r="Q217" s="47" t="str">
        <f t="shared" si="12"/>
        <v>C56-HAM</v>
      </c>
      <c r="R217" s="47">
        <f t="shared" si="13"/>
        <v>600</v>
      </c>
      <c r="S217" s="47">
        <f t="shared" si="14"/>
        <v>0</v>
      </c>
      <c r="U217" s="47">
        <f>VLOOKUP(A217,'Story Data'!A:B,2,0)*1000</f>
        <v>3100</v>
      </c>
    </row>
    <row r="218" spans="1:21">
      <c r="A218" s="47" t="s">
        <v>331</v>
      </c>
      <c r="B218" s="47" t="s">
        <v>90</v>
      </c>
      <c r="C218" s="47">
        <v>0</v>
      </c>
      <c r="D218" s="47">
        <v>0</v>
      </c>
      <c r="E218" s="47">
        <v>1</v>
      </c>
      <c r="F218" s="47">
        <v>0</v>
      </c>
      <c r="G218" s="47">
        <v>0.6</v>
      </c>
      <c r="H218" s="47">
        <v>0</v>
      </c>
      <c r="I218" s="47">
        <v>0.6</v>
      </c>
      <c r="J218" s="47" t="s">
        <v>348</v>
      </c>
      <c r="K218" s="47">
        <v>56.42</v>
      </c>
      <c r="L218" s="47">
        <v>20.97</v>
      </c>
      <c r="M218" s="47">
        <v>8.1</v>
      </c>
      <c r="N218" s="47">
        <v>56.42</v>
      </c>
      <c r="O218" s="47">
        <v>20.97</v>
      </c>
      <c r="P218" s="47">
        <v>12.6</v>
      </c>
      <c r="Q218" s="47" t="str">
        <f t="shared" si="12"/>
        <v>C55-T3</v>
      </c>
      <c r="R218" s="47">
        <f t="shared" si="13"/>
        <v>600</v>
      </c>
      <c r="S218" s="47">
        <f t="shared" si="14"/>
        <v>0</v>
      </c>
      <c r="U218" s="47">
        <f>VLOOKUP(A218,'Story Data'!A:B,2,0)*1000</f>
        <v>4500</v>
      </c>
    </row>
    <row r="219" spans="1:21">
      <c r="A219" s="47" t="s">
        <v>135</v>
      </c>
      <c r="B219" s="47" t="s">
        <v>90</v>
      </c>
      <c r="C219" s="47">
        <v>0</v>
      </c>
      <c r="D219" s="47">
        <v>0</v>
      </c>
      <c r="E219" s="47">
        <v>1</v>
      </c>
      <c r="F219" s="47">
        <v>0</v>
      </c>
      <c r="G219" s="47">
        <v>0.6</v>
      </c>
      <c r="H219" s="47">
        <v>0</v>
      </c>
      <c r="I219" s="47">
        <v>0.6</v>
      </c>
      <c r="J219" s="47" t="s">
        <v>348</v>
      </c>
      <c r="K219" s="47">
        <v>56.42</v>
      </c>
      <c r="L219" s="47">
        <v>20.97</v>
      </c>
      <c r="M219" s="47">
        <v>3</v>
      </c>
      <c r="N219" s="47">
        <v>56.42</v>
      </c>
      <c r="O219" s="47">
        <v>20.97</v>
      </c>
      <c r="P219" s="47">
        <v>8.1</v>
      </c>
      <c r="Q219" s="47" t="str">
        <f t="shared" si="12"/>
        <v>C55-T2</v>
      </c>
      <c r="R219" s="47">
        <f t="shared" si="13"/>
        <v>600</v>
      </c>
      <c r="S219" s="47">
        <f t="shared" si="14"/>
        <v>0</v>
      </c>
      <c r="U219" s="47">
        <f>VLOOKUP(A219,'Story Data'!A:B,2,0)*1000</f>
        <v>5100</v>
      </c>
    </row>
    <row r="220" spans="1:21">
      <c r="A220" s="47" t="s">
        <v>332</v>
      </c>
      <c r="B220" s="47" t="s">
        <v>90</v>
      </c>
      <c r="C220" s="47">
        <v>0</v>
      </c>
      <c r="D220" s="47">
        <v>0</v>
      </c>
      <c r="E220" s="47">
        <v>1</v>
      </c>
      <c r="F220" s="47">
        <v>0</v>
      </c>
      <c r="G220" s="47">
        <v>0.6</v>
      </c>
      <c r="H220" s="47">
        <v>0</v>
      </c>
      <c r="I220" s="47">
        <v>0.6</v>
      </c>
      <c r="J220" s="47" t="s">
        <v>348</v>
      </c>
      <c r="K220" s="47">
        <v>56.42</v>
      </c>
      <c r="L220" s="47">
        <v>20.97</v>
      </c>
      <c r="M220" s="47">
        <v>0</v>
      </c>
      <c r="N220" s="47">
        <v>56.42</v>
      </c>
      <c r="O220" s="47">
        <v>20.97</v>
      </c>
      <c r="P220" s="47">
        <v>3</v>
      </c>
      <c r="Q220" s="47" t="str">
        <f t="shared" si="12"/>
        <v>C55-T1</v>
      </c>
      <c r="R220" s="47">
        <f t="shared" si="13"/>
        <v>600</v>
      </c>
      <c r="S220" s="47">
        <f t="shared" si="14"/>
        <v>0</v>
      </c>
      <c r="U220" s="47">
        <f>VLOOKUP(A220,'Story Data'!A:B,2,0)*1000</f>
        <v>3000</v>
      </c>
    </row>
    <row r="221" spans="1:21">
      <c r="A221" s="47" t="s">
        <v>30</v>
      </c>
      <c r="B221" s="47" t="s">
        <v>90</v>
      </c>
      <c r="C221" s="47">
        <v>0</v>
      </c>
      <c r="D221" s="47">
        <v>0</v>
      </c>
      <c r="E221" s="47">
        <v>1</v>
      </c>
      <c r="F221" s="47">
        <v>0</v>
      </c>
      <c r="G221" s="47">
        <v>0.6</v>
      </c>
      <c r="H221" s="47">
        <v>0</v>
      </c>
      <c r="I221" s="47">
        <v>0.6</v>
      </c>
      <c r="J221" s="47" t="s">
        <v>348</v>
      </c>
      <c r="K221" s="47">
        <v>56.42</v>
      </c>
      <c r="L221" s="47">
        <v>20.97</v>
      </c>
      <c r="M221" s="47">
        <v>-3.1</v>
      </c>
      <c r="N221" s="47">
        <v>56.42</v>
      </c>
      <c r="O221" s="47">
        <v>20.97</v>
      </c>
      <c r="P221" s="47">
        <v>0</v>
      </c>
      <c r="Q221" s="47" t="str">
        <f t="shared" si="12"/>
        <v>C55-HAM</v>
      </c>
      <c r="R221" s="47">
        <f t="shared" si="13"/>
        <v>600</v>
      </c>
      <c r="S221" s="47">
        <f t="shared" si="14"/>
        <v>0</v>
      </c>
      <c r="U221" s="47">
        <f>VLOOKUP(A221,'Story Data'!A:B,2,0)*1000</f>
        <v>3100</v>
      </c>
    </row>
    <row r="222" spans="1:21">
      <c r="A222" s="47" t="s">
        <v>323</v>
      </c>
      <c r="B222" s="47" t="s">
        <v>89</v>
      </c>
      <c r="C222" s="47">
        <v>0</v>
      </c>
      <c r="D222" s="47">
        <v>0</v>
      </c>
      <c r="E222" s="47">
        <v>1</v>
      </c>
      <c r="F222" s="47">
        <v>0</v>
      </c>
      <c r="G222" s="47">
        <v>0.45</v>
      </c>
      <c r="H222" s="47">
        <v>0</v>
      </c>
      <c r="I222" s="47">
        <v>0.45</v>
      </c>
      <c r="J222" s="47" t="s">
        <v>348</v>
      </c>
      <c r="K222" s="47">
        <v>54.7</v>
      </c>
      <c r="L222" s="47">
        <v>38.99</v>
      </c>
      <c r="M222" s="47">
        <v>41.1</v>
      </c>
      <c r="N222" s="47">
        <v>54.7</v>
      </c>
      <c r="O222" s="47">
        <v>38.99</v>
      </c>
      <c r="P222" s="47">
        <v>44.1</v>
      </c>
      <c r="Q222" s="47" t="str">
        <f t="shared" si="12"/>
        <v>C54-MAI</v>
      </c>
      <c r="R222" s="47">
        <f t="shared" si="13"/>
        <v>450</v>
      </c>
      <c r="S222" s="47">
        <f t="shared" si="14"/>
        <v>0</v>
      </c>
      <c r="U222" s="47">
        <f>VLOOKUP(A222,'Story Data'!A:B,2,0)*1000</f>
        <v>3000</v>
      </c>
    </row>
    <row r="223" spans="1:21">
      <c r="A223" s="47" t="s">
        <v>325</v>
      </c>
      <c r="B223" s="47" t="s">
        <v>89</v>
      </c>
      <c r="C223" s="47">
        <v>0</v>
      </c>
      <c r="D223" s="47">
        <v>0</v>
      </c>
      <c r="E223" s="47">
        <v>1</v>
      </c>
      <c r="F223" s="47">
        <v>0</v>
      </c>
      <c r="G223" s="47">
        <v>0.6</v>
      </c>
      <c r="H223" s="47">
        <v>0</v>
      </c>
      <c r="I223" s="47">
        <v>0.6</v>
      </c>
      <c r="J223" s="47" t="s">
        <v>348</v>
      </c>
      <c r="K223" s="47">
        <v>54.7</v>
      </c>
      <c r="L223" s="47">
        <v>38.99</v>
      </c>
      <c r="M223" s="47">
        <v>37.200000000000003</v>
      </c>
      <c r="N223" s="47">
        <v>54.7</v>
      </c>
      <c r="O223" s="47">
        <v>38.99</v>
      </c>
      <c r="P223" s="47">
        <v>41.1</v>
      </c>
      <c r="Q223" s="47" t="str">
        <f t="shared" si="12"/>
        <v>C54-AP MAI</v>
      </c>
      <c r="R223" s="47">
        <f t="shared" si="13"/>
        <v>600</v>
      </c>
      <c r="S223" s="47">
        <f t="shared" si="14"/>
        <v>0</v>
      </c>
      <c r="U223" s="47">
        <f>VLOOKUP(A223,'Story Data'!A:B,2,0)*1000</f>
        <v>3900</v>
      </c>
    </row>
    <row r="224" spans="1:21">
      <c r="A224" s="47" t="s">
        <v>326</v>
      </c>
      <c r="B224" s="47" t="s">
        <v>89</v>
      </c>
      <c r="C224" s="47">
        <v>0</v>
      </c>
      <c r="D224" s="47">
        <v>0</v>
      </c>
      <c r="E224" s="47">
        <v>1</v>
      </c>
      <c r="F224" s="47">
        <v>0</v>
      </c>
      <c r="G224" s="47">
        <v>0.6</v>
      </c>
      <c r="H224" s="47">
        <v>0</v>
      </c>
      <c r="I224" s="47">
        <v>0.6</v>
      </c>
      <c r="J224" s="47" t="s">
        <v>348</v>
      </c>
      <c r="K224" s="47">
        <v>54.7</v>
      </c>
      <c r="L224" s="47">
        <v>38.99</v>
      </c>
      <c r="M224" s="47">
        <v>33.299999999999997</v>
      </c>
      <c r="N224" s="47">
        <v>54.7</v>
      </c>
      <c r="O224" s="47">
        <v>38.99</v>
      </c>
      <c r="P224" s="47">
        <v>37.200000000000003</v>
      </c>
      <c r="Q224" s="47" t="str">
        <f t="shared" si="12"/>
        <v>C54-T9</v>
      </c>
      <c r="R224" s="47">
        <f t="shared" si="13"/>
        <v>600</v>
      </c>
      <c r="S224" s="47">
        <f t="shared" si="14"/>
        <v>0</v>
      </c>
      <c r="U224" s="47">
        <f>VLOOKUP(A224,'Story Data'!A:B,2,0)*1000</f>
        <v>3900</v>
      </c>
    </row>
    <row r="225" spans="1:21">
      <c r="A225" s="47" t="s">
        <v>327</v>
      </c>
      <c r="B225" s="47" t="s">
        <v>89</v>
      </c>
      <c r="C225" s="47">
        <v>0</v>
      </c>
      <c r="D225" s="47">
        <v>0</v>
      </c>
      <c r="E225" s="47">
        <v>1</v>
      </c>
      <c r="F225" s="47">
        <v>0</v>
      </c>
      <c r="G225" s="47">
        <v>0.6</v>
      </c>
      <c r="H225" s="47">
        <v>0</v>
      </c>
      <c r="I225" s="47">
        <v>0.6</v>
      </c>
      <c r="J225" s="47" t="s">
        <v>348</v>
      </c>
      <c r="K225" s="47">
        <v>54.7</v>
      </c>
      <c r="L225" s="47">
        <v>38.99</v>
      </c>
      <c r="M225" s="47">
        <v>29.4</v>
      </c>
      <c r="N225" s="47">
        <v>54.7</v>
      </c>
      <c r="O225" s="47">
        <v>38.99</v>
      </c>
      <c r="P225" s="47">
        <v>33.299999999999997</v>
      </c>
      <c r="Q225" s="47" t="str">
        <f t="shared" si="12"/>
        <v>C54-T8</v>
      </c>
      <c r="R225" s="47">
        <f t="shared" si="13"/>
        <v>600</v>
      </c>
      <c r="S225" s="47">
        <f t="shared" si="14"/>
        <v>0</v>
      </c>
      <c r="U225" s="47">
        <f>VLOOKUP(A225,'Story Data'!A:B,2,0)*1000</f>
        <v>3900</v>
      </c>
    </row>
    <row r="226" spans="1:21">
      <c r="A226" s="47" t="s">
        <v>328</v>
      </c>
      <c r="B226" s="47" t="s">
        <v>89</v>
      </c>
      <c r="C226" s="47">
        <v>0</v>
      </c>
      <c r="D226" s="47">
        <v>0</v>
      </c>
      <c r="E226" s="47">
        <v>1</v>
      </c>
      <c r="F226" s="47">
        <v>0</v>
      </c>
      <c r="G226" s="47">
        <v>0.6</v>
      </c>
      <c r="H226" s="47">
        <v>0</v>
      </c>
      <c r="I226" s="47">
        <v>0.6</v>
      </c>
      <c r="J226" s="47" t="s">
        <v>348</v>
      </c>
      <c r="K226" s="47">
        <v>54.7</v>
      </c>
      <c r="L226" s="47">
        <v>38.99</v>
      </c>
      <c r="M226" s="47">
        <v>25.5</v>
      </c>
      <c r="N226" s="47">
        <v>54.7</v>
      </c>
      <c r="O226" s="47">
        <v>38.99</v>
      </c>
      <c r="P226" s="47">
        <v>29.4</v>
      </c>
      <c r="Q226" s="47" t="str">
        <f t="shared" si="12"/>
        <v>C54-T7</v>
      </c>
      <c r="R226" s="47">
        <f t="shared" si="13"/>
        <v>600</v>
      </c>
      <c r="S226" s="47">
        <f t="shared" si="14"/>
        <v>0</v>
      </c>
      <c r="U226" s="47">
        <f>VLOOKUP(A226,'Story Data'!A:B,2,0)*1000</f>
        <v>3900</v>
      </c>
    </row>
    <row r="227" spans="1:21">
      <c r="A227" s="47" t="s">
        <v>329</v>
      </c>
      <c r="B227" s="47" t="s">
        <v>89</v>
      </c>
      <c r="C227" s="47">
        <v>0</v>
      </c>
      <c r="D227" s="47">
        <v>0</v>
      </c>
      <c r="E227" s="47">
        <v>1</v>
      </c>
      <c r="F227" s="47">
        <v>0</v>
      </c>
      <c r="G227" s="47">
        <v>0.6</v>
      </c>
      <c r="H227" s="47">
        <v>0</v>
      </c>
      <c r="I227" s="47">
        <v>0.6</v>
      </c>
      <c r="J227" s="47" t="s">
        <v>348</v>
      </c>
      <c r="K227" s="47">
        <v>54.7</v>
      </c>
      <c r="L227" s="47">
        <v>38.99</v>
      </c>
      <c r="M227" s="47">
        <v>21.6</v>
      </c>
      <c r="N227" s="47">
        <v>54.7</v>
      </c>
      <c r="O227" s="47">
        <v>38.99</v>
      </c>
      <c r="P227" s="47">
        <v>25.5</v>
      </c>
      <c r="Q227" s="47" t="str">
        <f t="shared" si="12"/>
        <v>C54-T6</v>
      </c>
      <c r="R227" s="47">
        <f t="shared" si="13"/>
        <v>600</v>
      </c>
      <c r="S227" s="47">
        <f t="shared" si="14"/>
        <v>0</v>
      </c>
      <c r="U227" s="47">
        <f>VLOOKUP(A227,'Story Data'!A:B,2,0)*1000</f>
        <v>3900</v>
      </c>
    </row>
    <row r="228" spans="1:21">
      <c r="A228" s="47" t="s">
        <v>324</v>
      </c>
      <c r="B228" s="47" t="s">
        <v>89</v>
      </c>
      <c r="C228" s="47">
        <v>0</v>
      </c>
      <c r="D228" s="47">
        <v>0</v>
      </c>
      <c r="E228" s="47">
        <v>1</v>
      </c>
      <c r="F228" s="47">
        <v>0</v>
      </c>
      <c r="G228" s="47">
        <v>0.6</v>
      </c>
      <c r="H228" s="47">
        <v>0</v>
      </c>
      <c r="I228" s="47">
        <v>0.6</v>
      </c>
      <c r="J228" s="47" t="s">
        <v>348</v>
      </c>
      <c r="K228" s="47">
        <v>54.7</v>
      </c>
      <c r="L228" s="47">
        <v>38.99</v>
      </c>
      <c r="M228" s="47">
        <v>17.7</v>
      </c>
      <c r="N228" s="47">
        <v>54.7</v>
      </c>
      <c r="O228" s="47">
        <v>38.99</v>
      </c>
      <c r="P228" s="47">
        <v>21.6</v>
      </c>
      <c r="Q228" s="47" t="str">
        <f t="shared" si="12"/>
        <v>C54-T5</v>
      </c>
      <c r="R228" s="47">
        <f t="shared" si="13"/>
        <v>600</v>
      </c>
      <c r="S228" s="47">
        <f t="shared" si="14"/>
        <v>0</v>
      </c>
      <c r="U228" s="47">
        <f>VLOOKUP(A228,'Story Data'!A:B,2,0)*1000</f>
        <v>3900</v>
      </c>
    </row>
    <row r="229" spans="1:21">
      <c r="A229" s="47" t="s">
        <v>330</v>
      </c>
      <c r="B229" s="47" t="s">
        <v>89</v>
      </c>
      <c r="C229" s="47">
        <v>0</v>
      </c>
      <c r="D229" s="47">
        <v>0</v>
      </c>
      <c r="E229" s="47">
        <v>1</v>
      </c>
      <c r="F229" s="47">
        <v>0</v>
      </c>
      <c r="G229" s="47">
        <v>0.6</v>
      </c>
      <c r="H229" s="47">
        <v>0</v>
      </c>
      <c r="I229" s="47">
        <v>0.6</v>
      </c>
      <c r="J229" s="47" t="s">
        <v>348</v>
      </c>
      <c r="K229" s="47">
        <v>54.7</v>
      </c>
      <c r="L229" s="47">
        <v>38.99</v>
      </c>
      <c r="M229" s="47">
        <v>12.6</v>
      </c>
      <c r="N229" s="47">
        <v>54.7</v>
      </c>
      <c r="O229" s="47">
        <v>38.99</v>
      </c>
      <c r="P229" s="47">
        <v>17.7</v>
      </c>
      <c r="Q229" s="47" t="str">
        <f t="shared" si="12"/>
        <v>C54-T4</v>
      </c>
      <c r="R229" s="47">
        <f t="shared" si="13"/>
        <v>600</v>
      </c>
      <c r="S229" s="47">
        <f t="shared" si="14"/>
        <v>0</v>
      </c>
      <c r="U229" s="47">
        <f>VLOOKUP(A229,'Story Data'!A:B,2,0)*1000</f>
        <v>5100</v>
      </c>
    </row>
    <row r="230" spans="1:21">
      <c r="A230" s="47" t="s">
        <v>331</v>
      </c>
      <c r="B230" s="47" t="s">
        <v>89</v>
      </c>
      <c r="C230" s="47">
        <v>0</v>
      </c>
      <c r="D230" s="47">
        <v>0</v>
      </c>
      <c r="E230" s="47">
        <v>1</v>
      </c>
      <c r="F230" s="47">
        <v>0</v>
      </c>
      <c r="G230" s="47">
        <v>0.6</v>
      </c>
      <c r="H230" s="47">
        <v>0</v>
      </c>
      <c r="I230" s="47">
        <v>0.6</v>
      </c>
      <c r="J230" s="47" t="s">
        <v>348</v>
      </c>
      <c r="K230" s="47">
        <v>54.7</v>
      </c>
      <c r="L230" s="47">
        <v>38.99</v>
      </c>
      <c r="M230" s="47">
        <v>8.1</v>
      </c>
      <c r="N230" s="47">
        <v>54.7</v>
      </c>
      <c r="O230" s="47">
        <v>38.99</v>
      </c>
      <c r="P230" s="47">
        <v>12.6</v>
      </c>
      <c r="Q230" s="47" t="str">
        <f t="shared" si="12"/>
        <v>C54-T3</v>
      </c>
      <c r="R230" s="47">
        <f t="shared" si="13"/>
        <v>600</v>
      </c>
      <c r="S230" s="47">
        <f t="shared" si="14"/>
        <v>0</v>
      </c>
      <c r="U230" s="47">
        <f>VLOOKUP(A230,'Story Data'!A:B,2,0)*1000</f>
        <v>4500</v>
      </c>
    </row>
    <row r="231" spans="1:21">
      <c r="A231" s="47" t="s">
        <v>135</v>
      </c>
      <c r="B231" s="47" t="s">
        <v>89</v>
      </c>
      <c r="C231" s="47">
        <v>0</v>
      </c>
      <c r="D231" s="47">
        <v>0</v>
      </c>
      <c r="E231" s="47">
        <v>1</v>
      </c>
      <c r="F231" s="47">
        <v>0</v>
      </c>
      <c r="G231" s="47">
        <v>0.6</v>
      </c>
      <c r="H231" s="47">
        <v>0</v>
      </c>
      <c r="I231" s="47">
        <v>0.6</v>
      </c>
      <c r="J231" s="47" t="s">
        <v>348</v>
      </c>
      <c r="K231" s="47">
        <v>54.7</v>
      </c>
      <c r="L231" s="47">
        <v>38.99</v>
      </c>
      <c r="M231" s="47">
        <v>3</v>
      </c>
      <c r="N231" s="47">
        <v>54.7</v>
      </c>
      <c r="O231" s="47">
        <v>38.99</v>
      </c>
      <c r="P231" s="47">
        <v>8.1</v>
      </c>
      <c r="Q231" s="47" t="str">
        <f t="shared" si="12"/>
        <v>C54-T2</v>
      </c>
      <c r="R231" s="47">
        <f t="shared" si="13"/>
        <v>600</v>
      </c>
      <c r="S231" s="47">
        <f t="shared" si="14"/>
        <v>0</v>
      </c>
      <c r="U231" s="47">
        <f>VLOOKUP(A231,'Story Data'!A:B,2,0)*1000</f>
        <v>5100</v>
      </c>
    </row>
    <row r="232" spans="1:21">
      <c r="A232" s="47" t="s">
        <v>332</v>
      </c>
      <c r="B232" s="47" t="s">
        <v>89</v>
      </c>
      <c r="C232" s="47">
        <v>0</v>
      </c>
      <c r="D232" s="47">
        <v>0</v>
      </c>
      <c r="E232" s="47">
        <v>1</v>
      </c>
      <c r="F232" s="47">
        <v>0</v>
      </c>
      <c r="G232" s="47">
        <v>0.6</v>
      </c>
      <c r="H232" s="47">
        <v>0</v>
      </c>
      <c r="I232" s="47">
        <v>0.6</v>
      </c>
      <c r="J232" s="47" t="s">
        <v>348</v>
      </c>
      <c r="K232" s="47">
        <v>54.7</v>
      </c>
      <c r="L232" s="47">
        <v>38.99</v>
      </c>
      <c r="M232" s="47">
        <v>0</v>
      </c>
      <c r="N232" s="47">
        <v>54.7</v>
      </c>
      <c r="O232" s="47">
        <v>38.99</v>
      </c>
      <c r="P232" s="47">
        <v>3</v>
      </c>
      <c r="Q232" s="47" t="str">
        <f t="shared" si="12"/>
        <v>C54-T1</v>
      </c>
      <c r="R232" s="47">
        <f t="shared" si="13"/>
        <v>600</v>
      </c>
      <c r="S232" s="47">
        <f t="shared" si="14"/>
        <v>0</v>
      </c>
      <c r="U232" s="47">
        <f>VLOOKUP(A232,'Story Data'!A:B,2,0)*1000</f>
        <v>3000</v>
      </c>
    </row>
    <row r="233" spans="1:21">
      <c r="A233" s="47" t="s">
        <v>30</v>
      </c>
      <c r="B233" s="47" t="s">
        <v>89</v>
      </c>
      <c r="C233" s="47">
        <v>0</v>
      </c>
      <c r="D233" s="47">
        <v>0</v>
      </c>
      <c r="E233" s="47">
        <v>1</v>
      </c>
      <c r="F233" s="47">
        <v>0</v>
      </c>
      <c r="G233" s="47">
        <v>0.6</v>
      </c>
      <c r="H233" s="47">
        <v>0</v>
      </c>
      <c r="I233" s="47">
        <v>0.6</v>
      </c>
      <c r="J233" s="47" t="s">
        <v>348</v>
      </c>
      <c r="K233" s="47">
        <v>54.7</v>
      </c>
      <c r="L233" s="47">
        <v>38.99</v>
      </c>
      <c r="M233" s="47">
        <v>-3.1</v>
      </c>
      <c r="N233" s="47">
        <v>54.7</v>
      </c>
      <c r="O233" s="47">
        <v>38.99</v>
      </c>
      <c r="P233" s="47">
        <v>0</v>
      </c>
      <c r="Q233" s="47" t="str">
        <f t="shared" si="12"/>
        <v>C54-HAM</v>
      </c>
      <c r="R233" s="47">
        <f t="shared" si="13"/>
        <v>600</v>
      </c>
      <c r="S233" s="47">
        <f t="shared" si="14"/>
        <v>0</v>
      </c>
      <c r="U233" s="47">
        <f>VLOOKUP(A233,'Story Data'!A:B,2,0)*1000</f>
        <v>3100</v>
      </c>
    </row>
    <row r="234" spans="1:21">
      <c r="A234" s="47" t="s">
        <v>323</v>
      </c>
      <c r="B234" s="47" t="s">
        <v>88</v>
      </c>
      <c r="C234" s="47">
        <v>0</v>
      </c>
      <c r="D234" s="47">
        <v>0</v>
      </c>
      <c r="E234" s="47">
        <v>1</v>
      </c>
      <c r="F234" s="47">
        <v>0</v>
      </c>
      <c r="G234" s="47">
        <v>0.45</v>
      </c>
      <c r="H234" s="47">
        <v>0</v>
      </c>
      <c r="I234" s="47">
        <v>0.45</v>
      </c>
      <c r="J234" s="47" t="s">
        <v>348</v>
      </c>
      <c r="K234" s="47">
        <v>57.4</v>
      </c>
      <c r="L234" s="47">
        <v>33.979999999999997</v>
      </c>
      <c r="M234" s="47">
        <v>41.1</v>
      </c>
      <c r="N234" s="47">
        <v>57.4</v>
      </c>
      <c r="O234" s="47">
        <v>33.979999999999997</v>
      </c>
      <c r="P234" s="47">
        <v>44.1</v>
      </c>
      <c r="Q234" s="47" t="str">
        <f t="shared" si="12"/>
        <v>C53-MAI</v>
      </c>
      <c r="R234" s="47">
        <f t="shared" si="13"/>
        <v>450</v>
      </c>
      <c r="S234" s="47">
        <f t="shared" si="14"/>
        <v>0</v>
      </c>
      <c r="U234" s="47">
        <f>VLOOKUP(A234,'Story Data'!A:B,2,0)*1000</f>
        <v>3000</v>
      </c>
    </row>
    <row r="235" spans="1:21">
      <c r="A235" s="47" t="s">
        <v>325</v>
      </c>
      <c r="B235" s="47" t="s">
        <v>88</v>
      </c>
      <c r="C235" s="47">
        <v>0</v>
      </c>
      <c r="D235" s="47">
        <v>0</v>
      </c>
      <c r="E235" s="47">
        <v>1</v>
      </c>
      <c r="F235" s="47">
        <v>0</v>
      </c>
      <c r="G235" s="47">
        <v>0.6</v>
      </c>
      <c r="H235" s="47">
        <v>0</v>
      </c>
      <c r="I235" s="47">
        <v>0.6</v>
      </c>
      <c r="J235" s="47" t="s">
        <v>348</v>
      </c>
      <c r="K235" s="47">
        <v>57.4</v>
      </c>
      <c r="L235" s="47">
        <v>33.979999999999997</v>
      </c>
      <c r="M235" s="47">
        <v>37.200000000000003</v>
      </c>
      <c r="N235" s="47">
        <v>57.4</v>
      </c>
      <c r="O235" s="47">
        <v>33.979999999999997</v>
      </c>
      <c r="P235" s="47">
        <v>41.1</v>
      </c>
      <c r="Q235" s="47" t="str">
        <f t="shared" si="12"/>
        <v>C53-AP MAI</v>
      </c>
      <c r="R235" s="47">
        <f t="shared" si="13"/>
        <v>600</v>
      </c>
      <c r="S235" s="47">
        <f t="shared" si="14"/>
        <v>0</v>
      </c>
      <c r="U235" s="47">
        <f>VLOOKUP(A235,'Story Data'!A:B,2,0)*1000</f>
        <v>3900</v>
      </c>
    </row>
    <row r="236" spans="1:21">
      <c r="A236" s="47" t="s">
        <v>326</v>
      </c>
      <c r="B236" s="47" t="s">
        <v>88</v>
      </c>
      <c r="C236" s="47">
        <v>0</v>
      </c>
      <c r="D236" s="47">
        <v>0</v>
      </c>
      <c r="E236" s="47">
        <v>1</v>
      </c>
      <c r="F236" s="47">
        <v>0</v>
      </c>
      <c r="G236" s="47">
        <v>0.6</v>
      </c>
      <c r="H236" s="47">
        <v>0</v>
      </c>
      <c r="I236" s="47">
        <v>0.6</v>
      </c>
      <c r="J236" s="47" t="s">
        <v>348</v>
      </c>
      <c r="K236" s="47">
        <v>57.4</v>
      </c>
      <c r="L236" s="47">
        <v>33.979999999999997</v>
      </c>
      <c r="M236" s="47">
        <v>33.299999999999997</v>
      </c>
      <c r="N236" s="47">
        <v>57.4</v>
      </c>
      <c r="O236" s="47">
        <v>33.979999999999997</v>
      </c>
      <c r="P236" s="47">
        <v>37.200000000000003</v>
      </c>
      <c r="Q236" s="47" t="str">
        <f t="shared" si="12"/>
        <v>C53-T9</v>
      </c>
      <c r="R236" s="47">
        <f t="shared" si="13"/>
        <v>600</v>
      </c>
      <c r="S236" s="47">
        <f t="shared" si="14"/>
        <v>0</v>
      </c>
      <c r="U236" s="47">
        <f>VLOOKUP(A236,'Story Data'!A:B,2,0)*1000</f>
        <v>3900</v>
      </c>
    </row>
    <row r="237" spans="1:21">
      <c r="A237" s="47" t="s">
        <v>327</v>
      </c>
      <c r="B237" s="47" t="s">
        <v>88</v>
      </c>
      <c r="C237" s="47">
        <v>0</v>
      </c>
      <c r="D237" s="47">
        <v>0</v>
      </c>
      <c r="E237" s="47">
        <v>1</v>
      </c>
      <c r="F237" s="47">
        <v>0</v>
      </c>
      <c r="G237" s="47">
        <v>0.6</v>
      </c>
      <c r="H237" s="47">
        <v>0</v>
      </c>
      <c r="I237" s="47">
        <v>0.6</v>
      </c>
      <c r="J237" s="47" t="s">
        <v>348</v>
      </c>
      <c r="K237" s="47">
        <v>57.4</v>
      </c>
      <c r="L237" s="47">
        <v>33.979999999999997</v>
      </c>
      <c r="M237" s="47">
        <v>29.4</v>
      </c>
      <c r="N237" s="47">
        <v>57.4</v>
      </c>
      <c r="O237" s="47">
        <v>33.979999999999997</v>
      </c>
      <c r="P237" s="47">
        <v>33.299999999999997</v>
      </c>
      <c r="Q237" s="47" t="str">
        <f t="shared" si="12"/>
        <v>C53-T8</v>
      </c>
      <c r="R237" s="47">
        <f t="shared" si="13"/>
        <v>600</v>
      </c>
      <c r="S237" s="47">
        <f t="shared" si="14"/>
        <v>0</v>
      </c>
      <c r="U237" s="47">
        <f>VLOOKUP(A237,'Story Data'!A:B,2,0)*1000</f>
        <v>3900</v>
      </c>
    </row>
    <row r="238" spans="1:21">
      <c r="A238" s="47" t="s">
        <v>328</v>
      </c>
      <c r="B238" s="47" t="s">
        <v>88</v>
      </c>
      <c r="C238" s="47">
        <v>0</v>
      </c>
      <c r="D238" s="47">
        <v>0</v>
      </c>
      <c r="E238" s="47">
        <v>1</v>
      </c>
      <c r="F238" s="47">
        <v>0</v>
      </c>
      <c r="G238" s="47">
        <v>0.6</v>
      </c>
      <c r="H238" s="47">
        <v>0</v>
      </c>
      <c r="I238" s="47">
        <v>0.6</v>
      </c>
      <c r="J238" s="47" t="s">
        <v>348</v>
      </c>
      <c r="K238" s="47">
        <v>57.4</v>
      </c>
      <c r="L238" s="47">
        <v>33.979999999999997</v>
      </c>
      <c r="M238" s="47">
        <v>25.5</v>
      </c>
      <c r="N238" s="47">
        <v>57.4</v>
      </c>
      <c r="O238" s="47">
        <v>33.979999999999997</v>
      </c>
      <c r="P238" s="47">
        <v>29.4</v>
      </c>
      <c r="Q238" s="47" t="str">
        <f t="shared" si="12"/>
        <v>C53-T7</v>
      </c>
      <c r="R238" s="47">
        <f t="shared" si="13"/>
        <v>600</v>
      </c>
      <c r="S238" s="47">
        <f t="shared" si="14"/>
        <v>0</v>
      </c>
      <c r="U238" s="47">
        <f>VLOOKUP(A238,'Story Data'!A:B,2,0)*1000</f>
        <v>3900</v>
      </c>
    </row>
    <row r="239" spans="1:21">
      <c r="A239" s="47" t="s">
        <v>329</v>
      </c>
      <c r="B239" s="47" t="s">
        <v>88</v>
      </c>
      <c r="C239" s="47">
        <v>0</v>
      </c>
      <c r="D239" s="47">
        <v>0</v>
      </c>
      <c r="E239" s="47">
        <v>1</v>
      </c>
      <c r="F239" s="47">
        <v>0</v>
      </c>
      <c r="G239" s="47">
        <v>0.6</v>
      </c>
      <c r="H239" s="47">
        <v>0</v>
      </c>
      <c r="I239" s="47">
        <v>0.6</v>
      </c>
      <c r="J239" s="47" t="s">
        <v>348</v>
      </c>
      <c r="K239" s="47">
        <v>57.4</v>
      </c>
      <c r="L239" s="47">
        <v>33.979999999999997</v>
      </c>
      <c r="M239" s="47">
        <v>21.6</v>
      </c>
      <c r="N239" s="47">
        <v>57.4</v>
      </c>
      <c r="O239" s="47">
        <v>33.979999999999997</v>
      </c>
      <c r="P239" s="47">
        <v>25.5</v>
      </c>
      <c r="Q239" s="47" t="str">
        <f t="shared" si="12"/>
        <v>C53-T6</v>
      </c>
      <c r="R239" s="47">
        <f t="shared" si="13"/>
        <v>600</v>
      </c>
      <c r="S239" s="47">
        <f t="shared" si="14"/>
        <v>0</v>
      </c>
      <c r="U239" s="47">
        <f>VLOOKUP(A239,'Story Data'!A:B,2,0)*1000</f>
        <v>3900</v>
      </c>
    </row>
    <row r="240" spans="1:21">
      <c r="A240" s="47" t="s">
        <v>324</v>
      </c>
      <c r="B240" s="47" t="s">
        <v>88</v>
      </c>
      <c r="C240" s="47">
        <v>0</v>
      </c>
      <c r="D240" s="47">
        <v>0</v>
      </c>
      <c r="E240" s="47">
        <v>1</v>
      </c>
      <c r="F240" s="47">
        <v>0</v>
      </c>
      <c r="G240" s="47">
        <v>0.6</v>
      </c>
      <c r="H240" s="47">
        <v>0</v>
      </c>
      <c r="I240" s="47">
        <v>0.6</v>
      </c>
      <c r="J240" s="47" t="s">
        <v>348</v>
      </c>
      <c r="K240" s="47">
        <v>57.4</v>
      </c>
      <c r="L240" s="47">
        <v>33.979999999999997</v>
      </c>
      <c r="M240" s="47">
        <v>17.7</v>
      </c>
      <c r="N240" s="47">
        <v>57.4</v>
      </c>
      <c r="O240" s="47">
        <v>33.979999999999997</v>
      </c>
      <c r="P240" s="47">
        <v>21.6</v>
      </c>
      <c r="Q240" s="47" t="str">
        <f t="shared" si="12"/>
        <v>C53-T5</v>
      </c>
      <c r="R240" s="47">
        <f t="shared" si="13"/>
        <v>600</v>
      </c>
      <c r="S240" s="47">
        <f t="shared" si="14"/>
        <v>0</v>
      </c>
      <c r="U240" s="47">
        <f>VLOOKUP(A240,'Story Data'!A:B,2,0)*1000</f>
        <v>3900</v>
      </c>
    </row>
    <row r="241" spans="1:21">
      <c r="A241" s="47" t="s">
        <v>330</v>
      </c>
      <c r="B241" s="47" t="s">
        <v>88</v>
      </c>
      <c r="C241" s="47">
        <v>0</v>
      </c>
      <c r="D241" s="47">
        <v>0</v>
      </c>
      <c r="E241" s="47">
        <v>1</v>
      </c>
      <c r="F241" s="47">
        <v>0</v>
      </c>
      <c r="G241" s="47">
        <v>0.6</v>
      </c>
      <c r="H241" s="47">
        <v>0</v>
      </c>
      <c r="I241" s="47">
        <v>0.6</v>
      </c>
      <c r="J241" s="47" t="s">
        <v>348</v>
      </c>
      <c r="K241" s="47">
        <v>57.4</v>
      </c>
      <c r="L241" s="47">
        <v>33.979999999999997</v>
      </c>
      <c r="M241" s="47">
        <v>12.6</v>
      </c>
      <c r="N241" s="47">
        <v>57.4</v>
      </c>
      <c r="O241" s="47">
        <v>33.979999999999997</v>
      </c>
      <c r="P241" s="47">
        <v>17.7</v>
      </c>
      <c r="Q241" s="47" t="str">
        <f t="shared" si="12"/>
        <v>C53-T4</v>
      </c>
      <c r="R241" s="47">
        <f t="shared" si="13"/>
        <v>600</v>
      </c>
      <c r="S241" s="47">
        <f t="shared" si="14"/>
        <v>0</v>
      </c>
      <c r="U241" s="47">
        <f>VLOOKUP(A241,'Story Data'!A:B,2,0)*1000</f>
        <v>5100</v>
      </c>
    </row>
    <row r="242" spans="1:21">
      <c r="A242" s="47" t="s">
        <v>331</v>
      </c>
      <c r="B242" s="47" t="s">
        <v>88</v>
      </c>
      <c r="C242" s="47">
        <v>0</v>
      </c>
      <c r="D242" s="47">
        <v>0</v>
      </c>
      <c r="E242" s="47">
        <v>1</v>
      </c>
      <c r="F242" s="47">
        <v>0</v>
      </c>
      <c r="G242" s="47">
        <v>0.6</v>
      </c>
      <c r="H242" s="47">
        <v>0</v>
      </c>
      <c r="I242" s="47">
        <v>0.6</v>
      </c>
      <c r="J242" s="47" t="s">
        <v>348</v>
      </c>
      <c r="K242" s="47">
        <v>57.4</v>
      </c>
      <c r="L242" s="47">
        <v>33.979999999999997</v>
      </c>
      <c r="M242" s="47">
        <v>8.1</v>
      </c>
      <c r="N242" s="47">
        <v>57.4</v>
      </c>
      <c r="O242" s="47">
        <v>33.979999999999997</v>
      </c>
      <c r="P242" s="47">
        <v>12.6</v>
      </c>
      <c r="Q242" s="47" t="str">
        <f t="shared" si="12"/>
        <v>C53-T3</v>
      </c>
      <c r="R242" s="47">
        <f t="shared" si="13"/>
        <v>600</v>
      </c>
      <c r="S242" s="47">
        <f t="shared" si="14"/>
        <v>0</v>
      </c>
      <c r="U242" s="47">
        <f>VLOOKUP(A242,'Story Data'!A:B,2,0)*1000</f>
        <v>4500</v>
      </c>
    </row>
    <row r="243" spans="1:21">
      <c r="A243" s="47" t="s">
        <v>135</v>
      </c>
      <c r="B243" s="47" t="s">
        <v>88</v>
      </c>
      <c r="C243" s="47">
        <v>0</v>
      </c>
      <c r="D243" s="47">
        <v>0</v>
      </c>
      <c r="E243" s="47">
        <v>1</v>
      </c>
      <c r="F243" s="47">
        <v>0</v>
      </c>
      <c r="G243" s="47">
        <v>0.6</v>
      </c>
      <c r="H243" s="47">
        <v>0</v>
      </c>
      <c r="I243" s="47">
        <v>0.6</v>
      </c>
      <c r="J243" s="47" t="s">
        <v>348</v>
      </c>
      <c r="K243" s="47">
        <v>57.4</v>
      </c>
      <c r="L243" s="47">
        <v>33.979999999999997</v>
      </c>
      <c r="M243" s="47">
        <v>3</v>
      </c>
      <c r="N243" s="47">
        <v>57.4</v>
      </c>
      <c r="O243" s="47">
        <v>33.979999999999997</v>
      </c>
      <c r="P243" s="47">
        <v>8.1</v>
      </c>
      <c r="Q243" s="47" t="str">
        <f t="shared" si="12"/>
        <v>C53-T2</v>
      </c>
      <c r="R243" s="47">
        <f t="shared" si="13"/>
        <v>600</v>
      </c>
      <c r="S243" s="47">
        <f t="shared" si="14"/>
        <v>0</v>
      </c>
      <c r="U243" s="47">
        <f>VLOOKUP(A243,'Story Data'!A:B,2,0)*1000</f>
        <v>5100</v>
      </c>
    </row>
    <row r="244" spans="1:21">
      <c r="A244" s="47" t="s">
        <v>332</v>
      </c>
      <c r="B244" s="47" t="s">
        <v>88</v>
      </c>
      <c r="C244" s="47">
        <v>0</v>
      </c>
      <c r="D244" s="47">
        <v>0</v>
      </c>
      <c r="E244" s="47">
        <v>1</v>
      </c>
      <c r="F244" s="47">
        <v>0</v>
      </c>
      <c r="G244" s="47">
        <v>0.6</v>
      </c>
      <c r="H244" s="47">
        <v>0</v>
      </c>
      <c r="I244" s="47">
        <v>0.6</v>
      </c>
      <c r="J244" s="47" t="s">
        <v>348</v>
      </c>
      <c r="K244" s="47">
        <v>57.4</v>
      </c>
      <c r="L244" s="47">
        <v>33.979999999999997</v>
      </c>
      <c r="M244" s="47">
        <v>0</v>
      </c>
      <c r="N244" s="47">
        <v>57.4</v>
      </c>
      <c r="O244" s="47">
        <v>33.979999999999997</v>
      </c>
      <c r="P244" s="47">
        <v>3</v>
      </c>
      <c r="Q244" s="47" t="str">
        <f t="shared" si="12"/>
        <v>C53-T1</v>
      </c>
      <c r="R244" s="47">
        <f t="shared" si="13"/>
        <v>600</v>
      </c>
      <c r="S244" s="47">
        <f t="shared" si="14"/>
        <v>0</v>
      </c>
      <c r="U244" s="47">
        <f>VLOOKUP(A244,'Story Data'!A:B,2,0)*1000</f>
        <v>3000</v>
      </c>
    </row>
    <row r="245" spans="1:21">
      <c r="A245" s="47" t="s">
        <v>30</v>
      </c>
      <c r="B245" s="47" t="s">
        <v>88</v>
      </c>
      <c r="C245" s="47">
        <v>0</v>
      </c>
      <c r="D245" s="47">
        <v>0</v>
      </c>
      <c r="E245" s="47">
        <v>1</v>
      </c>
      <c r="F245" s="47">
        <v>0</v>
      </c>
      <c r="G245" s="47">
        <v>0.6</v>
      </c>
      <c r="H245" s="47">
        <v>0</v>
      </c>
      <c r="I245" s="47">
        <v>0.6</v>
      </c>
      <c r="J245" s="47" t="s">
        <v>348</v>
      </c>
      <c r="K245" s="47">
        <v>57.4</v>
      </c>
      <c r="L245" s="47">
        <v>33.979999999999997</v>
      </c>
      <c r="M245" s="47">
        <v>-3.1</v>
      </c>
      <c r="N245" s="47">
        <v>57.4</v>
      </c>
      <c r="O245" s="47">
        <v>33.979999999999997</v>
      </c>
      <c r="P245" s="47">
        <v>0</v>
      </c>
      <c r="Q245" s="47" t="str">
        <f t="shared" si="12"/>
        <v>C53-HAM</v>
      </c>
      <c r="R245" s="47">
        <f t="shared" si="13"/>
        <v>600</v>
      </c>
      <c r="S245" s="47">
        <f t="shared" si="14"/>
        <v>0</v>
      </c>
      <c r="U245" s="47">
        <f>VLOOKUP(A245,'Story Data'!A:B,2,0)*1000</f>
        <v>3100</v>
      </c>
    </row>
    <row r="246" spans="1:21">
      <c r="A246" s="47" t="s">
        <v>323</v>
      </c>
      <c r="B246" s="47" t="s">
        <v>87</v>
      </c>
      <c r="C246" s="47">
        <v>0</v>
      </c>
      <c r="D246" s="47">
        <v>0</v>
      </c>
      <c r="E246" s="47">
        <v>1</v>
      </c>
      <c r="F246" s="47">
        <v>0</v>
      </c>
      <c r="G246" s="47">
        <v>0.45</v>
      </c>
      <c r="H246" s="47">
        <v>0</v>
      </c>
      <c r="I246" s="47">
        <v>0.45</v>
      </c>
      <c r="J246" s="47" t="s">
        <v>348</v>
      </c>
      <c r="K246" s="47">
        <v>57.4</v>
      </c>
      <c r="L246" s="47">
        <v>28.28</v>
      </c>
      <c r="M246" s="47">
        <v>41.1</v>
      </c>
      <c r="N246" s="47">
        <v>57.4</v>
      </c>
      <c r="O246" s="47">
        <v>28.28</v>
      </c>
      <c r="P246" s="47">
        <v>44.1</v>
      </c>
      <c r="Q246" s="47" t="str">
        <f t="shared" si="12"/>
        <v>C52-MAI</v>
      </c>
      <c r="R246" s="47">
        <f t="shared" si="13"/>
        <v>450</v>
      </c>
      <c r="S246" s="47">
        <f t="shared" si="14"/>
        <v>0</v>
      </c>
      <c r="U246" s="47">
        <f>VLOOKUP(A246,'Story Data'!A:B,2,0)*1000</f>
        <v>3000</v>
      </c>
    </row>
    <row r="247" spans="1:21">
      <c r="A247" s="47" t="s">
        <v>325</v>
      </c>
      <c r="B247" s="47" t="s">
        <v>87</v>
      </c>
      <c r="C247" s="47">
        <v>0</v>
      </c>
      <c r="D247" s="47">
        <v>0</v>
      </c>
      <c r="E247" s="47">
        <v>1</v>
      </c>
      <c r="F247" s="47">
        <v>0</v>
      </c>
      <c r="G247" s="47">
        <v>0.6</v>
      </c>
      <c r="H247" s="47">
        <v>0</v>
      </c>
      <c r="I247" s="47">
        <v>0.6</v>
      </c>
      <c r="J247" s="47" t="s">
        <v>348</v>
      </c>
      <c r="K247" s="47">
        <v>57.4</v>
      </c>
      <c r="L247" s="47">
        <v>28.28</v>
      </c>
      <c r="M247" s="47">
        <v>37.200000000000003</v>
      </c>
      <c r="N247" s="47">
        <v>57.4</v>
      </c>
      <c r="O247" s="47">
        <v>28.28</v>
      </c>
      <c r="P247" s="47">
        <v>41.1</v>
      </c>
      <c r="Q247" s="47" t="str">
        <f t="shared" si="12"/>
        <v>C52-AP MAI</v>
      </c>
      <c r="R247" s="47">
        <f t="shared" si="13"/>
        <v>600</v>
      </c>
      <c r="S247" s="47">
        <f t="shared" si="14"/>
        <v>0</v>
      </c>
      <c r="U247" s="47">
        <f>VLOOKUP(A247,'Story Data'!A:B,2,0)*1000</f>
        <v>3900</v>
      </c>
    </row>
    <row r="248" spans="1:21">
      <c r="A248" s="47" t="s">
        <v>326</v>
      </c>
      <c r="B248" s="47" t="s">
        <v>87</v>
      </c>
      <c r="C248" s="47">
        <v>0</v>
      </c>
      <c r="D248" s="47">
        <v>0</v>
      </c>
      <c r="E248" s="47">
        <v>1</v>
      </c>
      <c r="F248" s="47">
        <v>0</v>
      </c>
      <c r="G248" s="47">
        <v>0.6</v>
      </c>
      <c r="H248" s="47">
        <v>0</v>
      </c>
      <c r="I248" s="47">
        <v>0.6</v>
      </c>
      <c r="J248" s="47" t="s">
        <v>348</v>
      </c>
      <c r="K248" s="47">
        <v>57.4</v>
      </c>
      <c r="L248" s="47">
        <v>28.28</v>
      </c>
      <c r="M248" s="47">
        <v>33.299999999999997</v>
      </c>
      <c r="N248" s="47">
        <v>57.4</v>
      </c>
      <c r="O248" s="47">
        <v>28.28</v>
      </c>
      <c r="P248" s="47">
        <v>37.200000000000003</v>
      </c>
      <c r="Q248" s="47" t="str">
        <f t="shared" si="12"/>
        <v>C52-T9</v>
      </c>
      <c r="R248" s="47">
        <f t="shared" si="13"/>
        <v>600</v>
      </c>
      <c r="S248" s="47">
        <f t="shared" si="14"/>
        <v>0</v>
      </c>
      <c r="U248" s="47">
        <f>VLOOKUP(A248,'Story Data'!A:B,2,0)*1000</f>
        <v>3900</v>
      </c>
    </row>
    <row r="249" spans="1:21">
      <c r="A249" s="47" t="s">
        <v>327</v>
      </c>
      <c r="B249" s="47" t="s">
        <v>87</v>
      </c>
      <c r="C249" s="47">
        <v>0</v>
      </c>
      <c r="D249" s="47">
        <v>0</v>
      </c>
      <c r="E249" s="47">
        <v>1</v>
      </c>
      <c r="F249" s="47">
        <v>0</v>
      </c>
      <c r="G249" s="47">
        <v>0.6</v>
      </c>
      <c r="H249" s="47">
        <v>0</v>
      </c>
      <c r="I249" s="47">
        <v>0.6</v>
      </c>
      <c r="J249" s="47" t="s">
        <v>348</v>
      </c>
      <c r="K249" s="47">
        <v>57.4</v>
      </c>
      <c r="L249" s="47">
        <v>28.28</v>
      </c>
      <c r="M249" s="47">
        <v>29.4</v>
      </c>
      <c r="N249" s="47">
        <v>57.4</v>
      </c>
      <c r="O249" s="47">
        <v>28.28</v>
      </c>
      <c r="P249" s="47">
        <v>33.299999999999997</v>
      </c>
      <c r="Q249" s="47" t="str">
        <f t="shared" si="12"/>
        <v>C52-T8</v>
      </c>
      <c r="R249" s="47">
        <f t="shared" si="13"/>
        <v>600</v>
      </c>
      <c r="S249" s="47">
        <f t="shared" si="14"/>
        <v>0</v>
      </c>
      <c r="U249" s="47">
        <f>VLOOKUP(A249,'Story Data'!A:B,2,0)*1000</f>
        <v>3900</v>
      </c>
    </row>
    <row r="250" spans="1:21">
      <c r="A250" s="47" t="s">
        <v>328</v>
      </c>
      <c r="B250" s="47" t="s">
        <v>87</v>
      </c>
      <c r="C250" s="47">
        <v>0</v>
      </c>
      <c r="D250" s="47">
        <v>0</v>
      </c>
      <c r="E250" s="47">
        <v>1</v>
      </c>
      <c r="F250" s="47">
        <v>0</v>
      </c>
      <c r="G250" s="47">
        <v>0.6</v>
      </c>
      <c r="H250" s="47">
        <v>0</v>
      </c>
      <c r="I250" s="47">
        <v>0.6</v>
      </c>
      <c r="J250" s="47" t="s">
        <v>348</v>
      </c>
      <c r="K250" s="47">
        <v>57.4</v>
      </c>
      <c r="L250" s="47">
        <v>28.28</v>
      </c>
      <c r="M250" s="47">
        <v>25.5</v>
      </c>
      <c r="N250" s="47">
        <v>57.4</v>
      </c>
      <c r="O250" s="47">
        <v>28.28</v>
      </c>
      <c r="P250" s="47">
        <v>29.4</v>
      </c>
      <c r="Q250" s="47" t="str">
        <f t="shared" si="12"/>
        <v>C52-T7</v>
      </c>
      <c r="R250" s="47">
        <f t="shared" si="13"/>
        <v>600</v>
      </c>
      <c r="S250" s="47">
        <f t="shared" si="14"/>
        <v>0</v>
      </c>
      <c r="U250" s="47">
        <f>VLOOKUP(A250,'Story Data'!A:B,2,0)*1000</f>
        <v>3900</v>
      </c>
    </row>
    <row r="251" spans="1:21">
      <c r="A251" s="47" t="s">
        <v>329</v>
      </c>
      <c r="B251" s="47" t="s">
        <v>87</v>
      </c>
      <c r="C251" s="47">
        <v>0</v>
      </c>
      <c r="D251" s="47">
        <v>0</v>
      </c>
      <c r="E251" s="47">
        <v>1</v>
      </c>
      <c r="F251" s="47">
        <v>0</v>
      </c>
      <c r="G251" s="47">
        <v>0.6</v>
      </c>
      <c r="H251" s="47">
        <v>0</v>
      </c>
      <c r="I251" s="47">
        <v>0.6</v>
      </c>
      <c r="J251" s="47" t="s">
        <v>348</v>
      </c>
      <c r="K251" s="47">
        <v>57.4</v>
      </c>
      <c r="L251" s="47">
        <v>28.28</v>
      </c>
      <c r="M251" s="47">
        <v>21.6</v>
      </c>
      <c r="N251" s="47">
        <v>57.4</v>
      </c>
      <c r="O251" s="47">
        <v>28.28</v>
      </c>
      <c r="P251" s="47">
        <v>25.5</v>
      </c>
      <c r="Q251" s="47" t="str">
        <f t="shared" si="12"/>
        <v>C52-T6</v>
      </c>
      <c r="R251" s="47">
        <f t="shared" si="13"/>
        <v>600</v>
      </c>
      <c r="S251" s="47">
        <f t="shared" si="14"/>
        <v>0</v>
      </c>
      <c r="U251" s="47">
        <f>VLOOKUP(A251,'Story Data'!A:B,2,0)*1000</f>
        <v>3900</v>
      </c>
    </row>
    <row r="252" spans="1:21">
      <c r="A252" s="47" t="s">
        <v>324</v>
      </c>
      <c r="B252" s="47" t="s">
        <v>87</v>
      </c>
      <c r="C252" s="47">
        <v>0</v>
      </c>
      <c r="D252" s="47">
        <v>0</v>
      </c>
      <c r="E252" s="47">
        <v>1</v>
      </c>
      <c r="F252" s="47">
        <v>0</v>
      </c>
      <c r="G252" s="47">
        <v>0.6</v>
      </c>
      <c r="H252" s="47">
        <v>0</v>
      </c>
      <c r="I252" s="47">
        <v>0.6</v>
      </c>
      <c r="J252" s="47" t="s">
        <v>348</v>
      </c>
      <c r="K252" s="47">
        <v>57.4</v>
      </c>
      <c r="L252" s="47">
        <v>28.28</v>
      </c>
      <c r="M252" s="47">
        <v>17.7</v>
      </c>
      <c r="N252" s="47">
        <v>57.4</v>
      </c>
      <c r="O252" s="47">
        <v>28.28</v>
      </c>
      <c r="P252" s="47">
        <v>21.6</v>
      </c>
      <c r="Q252" s="47" t="str">
        <f t="shared" si="12"/>
        <v>C52-T5</v>
      </c>
      <c r="R252" s="47">
        <f t="shared" si="13"/>
        <v>600</v>
      </c>
      <c r="S252" s="47">
        <f t="shared" si="14"/>
        <v>0</v>
      </c>
      <c r="U252" s="47">
        <f>VLOOKUP(A252,'Story Data'!A:B,2,0)*1000</f>
        <v>3900</v>
      </c>
    </row>
    <row r="253" spans="1:21">
      <c r="A253" s="47" t="s">
        <v>330</v>
      </c>
      <c r="B253" s="47" t="s">
        <v>87</v>
      </c>
      <c r="C253" s="47">
        <v>0</v>
      </c>
      <c r="D253" s="47">
        <v>0</v>
      </c>
      <c r="E253" s="47">
        <v>1</v>
      </c>
      <c r="F253" s="47">
        <v>0</v>
      </c>
      <c r="G253" s="47">
        <v>0.6</v>
      </c>
      <c r="H253" s="47">
        <v>0</v>
      </c>
      <c r="I253" s="47">
        <v>0.6</v>
      </c>
      <c r="J253" s="47" t="s">
        <v>348</v>
      </c>
      <c r="K253" s="47">
        <v>57.4</v>
      </c>
      <c r="L253" s="47">
        <v>28.28</v>
      </c>
      <c r="M253" s="47">
        <v>12.6</v>
      </c>
      <c r="N253" s="47">
        <v>57.4</v>
      </c>
      <c r="O253" s="47">
        <v>28.28</v>
      </c>
      <c r="P253" s="47">
        <v>17.7</v>
      </c>
      <c r="Q253" s="47" t="str">
        <f t="shared" si="12"/>
        <v>C52-T4</v>
      </c>
      <c r="R253" s="47">
        <f t="shared" si="13"/>
        <v>600</v>
      </c>
      <c r="S253" s="47">
        <f t="shared" si="14"/>
        <v>0</v>
      </c>
      <c r="U253" s="47">
        <f>VLOOKUP(A253,'Story Data'!A:B,2,0)*1000</f>
        <v>5100</v>
      </c>
    </row>
    <row r="254" spans="1:21">
      <c r="A254" s="47" t="s">
        <v>331</v>
      </c>
      <c r="B254" s="47" t="s">
        <v>87</v>
      </c>
      <c r="C254" s="47">
        <v>0</v>
      </c>
      <c r="D254" s="47">
        <v>0</v>
      </c>
      <c r="E254" s="47">
        <v>1</v>
      </c>
      <c r="F254" s="47">
        <v>0</v>
      </c>
      <c r="G254" s="47">
        <v>0.6</v>
      </c>
      <c r="H254" s="47">
        <v>0</v>
      </c>
      <c r="I254" s="47">
        <v>0.6</v>
      </c>
      <c r="J254" s="47" t="s">
        <v>348</v>
      </c>
      <c r="K254" s="47">
        <v>57.4</v>
      </c>
      <c r="L254" s="47">
        <v>28.28</v>
      </c>
      <c r="M254" s="47">
        <v>8.1</v>
      </c>
      <c r="N254" s="47">
        <v>57.4</v>
      </c>
      <c r="O254" s="47">
        <v>28.28</v>
      </c>
      <c r="P254" s="47">
        <v>12.6</v>
      </c>
      <c r="Q254" s="47" t="str">
        <f t="shared" si="12"/>
        <v>C52-T3</v>
      </c>
      <c r="R254" s="47">
        <f t="shared" si="13"/>
        <v>600</v>
      </c>
      <c r="S254" s="47">
        <f t="shared" si="14"/>
        <v>0</v>
      </c>
      <c r="U254" s="47">
        <f>VLOOKUP(A254,'Story Data'!A:B,2,0)*1000</f>
        <v>4500</v>
      </c>
    </row>
    <row r="255" spans="1:21">
      <c r="A255" s="47" t="s">
        <v>135</v>
      </c>
      <c r="B255" s="47" t="s">
        <v>87</v>
      </c>
      <c r="C255" s="47">
        <v>0</v>
      </c>
      <c r="D255" s="47">
        <v>0</v>
      </c>
      <c r="E255" s="47">
        <v>1</v>
      </c>
      <c r="F255" s="47">
        <v>0</v>
      </c>
      <c r="G255" s="47">
        <v>0.6</v>
      </c>
      <c r="H255" s="47">
        <v>0</v>
      </c>
      <c r="I255" s="47">
        <v>0.6</v>
      </c>
      <c r="J255" s="47" t="s">
        <v>348</v>
      </c>
      <c r="K255" s="47">
        <v>57.4</v>
      </c>
      <c r="L255" s="47">
        <v>28.28</v>
      </c>
      <c r="M255" s="47">
        <v>3</v>
      </c>
      <c r="N255" s="47">
        <v>57.4</v>
      </c>
      <c r="O255" s="47">
        <v>28.28</v>
      </c>
      <c r="P255" s="47">
        <v>8.1</v>
      </c>
      <c r="Q255" s="47" t="str">
        <f t="shared" si="12"/>
        <v>C52-T2</v>
      </c>
      <c r="R255" s="47">
        <f t="shared" si="13"/>
        <v>600</v>
      </c>
      <c r="S255" s="47">
        <f t="shared" si="14"/>
        <v>0</v>
      </c>
      <c r="U255" s="47">
        <f>VLOOKUP(A255,'Story Data'!A:B,2,0)*1000</f>
        <v>5100</v>
      </c>
    </row>
    <row r="256" spans="1:21">
      <c r="A256" s="47" t="s">
        <v>332</v>
      </c>
      <c r="B256" s="47" t="s">
        <v>87</v>
      </c>
      <c r="C256" s="47">
        <v>0</v>
      </c>
      <c r="D256" s="47">
        <v>0</v>
      </c>
      <c r="E256" s="47">
        <v>1</v>
      </c>
      <c r="F256" s="47">
        <v>0</v>
      </c>
      <c r="G256" s="47">
        <v>0.6</v>
      </c>
      <c r="H256" s="47">
        <v>0</v>
      </c>
      <c r="I256" s="47">
        <v>0.6</v>
      </c>
      <c r="J256" s="47" t="s">
        <v>348</v>
      </c>
      <c r="K256" s="47">
        <v>57.4</v>
      </c>
      <c r="L256" s="47">
        <v>28.28</v>
      </c>
      <c r="M256" s="47">
        <v>0</v>
      </c>
      <c r="N256" s="47">
        <v>57.4</v>
      </c>
      <c r="O256" s="47">
        <v>28.28</v>
      </c>
      <c r="P256" s="47">
        <v>3</v>
      </c>
      <c r="Q256" s="47" t="str">
        <f t="shared" si="12"/>
        <v>C52-T1</v>
      </c>
      <c r="R256" s="47">
        <f t="shared" si="13"/>
        <v>600</v>
      </c>
      <c r="S256" s="47">
        <f t="shared" si="14"/>
        <v>0</v>
      </c>
      <c r="U256" s="47">
        <f>VLOOKUP(A256,'Story Data'!A:B,2,0)*1000</f>
        <v>3000</v>
      </c>
    </row>
    <row r="257" spans="1:21">
      <c r="A257" s="47" t="s">
        <v>30</v>
      </c>
      <c r="B257" s="47" t="s">
        <v>87</v>
      </c>
      <c r="C257" s="47">
        <v>0</v>
      </c>
      <c r="D257" s="47">
        <v>0</v>
      </c>
      <c r="E257" s="47">
        <v>1</v>
      </c>
      <c r="F257" s="47">
        <v>0</v>
      </c>
      <c r="G257" s="47">
        <v>0.6</v>
      </c>
      <c r="H257" s="47">
        <v>0</v>
      </c>
      <c r="I257" s="47">
        <v>0.6</v>
      </c>
      <c r="J257" s="47" t="s">
        <v>348</v>
      </c>
      <c r="K257" s="47">
        <v>57.4</v>
      </c>
      <c r="L257" s="47">
        <v>28.28</v>
      </c>
      <c r="M257" s="47">
        <v>-3.1</v>
      </c>
      <c r="N257" s="47">
        <v>57.4</v>
      </c>
      <c r="O257" s="47">
        <v>28.28</v>
      </c>
      <c r="P257" s="47">
        <v>0</v>
      </c>
      <c r="Q257" s="47" t="str">
        <f t="shared" si="12"/>
        <v>C52-HAM</v>
      </c>
      <c r="R257" s="47">
        <f t="shared" si="13"/>
        <v>600</v>
      </c>
      <c r="S257" s="47">
        <f t="shared" si="14"/>
        <v>0</v>
      </c>
      <c r="U257" s="47">
        <f>VLOOKUP(A257,'Story Data'!A:B,2,0)*1000</f>
        <v>3100</v>
      </c>
    </row>
    <row r="258" spans="1:21">
      <c r="A258" s="47" t="s">
        <v>323</v>
      </c>
      <c r="B258" s="47" t="s">
        <v>86</v>
      </c>
      <c r="C258" s="47">
        <v>0</v>
      </c>
      <c r="D258" s="47">
        <v>0</v>
      </c>
      <c r="E258" s="47">
        <v>1</v>
      </c>
      <c r="F258" s="47">
        <v>0</v>
      </c>
      <c r="G258" s="47">
        <v>0.45</v>
      </c>
      <c r="H258" s="47">
        <v>0</v>
      </c>
      <c r="I258" s="47">
        <v>0.45</v>
      </c>
      <c r="J258" s="47" t="s">
        <v>348</v>
      </c>
      <c r="K258" s="47">
        <v>54.7</v>
      </c>
      <c r="L258" s="47">
        <v>23.27</v>
      </c>
      <c r="M258" s="47">
        <v>41.1</v>
      </c>
      <c r="N258" s="47">
        <v>54.7</v>
      </c>
      <c r="O258" s="47">
        <v>23.27</v>
      </c>
      <c r="P258" s="47">
        <v>44.1</v>
      </c>
      <c r="Q258" s="47" t="str">
        <f t="shared" si="12"/>
        <v>C51-MAI</v>
      </c>
      <c r="R258" s="47">
        <f t="shared" si="13"/>
        <v>450</v>
      </c>
      <c r="S258" s="47">
        <f t="shared" si="14"/>
        <v>0</v>
      </c>
      <c r="U258" s="47">
        <f>VLOOKUP(A258,'Story Data'!A:B,2,0)*1000</f>
        <v>3000</v>
      </c>
    </row>
    <row r="259" spans="1:21">
      <c r="A259" s="47" t="s">
        <v>325</v>
      </c>
      <c r="B259" s="47" t="s">
        <v>86</v>
      </c>
      <c r="C259" s="47">
        <v>0</v>
      </c>
      <c r="D259" s="47">
        <v>0</v>
      </c>
      <c r="E259" s="47">
        <v>1</v>
      </c>
      <c r="F259" s="47">
        <v>0</v>
      </c>
      <c r="G259" s="47">
        <v>0.6</v>
      </c>
      <c r="H259" s="47">
        <v>0</v>
      </c>
      <c r="I259" s="47">
        <v>0.6</v>
      </c>
      <c r="J259" s="47" t="s">
        <v>348</v>
      </c>
      <c r="K259" s="47">
        <v>54.7</v>
      </c>
      <c r="L259" s="47">
        <v>23.27</v>
      </c>
      <c r="M259" s="47">
        <v>37.200000000000003</v>
      </c>
      <c r="N259" s="47">
        <v>54.7</v>
      </c>
      <c r="O259" s="47">
        <v>23.27</v>
      </c>
      <c r="P259" s="47">
        <v>41.1</v>
      </c>
      <c r="Q259" s="47" t="str">
        <f t="shared" ref="Q259:Q322" si="15">B259&amp;"-"&amp;A259</f>
        <v>C51-AP MAI</v>
      </c>
      <c r="R259" s="47">
        <f t="shared" ref="R259:R322" si="16">G259*1000</f>
        <v>600</v>
      </c>
      <c r="S259" s="47">
        <f t="shared" ref="S259:S322" si="17">F259*1000</f>
        <v>0</v>
      </c>
      <c r="U259" s="47">
        <f>VLOOKUP(A259,'Story Data'!A:B,2,0)*1000</f>
        <v>3900</v>
      </c>
    </row>
    <row r="260" spans="1:21">
      <c r="A260" s="47" t="s">
        <v>326</v>
      </c>
      <c r="B260" s="47" t="s">
        <v>86</v>
      </c>
      <c r="C260" s="47">
        <v>0</v>
      </c>
      <c r="D260" s="47">
        <v>0</v>
      </c>
      <c r="E260" s="47">
        <v>1</v>
      </c>
      <c r="F260" s="47">
        <v>0</v>
      </c>
      <c r="G260" s="47">
        <v>0.6</v>
      </c>
      <c r="H260" s="47">
        <v>0</v>
      </c>
      <c r="I260" s="47">
        <v>0.6</v>
      </c>
      <c r="J260" s="47" t="s">
        <v>348</v>
      </c>
      <c r="K260" s="47">
        <v>54.7</v>
      </c>
      <c r="L260" s="47">
        <v>23.27</v>
      </c>
      <c r="M260" s="47">
        <v>33.299999999999997</v>
      </c>
      <c r="N260" s="47">
        <v>54.7</v>
      </c>
      <c r="O260" s="47">
        <v>23.27</v>
      </c>
      <c r="P260" s="47">
        <v>37.200000000000003</v>
      </c>
      <c r="Q260" s="47" t="str">
        <f t="shared" si="15"/>
        <v>C51-T9</v>
      </c>
      <c r="R260" s="47">
        <f t="shared" si="16"/>
        <v>600</v>
      </c>
      <c r="S260" s="47">
        <f t="shared" si="17"/>
        <v>0</v>
      </c>
      <c r="U260" s="47">
        <f>VLOOKUP(A260,'Story Data'!A:B,2,0)*1000</f>
        <v>3900</v>
      </c>
    </row>
    <row r="261" spans="1:21">
      <c r="A261" s="47" t="s">
        <v>327</v>
      </c>
      <c r="B261" s="47" t="s">
        <v>86</v>
      </c>
      <c r="C261" s="47">
        <v>0</v>
      </c>
      <c r="D261" s="47">
        <v>0</v>
      </c>
      <c r="E261" s="47">
        <v>1</v>
      </c>
      <c r="F261" s="47">
        <v>0</v>
      </c>
      <c r="G261" s="47">
        <v>0.6</v>
      </c>
      <c r="H261" s="47">
        <v>0</v>
      </c>
      <c r="I261" s="47">
        <v>0.6</v>
      </c>
      <c r="J261" s="47" t="s">
        <v>348</v>
      </c>
      <c r="K261" s="47">
        <v>54.7</v>
      </c>
      <c r="L261" s="47">
        <v>23.27</v>
      </c>
      <c r="M261" s="47">
        <v>29.4</v>
      </c>
      <c r="N261" s="47">
        <v>54.7</v>
      </c>
      <c r="O261" s="47">
        <v>23.27</v>
      </c>
      <c r="P261" s="47">
        <v>33.299999999999997</v>
      </c>
      <c r="Q261" s="47" t="str">
        <f t="shared" si="15"/>
        <v>C51-T8</v>
      </c>
      <c r="R261" s="47">
        <f t="shared" si="16"/>
        <v>600</v>
      </c>
      <c r="S261" s="47">
        <f t="shared" si="17"/>
        <v>0</v>
      </c>
      <c r="U261" s="47">
        <f>VLOOKUP(A261,'Story Data'!A:B,2,0)*1000</f>
        <v>3900</v>
      </c>
    </row>
    <row r="262" spans="1:21">
      <c r="A262" s="47" t="s">
        <v>328</v>
      </c>
      <c r="B262" s="47" t="s">
        <v>86</v>
      </c>
      <c r="C262" s="47">
        <v>0</v>
      </c>
      <c r="D262" s="47">
        <v>0</v>
      </c>
      <c r="E262" s="47">
        <v>1</v>
      </c>
      <c r="F262" s="47">
        <v>0</v>
      </c>
      <c r="G262" s="47">
        <v>0.6</v>
      </c>
      <c r="H262" s="47">
        <v>0</v>
      </c>
      <c r="I262" s="47">
        <v>0.6</v>
      </c>
      <c r="J262" s="47" t="s">
        <v>348</v>
      </c>
      <c r="K262" s="47">
        <v>54.7</v>
      </c>
      <c r="L262" s="47">
        <v>23.27</v>
      </c>
      <c r="M262" s="47">
        <v>25.5</v>
      </c>
      <c r="N262" s="47">
        <v>54.7</v>
      </c>
      <c r="O262" s="47">
        <v>23.27</v>
      </c>
      <c r="P262" s="47">
        <v>29.4</v>
      </c>
      <c r="Q262" s="47" t="str">
        <f t="shared" si="15"/>
        <v>C51-T7</v>
      </c>
      <c r="R262" s="47">
        <f t="shared" si="16"/>
        <v>600</v>
      </c>
      <c r="S262" s="47">
        <f t="shared" si="17"/>
        <v>0</v>
      </c>
      <c r="U262" s="47">
        <f>VLOOKUP(A262,'Story Data'!A:B,2,0)*1000</f>
        <v>3900</v>
      </c>
    </row>
    <row r="263" spans="1:21">
      <c r="A263" s="47" t="s">
        <v>329</v>
      </c>
      <c r="B263" s="47" t="s">
        <v>86</v>
      </c>
      <c r="C263" s="47">
        <v>0</v>
      </c>
      <c r="D263" s="47">
        <v>0</v>
      </c>
      <c r="E263" s="47">
        <v>1</v>
      </c>
      <c r="F263" s="47">
        <v>0</v>
      </c>
      <c r="G263" s="47">
        <v>0.6</v>
      </c>
      <c r="H263" s="47">
        <v>0</v>
      </c>
      <c r="I263" s="47">
        <v>0.6</v>
      </c>
      <c r="J263" s="47" t="s">
        <v>348</v>
      </c>
      <c r="K263" s="47">
        <v>54.7</v>
      </c>
      <c r="L263" s="47">
        <v>23.27</v>
      </c>
      <c r="M263" s="47">
        <v>21.6</v>
      </c>
      <c r="N263" s="47">
        <v>54.7</v>
      </c>
      <c r="O263" s="47">
        <v>23.27</v>
      </c>
      <c r="P263" s="47">
        <v>25.5</v>
      </c>
      <c r="Q263" s="47" t="str">
        <f t="shared" si="15"/>
        <v>C51-T6</v>
      </c>
      <c r="R263" s="47">
        <f t="shared" si="16"/>
        <v>600</v>
      </c>
      <c r="S263" s="47">
        <f t="shared" si="17"/>
        <v>0</v>
      </c>
      <c r="U263" s="47">
        <f>VLOOKUP(A263,'Story Data'!A:B,2,0)*1000</f>
        <v>3900</v>
      </c>
    </row>
    <row r="264" spans="1:21">
      <c r="A264" s="47" t="s">
        <v>324</v>
      </c>
      <c r="B264" s="47" t="s">
        <v>86</v>
      </c>
      <c r="C264" s="47">
        <v>0</v>
      </c>
      <c r="D264" s="47">
        <v>0</v>
      </c>
      <c r="E264" s="47">
        <v>1</v>
      </c>
      <c r="F264" s="47">
        <v>0</v>
      </c>
      <c r="G264" s="47">
        <v>0.6</v>
      </c>
      <c r="H264" s="47">
        <v>0</v>
      </c>
      <c r="I264" s="47">
        <v>0.6</v>
      </c>
      <c r="J264" s="47" t="s">
        <v>348</v>
      </c>
      <c r="K264" s="47">
        <v>54.7</v>
      </c>
      <c r="L264" s="47">
        <v>23.27</v>
      </c>
      <c r="M264" s="47">
        <v>17.7</v>
      </c>
      <c r="N264" s="47">
        <v>54.7</v>
      </c>
      <c r="O264" s="47">
        <v>23.27</v>
      </c>
      <c r="P264" s="47">
        <v>21.6</v>
      </c>
      <c r="Q264" s="47" t="str">
        <f t="shared" si="15"/>
        <v>C51-T5</v>
      </c>
      <c r="R264" s="47">
        <f t="shared" si="16"/>
        <v>600</v>
      </c>
      <c r="S264" s="47">
        <f t="shared" si="17"/>
        <v>0</v>
      </c>
      <c r="U264" s="47">
        <f>VLOOKUP(A264,'Story Data'!A:B,2,0)*1000</f>
        <v>3900</v>
      </c>
    </row>
    <row r="265" spans="1:21">
      <c r="A265" s="47" t="s">
        <v>330</v>
      </c>
      <c r="B265" s="47" t="s">
        <v>86</v>
      </c>
      <c r="C265" s="47">
        <v>0</v>
      </c>
      <c r="D265" s="47">
        <v>0</v>
      </c>
      <c r="E265" s="47">
        <v>1</v>
      </c>
      <c r="F265" s="47">
        <v>0</v>
      </c>
      <c r="G265" s="47">
        <v>0.6</v>
      </c>
      <c r="H265" s="47">
        <v>0</v>
      </c>
      <c r="I265" s="47">
        <v>0.6</v>
      </c>
      <c r="J265" s="47" t="s">
        <v>348</v>
      </c>
      <c r="K265" s="47">
        <v>54.7</v>
      </c>
      <c r="L265" s="47">
        <v>23.27</v>
      </c>
      <c r="M265" s="47">
        <v>12.6</v>
      </c>
      <c r="N265" s="47">
        <v>54.7</v>
      </c>
      <c r="O265" s="47">
        <v>23.27</v>
      </c>
      <c r="P265" s="47">
        <v>17.7</v>
      </c>
      <c r="Q265" s="47" t="str">
        <f t="shared" si="15"/>
        <v>C51-T4</v>
      </c>
      <c r="R265" s="47">
        <f t="shared" si="16"/>
        <v>600</v>
      </c>
      <c r="S265" s="47">
        <f t="shared" si="17"/>
        <v>0</v>
      </c>
      <c r="U265" s="47">
        <f>VLOOKUP(A265,'Story Data'!A:B,2,0)*1000</f>
        <v>5100</v>
      </c>
    </row>
    <row r="266" spans="1:21">
      <c r="A266" s="47" t="s">
        <v>331</v>
      </c>
      <c r="B266" s="47" t="s">
        <v>86</v>
      </c>
      <c r="C266" s="47">
        <v>0</v>
      </c>
      <c r="D266" s="47">
        <v>0</v>
      </c>
      <c r="E266" s="47">
        <v>1</v>
      </c>
      <c r="F266" s="47">
        <v>0</v>
      </c>
      <c r="G266" s="47">
        <v>0.6</v>
      </c>
      <c r="H266" s="47">
        <v>0</v>
      </c>
      <c r="I266" s="47">
        <v>0.6</v>
      </c>
      <c r="J266" s="47" t="s">
        <v>348</v>
      </c>
      <c r="K266" s="47">
        <v>54.7</v>
      </c>
      <c r="L266" s="47">
        <v>23.27</v>
      </c>
      <c r="M266" s="47">
        <v>8.1</v>
      </c>
      <c r="N266" s="47">
        <v>54.7</v>
      </c>
      <c r="O266" s="47">
        <v>23.27</v>
      </c>
      <c r="P266" s="47">
        <v>12.6</v>
      </c>
      <c r="Q266" s="47" t="str">
        <f t="shared" si="15"/>
        <v>C51-T3</v>
      </c>
      <c r="R266" s="47">
        <f t="shared" si="16"/>
        <v>600</v>
      </c>
      <c r="S266" s="47">
        <f t="shared" si="17"/>
        <v>0</v>
      </c>
      <c r="U266" s="47">
        <f>VLOOKUP(A266,'Story Data'!A:B,2,0)*1000</f>
        <v>4500</v>
      </c>
    </row>
    <row r="267" spans="1:21">
      <c r="A267" s="47" t="s">
        <v>135</v>
      </c>
      <c r="B267" s="47" t="s">
        <v>86</v>
      </c>
      <c r="C267" s="47">
        <v>0</v>
      </c>
      <c r="D267" s="47">
        <v>0</v>
      </c>
      <c r="E267" s="47">
        <v>1</v>
      </c>
      <c r="F267" s="47">
        <v>0</v>
      </c>
      <c r="G267" s="47">
        <v>0.6</v>
      </c>
      <c r="H267" s="47">
        <v>0</v>
      </c>
      <c r="I267" s="47">
        <v>0.6</v>
      </c>
      <c r="J267" s="47" t="s">
        <v>348</v>
      </c>
      <c r="K267" s="47">
        <v>54.7</v>
      </c>
      <c r="L267" s="47">
        <v>23.27</v>
      </c>
      <c r="M267" s="47">
        <v>3</v>
      </c>
      <c r="N267" s="47">
        <v>54.7</v>
      </c>
      <c r="O267" s="47">
        <v>23.27</v>
      </c>
      <c r="P267" s="47">
        <v>8.1</v>
      </c>
      <c r="Q267" s="47" t="str">
        <f t="shared" si="15"/>
        <v>C51-T2</v>
      </c>
      <c r="R267" s="47">
        <f t="shared" si="16"/>
        <v>600</v>
      </c>
      <c r="S267" s="47">
        <f t="shared" si="17"/>
        <v>0</v>
      </c>
      <c r="U267" s="47">
        <f>VLOOKUP(A267,'Story Data'!A:B,2,0)*1000</f>
        <v>5100</v>
      </c>
    </row>
    <row r="268" spans="1:21">
      <c r="A268" s="47" t="s">
        <v>332</v>
      </c>
      <c r="B268" s="47" t="s">
        <v>86</v>
      </c>
      <c r="C268" s="47">
        <v>0</v>
      </c>
      <c r="D268" s="47">
        <v>0</v>
      </c>
      <c r="E268" s="47">
        <v>1</v>
      </c>
      <c r="F268" s="47">
        <v>0</v>
      </c>
      <c r="G268" s="47">
        <v>0.6</v>
      </c>
      <c r="H268" s="47">
        <v>0</v>
      </c>
      <c r="I268" s="47">
        <v>0.6</v>
      </c>
      <c r="J268" s="47" t="s">
        <v>348</v>
      </c>
      <c r="K268" s="47">
        <v>54.7</v>
      </c>
      <c r="L268" s="47">
        <v>23.27</v>
      </c>
      <c r="M268" s="47">
        <v>0</v>
      </c>
      <c r="N268" s="47">
        <v>54.7</v>
      </c>
      <c r="O268" s="47">
        <v>23.27</v>
      </c>
      <c r="P268" s="47">
        <v>3</v>
      </c>
      <c r="Q268" s="47" t="str">
        <f t="shared" si="15"/>
        <v>C51-T1</v>
      </c>
      <c r="R268" s="47">
        <f t="shared" si="16"/>
        <v>600</v>
      </c>
      <c r="S268" s="47">
        <f t="shared" si="17"/>
        <v>0</v>
      </c>
      <c r="U268" s="47">
        <f>VLOOKUP(A268,'Story Data'!A:B,2,0)*1000</f>
        <v>3000</v>
      </c>
    </row>
    <row r="269" spans="1:21">
      <c r="A269" s="47" t="s">
        <v>30</v>
      </c>
      <c r="B269" s="47" t="s">
        <v>86</v>
      </c>
      <c r="C269" s="47">
        <v>0</v>
      </c>
      <c r="D269" s="47">
        <v>0</v>
      </c>
      <c r="E269" s="47">
        <v>1</v>
      </c>
      <c r="F269" s="47">
        <v>0</v>
      </c>
      <c r="G269" s="47">
        <v>0.6</v>
      </c>
      <c r="H269" s="47">
        <v>0</v>
      </c>
      <c r="I269" s="47">
        <v>0.6</v>
      </c>
      <c r="J269" s="47" t="s">
        <v>348</v>
      </c>
      <c r="K269" s="47">
        <v>54.7</v>
      </c>
      <c r="L269" s="47">
        <v>23.27</v>
      </c>
      <c r="M269" s="47">
        <v>-3.1</v>
      </c>
      <c r="N269" s="47">
        <v>54.7</v>
      </c>
      <c r="O269" s="47">
        <v>23.27</v>
      </c>
      <c r="P269" s="47">
        <v>0</v>
      </c>
      <c r="Q269" s="47" t="str">
        <f t="shared" si="15"/>
        <v>C51-HAM</v>
      </c>
      <c r="R269" s="47">
        <f t="shared" si="16"/>
        <v>600</v>
      </c>
      <c r="S269" s="47">
        <f t="shared" si="17"/>
        <v>0</v>
      </c>
      <c r="U269" s="47">
        <f>VLOOKUP(A269,'Story Data'!A:B,2,0)*1000</f>
        <v>3100</v>
      </c>
    </row>
    <row r="270" spans="1:21">
      <c r="A270" s="47" t="s">
        <v>323</v>
      </c>
      <c r="B270" s="47" t="s">
        <v>85</v>
      </c>
      <c r="C270" s="47">
        <v>71</v>
      </c>
      <c r="D270" s="47">
        <v>0</v>
      </c>
      <c r="E270" s="47">
        <v>1</v>
      </c>
      <c r="F270" s="47">
        <v>0.4</v>
      </c>
      <c r="G270" s="47">
        <v>0.22</v>
      </c>
      <c r="H270" s="47">
        <v>0.4</v>
      </c>
      <c r="I270" s="47">
        <v>0.22</v>
      </c>
      <c r="J270" s="47" t="s">
        <v>348</v>
      </c>
      <c r="K270" s="47">
        <v>49.15</v>
      </c>
      <c r="L270" s="47">
        <v>40.36</v>
      </c>
      <c r="M270" s="47">
        <v>41.1</v>
      </c>
      <c r="N270" s="47">
        <v>49.15</v>
      </c>
      <c r="O270" s="47">
        <v>40.36</v>
      </c>
      <c r="P270" s="47">
        <v>44.1</v>
      </c>
      <c r="Q270" s="47" t="str">
        <f t="shared" si="15"/>
        <v>C50-MAI</v>
      </c>
      <c r="R270" s="47">
        <f t="shared" si="16"/>
        <v>220</v>
      </c>
      <c r="S270" s="47">
        <f t="shared" si="17"/>
        <v>400</v>
      </c>
      <c r="U270" s="47">
        <f>VLOOKUP(A270,'Story Data'!A:B,2,0)*1000</f>
        <v>3000</v>
      </c>
    </row>
    <row r="271" spans="1:21">
      <c r="A271" s="47" t="s">
        <v>325</v>
      </c>
      <c r="B271" s="47" t="s">
        <v>85</v>
      </c>
      <c r="C271" s="47">
        <v>71</v>
      </c>
      <c r="D271" s="47">
        <v>0</v>
      </c>
      <c r="E271" s="47">
        <v>1</v>
      </c>
      <c r="F271" s="47">
        <v>0.4</v>
      </c>
      <c r="G271" s="47">
        <v>0.4</v>
      </c>
      <c r="H271" s="47">
        <v>0.4</v>
      </c>
      <c r="I271" s="47">
        <v>0.4</v>
      </c>
      <c r="J271" s="47" t="s">
        <v>348</v>
      </c>
      <c r="K271" s="47">
        <v>49.15</v>
      </c>
      <c r="L271" s="47">
        <v>40.36</v>
      </c>
      <c r="M271" s="47">
        <v>37.200000000000003</v>
      </c>
      <c r="N271" s="47">
        <v>49.15</v>
      </c>
      <c r="O271" s="47">
        <v>40.36</v>
      </c>
      <c r="P271" s="47">
        <v>41.1</v>
      </c>
      <c r="Q271" s="47" t="str">
        <f t="shared" si="15"/>
        <v>C50-AP MAI</v>
      </c>
      <c r="R271" s="47">
        <f t="shared" si="16"/>
        <v>400</v>
      </c>
      <c r="S271" s="47">
        <f t="shared" si="17"/>
        <v>400</v>
      </c>
      <c r="U271" s="47">
        <f>VLOOKUP(A271,'Story Data'!A:B,2,0)*1000</f>
        <v>3900</v>
      </c>
    </row>
    <row r="272" spans="1:21">
      <c r="A272" s="47" t="s">
        <v>326</v>
      </c>
      <c r="B272" s="47" t="s">
        <v>85</v>
      </c>
      <c r="C272" s="47">
        <v>71</v>
      </c>
      <c r="D272" s="47">
        <v>0</v>
      </c>
      <c r="E272" s="47">
        <v>1</v>
      </c>
      <c r="F272" s="47">
        <v>0.4</v>
      </c>
      <c r="G272" s="47">
        <v>0.4</v>
      </c>
      <c r="H272" s="47">
        <v>0.4</v>
      </c>
      <c r="I272" s="47">
        <v>0.4</v>
      </c>
      <c r="J272" s="47" t="s">
        <v>348</v>
      </c>
      <c r="K272" s="47">
        <v>49.15</v>
      </c>
      <c r="L272" s="47">
        <v>40.36</v>
      </c>
      <c r="M272" s="47">
        <v>33.299999999999997</v>
      </c>
      <c r="N272" s="47">
        <v>49.15</v>
      </c>
      <c r="O272" s="47">
        <v>40.36</v>
      </c>
      <c r="P272" s="47">
        <v>37.200000000000003</v>
      </c>
      <c r="Q272" s="47" t="str">
        <f t="shared" si="15"/>
        <v>C50-T9</v>
      </c>
      <c r="R272" s="47">
        <f t="shared" si="16"/>
        <v>400</v>
      </c>
      <c r="S272" s="47">
        <f t="shared" si="17"/>
        <v>400</v>
      </c>
      <c r="U272" s="47">
        <f>VLOOKUP(A272,'Story Data'!A:B,2,0)*1000</f>
        <v>3900</v>
      </c>
    </row>
    <row r="273" spans="1:21">
      <c r="A273" s="47" t="s">
        <v>327</v>
      </c>
      <c r="B273" s="47" t="s">
        <v>85</v>
      </c>
      <c r="C273" s="47">
        <v>71</v>
      </c>
      <c r="D273" s="47">
        <v>0</v>
      </c>
      <c r="E273" s="47">
        <v>1</v>
      </c>
      <c r="F273" s="47">
        <v>0.4</v>
      </c>
      <c r="G273" s="47">
        <v>0.4</v>
      </c>
      <c r="H273" s="47">
        <v>0.4</v>
      </c>
      <c r="I273" s="47">
        <v>0.4</v>
      </c>
      <c r="J273" s="47" t="s">
        <v>348</v>
      </c>
      <c r="K273" s="47">
        <v>49.15</v>
      </c>
      <c r="L273" s="47">
        <v>40.36</v>
      </c>
      <c r="M273" s="47">
        <v>29.4</v>
      </c>
      <c r="N273" s="47">
        <v>49.15</v>
      </c>
      <c r="O273" s="47">
        <v>40.36</v>
      </c>
      <c r="P273" s="47">
        <v>33.299999999999997</v>
      </c>
      <c r="Q273" s="47" t="str">
        <f t="shared" si="15"/>
        <v>C50-T8</v>
      </c>
      <c r="R273" s="47">
        <f t="shared" si="16"/>
        <v>400</v>
      </c>
      <c r="S273" s="47">
        <f t="shared" si="17"/>
        <v>400</v>
      </c>
      <c r="U273" s="47">
        <f>VLOOKUP(A273,'Story Data'!A:B,2,0)*1000</f>
        <v>3900</v>
      </c>
    </row>
    <row r="274" spans="1:21">
      <c r="A274" s="47" t="s">
        <v>328</v>
      </c>
      <c r="B274" s="47" t="s">
        <v>85</v>
      </c>
      <c r="C274" s="47">
        <v>71</v>
      </c>
      <c r="D274" s="47">
        <v>0</v>
      </c>
      <c r="E274" s="47">
        <v>1</v>
      </c>
      <c r="F274" s="47">
        <v>0.4</v>
      </c>
      <c r="G274" s="47">
        <v>0.4</v>
      </c>
      <c r="H274" s="47">
        <v>0.4</v>
      </c>
      <c r="I274" s="47">
        <v>0.4</v>
      </c>
      <c r="J274" s="47" t="s">
        <v>348</v>
      </c>
      <c r="K274" s="47">
        <v>49.15</v>
      </c>
      <c r="L274" s="47">
        <v>40.36</v>
      </c>
      <c r="M274" s="47">
        <v>25.5</v>
      </c>
      <c r="N274" s="47">
        <v>49.15</v>
      </c>
      <c r="O274" s="47">
        <v>40.36</v>
      </c>
      <c r="P274" s="47">
        <v>29.4</v>
      </c>
      <c r="Q274" s="47" t="str">
        <f t="shared" si="15"/>
        <v>C50-T7</v>
      </c>
      <c r="R274" s="47">
        <f t="shared" si="16"/>
        <v>400</v>
      </c>
      <c r="S274" s="47">
        <f t="shared" si="17"/>
        <v>400</v>
      </c>
      <c r="U274" s="47">
        <f>VLOOKUP(A274,'Story Data'!A:B,2,0)*1000</f>
        <v>3900</v>
      </c>
    </row>
    <row r="275" spans="1:21">
      <c r="A275" s="47" t="s">
        <v>329</v>
      </c>
      <c r="B275" s="47" t="s">
        <v>85</v>
      </c>
      <c r="C275" s="47">
        <v>71</v>
      </c>
      <c r="D275" s="47">
        <v>0</v>
      </c>
      <c r="E275" s="47">
        <v>1</v>
      </c>
      <c r="F275" s="47">
        <v>0.4</v>
      </c>
      <c r="G275" s="47">
        <v>0.4</v>
      </c>
      <c r="H275" s="47">
        <v>0.4</v>
      </c>
      <c r="I275" s="47">
        <v>0.4</v>
      </c>
      <c r="J275" s="47" t="s">
        <v>348</v>
      </c>
      <c r="K275" s="47">
        <v>49.15</v>
      </c>
      <c r="L275" s="47">
        <v>40.36</v>
      </c>
      <c r="M275" s="47">
        <v>21.6</v>
      </c>
      <c r="N275" s="47">
        <v>49.15</v>
      </c>
      <c r="O275" s="47">
        <v>40.36</v>
      </c>
      <c r="P275" s="47">
        <v>25.5</v>
      </c>
      <c r="Q275" s="47" t="str">
        <f t="shared" si="15"/>
        <v>C50-T6</v>
      </c>
      <c r="R275" s="47">
        <f t="shared" si="16"/>
        <v>400</v>
      </c>
      <c r="S275" s="47">
        <f t="shared" si="17"/>
        <v>400</v>
      </c>
      <c r="U275" s="47">
        <f>VLOOKUP(A275,'Story Data'!A:B,2,0)*1000</f>
        <v>3900</v>
      </c>
    </row>
    <row r="276" spans="1:21">
      <c r="A276" s="47" t="s">
        <v>324</v>
      </c>
      <c r="B276" s="47" t="s">
        <v>85</v>
      </c>
      <c r="C276" s="47">
        <v>71</v>
      </c>
      <c r="D276" s="47">
        <v>0</v>
      </c>
      <c r="E276" s="47">
        <v>1</v>
      </c>
      <c r="F276" s="47">
        <v>0.4</v>
      </c>
      <c r="G276" s="47">
        <v>0.4</v>
      </c>
      <c r="H276" s="47">
        <v>0.4</v>
      </c>
      <c r="I276" s="47">
        <v>0.4</v>
      </c>
      <c r="J276" s="47" t="s">
        <v>348</v>
      </c>
      <c r="K276" s="47">
        <v>49.15</v>
      </c>
      <c r="L276" s="47">
        <v>40.36</v>
      </c>
      <c r="M276" s="47">
        <v>17.7</v>
      </c>
      <c r="N276" s="47">
        <v>49.15</v>
      </c>
      <c r="O276" s="47">
        <v>40.36</v>
      </c>
      <c r="P276" s="47">
        <v>21.6</v>
      </c>
      <c r="Q276" s="47" t="str">
        <f t="shared" si="15"/>
        <v>C50-T5</v>
      </c>
      <c r="R276" s="47">
        <f t="shared" si="16"/>
        <v>400</v>
      </c>
      <c r="S276" s="47">
        <f t="shared" si="17"/>
        <v>400</v>
      </c>
      <c r="U276" s="47">
        <f>VLOOKUP(A276,'Story Data'!A:B,2,0)*1000</f>
        <v>3900</v>
      </c>
    </row>
    <row r="277" spans="1:21">
      <c r="A277" s="47" t="s">
        <v>330</v>
      </c>
      <c r="B277" s="47" t="s">
        <v>85</v>
      </c>
      <c r="C277" s="47">
        <v>71</v>
      </c>
      <c r="D277" s="47">
        <v>0</v>
      </c>
      <c r="E277" s="47">
        <v>1</v>
      </c>
      <c r="F277" s="47">
        <v>0.4</v>
      </c>
      <c r="G277" s="47">
        <v>0.4</v>
      </c>
      <c r="H277" s="47">
        <v>0.4</v>
      </c>
      <c r="I277" s="47">
        <v>0.4</v>
      </c>
      <c r="J277" s="47" t="s">
        <v>348</v>
      </c>
      <c r="K277" s="47">
        <v>49.15</v>
      </c>
      <c r="L277" s="47">
        <v>40.36</v>
      </c>
      <c r="M277" s="47">
        <v>12.6</v>
      </c>
      <c r="N277" s="47">
        <v>49.15</v>
      </c>
      <c r="O277" s="47">
        <v>40.36</v>
      </c>
      <c r="P277" s="47">
        <v>17.7</v>
      </c>
      <c r="Q277" s="47" t="str">
        <f t="shared" si="15"/>
        <v>C50-T4</v>
      </c>
      <c r="R277" s="47">
        <f t="shared" si="16"/>
        <v>400</v>
      </c>
      <c r="S277" s="47">
        <f t="shared" si="17"/>
        <v>400</v>
      </c>
      <c r="U277" s="47">
        <f>VLOOKUP(A277,'Story Data'!A:B,2,0)*1000</f>
        <v>5100</v>
      </c>
    </row>
    <row r="278" spans="1:21">
      <c r="A278" s="47" t="s">
        <v>331</v>
      </c>
      <c r="B278" s="47" t="s">
        <v>85</v>
      </c>
      <c r="C278" s="47">
        <v>71</v>
      </c>
      <c r="D278" s="47">
        <v>0</v>
      </c>
      <c r="E278" s="47">
        <v>1</v>
      </c>
      <c r="F278" s="47">
        <v>0.4</v>
      </c>
      <c r="G278" s="47">
        <v>0.4</v>
      </c>
      <c r="H278" s="47">
        <v>0.4</v>
      </c>
      <c r="I278" s="47">
        <v>0.4</v>
      </c>
      <c r="J278" s="47" t="s">
        <v>348</v>
      </c>
      <c r="K278" s="47">
        <v>49.15</v>
      </c>
      <c r="L278" s="47">
        <v>40.36</v>
      </c>
      <c r="M278" s="47">
        <v>8.1</v>
      </c>
      <c r="N278" s="47">
        <v>49.15</v>
      </c>
      <c r="O278" s="47">
        <v>40.36</v>
      </c>
      <c r="P278" s="47">
        <v>12.6</v>
      </c>
      <c r="Q278" s="47" t="str">
        <f t="shared" si="15"/>
        <v>C50-T3</v>
      </c>
      <c r="R278" s="47">
        <f t="shared" si="16"/>
        <v>400</v>
      </c>
      <c r="S278" s="47">
        <f t="shared" si="17"/>
        <v>400</v>
      </c>
      <c r="U278" s="47">
        <f>VLOOKUP(A278,'Story Data'!A:B,2,0)*1000</f>
        <v>4500</v>
      </c>
    </row>
    <row r="279" spans="1:21">
      <c r="A279" s="47" t="s">
        <v>135</v>
      </c>
      <c r="B279" s="47" t="s">
        <v>85</v>
      </c>
      <c r="C279" s="47">
        <v>71</v>
      </c>
      <c r="D279" s="47">
        <v>0</v>
      </c>
      <c r="E279" s="47">
        <v>1</v>
      </c>
      <c r="F279" s="47">
        <v>0.4</v>
      </c>
      <c r="G279" s="47">
        <v>0.4</v>
      </c>
      <c r="H279" s="47">
        <v>0.4</v>
      </c>
      <c r="I279" s="47">
        <v>0.4</v>
      </c>
      <c r="J279" s="47" t="s">
        <v>348</v>
      </c>
      <c r="K279" s="47">
        <v>49.15</v>
      </c>
      <c r="L279" s="47">
        <v>40.36</v>
      </c>
      <c r="M279" s="47">
        <v>3</v>
      </c>
      <c r="N279" s="47">
        <v>49.15</v>
      </c>
      <c r="O279" s="47">
        <v>40.36</v>
      </c>
      <c r="P279" s="47">
        <v>8.1</v>
      </c>
      <c r="Q279" s="47" t="str">
        <f t="shared" si="15"/>
        <v>C50-T2</v>
      </c>
      <c r="R279" s="47">
        <f t="shared" si="16"/>
        <v>400</v>
      </c>
      <c r="S279" s="47">
        <f t="shared" si="17"/>
        <v>400</v>
      </c>
      <c r="U279" s="47">
        <f>VLOOKUP(A279,'Story Data'!A:B,2,0)*1000</f>
        <v>5100</v>
      </c>
    </row>
    <row r="280" spans="1:21">
      <c r="A280" s="47" t="s">
        <v>332</v>
      </c>
      <c r="B280" s="47" t="s">
        <v>85</v>
      </c>
      <c r="C280" s="47">
        <v>71</v>
      </c>
      <c r="D280" s="47">
        <v>0</v>
      </c>
      <c r="E280" s="47">
        <v>1</v>
      </c>
      <c r="F280" s="47">
        <v>0.4</v>
      </c>
      <c r="G280" s="47">
        <v>0.4</v>
      </c>
      <c r="H280" s="47">
        <v>0.4</v>
      </c>
      <c r="I280" s="47">
        <v>0.4</v>
      </c>
      <c r="J280" s="47" t="s">
        <v>348</v>
      </c>
      <c r="K280" s="47">
        <v>49.15</v>
      </c>
      <c r="L280" s="47">
        <v>40.36</v>
      </c>
      <c r="M280" s="47">
        <v>0</v>
      </c>
      <c r="N280" s="47">
        <v>49.15</v>
      </c>
      <c r="O280" s="47">
        <v>40.36</v>
      </c>
      <c r="P280" s="47">
        <v>3</v>
      </c>
      <c r="Q280" s="47" t="str">
        <f t="shared" si="15"/>
        <v>C50-T1</v>
      </c>
      <c r="R280" s="47">
        <f t="shared" si="16"/>
        <v>400</v>
      </c>
      <c r="S280" s="47">
        <f t="shared" si="17"/>
        <v>400</v>
      </c>
      <c r="U280" s="47">
        <f>VLOOKUP(A280,'Story Data'!A:B,2,0)*1000</f>
        <v>3000</v>
      </c>
    </row>
    <row r="281" spans="1:21">
      <c r="A281" s="47" t="s">
        <v>30</v>
      </c>
      <c r="B281" s="47" t="s">
        <v>85</v>
      </c>
      <c r="C281" s="47">
        <v>71</v>
      </c>
      <c r="D281" s="47">
        <v>0</v>
      </c>
      <c r="E281" s="47">
        <v>1</v>
      </c>
      <c r="F281" s="47">
        <v>0.4</v>
      </c>
      <c r="G281" s="47">
        <v>0.4</v>
      </c>
      <c r="H281" s="47">
        <v>0.4</v>
      </c>
      <c r="I281" s="47">
        <v>0.4</v>
      </c>
      <c r="J281" s="47" t="s">
        <v>348</v>
      </c>
      <c r="K281" s="47">
        <v>49.15</v>
      </c>
      <c r="L281" s="47">
        <v>40.36</v>
      </c>
      <c r="M281" s="47">
        <v>-3.1</v>
      </c>
      <c r="N281" s="47">
        <v>49.15</v>
      </c>
      <c r="O281" s="47">
        <v>40.36</v>
      </c>
      <c r="P281" s="47">
        <v>0</v>
      </c>
      <c r="Q281" s="47" t="str">
        <f t="shared" si="15"/>
        <v>C50-HAM</v>
      </c>
      <c r="R281" s="47">
        <f t="shared" si="16"/>
        <v>400</v>
      </c>
      <c r="S281" s="47">
        <f t="shared" si="17"/>
        <v>400</v>
      </c>
      <c r="U281" s="47">
        <f>VLOOKUP(A281,'Story Data'!A:B,2,0)*1000</f>
        <v>3100</v>
      </c>
    </row>
    <row r="282" spans="1:21">
      <c r="A282" s="47" t="s">
        <v>325</v>
      </c>
      <c r="B282" s="47" t="s">
        <v>84</v>
      </c>
      <c r="C282" s="47">
        <v>71</v>
      </c>
      <c r="D282" s="47">
        <v>0</v>
      </c>
      <c r="E282" s="47">
        <v>1</v>
      </c>
      <c r="F282" s="47">
        <v>0.8</v>
      </c>
      <c r="G282" s="47">
        <v>0.6</v>
      </c>
      <c r="H282" s="47">
        <v>0.8</v>
      </c>
      <c r="I282" s="47">
        <v>0.6</v>
      </c>
      <c r="J282" s="47" t="s">
        <v>348</v>
      </c>
      <c r="K282" s="47">
        <v>35.99</v>
      </c>
      <c r="L282" s="47">
        <v>49.72</v>
      </c>
      <c r="M282" s="47">
        <v>37.200000000000003</v>
      </c>
      <c r="N282" s="47">
        <v>35.99</v>
      </c>
      <c r="O282" s="47">
        <v>49.72</v>
      </c>
      <c r="P282" s="47">
        <v>41.1</v>
      </c>
      <c r="Q282" s="47" t="str">
        <f t="shared" si="15"/>
        <v>C5-AP MAI</v>
      </c>
      <c r="R282" s="47">
        <f t="shared" si="16"/>
        <v>600</v>
      </c>
      <c r="S282" s="47">
        <f t="shared" si="17"/>
        <v>800</v>
      </c>
      <c r="U282" s="47">
        <f>VLOOKUP(A282,'Story Data'!A:B,2,0)*1000</f>
        <v>3900</v>
      </c>
    </row>
    <row r="283" spans="1:21">
      <c r="A283" s="47" t="s">
        <v>326</v>
      </c>
      <c r="B283" s="47" t="s">
        <v>84</v>
      </c>
      <c r="C283" s="47">
        <v>71</v>
      </c>
      <c r="D283" s="47">
        <v>0</v>
      </c>
      <c r="E283" s="47">
        <v>1</v>
      </c>
      <c r="F283" s="47">
        <v>0.8</v>
      </c>
      <c r="G283" s="47">
        <v>0.6</v>
      </c>
      <c r="H283" s="47">
        <v>0.8</v>
      </c>
      <c r="I283" s="47">
        <v>0.6</v>
      </c>
      <c r="J283" s="47" t="s">
        <v>348</v>
      </c>
      <c r="K283" s="47">
        <v>35.99</v>
      </c>
      <c r="L283" s="47">
        <v>49.72</v>
      </c>
      <c r="M283" s="47">
        <v>33.299999999999997</v>
      </c>
      <c r="N283" s="47">
        <v>35.99</v>
      </c>
      <c r="O283" s="47">
        <v>49.72</v>
      </c>
      <c r="P283" s="47">
        <v>37.200000000000003</v>
      </c>
      <c r="Q283" s="47" t="str">
        <f t="shared" si="15"/>
        <v>C5-T9</v>
      </c>
      <c r="R283" s="47">
        <f t="shared" si="16"/>
        <v>600</v>
      </c>
      <c r="S283" s="47">
        <f t="shared" si="17"/>
        <v>800</v>
      </c>
      <c r="U283" s="47">
        <f>VLOOKUP(A283,'Story Data'!A:B,2,0)*1000</f>
        <v>3900</v>
      </c>
    </row>
    <row r="284" spans="1:21">
      <c r="A284" s="47" t="s">
        <v>327</v>
      </c>
      <c r="B284" s="47" t="s">
        <v>84</v>
      </c>
      <c r="C284" s="47">
        <v>71</v>
      </c>
      <c r="D284" s="47">
        <v>0</v>
      </c>
      <c r="E284" s="47">
        <v>1</v>
      </c>
      <c r="F284" s="47">
        <v>0.8</v>
      </c>
      <c r="G284" s="47">
        <v>0.6</v>
      </c>
      <c r="H284" s="47">
        <v>0.8</v>
      </c>
      <c r="I284" s="47">
        <v>0.6</v>
      </c>
      <c r="J284" s="47" t="s">
        <v>348</v>
      </c>
      <c r="K284" s="47">
        <v>35.99</v>
      </c>
      <c r="L284" s="47">
        <v>49.72</v>
      </c>
      <c r="M284" s="47">
        <v>29.4</v>
      </c>
      <c r="N284" s="47">
        <v>35.99</v>
      </c>
      <c r="O284" s="47">
        <v>49.72</v>
      </c>
      <c r="P284" s="47">
        <v>33.299999999999997</v>
      </c>
      <c r="Q284" s="47" t="str">
        <f t="shared" si="15"/>
        <v>C5-T8</v>
      </c>
      <c r="R284" s="47">
        <f t="shared" si="16"/>
        <v>600</v>
      </c>
      <c r="S284" s="47">
        <f t="shared" si="17"/>
        <v>800</v>
      </c>
      <c r="U284" s="47">
        <f>VLOOKUP(A284,'Story Data'!A:B,2,0)*1000</f>
        <v>3900</v>
      </c>
    </row>
    <row r="285" spans="1:21">
      <c r="A285" s="47" t="s">
        <v>328</v>
      </c>
      <c r="B285" s="47" t="s">
        <v>84</v>
      </c>
      <c r="C285" s="47">
        <v>71</v>
      </c>
      <c r="D285" s="47">
        <v>0</v>
      </c>
      <c r="E285" s="47">
        <v>1</v>
      </c>
      <c r="F285" s="47">
        <v>0.8</v>
      </c>
      <c r="G285" s="47">
        <v>0.6</v>
      </c>
      <c r="H285" s="47">
        <v>0.8</v>
      </c>
      <c r="I285" s="47">
        <v>0.6</v>
      </c>
      <c r="J285" s="47" t="s">
        <v>348</v>
      </c>
      <c r="K285" s="47">
        <v>35.99</v>
      </c>
      <c r="L285" s="47">
        <v>49.72</v>
      </c>
      <c r="M285" s="47">
        <v>25.5</v>
      </c>
      <c r="N285" s="47">
        <v>35.99</v>
      </c>
      <c r="O285" s="47">
        <v>49.72</v>
      </c>
      <c r="P285" s="47">
        <v>29.4</v>
      </c>
      <c r="Q285" s="47" t="str">
        <f t="shared" si="15"/>
        <v>C5-T7</v>
      </c>
      <c r="R285" s="47">
        <f t="shared" si="16"/>
        <v>600</v>
      </c>
      <c r="S285" s="47">
        <f t="shared" si="17"/>
        <v>800</v>
      </c>
      <c r="U285" s="47">
        <f>VLOOKUP(A285,'Story Data'!A:B,2,0)*1000</f>
        <v>3900</v>
      </c>
    </row>
    <row r="286" spans="1:21">
      <c r="A286" s="47" t="s">
        <v>329</v>
      </c>
      <c r="B286" s="47" t="s">
        <v>84</v>
      </c>
      <c r="C286" s="47">
        <v>71</v>
      </c>
      <c r="D286" s="47">
        <v>0</v>
      </c>
      <c r="E286" s="47">
        <v>1</v>
      </c>
      <c r="F286" s="47">
        <v>0.8</v>
      </c>
      <c r="G286" s="47">
        <v>0.6</v>
      </c>
      <c r="H286" s="47">
        <v>0.8</v>
      </c>
      <c r="I286" s="47">
        <v>0.6</v>
      </c>
      <c r="J286" s="47" t="s">
        <v>348</v>
      </c>
      <c r="K286" s="47">
        <v>35.99</v>
      </c>
      <c r="L286" s="47">
        <v>49.72</v>
      </c>
      <c r="M286" s="47">
        <v>21.6</v>
      </c>
      <c r="N286" s="47">
        <v>35.99</v>
      </c>
      <c r="O286" s="47">
        <v>49.72</v>
      </c>
      <c r="P286" s="47">
        <v>25.5</v>
      </c>
      <c r="Q286" s="47" t="str">
        <f t="shared" si="15"/>
        <v>C5-T6</v>
      </c>
      <c r="R286" s="47">
        <f t="shared" si="16"/>
        <v>600</v>
      </c>
      <c r="S286" s="47">
        <f t="shared" si="17"/>
        <v>800</v>
      </c>
      <c r="U286" s="47">
        <f>VLOOKUP(A286,'Story Data'!A:B,2,0)*1000</f>
        <v>3900</v>
      </c>
    </row>
    <row r="287" spans="1:21">
      <c r="A287" s="47" t="s">
        <v>324</v>
      </c>
      <c r="B287" s="47" t="s">
        <v>84</v>
      </c>
      <c r="C287" s="47">
        <v>71</v>
      </c>
      <c r="D287" s="47">
        <v>0</v>
      </c>
      <c r="E287" s="47">
        <v>1</v>
      </c>
      <c r="F287" s="47">
        <v>0.8</v>
      </c>
      <c r="G287" s="47">
        <v>0.6</v>
      </c>
      <c r="H287" s="47">
        <v>0.8</v>
      </c>
      <c r="I287" s="47">
        <v>0.6</v>
      </c>
      <c r="J287" s="47" t="s">
        <v>348</v>
      </c>
      <c r="K287" s="47">
        <v>35.99</v>
      </c>
      <c r="L287" s="47">
        <v>49.72</v>
      </c>
      <c r="M287" s="47">
        <v>17.7</v>
      </c>
      <c r="N287" s="47">
        <v>35.99</v>
      </c>
      <c r="O287" s="47">
        <v>49.72</v>
      </c>
      <c r="P287" s="47">
        <v>21.6</v>
      </c>
      <c r="Q287" s="47" t="str">
        <f t="shared" si="15"/>
        <v>C5-T5</v>
      </c>
      <c r="R287" s="47">
        <f t="shared" si="16"/>
        <v>600</v>
      </c>
      <c r="S287" s="47">
        <f t="shared" si="17"/>
        <v>800</v>
      </c>
      <c r="U287" s="47">
        <f>VLOOKUP(A287,'Story Data'!A:B,2,0)*1000</f>
        <v>3900</v>
      </c>
    </row>
    <row r="288" spans="1:21">
      <c r="A288" s="47" t="s">
        <v>330</v>
      </c>
      <c r="B288" s="47" t="s">
        <v>84</v>
      </c>
      <c r="C288" s="47">
        <v>71</v>
      </c>
      <c r="D288" s="47">
        <v>0</v>
      </c>
      <c r="E288" s="47">
        <v>1</v>
      </c>
      <c r="F288" s="47">
        <v>0.8</v>
      </c>
      <c r="G288" s="47">
        <v>0.8</v>
      </c>
      <c r="H288" s="47">
        <v>0.8</v>
      </c>
      <c r="I288" s="47">
        <v>0.8</v>
      </c>
      <c r="J288" s="47" t="s">
        <v>348</v>
      </c>
      <c r="K288" s="47">
        <v>35.99</v>
      </c>
      <c r="L288" s="47">
        <v>49.72</v>
      </c>
      <c r="M288" s="47">
        <v>12.6</v>
      </c>
      <c r="N288" s="47">
        <v>35.99</v>
      </c>
      <c r="O288" s="47">
        <v>49.72</v>
      </c>
      <c r="P288" s="47">
        <v>17.7</v>
      </c>
      <c r="Q288" s="47" t="str">
        <f t="shared" si="15"/>
        <v>C5-T4</v>
      </c>
      <c r="R288" s="47">
        <f t="shared" si="16"/>
        <v>800</v>
      </c>
      <c r="S288" s="47">
        <f t="shared" si="17"/>
        <v>800</v>
      </c>
      <c r="U288" s="47">
        <f>VLOOKUP(A288,'Story Data'!A:B,2,0)*1000</f>
        <v>5100</v>
      </c>
    </row>
    <row r="289" spans="1:21">
      <c r="A289" s="47" t="s">
        <v>331</v>
      </c>
      <c r="B289" s="47" t="s">
        <v>84</v>
      </c>
      <c r="C289" s="47">
        <v>71</v>
      </c>
      <c r="D289" s="47">
        <v>0</v>
      </c>
      <c r="E289" s="47">
        <v>1</v>
      </c>
      <c r="F289" s="47">
        <v>0.8</v>
      </c>
      <c r="G289" s="47">
        <v>0.8</v>
      </c>
      <c r="H289" s="47">
        <v>0.8</v>
      </c>
      <c r="I289" s="47">
        <v>0.8</v>
      </c>
      <c r="J289" s="47" t="s">
        <v>348</v>
      </c>
      <c r="K289" s="47">
        <v>35.99</v>
      </c>
      <c r="L289" s="47">
        <v>49.72</v>
      </c>
      <c r="M289" s="47">
        <v>8.1</v>
      </c>
      <c r="N289" s="47">
        <v>35.99</v>
      </c>
      <c r="O289" s="47">
        <v>49.72</v>
      </c>
      <c r="P289" s="47">
        <v>12.6</v>
      </c>
      <c r="Q289" s="47" t="str">
        <f t="shared" si="15"/>
        <v>C5-T3</v>
      </c>
      <c r="R289" s="47">
        <f t="shared" si="16"/>
        <v>800</v>
      </c>
      <c r="S289" s="47">
        <f t="shared" si="17"/>
        <v>800</v>
      </c>
      <c r="U289" s="47">
        <f>VLOOKUP(A289,'Story Data'!A:B,2,0)*1000</f>
        <v>4500</v>
      </c>
    </row>
    <row r="290" spans="1:21">
      <c r="A290" s="47" t="s">
        <v>135</v>
      </c>
      <c r="B290" s="47" t="s">
        <v>84</v>
      </c>
      <c r="C290" s="47">
        <v>71</v>
      </c>
      <c r="D290" s="47">
        <v>0</v>
      </c>
      <c r="E290" s="47">
        <v>1</v>
      </c>
      <c r="F290" s="47">
        <v>0.8</v>
      </c>
      <c r="G290" s="47">
        <v>0.8</v>
      </c>
      <c r="H290" s="47">
        <v>0.8</v>
      </c>
      <c r="I290" s="47">
        <v>0.8</v>
      </c>
      <c r="J290" s="47" t="s">
        <v>348</v>
      </c>
      <c r="K290" s="47">
        <v>35.99</v>
      </c>
      <c r="L290" s="47">
        <v>49.72</v>
      </c>
      <c r="M290" s="47">
        <v>3</v>
      </c>
      <c r="N290" s="47">
        <v>35.99</v>
      </c>
      <c r="O290" s="47">
        <v>49.72</v>
      </c>
      <c r="P290" s="47">
        <v>8.1</v>
      </c>
      <c r="Q290" s="47" t="str">
        <f t="shared" si="15"/>
        <v>C5-T2</v>
      </c>
      <c r="R290" s="47">
        <f t="shared" si="16"/>
        <v>800</v>
      </c>
      <c r="S290" s="47">
        <f t="shared" si="17"/>
        <v>800</v>
      </c>
      <c r="U290" s="47">
        <f>VLOOKUP(A290,'Story Data'!A:B,2,0)*1000</f>
        <v>5100</v>
      </c>
    </row>
    <row r="291" spans="1:21">
      <c r="A291" s="47" t="s">
        <v>332</v>
      </c>
      <c r="B291" s="47" t="s">
        <v>84</v>
      </c>
      <c r="C291" s="47">
        <v>71</v>
      </c>
      <c r="D291" s="47">
        <v>0</v>
      </c>
      <c r="E291" s="47">
        <v>1</v>
      </c>
      <c r="F291" s="47">
        <v>0.8</v>
      </c>
      <c r="G291" s="47">
        <v>0.8</v>
      </c>
      <c r="H291" s="47">
        <v>0.8</v>
      </c>
      <c r="I291" s="47">
        <v>0.8</v>
      </c>
      <c r="J291" s="47" t="s">
        <v>348</v>
      </c>
      <c r="K291" s="47">
        <v>35.99</v>
      </c>
      <c r="L291" s="47">
        <v>49.72</v>
      </c>
      <c r="M291" s="47">
        <v>0</v>
      </c>
      <c r="N291" s="47">
        <v>35.99</v>
      </c>
      <c r="O291" s="47">
        <v>49.72</v>
      </c>
      <c r="P291" s="47">
        <v>3</v>
      </c>
      <c r="Q291" s="47" t="str">
        <f t="shared" si="15"/>
        <v>C5-T1</v>
      </c>
      <c r="R291" s="47">
        <f t="shared" si="16"/>
        <v>800</v>
      </c>
      <c r="S291" s="47">
        <f t="shared" si="17"/>
        <v>800</v>
      </c>
      <c r="U291" s="47">
        <f>VLOOKUP(A291,'Story Data'!A:B,2,0)*1000</f>
        <v>3000</v>
      </c>
    </row>
    <row r="292" spans="1:21">
      <c r="A292" s="47" t="s">
        <v>30</v>
      </c>
      <c r="B292" s="47" t="s">
        <v>84</v>
      </c>
      <c r="C292" s="47">
        <v>71</v>
      </c>
      <c r="D292" s="47">
        <v>0</v>
      </c>
      <c r="E292" s="47">
        <v>1</v>
      </c>
      <c r="F292" s="47">
        <v>0.8</v>
      </c>
      <c r="G292" s="47">
        <v>0.8</v>
      </c>
      <c r="H292" s="47">
        <v>0.8</v>
      </c>
      <c r="I292" s="47">
        <v>0.8</v>
      </c>
      <c r="J292" s="47" t="s">
        <v>348</v>
      </c>
      <c r="K292" s="47">
        <v>35.99</v>
      </c>
      <c r="L292" s="47">
        <v>49.72</v>
      </c>
      <c r="M292" s="47">
        <v>-3.1</v>
      </c>
      <c r="N292" s="47">
        <v>35.99</v>
      </c>
      <c r="O292" s="47">
        <v>49.72</v>
      </c>
      <c r="P292" s="47">
        <v>0</v>
      </c>
      <c r="Q292" s="47" t="str">
        <f t="shared" si="15"/>
        <v>C5-HAM</v>
      </c>
      <c r="R292" s="47">
        <f t="shared" si="16"/>
        <v>800</v>
      </c>
      <c r="S292" s="47">
        <f t="shared" si="17"/>
        <v>800</v>
      </c>
      <c r="U292" s="47">
        <f>VLOOKUP(A292,'Story Data'!A:B,2,0)*1000</f>
        <v>3100</v>
      </c>
    </row>
    <row r="293" spans="1:21">
      <c r="A293" s="47" t="s">
        <v>325</v>
      </c>
      <c r="B293" s="47" t="s">
        <v>83</v>
      </c>
      <c r="C293" s="47">
        <v>109</v>
      </c>
      <c r="D293" s="47">
        <v>0</v>
      </c>
      <c r="E293" s="47">
        <v>1</v>
      </c>
      <c r="F293" s="47">
        <v>0.4</v>
      </c>
      <c r="G293" s="47">
        <v>0.4</v>
      </c>
      <c r="H293" s="47">
        <v>0.4</v>
      </c>
      <c r="I293" s="47">
        <v>0.4</v>
      </c>
      <c r="J293" s="47" t="s">
        <v>348</v>
      </c>
      <c r="K293" s="47">
        <v>49.15</v>
      </c>
      <c r="L293" s="47">
        <v>21.9</v>
      </c>
      <c r="M293" s="47">
        <v>37.200000000000003</v>
      </c>
      <c r="N293" s="47">
        <v>49.15</v>
      </c>
      <c r="O293" s="47">
        <v>21.9</v>
      </c>
      <c r="P293" s="47">
        <v>41.1</v>
      </c>
      <c r="Q293" s="47" t="str">
        <f t="shared" si="15"/>
        <v>C49-AP MAI</v>
      </c>
      <c r="R293" s="47">
        <f t="shared" si="16"/>
        <v>400</v>
      </c>
      <c r="S293" s="47">
        <f t="shared" si="17"/>
        <v>400</v>
      </c>
      <c r="U293" s="47">
        <f>VLOOKUP(A293,'Story Data'!A:B,2,0)*1000</f>
        <v>3900</v>
      </c>
    </row>
    <row r="294" spans="1:21">
      <c r="A294" s="47" t="s">
        <v>326</v>
      </c>
      <c r="B294" s="47" t="s">
        <v>83</v>
      </c>
      <c r="C294" s="47">
        <v>109</v>
      </c>
      <c r="D294" s="47">
        <v>0</v>
      </c>
      <c r="E294" s="47">
        <v>1</v>
      </c>
      <c r="F294" s="47">
        <v>0.4</v>
      </c>
      <c r="G294" s="47">
        <v>0.4</v>
      </c>
      <c r="H294" s="47">
        <v>0.4</v>
      </c>
      <c r="I294" s="47">
        <v>0.4</v>
      </c>
      <c r="J294" s="47" t="s">
        <v>348</v>
      </c>
      <c r="K294" s="47">
        <v>49.15</v>
      </c>
      <c r="L294" s="47">
        <v>21.9</v>
      </c>
      <c r="M294" s="47">
        <v>33.299999999999997</v>
      </c>
      <c r="N294" s="47">
        <v>49.15</v>
      </c>
      <c r="O294" s="47">
        <v>21.9</v>
      </c>
      <c r="P294" s="47">
        <v>37.200000000000003</v>
      </c>
      <c r="Q294" s="47" t="str">
        <f t="shared" si="15"/>
        <v>C49-T9</v>
      </c>
      <c r="R294" s="47">
        <f t="shared" si="16"/>
        <v>400</v>
      </c>
      <c r="S294" s="47">
        <f t="shared" si="17"/>
        <v>400</v>
      </c>
      <c r="U294" s="47">
        <f>VLOOKUP(A294,'Story Data'!A:B,2,0)*1000</f>
        <v>3900</v>
      </c>
    </row>
    <row r="295" spans="1:21">
      <c r="A295" s="47" t="s">
        <v>327</v>
      </c>
      <c r="B295" s="47" t="s">
        <v>83</v>
      </c>
      <c r="C295" s="47">
        <v>109</v>
      </c>
      <c r="D295" s="47">
        <v>0</v>
      </c>
      <c r="E295" s="47">
        <v>1</v>
      </c>
      <c r="F295" s="47">
        <v>0.4</v>
      </c>
      <c r="G295" s="47">
        <v>0.4</v>
      </c>
      <c r="H295" s="47">
        <v>0.4</v>
      </c>
      <c r="I295" s="47">
        <v>0.4</v>
      </c>
      <c r="J295" s="47" t="s">
        <v>348</v>
      </c>
      <c r="K295" s="47">
        <v>49.15</v>
      </c>
      <c r="L295" s="47">
        <v>21.9</v>
      </c>
      <c r="M295" s="47">
        <v>29.4</v>
      </c>
      <c r="N295" s="47">
        <v>49.15</v>
      </c>
      <c r="O295" s="47">
        <v>21.9</v>
      </c>
      <c r="P295" s="47">
        <v>33.299999999999997</v>
      </c>
      <c r="Q295" s="47" t="str">
        <f t="shared" si="15"/>
        <v>C49-T8</v>
      </c>
      <c r="R295" s="47">
        <f t="shared" si="16"/>
        <v>400</v>
      </c>
      <c r="S295" s="47">
        <f t="shared" si="17"/>
        <v>400</v>
      </c>
      <c r="U295" s="47">
        <f>VLOOKUP(A295,'Story Data'!A:B,2,0)*1000</f>
        <v>3900</v>
      </c>
    </row>
    <row r="296" spans="1:21">
      <c r="A296" s="47" t="s">
        <v>328</v>
      </c>
      <c r="B296" s="47" t="s">
        <v>83</v>
      </c>
      <c r="C296" s="47">
        <v>109</v>
      </c>
      <c r="D296" s="47">
        <v>0</v>
      </c>
      <c r="E296" s="47">
        <v>1</v>
      </c>
      <c r="F296" s="47">
        <v>0.4</v>
      </c>
      <c r="G296" s="47">
        <v>0.4</v>
      </c>
      <c r="H296" s="47">
        <v>0.4</v>
      </c>
      <c r="I296" s="47">
        <v>0.4</v>
      </c>
      <c r="J296" s="47" t="s">
        <v>348</v>
      </c>
      <c r="K296" s="47">
        <v>49.15</v>
      </c>
      <c r="L296" s="47">
        <v>21.9</v>
      </c>
      <c r="M296" s="47">
        <v>25.5</v>
      </c>
      <c r="N296" s="47">
        <v>49.15</v>
      </c>
      <c r="O296" s="47">
        <v>21.9</v>
      </c>
      <c r="P296" s="47">
        <v>29.4</v>
      </c>
      <c r="Q296" s="47" t="str">
        <f t="shared" si="15"/>
        <v>C49-T7</v>
      </c>
      <c r="R296" s="47">
        <f t="shared" si="16"/>
        <v>400</v>
      </c>
      <c r="S296" s="47">
        <f t="shared" si="17"/>
        <v>400</v>
      </c>
      <c r="U296" s="47">
        <f>VLOOKUP(A296,'Story Data'!A:B,2,0)*1000</f>
        <v>3900</v>
      </c>
    </row>
    <row r="297" spans="1:21">
      <c r="A297" s="47" t="s">
        <v>329</v>
      </c>
      <c r="B297" s="47" t="s">
        <v>83</v>
      </c>
      <c r="C297" s="47">
        <v>109</v>
      </c>
      <c r="D297" s="47">
        <v>0</v>
      </c>
      <c r="E297" s="47">
        <v>1</v>
      </c>
      <c r="F297" s="47">
        <v>0.4</v>
      </c>
      <c r="G297" s="47">
        <v>0.4</v>
      </c>
      <c r="H297" s="47">
        <v>0.4</v>
      </c>
      <c r="I297" s="47">
        <v>0.4</v>
      </c>
      <c r="J297" s="47" t="s">
        <v>348</v>
      </c>
      <c r="K297" s="47">
        <v>49.15</v>
      </c>
      <c r="L297" s="47">
        <v>21.9</v>
      </c>
      <c r="M297" s="47">
        <v>21.6</v>
      </c>
      <c r="N297" s="47">
        <v>49.15</v>
      </c>
      <c r="O297" s="47">
        <v>21.9</v>
      </c>
      <c r="P297" s="47">
        <v>25.5</v>
      </c>
      <c r="Q297" s="47" t="str">
        <f t="shared" si="15"/>
        <v>C49-T6</v>
      </c>
      <c r="R297" s="47">
        <f t="shared" si="16"/>
        <v>400</v>
      </c>
      <c r="S297" s="47">
        <f t="shared" si="17"/>
        <v>400</v>
      </c>
      <c r="U297" s="47">
        <f>VLOOKUP(A297,'Story Data'!A:B,2,0)*1000</f>
        <v>3900</v>
      </c>
    </row>
    <row r="298" spans="1:21">
      <c r="A298" s="47" t="s">
        <v>324</v>
      </c>
      <c r="B298" s="47" t="s">
        <v>83</v>
      </c>
      <c r="C298" s="47">
        <v>109</v>
      </c>
      <c r="D298" s="47">
        <v>0</v>
      </c>
      <c r="E298" s="47">
        <v>1</v>
      </c>
      <c r="F298" s="47">
        <v>0.4</v>
      </c>
      <c r="G298" s="47">
        <v>0.4</v>
      </c>
      <c r="H298" s="47">
        <v>0.4</v>
      </c>
      <c r="I298" s="47">
        <v>0.4</v>
      </c>
      <c r="J298" s="47" t="s">
        <v>348</v>
      </c>
      <c r="K298" s="47">
        <v>49.15</v>
      </c>
      <c r="L298" s="47">
        <v>21.9</v>
      </c>
      <c r="M298" s="47">
        <v>17.7</v>
      </c>
      <c r="N298" s="47">
        <v>49.15</v>
      </c>
      <c r="O298" s="47">
        <v>21.9</v>
      </c>
      <c r="P298" s="47">
        <v>21.6</v>
      </c>
      <c r="Q298" s="47" t="str">
        <f t="shared" si="15"/>
        <v>C49-T5</v>
      </c>
      <c r="R298" s="47">
        <f t="shared" si="16"/>
        <v>400</v>
      </c>
      <c r="S298" s="47">
        <f t="shared" si="17"/>
        <v>400</v>
      </c>
      <c r="U298" s="47">
        <f>VLOOKUP(A298,'Story Data'!A:B,2,0)*1000</f>
        <v>3900</v>
      </c>
    </row>
    <row r="299" spans="1:21">
      <c r="A299" s="47" t="s">
        <v>330</v>
      </c>
      <c r="B299" s="47" t="s">
        <v>83</v>
      </c>
      <c r="C299" s="47">
        <v>109</v>
      </c>
      <c r="D299" s="47">
        <v>0</v>
      </c>
      <c r="E299" s="47">
        <v>1</v>
      </c>
      <c r="F299" s="47">
        <v>0.4</v>
      </c>
      <c r="G299" s="47">
        <v>0.4</v>
      </c>
      <c r="H299" s="47">
        <v>0.4</v>
      </c>
      <c r="I299" s="47">
        <v>0.4</v>
      </c>
      <c r="J299" s="47" t="s">
        <v>348</v>
      </c>
      <c r="K299" s="47">
        <v>49.15</v>
      </c>
      <c r="L299" s="47">
        <v>21.9</v>
      </c>
      <c r="M299" s="47">
        <v>12.6</v>
      </c>
      <c r="N299" s="47">
        <v>49.15</v>
      </c>
      <c r="O299" s="47">
        <v>21.9</v>
      </c>
      <c r="P299" s="47">
        <v>17.7</v>
      </c>
      <c r="Q299" s="47" t="str">
        <f t="shared" si="15"/>
        <v>C49-T4</v>
      </c>
      <c r="R299" s="47">
        <f t="shared" si="16"/>
        <v>400</v>
      </c>
      <c r="S299" s="47">
        <f t="shared" si="17"/>
        <v>400</v>
      </c>
      <c r="U299" s="47">
        <f>VLOOKUP(A299,'Story Data'!A:B,2,0)*1000</f>
        <v>5100</v>
      </c>
    </row>
    <row r="300" spans="1:21">
      <c r="A300" s="47" t="s">
        <v>331</v>
      </c>
      <c r="B300" s="47" t="s">
        <v>83</v>
      </c>
      <c r="C300" s="47">
        <v>109</v>
      </c>
      <c r="D300" s="47">
        <v>0</v>
      </c>
      <c r="E300" s="47">
        <v>1</v>
      </c>
      <c r="F300" s="47">
        <v>0.4</v>
      </c>
      <c r="G300" s="47">
        <v>0.4</v>
      </c>
      <c r="H300" s="47">
        <v>0.4</v>
      </c>
      <c r="I300" s="47">
        <v>0.4</v>
      </c>
      <c r="J300" s="47" t="s">
        <v>348</v>
      </c>
      <c r="K300" s="47">
        <v>49.15</v>
      </c>
      <c r="L300" s="47">
        <v>21.9</v>
      </c>
      <c r="M300" s="47">
        <v>8.1</v>
      </c>
      <c r="N300" s="47">
        <v>49.15</v>
      </c>
      <c r="O300" s="47">
        <v>21.9</v>
      </c>
      <c r="P300" s="47">
        <v>12.6</v>
      </c>
      <c r="Q300" s="47" t="str">
        <f t="shared" si="15"/>
        <v>C49-T3</v>
      </c>
      <c r="R300" s="47">
        <f t="shared" si="16"/>
        <v>400</v>
      </c>
      <c r="S300" s="47">
        <f t="shared" si="17"/>
        <v>400</v>
      </c>
      <c r="U300" s="47">
        <f>VLOOKUP(A300,'Story Data'!A:B,2,0)*1000</f>
        <v>4500</v>
      </c>
    </row>
    <row r="301" spans="1:21">
      <c r="A301" s="47" t="s">
        <v>135</v>
      </c>
      <c r="B301" s="47" t="s">
        <v>83</v>
      </c>
      <c r="C301" s="47">
        <v>109</v>
      </c>
      <c r="D301" s="47">
        <v>0</v>
      </c>
      <c r="E301" s="47">
        <v>1</v>
      </c>
      <c r="F301" s="47">
        <v>0.4</v>
      </c>
      <c r="G301" s="47">
        <v>0.4</v>
      </c>
      <c r="H301" s="47">
        <v>0.4</v>
      </c>
      <c r="I301" s="47">
        <v>0.4</v>
      </c>
      <c r="J301" s="47" t="s">
        <v>348</v>
      </c>
      <c r="K301" s="47">
        <v>49.15</v>
      </c>
      <c r="L301" s="47">
        <v>21.9</v>
      </c>
      <c r="M301" s="47">
        <v>3</v>
      </c>
      <c r="N301" s="47">
        <v>49.15</v>
      </c>
      <c r="O301" s="47">
        <v>21.9</v>
      </c>
      <c r="P301" s="47">
        <v>8.1</v>
      </c>
      <c r="Q301" s="47" t="str">
        <f t="shared" si="15"/>
        <v>C49-T2</v>
      </c>
      <c r="R301" s="47">
        <f t="shared" si="16"/>
        <v>400</v>
      </c>
      <c r="S301" s="47">
        <f t="shared" si="17"/>
        <v>400</v>
      </c>
      <c r="U301" s="47">
        <f>VLOOKUP(A301,'Story Data'!A:B,2,0)*1000</f>
        <v>5100</v>
      </c>
    </row>
    <row r="302" spans="1:21">
      <c r="A302" s="47" t="s">
        <v>332</v>
      </c>
      <c r="B302" s="47" t="s">
        <v>83</v>
      </c>
      <c r="C302" s="47">
        <v>109</v>
      </c>
      <c r="D302" s="47">
        <v>0</v>
      </c>
      <c r="E302" s="47">
        <v>1</v>
      </c>
      <c r="F302" s="47">
        <v>0.4</v>
      </c>
      <c r="G302" s="47">
        <v>0.4</v>
      </c>
      <c r="H302" s="47">
        <v>0.4</v>
      </c>
      <c r="I302" s="47">
        <v>0.4</v>
      </c>
      <c r="J302" s="47" t="s">
        <v>348</v>
      </c>
      <c r="K302" s="47">
        <v>49.15</v>
      </c>
      <c r="L302" s="47">
        <v>21.9</v>
      </c>
      <c r="M302" s="47">
        <v>0</v>
      </c>
      <c r="N302" s="47">
        <v>49.15</v>
      </c>
      <c r="O302" s="47">
        <v>21.9</v>
      </c>
      <c r="P302" s="47">
        <v>3</v>
      </c>
      <c r="Q302" s="47" t="str">
        <f t="shared" si="15"/>
        <v>C49-T1</v>
      </c>
      <c r="R302" s="47">
        <f t="shared" si="16"/>
        <v>400</v>
      </c>
      <c r="S302" s="47">
        <f t="shared" si="17"/>
        <v>400</v>
      </c>
      <c r="U302" s="47">
        <f>VLOOKUP(A302,'Story Data'!A:B,2,0)*1000</f>
        <v>3000</v>
      </c>
    </row>
    <row r="303" spans="1:21">
      <c r="A303" s="47" t="s">
        <v>30</v>
      </c>
      <c r="B303" s="47" t="s">
        <v>83</v>
      </c>
      <c r="C303" s="47">
        <v>109</v>
      </c>
      <c r="D303" s="47">
        <v>0</v>
      </c>
      <c r="E303" s="47">
        <v>1</v>
      </c>
      <c r="F303" s="47">
        <v>0.4</v>
      </c>
      <c r="G303" s="47">
        <v>0.4</v>
      </c>
      <c r="H303" s="47">
        <v>0.4</v>
      </c>
      <c r="I303" s="47">
        <v>0.4</v>
      </c>
      <c r="J303" s="47" t="s">
        <v>348</v>
      </c>
      <c r="K303" s="47">
        <v>49.15</v>
      </c>
      <c r="L303" s="47">
        <v>21.9</v>
      </c>
      <c r="M303" s="47">
        <v>-3.1</v>
      </c>
      <c r="N303" s="47">
        <v>49.15</v>
      </c>
      <c r="O303" s="47">
        <v>21.9</v>
      </c>
      <c r="P303" s="47">
        <v>0</v>
      </c>
      <c r="Q303" s="47" t="str">
        <f t="shared" si="15"/>
        <v>C49-HAM</v>
      </c>
      <c r="R303" s="47">
        <f t="shared" si="16"/>
        <v>400</v>
      </c>
      <c r="S303" s="47">
        <f t="shared" si="17"/>
        <v>400</v>
      </c>
      <c r="U303" s="47">
        <f>VLOOKUP(A303,'Story Data'!A:B,2,0)*1000</f>
        <v>3100</v>
      </c>
    </row>
    <row r="304" spans="1:21">
      <c r="A304" s="47" t="s">
        <v>332</v>
      </c>
      <c r="B304" s="47" t="s">
        <v>82</v>
      </c>
      <c r="C304" s="47">
        <v>0</v>
      </c>
      <c r="D304" s="47">
        <v>0</v>
      </c>
      <c r="E304" s="47">
        <v>1</v>
      </c>
      <c r="F304" s="47">
        <v>0</v>
      </c>
      <c r="G304" s="47">
        <v>0.8</v>
      </c>
      <c r="H304" s="47">
        <v>0</v>
      </c>
      <c r="I304" s="47">
        <v>0.8</v>
      </c>
      <c r="J304" s="47" t="s">
        <v>348</v>
      </c>
      <c r="K304" s="47">
        <v>21.88</v>
      </c>
      <c r="L304" s="47">
        <v>31.13</v>
      </c>
      <c r="M304" s="47">
        <v>0</v>
      </c>
      <c r="N304" s="47">
        <v>21.88</v>
      </c>
      <c r="O304" s="47">
        <v>31.13</v>
      </c>
      <c r="P304" s="47">
        <v>3</v>
      </c>
      <c r="Q304" s="47" t="str">
        <f t="shared" si="15"/>
        <v>C48-T1</v>
      </c>
      <c r="R304" s="47">
        <f t="shared" si="16"/>
        <v>800</v>
      </c>
      <c r="S304" s="47">
        <f t="shared" si="17"/>
        <v>0</v>
      </c>
      <c r="U304" s="47">
        <f>VLOOKUP(A304,'Story Data'!A:B,2,0)*1000</f>
        <v>3000</v>
      </c>
    </row>
    <row r="305" spans="1:21">
      <c r="A305" s="47" t="s">
        <v>30</v>
      </c>
      <c r="B305" s="47" t="s">
        <v>82</v>
      </c>
      <c r="C305" s="47">
        <v>0</v>
      </c>
      <c r="D305" s="47">
        <v>0</v>
      </c>
      <c r="E305" s="47">
        <v>1</v>
      </c>
      <c r="F305" s="47">
        <v>0</v>
      </c>
      <c r="G305" s="47">
        <v>0.8</v>
      </c>
      <c r="H305" s="47">
        <v>0</v>
      </c>
      <c r="I305" s="47">
        <v>0.8</v>
      </c>
      <c r="J305" s="47" t="s">
        <v>348</v>
      </c>
      <c r="K305" s="47">
        <v>21.88</v>
      </c>
      <c r="L305" s="47">
        <v>31.13</v>
      </c>
      <c r="M305" s="47">
        <v>-3.1</v>
      </c>
      <c r="N305" s="47">
        <v>21.88</v>
      </c>
      <c r="O305" s="47">
        <v>31.13</v>
      </c>
      <c r="P305" s="47">
        <v>0</v>
      </c>
      <c r="Q305" s="47" t="str">
        <f t="shared" si="15"/>
        <v>C48-HAM</v>
      </c>
      <c r="R305" s="47">
        <f t="shared" si="16"/>
        <v>800</v>
      </c>
      <c r="S305" s="47">
        <f t="shared" si="17"/>
        <v>0</v>
      </c>
      <c r="U305" s="47">
        <f>VLOOKUP(A305,'Story Data'!A:B,2,0)*1000</f>
        <v>3100</v>
      </c>
    </row>
    <row r="306" spans="1:21">
      <c r="A306" s="47" t="s">
        <v>332</v>
      </c>
      <c r="B306" s="47" t="s">
        <v>81</v>
      </c>
      <c r="C306" s="47">
        <v>0</v>
      </c>
      <c r="D306" s="47">
        <v>0</v>
      </c>
      <c r="E306" s="47">
        <v>1</v>
      </c>
      <c r="F306" s="47">
        <v>0</v>
      </c>
      <c r="G306" s="47">
        <v>0.8</v>
      </c>
      <c r="H306" s="47">
        <v>0</v>
      </c>
      <c r="I306" s="47">
        <v>0.8</v>
      </c>
      <c r="J306" s="47" t="s">
        <v>348</v>
      </c>
      <c r="K306" s="47">
        <v>12.82</v>
      </c>
      <c r="L306" s="47">
        <v>31.13</v>
      </c>
      <c r="M306" s="47">
        <v>0</v>
      </c>
      <c r="N306" s="47">
        <v>12.82</v>
      </c>
      <c r="O306" s="47">
        <v>31.13</v>
      </c>
      <c r="P306" s="47">
        <v>3</v>
      </c>
      <c r="Q306" s="47" t="str">
        <f t="shared" si="15"/>
        <v>C47-T1</v>
      </c>
      <c r="R306" s="47">
        <f t="shared" si="16"/>
        <v>800</v>
      </c>
      <c r="S306" s="47">
        <f t="shared" si="17"/>
        <v>0</v>
      </c>
      <c r="U306" s="47">
        <f>VLOOKUP(A306,'Story Data'!A:B,2,0)*1000</f>
        <v>3000</v>
      </c>
    </row>
    <row r="307" spans="1:21">
      <c r="A307" s="47" t="s">
        <v>30</v>
      </c>
      <c r="B307" s="47" t="s">
        <v>81</v>
      </c>
      <c r="C307" s="47">
        <v>0</v>
      </c>
      <c r="D307" s="47">
        <v>0</v>
      </c>
      <c r="E307" s="47">
        <v>1</v>
      </c>
      <c r="F307" s="47">
        <v>0</v>
      </c>
      <c r="G307" s="47">
        <v>0.8</v>
      </c>
      <c r="H307" s="47">
        <v>0</v>
      </c>
      <c r="I307" s="47">
        <v>0.8</v>
      </c>
      <c r="J307" s="47" t="s">
        <v>348</v>
      </c>
      <c r="K307" s="47">
        <v>12.82</v>
      </c>
      <c r="L307" s="47">
        <v>31.13</v>
      </c>
      <c r="M307" s="47">
        <v>-3.1</v>
      </c>
      <c r="N307" s="47">
        <v>12.82</v>
      </c>
      <c r="O307" s="47">
        <v>31.13</v>
      </c>
      <c r="P307" s="47">
        <v>0</v>
      </c>
      <c r="Q307" s="47" t="str">
        <f t="shared" si="15"/>
        <v>C47-HAM</v>
      </c>
      <c r="R307" s="47">
        <f t="shared" si="16"/>
        <v>800</v>
      </c>
      <c r="S307" s="47">
        <f t="shared" si="17"/>
        <v>0</v>
      </c>
      <c r="U307" s="47">
        <f>VLOOKUP(A307,'Story Data'!A:B,2,0)*1000</f>
        <v>3100</v>
      </c>
    </row>
    <row r="308" spans="1:21">
      <c r="A308" s="47" t="s">
        <v>325</v>
      </c>
      <c r="B308" s="47" t="s">
        <v>80</v>
      </c>
      <c r="C308" s="47">
        <v>0</v>
      </c>
      <c r="D308" s="47">
        <v>0</v>
      </c>
      <c r="E308" s="47">
        <v>1</v>
      </c>
      <c r="F308" s="47">
        <v>0</v>
      </c>
      <c r="G308" s="47">
        <v>0.6</v>
      </c>
      <c r="H308" s="47">
        <v>0</v>
      </c>
      <c r="I308" s="47">
        <v>0.6</v>
      </c>
      <c r="J308" s="47" t="s">
        <v>348</v>
      </c>
      <c r="K308" s="47">
        <v>9.6999999999999993</v>
      </c>
      <c r="L308" s="47">
        <v>33.03</v>
      </c>
      <c r="M308" s="47">
        <v>37.200000000000003</v>
      </c>
      <c r="N308" s="47">
        <v>9.6999999999999993</v>
      </c>
      <c r="O308" s="47">
        <v>33.03</v>
      </c>
      <c r="P308" s="47">
        <v>41.1</v>
      </c>
      <c r="Q308" s="47" t="str">
        <f t="shared" si="15"/>
        <v>C46-AP MAI</v>
      </c>
      <c r="R308" s="47">
        <f t="shared" si="16"/>
        <v>600</v>
      </c>
      <c r="S308" s="47">
        <f t="shared" si="17"/>
        <v>0</v>
      </c>
      <c r="U308" s="47">
        <f>VLOOKUP(A308,'Story Data'!A:B,2,0)*1000</f>
        <v>3900</v>
      </c>
    </row>
    <row r="309" spans="1:21">
      <c r="A309" s="47" t="s">
        <v>326</v>
      </c>
      <c r="B309" s="47" t="s">
        <v>80</v>
      </c>
      <c r="C309" s="47">
        <v>0</v>
      </c>
      <c r="D309" s="47">
        <v>0</v>
      </c>
      <c r="E309" s="47">
        <v>1</v>
      </c>
      <c r="F309" s="47">
        <v>0</v>
      </c>
      <c r="G309" s="47">
        <v>0.6</v>
      </c>
      <c r="H309" s="47">
        <v>0</v>
      </c>
      <c r="I309" s="47">
        <v>0.6</v>
      </c>
      <c r="J309" s="47" t="s">
        <v>348</v>
      </c>
      <c r="K309" s="47">
        <v>9.6999999999999993</v>
      </c>
      <c r="L309" s="47">
        <v>33.03</v>
      </c>
      <c r="M309" s="47">
        <v>33.299999999999997</v>
      </c>
      <c r="N309" s="47">
        <v>9.6999999999999993</v>
      </c>
      <c r="O309" s="47">
        <v>33.03</v>
      </c>
      <c r="P309" s="47">
        <v>37.200000000000003</v>
      </c>
      <c r="Q309" s="47" t="str">
        <f t="shared" si="15"/>
        <v>C46-T9</v>
      </c>
      <c r="R309" s="47">
        <f t="shared" si="16"/>
        <v>600</v>
      </c>
      <c r="S309" s="47">
        <f t="shared" si="17"/>
        <v>0</v>
      </c>
      <c r="U309" s="47">
        <f>VLOOKUP(A309,'Story Data'!A:B,2,0)*1000</f>
        <v>3900</v>
      </c>
    </row>
    <row r="310" spans="1:21">
      <c r="A310" s="47" t="s">
        <v>327</v>
      </c>
      <c r="B310" s="47" t="s">
        <v>80</v>
      </c>
      <c r="C310" s="47">
        <v>0</v>
      </c>
      <c r="D310" s="47">
        <v>0</v>
      </c>
      <c r="E310" s="47">
        <v>1</v>
      </c>
      <c r="F310" s="47">
        <v>0</v>
      </c>
      <c r="G310" s="47">
        <v>0.6</v>
      </c>
      <c r="H310" s="47">
        <v>0</v>
      </c>
      <c r="I310" s="47">
        <v>0.6</v>
      </c>
      <c r="J310" s="47" t="s">
        <v>348</v>
      </c>
      <c r="K310" s="47">
        <v>9.6999999999999993</v>
      </c>
      <c r="L310" s="47">
        <v>33.03</v>
      </c>
      <c r="M310" s="47">
        <v>29.4</v>
      </c>
      <c r="N310" s="47">
        <v>9.6999999999999993</v>
      </c>
      <c r="O310" s="47">
        <v>33.03</v>
      </c>
      <c r="P310" s="47">
        <v>33.299999999999997</v>
      </c>
      <c r="Q310" s="47" t="str">
        <f t="shared" si="15"/>
        <v>C46-T8</v>
      </c>
      <c r="R310" s="47">
        <f t="shared" si="16"/>
        <v>600</v>
      </c>
      <c r="S310" s="47">
        <f t="shared" si="17"/>
        <v>0</v>
      </c>
      <c r="U310" s="47">
        <f>VLOOKUP(A310,'Story Data'!A:B,2,0)*1000</f>
        <v>3900</v>
      </c>
    </row>
    <row r="311" spans="1:21">
      <c r="A311" s="47" t="s">
        <v>328</v>
      </c>
      <c r="B311" s="47" t="s">
        <v>80</v>
      </c>
      <c r="C311" s="47">
        <v>0</v>
      </c>
      <c r="D311" s="47">
        <v>0</v>
      </c>
      <c r="E311" s="47">
        <v>1</v>
      </c>
      <c r="F311" s="47">
        <v>0</v>
      </c>
      <c r="G311" s="47">
        <v>0.6</v>
      </c>
      <c r="H311" s="47">
        <v>0</v>
      </c>
      <c r="I311" s="47">
        <v>0.6</v>
      </c>
      <c r="J311" s="47" t="s">
        <v>348</v>
      </c>
      <c r="K311" s="47">
        <v>9.6999999999999993</v>
      </c>
      <c r="L311" s="47">
        <v>33.03</v>
      </c>
      <c r="M311" s="47">
        <v>25.5</v>
      </c>
      <c r="N311" s="47">
        <v>9.6999999999999993</v>
      </c>
      <c r="O311" s="47">
        <v>33.03</v>
      </c>
      <c r="P311" s="47">
        <v>29.4</v>
      </c>
      <c r="Q311" s="47" t="str">
        <f t="shared" si="15"/>
        <v>C46-T7</v>
      </c>
      <c r="R311" s="47">
        <f t="shared" si="16"/>
        <v>600</v>
      </c>
      <c r="S311" s="47">
        <f t="shared" si="17"/>
        <v>0</v>
      </c>
      <c r="U311" s="47">
        <f>VLOOKUP(A311,'Story Data'!A:B,2,0)*1000</f>
        <v>3900</v>
      </c>
    </row>
    <row r="312" spans="1:21">
      <c r="A312" s="47" t="s">
        <v>329</v>
      </c>
      <c r="B312" s="47" t="s">
        <v>80</v>
      </c>
      <c r="C312" s="47">
        <v>0</v>
      </c>
      <c r="D312" s="47">
        <v>0</v>
      </c>
      <c r="E312" s="47">
        <v>1</v>
      </c>
      <c r="F312" s="47">
        <v>0</v>
      </c>
      <c r="G312" s="47">
        <v>0.6</v>
      </c>
      <c r="H312" s="47">
        <v>0</v>
      </c>
      <c r="I312" s="47">
        <v>0.6</v>
      </c>
      <c r="J312" s="47" t="s">
        <v>348</v>
      </c>
      <c r="K312" s="47">
        <v>9.6999999999999993</v>
      </c>
      <c r="L312" s="47">
        <v>33.03</v>
      </c>
      <c r="M312" s="47">
        <v>21.6</v>
      </c>
      <c r="N312" s="47">
        <v>9.6999999999999993</v>
      </c>
      <c r="O312" s="47">
        <v>33.03</v>
      </c>
      <c r="P312" s="47">
        <v>25.5</v>
      </c>
      <c r="Q312" s="47" t="str">
        <f t="shared" si="15"/>
        <v>C46-T6</v>
      </c>
      <c r="R312" s="47">
        <f t="shared" si="16"/>
        <v>600</v>
      </c>
      <c r="S312" s="47">
        <f t="shared" si="17"/>
        <v>0</v>
      </c>
      <c r="U312" s="47">
        <f>VLOOKUP(A312,'Story Data'!A:B,2,0)*1000</f>
        <v>3900</v>
      </c>
    </row>
    <row r="313" spans="1:21">
      <c r="A313" s="47" t="s">
        <v>324</v>
      </c>
      <c r="B313" s="47" t="s">
        <v>80</v>
      </c>
      <c r="C313" s="47">
        <v>0</v>
      </c>
      <c r="D313" s="47">
        <v>0</v>
      </c>
      <c r="E313" s="47">
        <v>1</v>
      </c>
      <c r="F313" s="47">
        <v>0</v>
      </c>
      <c r="G313" s="47">
        <v>0.6</v>
      </c>
      <c r="H313" s="47">
        <v>0</v>
      </c>
      <c r="I313" s="47">
        <v>0.6</v>
      </c>
      <c r="J313" s="47" t="s">
        <v>348</v>
      </c>
      <c r="K313" s="47">
        <v>9.6999999999999993</v>
      </c>
      <c r="L313" s="47">
        <v>33.03</v>
      </c>
      <c r="M313" s="47">
        <v>17.7</v>
      </c>
      <c r="N313" s="47">
        <v>9.6999999999999993</v>
      </c>
      <c r="O313" s="47">
        <v>33.03</v>
      </c>
      <c r="P313" s="47">
        <v>21.6</v>
      </c>
      <c r="Q313" s="47" t="str">
        <f t="shared" si="15"/>
        <v>C46-T5</v>
      </c>
      <c r="R313" s="47">
        <f t="shared" si="16"/>
        <v>600</v>
      </c>
      <c r="S313" s="47">
        <f t="shared" si="17"/>
        <v>0</v>
      </c>
      <c r="U313" s="47">
        <f>VLOOKUP(A313,'Story Data'!A:B,2,0)*1000</f>
        <v>3900</v>
      </c>
    </row>
    <row r="314" spans="1:21">
      <c r="A314" s="47" t="s">
        <v>330</v>
      </c>
      <c r="B314" s="47" t="s">
        <v>80</v>
      </c>
      <c r="C314" s="47">
        <v>0</v>
      </c>
      <c r="D314" s="47">
        <v>0</v>
      </c>
      <c r="E314" s="47">
        <v>1</v>
      </c>
      <c r="F314" s="47">
        <v>0</v>
      </c>
      <c r="G314" s="47">
        <v>0.6</v>
      </c>
      <c r="H314" s="47">
        <v>0</v>
      </c>
      <c r="I314" s="47">
        <v>0.6</v>
      </c>
      <c r="J314" s="47" t="s">
        <v>348</v>
      </c>
      <c r="K314" s="47">
        <v>9.6999999999999993</v>
      </c>
      <c r="L314" s="47">
        <v>33.03</v>
      </c>
      <c r="M314" s="47">
        <v>12.6</v>
      </c>
      <c r="N314" s="47">
        <v>9.6999999999999993</v>
      </c>
      <c r="O314" s="47">
        <v>33.03</v>
      </c>
      <c r="P314" s="47">
        <v>17.7</v>
      </c>
      <c r="Q314" s="47" t="str">
        <f t="shared" si="15"/>
        <v>C46-T4</v>
      </c>
      <c r="R314" s="47">
        <f t="shared" si="16"/>
        <v>600</v>
      </c>
      <c r="S314" s="47">
        <f t="shared" si="17"/>
        <v>0</v>
      </c>
      <c r="U314" s="47">
        <f>VLOOKUP(A314,'Story Data'!A:B,2,0)*1000</f>
        <v>5100</v>
      </c>
    </row>
    <row r="315" spans="1:21">
      <c r="A315" s="47" t="s">
        <v>331</v>
      </c>
      <c r="B315" s="47" t="s">
        <v>80</v>
      </c>
      <c r="C315" s="47">
        <v>0</v>
      </c>
      <c r="D315" s="47">
        <v>0</v>
      </c>
      <c r="E315" s="47">
        <v>1</v>
      </c>
      <c r="F315" s="47">
        <v>0</v>
      </c>
      <c r="G315" s="47">
        <v>0.6</v>
      </c>
      <c r="H315" s="47">
        <v>0</v>
      </c>
      <c r="I315" s="47">
        <v>0.6</v>
      </c>
      <c r="J315" s="47" t="s">
        <v>348</v>
      </c>
      <c r="K315" s="47">
        <v>9.6999999999999993</v>
      </c>
      <c r="L315" s="47">
        <v>33.03</v>
      </c>
      <c r="M315" s="47">
        <v>8.1</v>
      </c>
      <c r="N315" s="47">
        <v>9.6999999999999993</v>
      </c>
      <c r="O315" s="47">
        <v>33.03</v>
      </c>
      <c r="P315" s="47">
        <v>12.6</v>
      </c>
      <c r="Q315" s="47" t="str">
        <f t="shared" si="15"/>
        <v>C46-T3</v>
      </c>
      <c r="R315" s="47">
        <f t="shared" si="16"/>
        <v>600</v>
      </c>
      <c r="S315" s="47">
        <f t="shared" si="17"/>
        <v>0</v>
      </c>
      <c r="U315" s="47">
        <f>VLOOKUP(A315,'Story Data'!A:B,2,0)*1000</f>
        <v>4500</v>
      </c>
    </row>
    <row r="316" spans="1:21">
      <c r="A316" s="47" t="s">
        <v>135</v>
      </c>
      <c r="B316" s="47" t="s">
        <v>80</v>
      </c>
      <c r="C316" s="47">
        <v>0</v>
      </c>
      <c r="D316" s="47">
        <v>0</v>
      </c>
      <c r="E316" s="47">
        <v>1</v>
      </c>
      <c r="F316" s="47">
        <v>0</v>
      </c>
      <c r="G316" s="47">
        <v>0.6</v>
      </c>
      <c r="H316" s="47">
        <v>0</v>
      </c>
      <c r="I316" s="47">
        <v>0.6</v>
      </c>
      <c r="J316" s="47" t="s">
        <v>348</v>
      </c>
      <c r="K316" s="47">
        <v>9.6999999999999993</v>
      </c>
      <c r="L316" s="47">
        <v>33.03</v>
      </c>
      <c r="M316" s="47">
        <v>3</v>
      </c>
      <c r="N316" s="47">
        <v>9.6999999999999993</v>
      </c>
      <c r="O316" s="47">
        <v>33.03</v>
      </c>
      <c r="P316" s="47">
        <v>8.1</v>
      </c>
      <c r="Q316" s="47" t="str">
        <f t="shared" si="15"/>
        <v>C46-T2</v>
      </c>
      <c r="R316" s="47">
        <f t="shared" si="16"/>
        <v>600</v>
      </c>
      <c r="S316" s="47">
        <f t="shared" si="17"/>
        <v>0</v>
      </c>
      <c r="U316" s="47">
        <f>VLOOKUP(A316,'Story Data'!A:B,2,0)*1000</f>
        <v>5100</v>
      </c>
    </row>
    <row r="317" spans="1:21">
      <c r="A317" s="47" t="s">
        <v>332</v>
      </c>
      <c r="B317" s="47" t="s">
        <v>80</v>
      </c>
      <c r="C317" s="47">
        <v>0</v>
      </c>
      <c r="D317" s="47">
        <v>0</v>
      </c>
      <c r="E317" s="47">
        <v>1</v>
      </c>
      <c r="F317" s="47">
        <v>0</v>
      </c>
      <c r="G317" s="47">
        <v>0.6</v>
      </c>
      <c r="H317" s="47">
        <v>0</v>
      </c>
      <c r="I317" s="47">
        <v>0.6</v>
      </c>
      <c r="J317" s="47" t="s">
        <v>348</v>
      </c>
      <c r="K317" s="47">
        <v>9.6999999999999993</v>
      </c>
      <c r="L317" s="47">
        <v>33.03</v>
      </c>
      <c r="M317" s="47">
        <v>0</v>
      </c>
      <c r="N317" s="47">
        <v>9.6999999999999993</v>
      </c>
      <c r="O317" s="47">
        <v>33.03</v>
      </c>
      <c r="P317" s="47">
        <v>3</v>
      </c>
      <c r="Q317" s="47" t="str">
        <f t="shared" si="15"/>
        <v>C46-T1</v>
      </c>
      <c r="R317" s="47">
        <f t="shared" si="16"/>
        <v>600</v>
      </c>
      <c r="S317" s="47">
        <f t="shared" si="17"/>
        <v>0</v>
      </c>
      <c r="U317" s="47">
        <f>VLOOKUP(A317,'Story Data'!A:B,2,0)*1000</f>
        <v>3000</v>
      </c>
    </row>
    <row r="318" spans="1:21">
      <c r="A318" s="47" t="s">
        <v>30</v>
      </c>
      <c r="B318" s="47" t="s">
        <v>80</v>
      </c>
      <c r="C318" s="47">
        <v>0</v>
      </c>
      <c r="D318" s="47">
        <v>0</v>
      </c>
      <c r="E318" s="47">
        <v>1</v>
      </c>
      <c r="F318" s="47">
        <v>0</v>
      </c>
      <c r="G318" s="47">
        <v>0.6</v>
      </c>
      <c r="H318" s="47">
        <v>0</v>
      </c>
      <c r="I318" s="47">
        <v>0.6</v>
      </c>
      <c r="J318" s="47" t="s">
        <v>348</v>
      </c>
      <c r="K318" s="47">
        <v>9.6999999999999993</v>
      </c>
      <c r="L318" s="47">
        <v>33.03</v>
      </c>
      <c r="M318" s="47">
        <v>-3.1</v>
      </c>
      <c r="N318" s="47">
        <v>9.6999999999999993</v>
      </c>
      <c r="O318" s="47">
        <v>33.03</v>
      </c>
      <c r="P318" s="47">
        <v>0</v>
      </c>
      <c r="Q318" s="47" t="str">
        <f t="shared" si="15"/>
        <v>C46-HAM</v>
      </c>
      <c r="R318" s="47">
        <f t="shared" si="16"/>
        <v>600</v>
      </c>
      <c r="S318" s="47">
        <f t="shared" si="17"/>
        <v>0</v>
      </c>
      <c r="U318" s="47">
        <f>VLOOKUP(A318,'Story Data'!A:B,2,0)*1000</f>
        <v>3100</v>
      </c>
    </row>
    <row r="319" spans="1:21">
      <c r="A319" s="47" t="s">
        <v>325</v>
      </c>
      <c r="B319" s="47" t="s">
        <v>79</v>
      </c>
      <c r="C319" s="47">
        <v>0</v>
      </c>
      <c r="D319" s="47">
        <v>0</v>
      </c>
      <c r="E319" s="47">
        <v>1</v>
      </c>
      <c r="F319" s="47">
        <v>0</v>
      </c>
      <c r="G319" s="47">
        <v>0.6</v>
      </c>
      <c r="H319" s="47">
        <v>0</v>
      </c>
      <c r="I319" s="47">
        <v>0.6</v>
      </c>
      <c r="J319" s="47" t="s">
        <v>348</v>
      </c>
      <c r="K319" s="47">
        <v>9.6999999999999993</v>
      </c>
      <c r="L319" s="47">
        <v>29.23</v>
      </c>
      <c r="M319" s="47">
        <v>37.200000000000003</v>
      </c>
      <c r="N319" s="47">
        <v>9.6999999999999993</v>
      </c>
      <c r="O319" s="47">
        <v>29.23</v>
      </c>
      <c r="P319" s="47">
        <v>41.1</v>
      </c>
      <c r="Q319" s="47" t="str">
        <f t="shared" si="15"/>
        <v>C45-AP MAI</v>
      </c>
      <c r="R319" s="47">
        <f t="shared" si="16"/>
        <v>600</v>
      </c>
      <c r="S319" s="47">
        <f t="shared" si="17"/>
        <v>0</v>
      </c>
      <c r="U319" s="47">
        <f>VLOOKUP(A319,'Story Data'!A:B,2,0)*1000</f>
        <v>3900</v>
      </c>
    </row>
    <row r="320" spans="1:21">
      <c r="A320" s="47" t="s">
        <v>326</v>
      </c>
      <c r="B320" s="47" t="s">
        <v>79</v>
      </c>
      <c r="C320" s="47">
        <v>0</v>
      </c>
      <c r="D320" s="47">
        <v>0</v>
      </c>
      <c r="E320" s="47">
        <v>1</v>
      </c>
      <c r="F320" s="47">
        <v>0</v>
      </c>
      <c r="G320" s="47">
        <v>0.6</v>
      </c>
      <c r="H320" s="47">
        <v>0</v>
      </c>
      <c r="I320" s="47">
        <v>0.6</v>
      </c>
      <c r="J320" s="47" t="s">
        <v>348</v>
      </c>
      <c r="K320" s="47">
        <v>9.6999999999999993</v>
      </c>
      <c r="L320" s="47">
        <v>29.23</v>
      </c>
      <c r="M320" s="47">
        <v>33.299999999999997</v>
      </c>
      <c r="N320" s="47">
        <v>9.6999999999999993</v>
      </c>
      <c r="O320" s="47">
        <v>29.23</v>
      </c>
      <c r="P320" s="47">
        <v>37.200000000000003</v>
      </c>
      <c r="Q320" s="47" t="str">
        <f t="shared" si="15"/>
        <v>C45-T9</v>
      </c>
      <c r="R320" s="47">
        <f t="shared" si="16"/>
        <v>600</v>
      </c>
      <c r="S320" s="47">
        <f t="shared" si="17"/>
        <v>0</v>
      </c>
      <c r="U320" s="47">
        <f>VLOOKUP(A320,'Story Data'!A:B,2,0)*1000</f>
        <v>3900</v>
      </c>
    </row>
    <row r="321" spans="1:21">
      <c r="A321" s="47" t="s">
        <v>327</v>
      </c>
      <c r="B321" s="47" t="s">
        <v>79</v>
      </c>
      <c r="C321" s="47">
        <v>0</v>
      </c>
      <c r="D321" s="47">
        <v>0</v>
      </c>
      <c r="E321" s="47">
        <v>1</v>
      </c>
      <c r="F321" s="47">
        <v>0</v>
      </c>
      <c r="G321" s="47">
        <v>0.6</v>
      </c>
      <c r="H321" s="47">
        <v>0</v>
      </c>
      <c r="I321" s="47">
        <v>0.6</v>
      </c>
      <c r="J321" s="47" t="s">
        <v>348</v>
      </c>
      <c r="K321" s="47">
        <v>9.6999999999999993</v>
      </c>
      <c r="L321" s="47">
        <v>29.23</v>
      </c>
      <c r="M321" s="47">
        <v>29.4</v>
      </c>
      <c r="N321" s="47">
        <v>9.6999999999999993</v>
      </c>
      <c r="O321" s="47">
        <v>29.23</v>
      </c>
      <c r="P321" s="47">
        <v>33.299999999999997</v>
      </c>
      <c r="Q321" s="47" t="str">
        <f t="shared" si="15"/>
        <v>C45-T8</v>
      </c>
      <c r="R321" s="47">
        <f t="shared" si="16"/>
        <v>600</v>
      </c>
      <c r="S321" s="47">
        <f t="shared" si="17"/>
        <v>0</v>
      </c>
      <c r="U321" s="47">
        <f>VLOOKUP(A321,'Story Data'!A:B,2,0)*1000</f>
        <v>3900</v>
      </c>
    </row>
    <row r="322" spans="1:21">
      <c r="A322" s="47" t="s">
        <v>328</v>
      </c>
      <c r="B322" s="47" t="s">
        <v>79</v>
      </c>
      <c r="C322" s="47">
        <v>0</v>
      </c>
      <c r="D322" s="47">
        <v>0</v>
      </c>
      <c r="E322" s="47">
        <v>1</v>
      </c>
      <c r="F322" s="47">
        <v>0</v>
      </c>
      <c r="G322" s="47">
        <v>0.6</v>
      </c>
      <c r="H322" s="47">
        <v>0</v>
      </c>
      <c r="I322" s="47">
        <v>0.6</v>
      </c>
      <c r="J322" s="47" t="s">
        <v>348</v>
      </c>
      <c r="K322" s="47">
        <v>9.6999999999999993</v>
      </c>
      <c r="L322" s="47">
        <v>29.23</v>
      </c>
      <c r="M322" s="47">
        <v>25.5</v>
      </c>
      <c r="N322" s="47">
        <v>9.6999999999999993</v>
      </c>
      <c r="O322" s="47">
        <v>29.23</v>
      </c>
      <c r="P322" s="47">
        <v>29.4</v>
      </c>
      <c r="Q322" s="47" t="str">
        <f t="shared" si="15"/>
        <v>C45-T7</v>
      </c>
      <c r="R322" s="47">
        <f t="shared" si="16"/>
        <v>600</v>
      </c>
      <c r="S322" s="47">
        <f t="shared" si="17"/>
        <v>0</v>
      </c>
      <c r="U322" s="47">
        <f>VLOOKUP(A322,'Story Data'!A:B,2,0)*1000</f>
        <v>3900</v>
      </c>
    </row>
    <row r="323" spans="1:21">
      <c r="A323" s="47" t="s">
        <v>329</v>
      </c>
      <c r="B323" s="47" t="s">
        <v>79</v>
      </c>
      <c r="C323" s="47">
        <v>0</v>
      </c>
      <c r="D323" s="47">
        <v>0</v>
      </c>
      <c r="E323" s="47">
        <v>1</v>
      </c>
      <c r="F323" s="47">
        <v>0</v>
      </c>
      <c r="G323" s="47">
        <v>0.6</v>
      </c>
      <c r="H323" s="47">
        <v>0</v>
      </c>
      <c r="I323" s="47">
        <v>0.6</v>
      </c>
      <c r="J323" s="47" t="s">
        <v>348</v>
      </c>
      <c r="K323" s="47">
        <v>9.6999999999999993</v>
      </c>
      <c r="L323" s="47">
        <v>29.23</v>
      </c>
      <c r="M323" s="47">
        <v>21.6</v>
      </c>
      <c r="N323" s="47">
        <v>9.6999999999999993</v>
      </c>
      <c r="O323" s="47">
        <v>29.23</v>
      </c>
      <c r="P323" s="47">
        <v>25.5</v>
      </c>
      <c r="Q323" s="47" t="str">
        <f t="shared" ref="Q323:Q386" si="18">B323&amp;"-"&amp;A323</f>
        <v>C45-T6</v>
      </c>
      <c r="R323" s="47">
        <f t="shared" ref="R323:R386" si="19">G323*1000</f>
        <v>600</v>
      </c>
      <c r="S323" s="47">
        <f t="shared" ref="S323:S386" si="20">F323*1000</f>
        <v>0</v>
      </c>
      <c r="U323" s="47">
        <f>VLOOKUP(A323,'Story Data'!A:B,2,0)*1000</f>
        <v>3900</v>
      </c>
    </row>
    <row r="324" spans="1:21">
      <c r="A324" s="47" t="s">
        <v>324</v>
      </c>
      <c r="B324" s="47" t="s">
        <v>79</v>
      </c>
      <c r="C324" s="47">
        <v>0</v>
      </c>
      <c r="D324" s="47">
        <v>0</v>
      </c>
      <c r="E324" s="47">
        <v>1</v>
      </c>
      <c r="F324" s="47">
        <v>0</v>
      </c>
      <c r="G324" s="47">
        <v>0.6</v>
      </c>
      <c r="H324" s="47">
        <v>0</v>
      </c>
      <c r="I324" s="47">
        <v>0.6</v>
      </c>
      <c r="J324" s="47" t="s">
        <v>348</v>
      </c>
      <c r="K324" s="47">
        <v>9.6999999999999993</v>
      </c>
      <c r="L324" s="47">
        <v>29.23</v>
      </c>
      <c r="M324" s="47">
        <v>17.7</v>
      </c>
      <c r="N324" s="47">
        <v>9.6999999999999993</v>
      </c>
      <c r="O324" s="47">
        <v>29.23</v>
      </c>
      <c r="P324" s="47">
        <v>21.6</v>
      </c>
      <c r="Q324" s="47" t="str">
        <f t="shared" si="18"/>
        <v>C45-T5</v>
      </c>
      <c r="R324" s="47">
        <f t="shared" si="19"/>
        <v>600</v>
      </c>
      <c r="S324" s="47">
        <f t="shared" si="20"/>
        <v>0</v>
      </c>
      <c r="U324" s="47">
        <f>VLOOKUP(A324,'Story Data'!A:B,2,0)*1000</f>
        <v>3900</v>
      </c>
    </row>
    <row r="325" spans="1:21">
      <c r="A325" s="47" t="s">
        <v>330</v>
      </c>
      <c r="B325" s="47" t="s">
        <v>79</v>
      </c>
      <c r="C325" s="47">
        <v>0</v>
      </c>
      <c r="D325" s="47">
        <v>0</v>
      </c>
      <c r="E325" s="47">
        <v>1</v>
      </c>
      <c r="F325" s="47">
        <v>0</v>
      </c>
      <c r="G325" s="47">
        <v>0.6</v>
      </c>
      <c r="H325" s="47">
        <v>0</v>
      </c>
      <c r="I325" s="47">
        <v>0.6</v>
      </c>
      <c r="J325" s="47" t="s">
        <v>348</v>
      </c>
      <c r="K325" s="47">
        <v>9.6999999999999993</v>
      </c>
      <c r="L325" s="47">
        <v>29.23</v>
      </c>
      <c r="M325" s="47">
        <v>12.6</v>
      </c>
      <c r="N325" s="47">
        <v>9.6999999999999993</v>
      </c>
      <c r="O325" s="47">
        <v>29.23</v>
      </c>
      <c r="P325" s="47">
        <v>17.7</v>
      </c>
      <c r="Q325" s="47" t="str">
        <f t="shared" si="18"/>
        <v>C45-T4</v>
      </c>
      <c r="R325" s="47">
        <f t="shared" si="19"/>
        <v>600</v>
      </c>
      <c r="S325" s="47">
        <f t="shared" si="20"/>
        <v>0</v>
      </c>
      <c r="U325" s="47">
        <f>VLOOKUP(A325,'Story Data'!A:B,2,0)*1000</f>
        <v>5100</v>
      </c>
    </row>
    <row r="326" spans="1:21">
      <c r="A326" s="47" t="s">
        <v>331</v>
      </c>
      <c r="B326" s="47" t="s">
        <v>79</v>
      </c>
      <c r="C326" s="47">
        <v>0</v>
      </c>
      <c r="D326" s="47">
        <v>0</v>
      </c>
      <c r="E326" s="47">
        <v>1</v>
      </c>
      <c r="F326" s="47">
        <v>0</v>
      </c>
      <c r="G326" s="47">
        <v>0.6</v>
      </c>
      <c r="H326" s="47">
        <v>0</v>
      </c>
      <c r="I326" s="47">
        <v>0.6</v>
      </c>
      <c r="J326" s="47" t="s">
        <v>348</v>
      </c>
      <c r="K326" s="47">
        <v>9.6999999999999993</v>
      </c>
      <c r="L326" s="47">
        <v>29.23</v>
      </c>
      <c r="M326" s="47">
        <v>8.1</v>
      </c>
      <c r="N326" s="47">
        <v>9.6999999999999993</v>
      </c>
      <c r="O326" s="47">
        <v>29.23</v>
      </c>
      <c r="P326" s="47">
        <v>12.6</v>
      </c>
      <c r="Q326" s="47" t="str">
        <f t="shared" si="18"/>
        <v>C45-T3</v>
      </c>
      <c r="R326" s="47">
        <f t="shared" si="19"/>
        <v>600</v>
      </c>
      <c r="S326" s="47">
        <f t="shared" si="20"/>
        <v>0</v>
      </c>
      <c r="U326" s="47">
        <f>VLOOKUP(A326,'Story Data'!A:B,2,0)*1000</f>
        <v>4500</v>
      </c>
    </row>
    <row r="327" spans="1:21">
      <c r="A327" s="47" t="s">
        <v>135</v>
      </c>
      <c r="B327" s="47" t="s">
        <v>79</v>
      </c>
      <c r="C327" s="47">
        <v>0</v>
      </c>
      <c r="D327" s="47">
        <v>0</v>
      </c>
      <c r="E327" s="47">
        <v>1</v>
      </c>
      <c r="F327" s="47">
        <v>0</v>
      </c>
      <c r="G327" s="47">
        <v>0.6</v>
      </c>
      <c r="H327" s="47">
        <v>0</v>
      </c>
      <c r="I327" s="47">
        <v>0.6</v>
      </c>
      <c r="J327" s="47" t="s">
        <v>348</v>
      </c>
      <c r="K327" s="47">
        <v>9.6999999999999993</v>
      </c>
      <c r="L327" s="47">
        <v>29.23</v>
      </c>
      <c r="M327" s="47">
        <v>3</v>
      </c>
      <c r="N327" s="47">
        <v>9.6999999999999993</v>
      </c>
      <c r="O327" s="47">
        <v>29.23</v>
      </c>
      <c r="P327" s="47">
        <v>8.1</v>
      </c>
      <c r="Q327" s="47" t="str">
        <f t="shared" si="18"/>
        <v>C45-T2</v>
      </c>
      <c r="R327" s="47">
        <f t="shared" si="19"/>
        <v>600</v>
      </c>
      <c r="S327" s="47">
        <f t="shared" si="20"/>
        <v>0</v>
      </c>
      <c r="U327" s="47">
        <f>VLOOKUP(A327,'Story Data'!A:B,2,0)*1000</f>
        <v>5100</v>
      </c>
    </row>
    <row r="328" spans="1:21">
      <c r="A328" s="47" t="s">
        <v>332</v>
      </c>
      <c r="B328" s="47" t="s">
        <v>79</v>
      </c>
      <c r="C328" s="47">
        <v>0</v>
      </c>
      <c r="D328" s="47">
        <v>0</v>
      </c>
      <c r="E328" s="47">
        <v>1</v>
      </c>
      <c r="F328" s="47">
        <v>0</v>
      </c>
      <c r="G328" s="47">
        <v>0.6</v>
      </c>
      <c r="H328" s="47">
        <v>0</v>
      </c>
      <c r="I328" s="47">
        <v>0.6</v>
      </c>
      <c r="J328" s="47" t="s">
        <v>348</v>
      </c>
      <c r="K328" s="47">
        <v>9.6999999999999993</v>
      </c>
      <c r="L328" s="47">
        <v>29.23</v>
      </c>
      <c r="M328" s="47">
        <v>0</v>
      </c>
      <c r="N328" s="47">
        <v>9.6999999999999993</v>
      </c>
      <c r="O328" s="47">
        <v>29.23</v>
      </c>
      <c r="P328" s="47">
        <v>3</v>
      </c>
      <c r="Q328" s="47" t="str">
        <f t="shared" si="18"/>
        <v>C45-T1</v>
      </c>
      <c r="R328" s="47">
        <f t="shared" si="19"/>
        <v>600</v>
      </c>
      <c r="S328" s="47">
        <f t="shared" si="20"/>
        <v>0</v>
      </c>
      <c r="U328" s="47">
        <f>VLOOKUP(A328,'Story Data'!A:B,2,0)*1000</f>
        <v>3000</v>
      </c>
    </row>
    <row r="329" spans="1:21">
      <c r="A329" s="47" t="s">
        <v>30</v>
      </c>
      <c r="B329" s="47" t="s">
        <v>79</v>
      </c>
      <c r="C329" s="47">
        <v>0</v>
      </c>
      <c r="D329" s="47">
        <v>0</v>
      </c>
      <c r="E329" s="47">
        <v>1</v>
      </c>
      <c r="F329" s="47">
        <v>0</v>
      </c>
      <c r="G329" s="47">
        <v>0.6</v>
      </c>
      <c r="H329" s="47">
        <v>0</v>
      </c>
      <c r="I329" s="47">
        <v>0.6</v>
      </c>
      <c r="J329" s="47" t="s">
        <v>348</v>
      </c>
      <c r="K329" s="47">
        <v>9.6999999999999993</v>
      </c>
      <c r="L329" s="47">
        <v>29.23</v>
      </c>
      <c r="M329" s="47">
        <v>-3.1</v>
      </c>
      <c r="N329" s="47">
        <v>9.6999999999999993</v>
      </c>
      <c r="O329" s="47">
        <v>29.23</v>
      </c>
      <c r="P329" s="47">
        <v>0</v>
      </c>
      <c r="Q329" s="47" t="str">
        <f t="shared" si="18"/>
        <v>C45-HAM</v>
      </c>
      <c r="R329" s="47">
        <f t="shared" si="19"/>
        <v>600</v>
      </c>
      <c r="S329" s="47">
        <f t="shared" si="20"/>
        <v>0</v>
      </c>
      <c r="U329" s="47">
        <f>VLOOKUP(A329,'Story Data'!A:B,2,0)*1000</f>
        <v>3100</v>
      </c>
    </row>
    <row r="330" spans="1:21">
      <c r="A330" s="47" t="s">
        <v>325</v>
      </c>
      <c r="B330" s="47" t="s">
        <v>78</v>
      </c>
      <c r="C330" s="47">
        <v>0</v>
      </c>
      <c r="D330" s="47">
        <v>0</v>
      </c>
      <c r="E330" s="47">
        <v>1</v>
      </c>
      <c r="F330" s="47">
        <v>0.6</v>
      </c>
      <c r="G330" s="47">
        <v>0.6</v>
      </c>
      <c r="H330" s="47">
        <v>0.6</v>
      </c>
      <c r="I330" s="47">
        <v>0.6</v>
      </c>
      <c r="J330" s="47" t="s">
        <v>348</v>
      </c>
      <c r="K330" s="47">
        <v>4.4000000000000004</v>
      </c>
      <c r="L330" s="47">
        <v>37.32</v>
      </c>
      <c r="M330" s="47">
        <v>37.200000000000003</v>
      </c>
      <c r="N330" s="47">
        <v>4.4000000000000004</v>
      </c>
      <c r="O330" s="47">
        <v>37.32</v>
      </c>
      <c r="P330" s="47">
        <v>41.1</v>
      </c>
      <c r="Q330" s="47" t="str">
        <f t="shared" si="18"/>
        <v>C44-AP MAI</v>
      </c>
      <c r="R330" s="47">
        <f t="shared" si="19"/>
        <v>600</v>
      </c>
      <c r="S330" s="47">
        <f t="shared" si="20"/>
        <v>600</v>
      </c>
      <c r="U330" s="47">
        <f>VLOOKUP(A330,'Story Data'!A:B,2,0)*1000</f>
        <v>3900</v>
      </c>
    </row>
    <row r="331" spans="1:21">
      <c r="A331" s="47" t="s">
        <v>326</v>
      </c>
      <c r="B331" s="47" t="s">
        <v>78</v>
      </c>
      <c r="C331" s="47">
        <v>0</v>
      </c>
      <c r="D331" s="47">
        <v>0</v>
      </c>
      <c r="E331" s="47">
        <v>1</v>
      </c>
      <c r="F331" s="47">
        <v>0.6</v>
      </c>
      <c r="G331" s="47">
        <v>0.6</v>
      </c>
      <c r="H331" s="47">
        <v>0.6</v>
      </c>
      <c r="I331" s="47">
        <v>0.6</v>
      </c>
      <c r="J331" s="47" t="s">
        <v>348</v>
      </c>
      <c r="K331" s="47">
        <v>4.4000000000000004</v>
      </c>
      <c r="L331" s="47">
        <v>37.32</v>
      </c>
      <c r="M331" s="47">
        <v>33.299999999999997</v>
      </c>
      <c r="N331" s="47">
        <v>4.4000000000000004</v>
      </c>
      <c r="O331" s="47">
        <v>37.32</v>
      </c>
      <c r="P331" s="47">
        <v>37.200000000000003</v>
      </c>
      <c r="Q331" s="47" t="str">
        <f t="shared" si="18"/>
        <v>C44-T9</v>
      </c>
      <c r="R331" s="47">
        <f t="shared" si="19"/>
        <v>600</v>
      </c>
      <c r="S331" s="47">
        <f t="shared" si="20"/>
        <v>600</v>
      </c>
      <c r="U331" s="47">
        <f>VLOOKUP(A331,'Story Data'!A:B,2,0)*1000</f>
        <v>3900</v>
      </c>
    </row>
    <row r="332" spans="1:21">
      <c r="A332" s="47" t="s">
        <v>327</v>
      </c>
      <c r="B332" s="47" t="s">
        <v>78</v>
      </c>
      <c r="C332" s="47">
        <v>0</v>
      </c>
      <c r="D332" s="47">
        <v>0</v>
      </c>
      <c r="E332" s="47">
        <v>1</v>
      </c>
      <c r="F332" s="47">
        <v>0.6</v>
      </c>
      <c r="G332" s="47">
        <v>0.6</v>
      </c>
      <c r="H332" s="47">
        <v>0.6</v>
      </c>
      <c r="I332" s="47">
        <v>0.6</v>
      </c>
      <c r="J332" s="47" t="s">
        <v>348</v>
      </c>
      <c r="K332" s="47">
        <v>4.4000000000000004</v>
      </c>
      <c r="L332" s="47">
        <v>37.32</v>
      </c>
      <c r="M332" s="47">
        <v>29.4</v>
      </c>
      <c r="N332" s="47">
        <v>4.4000000000000004</v>
      </c>
      <c r="O332" s="47">
        <v>37.32</v>
      </c>
      <c r="P332" s="47">
        <v>33.299999999999997</v>
      </c>
      <c r="Q332" s="47" t="str">
        <f t="shared" si="18"/>
        <v>C44-T8</v>
      </c>
      <c r="R332" s="47">
        <f t="shared" si="19"/>
        <v>600</v>
      </c>
      <c r="S332" s="47">
        <f t="shared" si="20"/>
        <v>600</v>
      </c>
      <c r="U332" s="47">
        <f>VLOOKUP(A332,'Story Data'!A:B,2,0)*1000</f>
        <v>3900</v>
      </c>
    </row>
    <row r="333" spans="1:21">
      <c r="A333" s="47" t="s">
        <v>328</v>
      </c>
      <c r="B333" s="47" t="s">
        <v>78</v>
      </c>
      <c r="C333" s="47">
        <v>0</v>
      </c>
      <c r="D333" s="47">
        <v>0</v>
      </c>
      <c r="E333" s="47">
        <v>1</v>
      </c>
      <c r="F333" s="47">
        <v>0.6</v>
      </c>
      <c r="G333" s="47">
        <v>0.6</v>
      </c>
      <c r="H333" s="47">
        <v>0.6</v>
      </c>
      <c r="I333" s="47">
        <v>0.6</v>
      </c>
      <c r="J333" s="47" t="s">
        <v>348</v>
      </c>
      <c r="K333" s="47">
        <v>4.4000000000000004</v>
      </c>
      <c r="L333" s="47">
        <v>37.32</v>
      </c>
      <c r="M333" s="47">
        <v>25.5</v>
      </c>
      <c r="N333" s="47">
        <v>4.4000000000000004</v>
      </c>
      <c r="O333" s="47">
        <v>37.32</v>
      </c>
      <c r="P333" s="47">
        <v>29.4</v>
      </c>
      <c r="Q333" s="47" t="str">
        <f t="shared" si="18"/>
        <v>C44-T7</v>
      </c>
      <c r="R333" s="47">
        <f t="shared" si="19"/>
        <v>600</v>
      </c>
      <c r="S333" s="47">
        <f t="shared" si="20"/>
        <v>600</v>
      </c>
      <c r="U333" s="47">
        <f>VLOOKUP(A333,'Story Data'!A:B,2,0)*1000</f>
        <v>3900</v>
      </c>
    </row>
    <row r="334" spans="1:21">
      <c r="A334" s="47" t="s">
        <v>329</v>
      </c>
      <c r="B334" s="47" t="s">
        <v>78</v>
      </c>
      <c r="C334" s="47">
        <v>0</v>
      </c>
      <c r="D334" s="47">
        <v>0</v>
      </c>
      <c r="E334" s="47">
        <v>1</v>
      </c>
      <c r="F334" s="47">
        <v>0.6</v>
      </c>
      <c r="G334" s="47">
        <v>0.6</v>
      </c>
      <c r="H334" s="47">
        <v>0.6</v>
      </c>
      <c r="I334" s="47">
        <v>0.6</v>
      </c>
      <c r="J334" s="47" t="s">
        <v>348</v>
      </c>
      <c r="K334" s="47">
        <v>4.4000000000000004</v>
      </c>
      <c r="L334" s="47">
        <v>37.32</v>
      </c>
      <c r="M334" s="47">
        <v>21.6</v>
      </c>
      <c r="N334" s="47">
        <v>4.4000000000000004</v>
      </c>
      <c r="O334" s="47">
        <v>37.32</v>
      </c>
      <c r="P334" s="47">
        <v>25.5</v>
      </c>
      <c r="Q334" s="47" t="str">
        <f t="shared" si="18"/>
        <v>C44-T6</v>
      </c>
      <c r="R334" s="47">
        <f t="shared" si="19"/>
        <v>600</v>
      </c>
      <c r="S334" s="47">
        <f t="shared" si="20"/>
        <v>600</v>
      </c>
      <c r="U334" s="47">
        <f>VLOOKUP(A334,'Story Data'!A:B,2,0)*1000</f>
        <v>3900</v>
      </c>
    </row>
    <row r="335" spans="1:21">
      <c r="A335" s="47" t="s">
        <v>324</v>
      </c>
      <c r="B335" s="47" t="s">
        <v>78</v>
      </c>
      <c r="C335" s="47">
        <v>0</v>
      </c>
      <c r="D335" s="47">
        <v>0</v>
      </c>
      <c r="E335" s="47">
        <v>1</v>
      </c>
      <c r="F335" s="47">
        <v>0.6</v>
      </c>
      <c r="G335" s="47">
        <v>0.6</v>
      </c>
      <c r="H335" s="47">
        <v>0.6</v>
      </c>
      <c r="I335" s="47">
        <v>0.6</v>
      </c>
      <c r="J335" s="47" t="s">
        <v>348</v>
      </c>
      <c r="K335" s="47">
        <v>4.4000000000000004</v>
      </c>
      <c r="L335" s="47">
        <v>37.32</v>
      </c>
      <c r="M335" s="47">
        <v>17.7</v>
      </c>
      <c r="N335" s="47">
        <v>4.4000000000000004</v>
      </c>
      <c r="O335" s="47">
        <v>37.32</v>
      </c>
      <c r="P335" s="47">
        <v>21.6</v>
      </c>
      <c r="Q335" s="47" t="str">
        <f t="shared" si="18"/>
        <v>C44-T5</v>
      </c>
      <c r="R335" s="47">
        <f t="shared" si="19"/>
        <v>600</v>
      </c>
      <c r="S335" s="47">
        <f t="shared" si="20"/>
        <v>600</v>
      </c>
      <c r="U335" s="47">
        <f>VLOOKUP(A335,'Story Data'!A:B,2,0)*1000</f>
        <v>3900</v>
      </c>
    </row>
    <row r="336" spans="1:21">
      <c r="A336" s="47" t="s">
        <v>330</v>
      </c>
      <c r="B336" s="47" t="s">
        <v>78</v>
      </c>
      <c r="C336" s="47">
        <v>0</v>
      </c>
      <c r="D336" s="47">
        <v>0</v>
      </c>
      <c r="E336" s="47">
        <v>1</v>
      </c>
      <c r="F336" s="47">
        <v>0.8</v>
      </c>
      <c r="G336" s="47">
        <v>0.8</v>
      </c>
      <c r="H336" s="47">
        <v>0.8</v>
      </c>
      <c r="I336" s="47">
        <v>0.8</v>
      </c>
      <c r="J336" s="47" t="s">
        <v>348</v>
      </c>
      <c r="K336" s="47">
        <v>4.4000000000000004</v>
      </c>
      <c r="L336" s="47">
        <v>37.32</v>
      </c>
      <c r="M336" s="47">
        <v>12.6</v>
      </c>
      <c r="N336" s="47">
        <v>4.4000000000000004</v>
      </c>
      <c r="O336" s="47">
        <v>37.32</v>
      </c>
      <c r="P336" s="47">
        <v>17.7</v>
      </c>
      <c r="Q336" s="47" t="str">
        <f t="shared" si="18"/>
        <v>C44-T4</v>
      </c>
      <c r="R336" s="47">
        <f t="shared" si="19"/>
        <v>800</v>
      </c>
      <c r="S336" s="47">
        <f t="shared" si="20"/>
        <v>800</v>
      </c>
      <c r="U336" s="47">
        <f>VLOOKUP(A336,'Story Data'!A:B,2,0)*1000</f>
        <v>5100</v>
      </c>
    </row>
    <row r="337" spans="1:21">
      <c r="A337" s="47" t="s">
        <v>331</v>
      </c>
      <c r="B337" s="47" t="s">
        <v>78</v>
      </c>
      <c r="C337" s="47">
        <v>0</v>
      </c>
      <c r="D337" s="47">
        <v>0</v>
      </c>
      <c r="E337" s="47">
        <v>1</v>
      </c>
      <c r="F337" s="47">
        <v>0.8</v>
      </c>
      <c r="G337" s="47">
        <v>0.8</v>
      </c>
      <c r="H337" s="47">
        <v>0.8</v>
      </c>
      <c r="I337" s="47">
        <v>0.8</v>
      </c>
      <c r="J337" s="47" t="s">
        <v>348</v>
      </c>
      <c r="K337" s="47">
        <v>4.4000000000000004</v>
      </c>
      <c r="L337" s="47">
        <v>37.32</v>
      </c>
      <c r="M337" s="47">
        <v>8.1</v>
      </c>
      <c r="N337" s="47">
        <v>4.4000000000000004</v>
      </c>
      <c r="O337" s="47">
        <v>37.32</v>
      </c>
      <c r="P337" s="47">
        <v>12.6</v>
      </c>
      <c r="Q337" s="47" t="str">
        <f t="shared" si="18"/>
        <v>C44-T3</v>
      </c>
      <c r="R337" s="47">
        <f t="shared" si="19"/>
        <v>800</v>
      </c>
      <c r="S337" s="47">
        <f t="shared" si="20"/>
        <v>800</v>
      </c>
      <c r="U337" s="47">
        <f>VLOOKUP(A337,'Story Data'!A:B,2,0)*1000</f>
        <v>4500</v>
      </c>
    </row>
    <row r="338" spans="1:21">
      <c r="A338" s="47" t="s">
        <v>135</v>
      </c>
      <c r="B338" s="47" t="s">
        <v>78</v>
      </c>
      <c r="C338" s="47">
        <v>0</v>
      </c>
      <c r="D338" s="47">
        <v>0</v>
      </c>
      <c r="E338" s="47">
        <v>1</v>
      </c>
      <c r="F338" s="47">
        <v>0.8</v>
      </c>
      <c r="G338" s="47">
        <v>0.8</v>
      </c>
      <c r="H338" s="47">
        <v>0.8</v>
      </c>
      <c r="I338" s="47">
        <v>0.8</v>
      </c>
      <c r="J338" s="47" t="s">
        <v>348</v>
      </c>
      <c r="K338" s="47">
        <v>4.4000000000000004</v>
      </c>
      <c r="L338" s="47">
        <v>37.32</v>
      </c>
      <c r="M338" s="47">
        <v>3</v>
      </c>
      <c r="N338" s="47">
        <v>4.4000000000000004</v>
      </c>
      <c r="O338" s="47">
        <v>37.32</v>
      </c>
      <c r="P338" s="47">
        <v>8.1</v>
      </c>
      <c r="Q338" s="47" t="str">
        <f t="shared" si="18"/>
        <v>C44-T2</v>
      </c>
      <c r="R338" s="47">
        <f t="shared" si="19"/>
        <v>800</v>
      </c>
      <c r="S338" s="47">
        <f t="shared" si="20"/>
        <v>800</v>
      </c>
      <c r="U338" s="47">
        <f>VLOOKUP(A338,'Story Data'!A:B,2,0)*1000</f>
        <v>5100</v>
      </c>
    </row>
    <row r="339" spans="1:21">
      <c r="A339" s="47" t="s">
        <v>332</v>
      </c>
      <c r="B339" s="47" t="s">
        <v>78</v>
      </c>
      <c r="C339" s="47">
        <v>0</v>
      </c>
      <c r="D339" s="47">
        <v>0</v>
      </c>
      <c r="E339" s="47">
        <v>1</v>
      </c>
      <c r="F339" s="47">
        <v>0.8</v>
      </c>
      <c r="G339" s="47">
        <v>0.8</v>
      </c>
      <c r="H339" s="47">
        <v>0.8</v>
      </c>
      <c r="I339" s="47">
        <v>0.8</v>
      </c>
      <c r="J339" s="47" t="s">
        <v>348</v>
      </c>
      <c r="K339" s="47">
        <v>4.4000000000000004</v>
      </c>
      <c r="L339" s="47">
        <v>37.32</v>
      </c>
      <c r="M339" s="47">
        <v>0</v>
      </c>
      <c r="N339" s="47">
        <v>4.4000000000000004</v>
      </c>
      <c r="O339" s="47">
        <v>37.32</v>
      </c>
      <c r="P339" s="47">
        <v>3</v>
      </c>
      <c r="Q339" s="47" t="str">
        <f t="shared" si="18"/>
        <v>C44-T1</v>
      </c>
      <c r="R339" s="47">
        <f t="shared" si="19"/>
        <v>800</v>
      </c>
      <c r="S339" s="47">
        <f t="shared" si="20"/>
        <v>800</v>
      </c>
      <c r="U339" s="47">
        <f>VLOOKUP(A339,'Story Data'!A:B,2,0)*1000</f>
        <v>3000</v>
      </c>
    </row>
    <row r="340" spans="1:21">
      <c r="A340" s="47" t="s">
        <v>30</v>
      </c>
      <c r="B340" s="47" t="s">
        <v>78</v>
      </c>
      <c r="C340" s="47">
        <v>0</v>
      </c>
      <c r="D340" s="47">
        <v>0</v>
      </c>
      <c r="E340" s="47">
        <v>1</v>
      </c>
      <c r="F340" s="47">
        <v>0.8</v>
      </c>
      <c r="G340" s="47">
        <v>0.8</v>
      </c>
      <c r="H340" s="47">
        <v>0.8</v>
      </c>
      <c r="I340" s="47">
        <v>0.8</v>
      </c>
      <c r="J340" s="47" t="s">
        <v>348</v>
      </c>
      <c r="K340" s="47">
        <v>4.4000000000000004</v>
      </c>
      <c r="L340" s="47">
        <v>37.32</v>
      </c>
      <c r="M340" s="47">
        <v>-3.1</v>
      </c>
      <c r="N340" s="47">
        <v>4.4000000000000004</v>
      </c>
      <c r="O340" s="47">
        <v>37.32</v>
      </c>
      <c r="P340" s="47">
        <v>0</v>
      </c>
      <c r="Q340" s="47" t="str">
        <f t="shared" si="18"/>
        <v>C44-HAM</v>
      </c>
      <c r="R340" s="47">
        <f t="shared" si="19"/>
        <v>800</v>
      </c>
      <c r="S340" s="47">
        <f t="shared" si="20"/>
        <v>800</v>
      </c>
      <c r="U340" s="47">
        <f>VLOOKUP(A340,'Story Data'!A:B,2,0)*1000</f>
        <v>3100</v>
      </c>
    </row>
    <row r="341" spans="1:21">
      <c r="A341" s="47" t="s">
        <v>323</v>
      </c>
      <c r="B341" s="47" t="s">
        <v>77</v>
      </c>
      <c r="C341" s="47">
        <v>0</v>
      </c>
      <c r="D341" s="47">
        <v>0</v>
      </c>
      <c r="E341" s="47">
        <v>1</v>
      </c>
      <c r="F341" s="47">
        <v>0.22</v>
      </c>
      <c r="G341" s="47">
        <v>0.22</v>
      </c>
      <c r="H341" s="47">
        <v>0.22</v>
      </c>
      <c r="I341" s="47">
        <v>0.22</v>
      </c>
      <c r="J341" s="47" t="s">
        <v>348</v>
      </c>
      <c r="K341" s="47">
        <v>4.4000000000000004</v>
      </c>
      <c r="L341" s="47">
        <v>25.24</v>
      </c>
      <c r="M341" s="47">
        <v>41.1</v>
      </c>
      <c r="N341" s="47">
        <v>4.4000000000000004</v>
      </c>
      <c r="O341" s="47">
        <v>25.24</v>
      </c>
      <c r="P341" s="47">
        <v>44.1</v>
      </c>
      <c r="Q341" s="47" t="str">
        <f t="shared" si="18"/>
        <v>C43-MAI</v>
      </c>
      <c r="R341" s="47">
        <f t="shared" si="19"/>
        <v>220</v>
      </c>
      <c r="S341" s="47">
        <f t="shared" si="20"/>
        <v>220</v>
      </c>
      <c r="U341" s="47">
        <f>VLOOKUP(A341,'Story Data'!A:B,2,0)*1000</f>
        <v>3000</v>
      </c>
    </row>
    <row r="342" spans="1:21">
      <c r="A342" s="47" t="s">
        <v>325</v>
      </c>
      <c r="B342" s="47" t="s">
        <v>77</v>
      </c>
      <c r="C342" s="47">
        <v>0</v>
      </c>
      <c r="D342" s="47">
        <v>0</v>
      </c>
      <c r="E342" s="47">
        <v>1</v>
      </c>
      <c r="F342" s="47">
        <v>0.6</v>
      </c>
      <c r="G342" s="47">
        <v>0.6</v>
      </c>
      <c r="H342" s="47">
        <v>0.6</v>
      </c>
      <c r="I342" s="47">
        <v>0.6</v>
      </c>
      <c r="J342" s="47" t="s">
        <v>348</v>
      </c>
      <c r="K342" s="47">
        <v>4.4000000000000004</v>
      </c>
      <c r="L342" s="47">
        <v>25.24</v>
      </c>
      <c r="M342" s="47">
        <v>37.200000000000003</v>
      </c>
      <c r="N342" s="47">
        <v>4.4000000000000004</v>
      </c>
      <c r="O342" s="47">
        <v>25.24</v>
      </c>
      <c r="P342" s="47">
        <v>41.1</v>
      </c>
      <c r="Q342" s="47" t="str">
        <f t="shared" si="18"/>
        <v>C43-AP MAI</v>
      </c>
      <c r="R342" s="47">
        <f t="shared" si="19"/>
        <v>600</v>
      </c>
      <c r="S342" s="47">
        <f t="shared" si="20"/>
        <v>600</v>
      </c>
      <c r="U342" s="47">
        <f>VLOOKUP(A342,'Story Data'!A:B,2,0)*1000</f>
        <v>3900</v>
      </c>
    </row>
    <row r="343" spans="1:21">
      <c r="A343" s="47" t="s">
        <v>326</v>
      </c>
      <c r="B343" s="47" t="s">
        <v>77</v>
      </c>
      <c r="C343" s="47">
        <v>0</v>
      </c>
      <c r="D343" s="47">
        <v>0</v>
      </c>
      <c r="E343" s="47">
        <v>1</v>
      </c>
      <c r="F343" s="47">
        <v>0.6</v>
      </c>
      <c r="G343" s="47">
        <v>0.6</v>
      </c>
      <c r="H343" s="47">
        <v>0.6</v>
      </c>
      <c r="I343" s="47">
        <v>0.6</v>
      </c>
      <c r="J343" s="47" t="s">
        <v>348</v>
      </c>
      <c r="K343" s="47">
        <v>4.4000000000000004</v>
      </c>
      <c r="L343" s="47">
        <v>25.24</v>
      </c>
      <c r="M343" s="47">
        <v>33.299999999999997</v>
      </c>
      <c r="N343" s="47">
        <v>4.4000000000000004</v>
      </c>
      <c r="O343" s="47">
        <v>25.24</v>
      </c>
      <c r="P343" s="47">
        <v>37.200000000000003</v>
      </c>
      <c r="Q343" s="47" t="str">
        <f t="shared" si="18"/>
        <v>C43-T9</v>
      </c>
      <c r="R343" s="47">
        <f t="shared" si="19"/>
        <v>600</v>
      </c>
      <c r="S343" s="47">
        <f t="shared" si="20"/>
        <v>600</v>
      </c>
      <c r="U343" s="47">
        <f>VLOOKUP(A343,'Story Data'!A:B,2,0)*1000</f>
        <v>3900</v>
      </c>
    </row>
    <row r="344" spans="1:21">
      <c r="A344" s="47" t="s">
        <v>327</v>
      </c>
      <c r="B344" s="47" t="s">
        <v>77</v>
      </c>
      <c r="C344" s="47">
        <v>0</v>
      </c>
      <c r="D344" s="47">
        <v>0</v>
      </c>
      <c r="E344" s="47">
        <v>1</v>
      </c>
      <c r="F344" s="47">
        <v>0.6</v>
      </c>
      <c r="G344" s="47">
        <v>0.6</v>
      </c>
      <c r="H344" s="47">
        <v>0.6</v>
      </c>
      <c r="I344" s="47">
        <v>0.6</v>
      </c>
      <c r="J344" s="47" t="s">
        <v>348</v>
      </c>
      <c r="K344" s="47">
        <v>4.4000000000000004</v>
      </c>
      <c r="L344" s="47">
        <v>25.24</v>
      </c>
      <c r="M344" s="47">
        <v>29.4</v>
      </c>
      <c r="N344" s="47">
        <v>4.4000000000000004</v>
      </c>
      <c r="O344" s="47">
        <v>25.24</v>
      </c>
      <c r="P344" s="47">
        <v>33.299999999999997</v>
      </c>
      <c r="Q344" s="47" t="str">
        <f t="shared" si="18"/>
        <v>C43-T8</v>
      </c>
      <c r="R344" s="47">
        <f t="shared" si="19"/>
        <v>600</v>
      </c>
      <c r="S344" s="47">
        <f t="shared" si="20"/>
        <v>600</v>
      </c>
      <c r="U344" s="47">
        <f>VLOOKUP(A344,'Story Data'!A:B,2,0)*1000</f>
        <v>3900</v>
      </c>
    </row>
    <row r="345" spans="1:21">
      <c r="A345" s="47" t="s">
        <v>328</v>
      </c>
      <c r="B345" s="47" t="s">
        <v>77</v>
      </c>
      <c r="C345" s="47">
        <v>0</v>
      </c>
      <c r="D345" s="47">
        <v>0</v>
      </c>
      <c r="E345" s="47">
        <v>1</v>
      </c>
      <c r="F345" s="47">
        <v>0.6</v>
      </c>
      <c r="G345" s="47">
        <v>0.6</v>
      </c>
      <c r="H345" s="47">
        <v>0.6</v>
      </c>
      <c r="I345" s="47">
        <v>0.6</v>
      </c>
      <c r="J345" s="47" t="s">
        <v>348</v>
      </c>
      <c r="K345" s="47">
        <v>4.4000000000000004</v>
      </c>
      <c r="L345" s="47">
        <v>25.24</v>
      </c>
      <c r="M345" s="47">
        <v>25.5</v>
      </c>
      <c r="N345" s="47">
        <v>4.4000000000000004</v>
      </c>
      <c r="O345" s="47">
        <v>25.24</v>
      </c>
      <c r="P345" s="47">
        <v>29.4</v>
      </c>
      <c r="Q345" s="47" t="str">
        <f t="shared" si="18"/>
        <v>C43-T7</v>
      </c>
      <c r="R345" s="47">
        <f t="shared" si="19"/>
        <v>600</v>
      </c>
      <c r="S345" s="47">
        <f t="shared" si="20"/>
        <v>600</v>
      </c>
      <c r="U345" s="47">
        <f>VLOOKUP(A345,'Story Data'!A:B,2,0)*1000</f>
        <v>3900</v>
      </c>
    </row>
    <row r="346" spans="1:21">
      <c r="A346" s="47" t="s">
        <v>329</v>
      </c>
      <c r="B346" s="47" t="s">
        <v>77</v>
      </c>
      <c r="C346" s="47">
        <v>0</v>
      </c>
      <c r="D346" s="47">
        <v>0</v>
      </c>
      <c r="E346" s="47">
        <v>1</v>
      </c>
      <c r="F346" s="47">
        <v>0.6</v>
      </c>
      <c r="G346" s="47">
        <v>0.6</v>
      </c>
      <c r="H346" s="47">
        <v>0.6</v>
      </c>
      <c r="I346" s="47">
        <v>0.6</v>
      </c>
      <c r="J346" s="47" t="s">
        <v>348</v>
      </c>
      <c r="K346" s="47">
        <v>4.4000000000000004</v>
      </c>
      <c r="L346" s="47">
        <v>25.24</v>
      </c>
      <c r="M346" s="47">
        <v>21.6</v>
      </c>
      <c r="N346" s="47">
        <v>4.4000000000000004</v>
      </c>
      <c r="O346" s="47">
        <v>25.24</v>
      </c>
      <c r="P346" s="47">
        <v>25.5</v>
      </c>
      <c r="Q346" s="47" t="str">
        <f t="shared" si="18"/>
        <v>C43-T6</v>
      </c>
      <c r="R346" s="47">
        <f t="shared" si="19"/>
        <v>600</v>
      </c>
      <c r="S346" s="47">
        <f t="shared" si="20"/>
        <v>600</v>
      </c>
      <c r="U346" s="47">
        <f>VLOOKUP(A346,'Story Data'!A:B,2,0)*1000</f>
        <v>3900</v>
      </c>
    </row>
    <row r="347" spans="1:21">
      <c r="A347" s="47" t="s">
        <v>324</v>
      </c>
      <c r="B347" s="47" t="s">
        <v>77</v>
      </c>
      <c r="C347" s="47">
        <v>0</v>
      </c>
      <c r="D347" s="47">
        <v>0</v>
      </c>
      <c r="E347" s="47">
        <v>1</v>
      </c>
      <c r="F347" s="47">
        <v>0.6</v>
      </c>
      <c r="G347" s="47">
        <v>0.6</v>
      </c>
      <c r="H347" s="47">
        <v>0.6</v>
      </c>
      <c r="I347" s="47">
        <v>0.6</v>
      </c>
      <c r="J347" s="47" t="s">
        <v>348</v>
      </c>
      <c r="K347" s="47">
        <v>4.4000000000000004</v>
      </c>
      <c r="L347" s="47">
        <v>25.24</v>
      </c>
      <c r="M347" s="47">
        <v>17.7</v>
      </c>
      <c r="N347" s="47">
        <v>4.4000000000000004</v>
      </c>
      <c r="O347" s="47">
        <v>25.24</v>
      </c>
      <c r="P347" s="47">
        <v>21.6</v>
      </c>
      <c r="Q347" s="47" t="str">
        <f t="shared" si="18"/>
        <v>C43-T5</v>
      </c>
      <c r="R347" s="47">
        <f t="shared" si="19"/>
        <v>600</v>
      </c>
      <c r="S347" s="47">
        <f t="shared" si="20"/>
        <v>600</v>
      </c>
      <c r="U347" s="47">
        <f>VLOOKUP(A347,'Story Data'!A:B,2,0)*1000</f>
        <v>3900</v>
      </c>
    </row>
    <row r="348" spans="1:21">
      <c r="A348" s="47" t="s">
        <v>330</v>
      </c>
      <c r="B348" s="47" t="s">
        <v>77</v>
      </c>
      <c r="C348" s="47">
        <v>0</v>
      </c>
      <c r="D348" s="47">
        <v>0</v>
      </c>
      <c r="E348" s="47">
        <v>1</v>
      </c>
      <c r="F348" s="47">
        <v>0.6</v>
      </c>
      <c r="G348" s="47">
        <v>0.6</v>
      </c>
      <c r="H348" s="47">
        <v>0.6</v>
      </c>
      <c r="I348" s="47">
        <v>0.6</v>
      </c>
      <c r="J348" s="47" t="s">
        <v>348</v>
      </c>
      <c r="K348" s="47">
        <v>4.4000000000000004</v>
      </c>
      <c r="L348" s="47">
        <v>25.24</v>
      </c>
      <c r="M348" s="47">
        <v>12.6</v>
      </c>
      <c r="N348" s="47">
        <v>4.4000000000000004</v>
      </c>
      <c r="O348" s="47">
        <v>25.24</v>
      </c>
      <c r="P348" s="47">
        <v>17.7</v>
      </c>
      <c r="Q348" s="47" t="str">
        <f t="shared" si="18"/>
        <v>C43-T4</v>
      </c>
      <c r="R348" s="47">
        <f t="shared" si="19"/>
        <v>600</v>
      </c>
      <c r="S348" s="47">
        <f t="shared" si="20"/>
        <v>600</v>
      </c>
      <c r="U348" s="47">
        <f>VLOOKUP(A348,'Story Data'!A:B,2,0)*1000</f>
        <v>5100</v>
      </c>
    </row>
    <row r="349" spans="1:21">
      <c r="A349" s="47" t="s">
        <v>331</v>
      </c>
      <c r="B349" s="47" t="s">
        <v>77</v>
      </c>
      <c r="C349" s="47">
        <v>0</v>
      </c>
      <c r="D349" s="47">
        <v>0</v>
      </c>
      <c r="E349" s="47">
        <v>1</v>
      </c>
      <c r="F349" s="47">
        <v>0.6</v>
      </c>
      <c r="G349" s="47">
        <v>0.6</v>
      </c>
      <c r="H349" s="47">
        <v>0.6</v>
      </c>
      <c r="I349" s="47">
        <v>0.6</v>
      </c>
      <c r="J349" s="47" t="s">
        <v>348</v>
      </c>
      <c r="K349" s="47">
        <v>4.4000000000000004</v>
      </c>
      <c r="L349" s="47">
        <v>25.24</v>
      </c>
      <c r="M349" s="47">
        <v>8.1</v>
      </c>
      <c r="N349" s="47">
        <v>4.4000000000000004</v>
      </c>
      <c r="O349" s="47">
        <v>25.24</v>
      </c>
      <c r="P349" s="47">
        <v>12.6</v>
      </c>
      <c r="Q349" s="47" t="str">
        <f t="shared" si="18"/>
        <v>C43-T3</v>
      </c>
      <c r="R349" s="47">
        <f t="shared" si="19"/>
        <v>600</v>
      </c>
      <c r="S349" s="47">
        <f t="shared" si="20"/>
        <v>600</v>
      </c>
      <c r="U349" s="47">
        <f>VLOOKUP(A349,'Story Data'!A:B,2,0)*1000</f>
        <v>4500</v>
      </c>
    </row>
    <row r="350" spans="1:21">
      <c r="A350" s="47" t="s">
        <v>135</v>
      </c>
      <c r="B350" s="47" t="s">
        <v>77</v>
      </c>
      <c r="C350" s="47">
        <v>0</v>
      </c>
      <c r="D350" s="47">
        <v>0</v>
      </c>
      <c r="E350" s="47">
        <v>1</v>
      </c>
      <c r="F350" s="47">
        <v>0.6</v>
      </c>
      <c r="G350" s="47">
        <v>0.6</v>
      </c>
      <c r="H350" s="47">
        <v>0.6</v>
      </c>
      <c r="I350" s="47">
        <v>0.6</v>
      </c>
      <c r="J350" s="47" t="s">
        <v>348</v>
      </c>
      <c r="K350" s="47">
        <v>4.4000000000000004</v>
      </c>
      <c r="L350" s="47">
        <v>25.24</v>
      </c>
      <c r="M350" s="47">
        <v>3</v>
      </c>
      <c r="N350" s="47">
        <v>4.4000000000000004</v>
      </c>
      <c r="O350" s="47">
        <v>25.24</v>
      </c>
      <c r="P350" s="47">
        <v>8.1</v>
      </c>
      <c r="Q350" s="47" t="str">
        <f t="shared" si="18"/>
        <v>C43-T2</v>
      </c>
      <c r="R350" s="47">
        <f t="shared" si="19"/>
        <v>600</v>
      </c>
      <c r="S350" s="47">
        <f t="shared" si="20"/>
        <v>600</v>
      </c>
      <c r="U350" s="47">
        <f>VLOOKUP(A350,'Story Data'!A:B,2,0)*1000</f>
        <v>5100</v>
      </c>
    </row>
    <row r="351" spans="1:21">
      <c r="A351" s="47" t="s">
        <v>332</v>
      </c>
      <c r="B351" s="47" t="s">
        <v>77</v>
      </c>
      <c r="C351" s="47">
        <v>0</v>
      </c>
      <c r="D351" s="47">
        <v>0</v>
      </c>
      <c r="E351" s="47">
        <v>1</v>
      </c>
      <c r="F351" s="47">
        <v>0.6</v>
      </c>
      <c r="G351" s="47">
        <v>0.6</v>
      </c>
      <c r="H351" s="47">
        <v>0.6</v>
      </c>
      <c r="I351" s="47">
        <v>0.6</v>
      </c>
      <c r="J351" s="47" t="s">
        <v>348</v>
      </c>
      <c r="K351" s="47">
        <v>4.4000000000000004</v>
      </c>
      <c r="L351" s="47">
        <v>25.24</v>
      </c>
      <c r="M351" s="47">
        <v>0</v>
      </c>
      <c r="N351" s="47">
        <v>4.4000000000000004</v>
      </c>
      <c r="O351" s="47">
        <v>25.24</v>
      </c>
      <c r="P351" s="47">
        <v>3</v>
      </c>
      <c r="Q351" s="47" t="str">
        <f t="shared" si="18"/>
        <v>C43-T1</v>
      </c>
      <c r="R351" s="47">
        <f t="shared" si="19"/>
        <v>600</v>
      </c>
      <c r="S351" s="47">
        <f t="shared" si="20"/>
        <v>600</v>
      </c>
      <c r="U351" s="47">
        <f>VLOOKUP(A351,'Story Data'!A:B,2,0)*1000</f>
        <v>3000</v>
      </c>
    </row>
    <row r="352" spans="1:21">
      <c r="A352" s="47" t="s">
        <v>30</v>
      </c>
      <c r="B352" s="47" t="s">
        <v>77</v>
      </c>
      <c r="C352" s="47">
        <v>0</v>
      </c>
      <c r="D352" s="47">
        <v>0</v>
      </c>
      <c r="E352" s="47">
        <v>1</v>
      </c>
      <c r="F352" s="47">
        <v>0.6</v>
      </c>
      <c r="G352" s="47">
        <v>0.6</v>
      </c>
      <c r="H352" s="47">
        <v>0.6</v>
      </c>
      <c r="I352" s="47">
        <v>0.6</v>
      </c>
      <c r="J352" s="47" t="s">
        <v>348</v>
      </c>
      <c r="K352" s="47">
        <v>4.4000000000000004</v>
      </c>
      <c r="L352" s="47">
        <v>25.24</v>
      </c>
      <c r="M352" s="47">
        <v>-3.1</v>
      </c>
      <c r="N352" s="47">
        <v>4.4000000000000004</v>
      </c>
      <c r="O352" s="47">
        <v>25.24</v>
      </c>
      <c r="P352" s="47">
        <v>0</v>
      </c>
      <c r="Q352" s="47" t="str">
        <f t="shared" si="18"/>
        <v>C43-HAM</v>
      </c>
      <c r="R352" s="47">
        <f t="shared" si="19"/>
        <v>600</v>
      </c>
      <c r="S352" s="47">
        <f t="shared" si="20"/>
        <v>600</v>
      </c>
      <c r="U352" s="47">
        <f>VLOOKUP(A352,'Story Data'!A:B,2,0)*1000</f>
        <v>3100</v>
      </c>
    </row>
    <row r="353" spans="1:21">
      <c r="A353" s="47" t="s">
        <v>323</v>
      </c>
      <c r="B353" s="47" t="s">
        <v>76</v>
      </c>
      <c r="C353" s="47">
        <v>0</v>
      </c>
      <c r="D353" s="47">
        <v>0</v>
      </c>
      <c r="E353" s="47">
        <v>1</v>
      </c>
      <c r="F353" s="47">
        <v>0</v>
      </c>
      <c r="G353" s="47">
        <v>0.45</v>
      </c>
      <c r="H353" s="47">
        <v>0</v>
      </c>
      <c r="I353" s="47">
        <v>0.45</v>
      </c>
      <c r="J353" s="47" t="s">
        <v>348</v>
      </c>
      <c r="K353" s="47">
        <v>-5.12</v>
      </c>
      <c r="L353" s="47">
        <v>37.32</v>
      </c>
      <c r="M353" s="47">
        <v>41.1</v>
      </c>
      <c r="N353" s="47">
        <v>-5.12</v>
      </c>
      <c r="O353" s="47">
        <v>37.32</v>
      </c>
      <c r="P353" s="47">
        <v>44.1</v>
      </c>
      <c r="Q353" s="47" t="str">
        <f t="shared" si="18"/>
        <v>C42-MAI</v>
      </c>
      <c r="R353" s="47">
        <f t="shared" si="19"/>
        <v>450</v>
      </c>
      <c r="S353" s="47">
        <f t="shared" si="20"/>
        <v>0</v>
      </c>
      <c r="U353" s="47">
        <f>VLOOKUP(A353,'Story Data'!A:B,2,0)*1000</f>
        <v>3000</v>
      </c>
    </row>
    <row r="354" spans="1:21">
      <c r="A354" s="47" t="s">
        <v>325</v>
      </c>
      <c r="B354" s="47" t="s">
        <v>76</v>
      </c>
      <c r="C354" s="47">
        <v>0</v>
      </c>
      <c r="D354" s="47">
        <v>0</v>
      </c>
      <c r="E354" s="47">
        <v>1</v>
      </c>
      <c r="F354" s="47">
        <v>0.6</v>
      </c>
      <c r="G354" s="47">
        <v>0.6</v>
      </c>
      <c r="H354" s="47">
        <v>0.6</v>
      </c>
      <c r="I354" s="47">
        <v>0.6</v>
      </c>
      <c r="J354" s="47" t="s">
        <v>348</v>
      </c>
      <c r="K354" s="47">
        <v>-5.12</v>
      </c>
      <c r="L354" s="47">
        <v>37.32</v>
      </c>
      <c r="M354" s="47">
        <v>37.200000000000003</v>
      </c>
      <c r="N354" s="47">
        <v>-5.12</v>
      </c>
      <c r="O354" s="47">
        <v>37.32</v>
      </c>
      <c r="P354" s="47">
        <v>41.1</v>
      </c>
      <c r="Q354" s="47" t="str">
        <f t="shared" si="18"/>
        <v>C42-AP MAI</v>
      </c>
      <c r="R354" s="47">
        <f t="shared" si="19"/>
        <v>600</v>
      </c>
      <c r="S354" s="47">
        <f t="shared" si="20"/>
        <v>600</v>
      </c>
      <c r="U354" s="47">
        <f>VLOOKUP(A354,'Story Data'!A:B,2,0)*1000</f>
        <v>3900</v>
      </c>
    </row>
    <row r="355" spans="1:21">
      <c r="A355" s="47" t="s">
        <v>326</v>
      </c>
      <c r="B355" s="47" t="s">
        <v>76</v>
      </c>
      <c r="C355" s="47">
        <v>0</v>
      </c>
      <c r="D355" s="47">
        <v>0</v>
      </c>
      <c r="E355" s="47">
        <v>1</v>
      </c>
      <c r="F355" s="47">
        <v>0.6</v>
      </c>
      <c r="G355" s="47">
        <v>0.6</v>
      </c>
      <c r="H355" s="47">
        <v>0.6</v>
      </c>
      <c r="I355" s="47">
        <v>0.6</v>
      </c>
      <c r="J355" s="47" t="s">
        <v>348</v>
      </c>
      <c r="K355" s="47">
        <v>-5.12</v>
      </c>
      <c r="L355" s="47">
        <v>37.32</v>
      </c>
      <c r="M355" s="47">
        <v>33.299999999999997</v>
      </c>
      <c r="N355" s="47">
        <v>-5.12</v>
      </c>
      <c r="O355" s="47">
        <v>37.32</v>
      </c>
      <c r="P355" s="47">
        <v>37.200000000000003</v>
      </c>
      <c r="Q355" s="47" t="str">
        <f t="shared" si="18"/>
        <v>C42-T9</v>
      </c>
      <c r="R355" s="47">
        <f t="shared" si="19"/>
        <v>600</v>
      </c>
      <c r="S355" s="47">
        <f t="shared" si="20"/>
        <v>600</v>
      </c>
      <c r="U355" s="47">
        <f>VLOOKUP(A355,'Story Data'!A:B,2,0)*1000</f>
        <v>3900</v>
      </c>
    </row>
    <row r="356" spans="1:21">
      <c r="A356" s="47" t="s">
        <v>327</v>
      </c>
      <c r="B356" s="47" t="s">
        <v>76</v>
      </c>
      <c r="C356" s="47">
        <v>0</v>
      </c>
      <c r="D356" s="47">
        <v>0</v>
      </c>
      <c r="E356" s="47">
        <v>1</v>
      </c>
      <c r="F356" s="47">
        <v>0.6</v>
      </c>
      <c r="G356" s="47">
        <v>0.6</v>
      </c>
      <c r="H356" s="47">
        <v>0.6</v>
      </c>
      <c r="I356" s="47">
        <v>0.6</v>
      </c>
      <c r="J356" s="47" t="s">
        <v>348</v>
      </c>
      <c r="K356" s="47">
        <v>-5.12</v>
      </c>
      <c r="L356" s="47">
        <v>37.32</v>
      </c>
      <c r="M356" s="47">
        <v>29.4</v>
      </c>
      <c r="N356" s="47">
        <v>-5.12</v>
      </c>
      <c r="O356" s="47">
        <v>37.32</v>
      </c>
      <c r="P356" s="47">
        <v>33.299999999999997</v>
      </c>
      <c r="Q356" s="47" t="str">
        <f t="shared" si="18"/>
        <v>C42-T8</v>
      </c>
      <c r="R356" s="47">
        <f t="shared" si="19"/>
        <v>600</v>
      </c>
      <c r="S356" s="47">
        <f t="shared" si="20"/>
        <v>600</v>
      </c>
      <c r="U356" s="47">
        <f>VLOOKUP(A356,'Story Data'!A:B,2,0)*1000</f>
        <v>3900</v>
      </c>
    </row>
    <row r="357" spans="1:21">
      <c r="A357" s="47" t="s">
        <v>328</v>
      </c>
      <c r="B357" s="47" t="s">
        <v>76</v>
      </c>
      <c r="C357" s="47">
        <v>0</v>
      </c>
      <c r="D357" s="47">
        <v>0</v>
      </c>
      <c r="E357" s="47">
        <v>1</v>
      </c>
      <c r="F357" s="47">
        <v>0.6</v>
      </c>
      <c r="G357" s="47">
        <v>0.6</v>
      </c>
      <c r="H357" s="47">
        <v>0.6</v>
      </c>
      <c r="I357" s="47">
        <v>0.6</v>
      </c>
      <c r="J357" s="47" t="s">
        <v>348</v>
      </c>
      <c r="K357" s="47">
        <v>-5.12</v>
      </c>
      <c r="L357" s="47">
        <v>37.32</v>
      </c>
      <c r="M357" s="47">
        <v>25.5</v>
      </c>
      <c r="N357" s="47">
        <v>-5.12</v>
      </c>
      <c r="O357" s="47">
        <v>37.32</v>
      </c>
      <c r="P357" s="47">
        <v>29.4</v>
      </c>
      <c r="Q357" s="47" t="str">
        <f t="shared" si="18"/>
        <v>C42-T7</v>
      </c>
      <c r="R357" s="47">
        <f t="shared" si="19"/>
        <v>600</v>
      </c>
      <c r="S357" s="47">
        <f t="shared" si="20"/>
        <v>600</v>
      </c>
      <c r="U357" s="47">
        <f>VLOOKUP(A357,'Story Data'!A:B,2,0)*1000</f>
        <v>3900</v>
      </c>
    </row>
    <row r="358" spans="1:21">
      <c r="A358" s="47" t="s">
        <v>329</v>
      </c>
      <c r="B358" s="47" t="s">
        <v>76</v>
      </c>
      <c r="C358" s="47">
        <v>0</v>
      </c>
      <c r="D358" s="47">
        <v>0</v>
      </c>
      <c r="E358" s="47">
        <v>1</v>
      </c>
      <c r="F358" s="47">
        <v>0.6</v>
      </c>
      <c r="G358" s="47">
        <v>0.6</v>
      </c>
      <c r="H358" s="47">
        <v>0.6</v>
      </c>
      <c r="I358" s="47">
        <v>0.6</v>
      </c>
      <c r="J358" s="47" t="s">
        <v>348</v>
      </c>
      <c r="K358" s="47">
        <v>-5.12</v>
      </c>
      <c r="L358" s="47">
        <v>37.32</v>
      </c>
      <c r="M358" s="47">
        <v>21.6</v>
      </c>
      <c r="N358" s="47">
        <v>-5.12</v>
      </c>
      <c r="O358" s="47">
        <v>37.32</v>
      </c>
      <c r="P358" s="47">
        <v>25.5</v>
      </c>
      <c r="Q358" s="47" t="str">
        <f t="shared" si="18"/>
        <v>C42-T6</v>
      </c>
      <c r="R358" s="47">
        <f t="shared" si="19"/>
        <v>600</v>
      </c>
      <c r="S358" s="47">
        <f t="shared" si="20"/>
        <v>600</v>
      </c>
      <c r="U358" s="47">
        <f>VLOOKUP(A358,'Story Data'!A:B,2,0)*1000</f>
        <v>3900</v>
      </c>
    </row>
    <row r="359" spans="1:21">
      <c r="A359" s="47" t="s">
        <v>324</v>
      </c>
      <c r="B359" s="47" t="s">
        <v>76</v>
      </c>
      <c r="C359" s="47">
        <v>0</v>
      </c>
      <c r="D359" s="47">
        <v>0</v>
      </c>
      <c r="E359" s="47">
        <v>1</v>
      </c>
      <c r="F359" s="47">
        <v>0.6</v>
      </c>
      <c r="G359" s="47">
        <v>0.6</v>
      </c>
      <c r="H359" s="47">
        <v>0.6</v>
      </c>
      <c r="I359" s="47">
        <v>0.6</v>
      </c>
      <c r="J359" s="47" t="s">
        <v>348</v>
      </c>
      <c r="K359" s="47">
        <v>-5.12</v>
      </c>
      <c r="L359" s="47">
        <v>37.32</v>
      </c>
      <c r="M359" s="47">
        <v>17.7</v>
      </c>
      <c r="N359" s="47">
        <v>-5.12</v>
      </c>
      <c r="O359" s="47">
        <v>37.32</v>
      </c>
      <c r="P359" s="47">
        <v>21.6</v>
      </c>
      <c r="Q359" s="47" t="str">
        <f t="shared" si="18"/>
        <v>C42-T5</v>
      </c>
      <c r="R359" s="47">
        <f t="shared" si="19"/>
        <v>600</v>
      </c>
      <c r="S359" s="47">
        <f t="shared" si="20"/>
        <v>600</v>
      </c>
      <c r="U359" s="47">
        <f>VLOOKUP(A359,'Story Data'!A:B,2,0)*1000</f>
        <v>3900</v>
      </c>
    </row>
    <row r="360" spans="1:21">
      <c r="A360" s="47" t="s">
        <v>330</v>
      </c>
      <c r="B360" s="47" t="s">
        <v>76</v>
      </c>
      <c r="C360" s="47">
        <v>0</v>
      </c>
      <c r="D360" s="47">
        <v>0</v>
      </c>
      <c r="E360" s="47">
        <v>1</v>
      </c>
      <c r="F360" s="47">
        <v>0.8</v>
      </c>
      <c r="G360" s="47">
        <v>0.8</v>
      </c>
      <c r="H360" s="47">
        <v>0.8</v>
      </c>
      <c r="I360" s="47">
        <v>0.8</v>
      </c>
      <c r="J360" s="47" t="s">
        <v>348</v>
      </c>
      <c r="K360" s="47">
        <v>-5.12</v>
      </c>
      <c r="L360" s="47">
        <v>37.32</v>
      </c>
      <c r="M360" s="47">
        <v>12.6</v>
      </c>
      <c r="N360" s="47">
        <v>-5.12</v>
      </c>
      <c r="O360" s="47">
        <v>37.32</v>
      </c>
      <c r="P360" s="47">
        <v>17.7</v>
      </c>
      <c r="Q360" s="47" t="str">
        <f t="shared" si="18"/>
        <v>C42-T4</v>
      </c>
      <c r="R360" s="47">
        <f t="shared" si="19"/>
        <v>800</v>
      </c>
      <c r="S360" s="47">
        <f t="shared" si="20"/>
        <v>800</v>
      </c>
      <c r="U360" s="47">
        <f>VLOOKUP(A360,'Story Data'!A:B,2,0)*1000</f>
        <v>5100</v>
      </c>
    </row>
    <row r="361" spans="1:21">
      <c r="A361" s="47" t="s">
        <v>331</v>
      </c>
      <c r="B361" s="47" t="s">
        <v>76</v>
      </c>
      <c r="C361" s="47">
        <v>0</v>
      </c>
      <c r="D361" s="47">
        <v>0</v>
      </c>
      <c r="E361" s="47">
        <v>1</v>
      </c>
      <c r="F361" s="47">
        <v>0.8</v>
      </c>
      <c r="G361" s="47">
        <v>0.8</v>
      </c>
      <c r="H361" s="47">
        <v>0.8</v>
      </c>
      <c r="I361" s="47">
        <v>0.8</v>
      </c>
      <c r="J361" s="47" t="s">
        <v>348</v>
      </c>
      <c r="K361" s="47">
        <v>-5.12</v>
      </c>
      <c r="L361" s="47">
        <v>37.32</v>
      </c>
      <c r="M361" s="47">
        <v>8.1</v>
      </c>
      <c r="N361" s="47">
        <v>-5.12</v>
      </c>
      <c r="O361" s="47">
        <v>37.32</v>
      </c>
      <c r="P361" s="47">
        <v>12.6</v>
      </c>
      <c r="Q361" s="47" t="str">
        <f t="shared" si="18"/>
        <v>C42-T3</v>
      </c>
      <c r="R361" s="47">
        <f t="shared" si="19"/>
        <v>800</v>
      </c>
      <c r="S361" s="47">
        <f t="shared" si="20"/>
        <v>800</v>
      </c>
      <c r="U361" s="47">
        <f>VLOOKUP(A361,'Story Data'!A:B,2,0)*1000</f>
        <v>4500</v>
      </c>
    </row>
    <row r="362" spans="1:21">
      <c r="A362" s="47" t="s">
        <v>135</v>
      </c>
      <c r="B362" s="47" t="s">
        <v>76</v>
      </c>
      <c r="C362" s="47">
        <v>0</v>
      </c>
      <c r="D362" s="47">
        <v>0</v>
      </c>
      <c r="E362" s="47">
        <v>1</v>
      </c>
      <c r="F362" s="47">
        <v>0.8</v>
      </c>
      <c r="G362" s="47">
        <v>0.8</v>
      </c>
      <c r="H362" s="47">
        <v>0.8</v>
      </c>
      <c r="I362" s="47">
        <v>0.8</v>
      </c>
      <c r="J362" s="47" t="s">
        <v>348</v>
      </c>
      <c r="K362" s="47">
        <v>-5.12</v>
      </c>
      <c r="L362" s="47">
        <v>37.32</v>
      </c>
      <c r="M362" s="47">
        <v>3</v>
      </c>
      <c r="N362" s="47">
        <v>-5.12</v>
      </c>
      <c r="O362" s="47">
        <v>37.32</v>
      </c>
      <c r="P362" s="47">
        <v>8.1</v>
      </c>
      <c r="Q362" s="47" t="str">
        <f t="shared" si="18"/>
        <v>C42-T2</v>
      </c>
      <c r="R362" s="47">
        <f t="shared" si="19"/>
        <v>800</v>
      </c>
      <c r="S362" s="47">
        <f t="shared" si="20"/>
        <v>800</v>
      </c>
      <c r="U362" s="47">
        <f>VLOOKUP(A362,'Story Data'!A:B,2,0)*1000</f>
        <v>5100</v>
      </c>
    </row>
    <row r="363" spans="1:21">
      <c r="A363" s="47" t="s">
        <v>332</v>
      </c>
      <c r="B363" s="47" t="s">
        <v>76</v>
      </c>
      <c r="C363" s="47">
        <v>0</v>
      </c>
      <c r="D363" s="47">
        <v>0</v>
      </c>
      <c r="E363" s="47">
        <v>1</v>
      </c>
      <c r="F363" s="47">
        <v>0.8</v>
      </c>
      <c r="G363" s="47">
        <v>0.8</v>
      </c>
      <c r="H363" s="47">
        <v>0.8</v>
      </c>
      <c r="I363" s="47">
        <v>0.8</v>
      </c>
      <c r="J363" s="47" t="s">
        <v>348</v>
      </c>
      <c r="K363" s="47">
        <v>-5.12</v>
      </c>
      <c r="L363" s="47">
        <v>37.32</v>
      </c>
      <c r="M363" s="47">
        <v>0</v>
      </c>
      <c r="N363" s="47">
        <v>-5.12</v>
      </c>
      <c r="O363" s="47">
        <v>37.32</v>
      </c>
      <c r="P363" s="47">
        <v>3</v>
      </c>
      <c r="Q363" s="47" t="str">
        <f t="shared" si="18"/>
        <v>C42-T1</v>
      </c>
      <c r="R363" s="47">
        <f t="shared" si="19"/>
        <v>800</v>
      </c>
      <c r="S363" s="47">
        <f t="shared" si="20"/>
        <v>800</v>
      </c>
      <c r="U363" s="47">
        <f>VLOOKUP(A363,'Story Data'!A:B,2,0)*1000</f>
        <v>3000</v>
      </c>
    </row>
    <row r="364" spans="1:21">
      <c r="A364" s="47" t="s">
        <v>30</v>
      </c>
      <c r="B364" s="47" t="s">
        <v>76</v>
      </c>
      <c r="C364" s="47">
        <v>0</v>
      </c>
      <c r="D364" s="47">
        <v>0</v>
      </c>
      <c r="E364" s="47">
        <v>1</v>
      </c>
      <c r="F364" s="47">
        <v>0.8</v>
      </c>
      <c r="G364" s="47">
        <v>0.8</v>
      </c>
      <c r="H364" s="47">
        <v>0.8</v>
      </c>
      <c r="I364" s="47">
        <v>0.8</v>
      </c>
      <c r="J364" s="47" t="s">
        <v>348</v>
      </c>
      <c r="K364" s="47">
        <v>-5.12</v>
      </c>
      <c r="L364" s="47">
        <v>37.32</v>
      </c>
      <c r="M364" s="47">
        <v>-3.1</v>
      </c>
      <c r="N364" s="47">
        <v>-5.12</v>
      </c>
      <c r="O364" s="47">
        <v>37.32</v>
      </c>
      <c r="P364" s="47">
        <v>0</v>
      </c>
      <c r="Q364" s="47" t="str">
        <f t="shared" si="18"/>
        <v>C42-HAM</v>
      </c>
      <c r="R364" s="47">
        <f t="shared" si="19"/>
        <v>800</v>
      </c>
      <c r="S364" s="47">
        <f t="shared" si="20"/>
        <v>800</v>
      </c>
      <c r="U364" s="47">
        <f>VLOOKUP(A364,'Story Data'!A:B,2,0)*1000</f>
        <v>3100</v>
      </c>
    </row>
    <row r="365" spans="1:21">
      <c r="A365" s="47" t="s">
        <v>323</v>
      </c>
      <c r="B365" s="47" t="s">
        <v>75</v>
      </c>
      <c r="C365" s="47">
        <v>0</v>
      </c>
      <c r="D365" s="47">
        <v>0</v>
      </c>
      <c r="E365" s="47">
        <v>1</v>
      </c>
      <c r="F365" s="47">
        <v>0</v>
      </c>
      <c r="G365" s="47">
        <v>0.45</v>
      </c>
      <c r="H365" s="47">
        <v>0</v>
      </c>
      <c r="I365" s="47">
        <v>0.45</v>
      </c>
      <c r="J365" s="47" t="s">
        <v>348</v>
      </c>
      <c r="K365" s="47">
        <v>-5.12</v>
      </c>
      <c r="L365" s="47">
        <v>25.24</v>
      </c>
      <c r="M365" s="47">
        <v>41.1</v>
      </c>
      <c r="N365" s="47">
        <v>-5.12</v>
      </c>
      <c r="O365" s="47">
        <v>25.24</v>
      </c>
      <c r="P365" s="47">
        <v>44.1</v>
      </c>
      <c r="Q365" s="47" t="str">
        <f t="shared" si="18"/>
        <v>C41-MAI</v>
      </c>
      <c r="R365" s="47">
        <f t="shared" si="19"/>
        <v>450</v>
      </c>
      <c r="S365" s="47">
        <f t="shared" si="20"/>
        <v>0</v>
      </c>
      <c r="U365" s="47">
        <f>VLOOKUP(A365,'Story Data'!A:B,2,0)*1000</f>
        <v>3000</v>
      </c>
    </row>
    <row r="366" spans="1:21">
      <c r="A366" s="47" t="s">
        <v>325</v>
      </c>
      <c r="B366" s="47" t="s">
        <v>75</v>
      </c>
      <c r="C366" s="47">
        <v>0</v>
      </c>
      <c r="D366" s="47">
        <v>0</v>
      </c>
      <c r="E366" s="47">
        <v>1</v>
      </c>
      <c r="F366" s="47">
        <v>0.6</v>
      </c>
      <c r="G366" s="47">
        <v>0.6</v>
      </c>
      <c r="H366" s="47">
        <v>0.6</v>
      </c>
      <c r="I366" s="47">
        <v>0.6</v>
      </c>
      <c r="J366" s="47" t="s">
        <v>348</v>
      </c>
      <c r="K366" s="47">
        <v>-5.12</v>
      </c>
      <c r="L366" s="47">
        <v>25.24</v>
      </c>
      <c r="M366" s="47">
        <v>37.200000000000003</v>
      </c>
      <c r="N366" s="47">
        <v>-5.12</v>
      </c>
      <c r="O366" s="47">
        <v>25.24</v>
      </c>
      <c r="P366" s="47">
        <v>41.1</v>
      </c>
      <c r="Q366" s="47" t="str">
        <f t="shared" si="18"/>
        <v>C41-AP MAI</v>
      </c>
      <c r="R366" s="47">
        <f t="shared" si="19"/>
        <v>600</v>
      </c>
      <c r="S366" s="47">
        <f t="shared" si="20"/>
        <v>600</v>
      </c>
      <c r="U366" s="47">
        <f>VLOOKUP(A366,'Story Data'!A:B,2,0)*1000</f>
        <v>3900</v>
      </c>
    </row>
    <row r="367" spans="1:21">
      <c r="A367" s="47" t="s">
        <v>326</v>
      </c>
      <c r="B367" s="47" t="s">
        <v>75</v>
      </c>
      <c r="C367" s="47">
        <v>0</v>
      </c>
      <c r="D367" s="47">
        <v>0</v>
      </c>
      <c r="E367" s="47">
        <v>1</v>
      </c>
      <c r="F367" s="47">
        <v>0.6</v>
      </c>
      <c r="G367" s="47">
        <v>0.6</v>
      </c>
      <c r="H367" s="47">
        <v>0.6</v>
      </c>
      <c r="I367" s="47">
        <v>0.6</v>
      </c>
      <c r="J367" s="47" t="s">
        <v>348</v>
      </c>
      <c r="K367" s="47">
        <v>-5.12</v>
      </c>
      <c r="L367" s="47">
        <v>25.24</v>
      </c>
      <c r="M367" s="47">
        <v>33.299999999999997</v>
      </c>
      <c r="N367" s="47">
        <v>-5.12</v>
      </c>
      <c r="O367" s="47">
        <v>25.24</v>
      </c>
      <c r="P367" s="47">
        <v>37.200000000000003</v>
      </c>
      <c r="Q367" s="47" t="str">
        <f t="shared" si="18"/>
        <v>C41-T9</v>
      </c>
      <c r="R367" s="47">
        <f t="shared" si="19"/>
        <v>600</v>
      </c>
      <c r="S367" s="47">
        <f t="shared" si="20"/>
        <v>600</v>
      </c>
      <c r="U367" s="47">
        <f>VLOOKUP(A367,'Story Data'!A:B,2,0)*1000</f>
        <v>3900</v>
      </c>
    </row>
    <row r="368" spans="1:21">
      <c r="A368" s="47" t="s">
        <v>327</v>
      </c>
      <c r="B368" s="47" t="s">
        <v>75</v>
      </c>
      <c r="C368" s="47">
        <v>0</v>
      </c>
      <c r="D368" s="47">
        <v>0</v>
      </c>
      <c r="E368" s="47">
        <v>1</v>
      </c>
      <c r="F368" s="47">
        <v>0.6</v>
      </c>
      <c r="G368" s="47">
        <v>0.6</v>
      </c>
      <c r="H368" s="47">
        <v>0.6</v>
      </c>
      <c r="I368" s="47">
        <v>0.6</v>
      </c>
      <c r="J368" s="47" t="s">
        <v>348</v>
      </c>
      <c r="K368" s="47">
        <v>-5.12</v>
      </c>
      <c r="L368" s="47">
        <v>25.24</v>
      </c>
      <c r="M368" s="47">
        <v>29.4</v>
      </c>
      <c r="N368" s="47">
        <v>-5.12</v>
      </c>
      <c r="O368" s="47">
        <v>25.24</v>
      </c>
      <c r="P368" s="47">
        <v>33.299999999999997</v>
      </c>
      <c r="Q368" s="47" t="str">
        <f t="shared" si="18"/>
        <v>C41-T8</v>
      </c>
      <c r="R368" s="47">
        <f t="shared" si="19"/>
        <v>600</v>
      </c>
      <c r="S368" s="47">
        <f t="shared" si="20"/>
        <v>600</v>
      </c>
      <c r="U368" s="47">
        <f>VLOOKUP(A368,'Story Data'!A:B,2,0)*1000</f>
        <v>3900</v>
      </c>
    </row>
    <row r="369" spans="1:21">
      <c r="A369" s="47" t="s">
        <v>328</v>
      </c>
      <c r="B369" s="47" t="s">
        <v>75</v>
      </c>
      <c r="C369" s="47">
        <v>0</v>
      </c>
      <c r="D369" s="47">
        <v>0</v>
      </c>
      <c r="E369" s="47">
        <v>1</v>
      </c>
      <c r="F369" s="47">
        <v>0.6</v>
      </c>
      <c r="G369" s="47">
        <v>0.6</v>
      </c>
      <c r="H369" s="47">
        <v>0.6</v>
      </c>
      <c r="I369" s="47">
        <v>0.6</v>
      </c>
      <c r="J369" s="47" t="s">
        <v>348</v>
      </c>
      <c r="K369" s="47">
        <v>-5.12</v>
      </c>
      <c r="L369" s="47">
        <v>25.24</v>
      </c>
      <c r="M369" s="47">
        <v>25.5</v>
      </c>
      <c r="N369" s="47">
        <v>-5.12</v>
      </c>
      <c r="O369" s="47">
        <v>25.24</v>
      </c>
      <c r="P369" s="47">
        <v>29.4</v>
      </c>
      <c r="Q369" s="47" t="str">
        <f t="shared" si="18"/>
        <v>C41-T7</v>
      </c>
      <c r="R369" s="47">
        <f t="shared" si="19"/>
        <v>600</v>
      </c>
      <c r="S369" s="47">
        <f t="shared" si="20"/>
        <v>600</v>
      </c>
      <c r="U369" s="47">
        <f>VLOOKUP(A369,'Story Data'!A:B,2,0)*1000</f>
        <v>3900</v>
      </c>
    </row>
    <row r="370" spans="1:21">
      <c r="A370" s="47" t="s">
        <v>329</v>
      </c>
      <c r="B370" s="47" t="s">
        <v>75</v>
      </c>
      <c r="C370" s="47">
        <v>0</v>
      </c>
      <c r="D370" s="47">
        <v>0</v>
      </c>
      <c r="E370" s="47">
        <v>1</v>
      </c>
      <c r="F370" s="47">
        <v>0.6</v>
      </c>
      <c r="G370" s="47">
        <v>0.6</v>
      </c>
      <c r="H370" s="47">
        <v>0.6</v>
      </c>
      <c r="I370" s="47">
        <v>0.6</v>
      </c>
      <c r="J370" s="47" t="s">
        <v>348</v>
      </c>
      <c r="K370" s="47">
        <v>-5.12</v>
      </c>
      <c r="L370" s="47">
        <v>25.24</v>
      </c>
      <c r="M370" s="47">
        <v>21.6</v>
      </c>
      <c r="N370" s="47">
        <v>-5.12</v>
      </c>
      <c r="O370" s="47">
        <v>25.24</v>
      </c>
      <c r="P370" s="47">
        <v>25.5</v>
      </c>
      <c r="Q370" s="47" t="str">
        <f t="shared" si="18"/>
        <v>C41-T6</v>
      </c>
      <c r="R370" s="47">
        <f t="shared" si="19"/>
        <v>600</v>
      </c>
      <c r="S370" s="47">
        <f t="shared" si="20"/>
        <v>600</v>
      </c>
      <c r="U370" s="47">
        <f>VLOOKUP(A370,'Story Data'!A:B,2,0)*1000</f>
        <v>3900</v>
      </c>
    </row>
    <row r="371" spans="1:21">
      <c r="A371" s="47" t="s">
        <v>324</v>
      </c>
      <c r="B371" s="47" t="s">
        <v>75</v>
      </c>
      <c r="C371" s="47">
        <v>0</v>
      </c>
      <c r="D371" s="47">
        <v>0</v>
      </c>
      <c r="E371" s="47">
        <v>1</v>
      </c>
      <c r="F371" s="47">
        <v>0.6</v>
      </c>
      <c r="G371" s="47">
        <v>0.6</v>
      </c>
      <c r="H371" s="47">
        <v>0.6</v>
      </c>
      <c r="I371" s="47">
        <v>0.6</v>
      </c>
      <c r="J371" s="47" t="s">
        <v>348</v>
      </c>
      <c r="K371" s="47">
        <v>-5.12</v>
      </c>
      <c r="L371" s="47">
        <v>25.24</v>
      </c>
      <c r="M371" s="47">
        <v>17.7</v>
      </c>
      <c r="N371" s="47">
        <v>-5.12</v>
      </c>
      <c r="O371" s="47">
        <v>25.24</v>
      </c>
      <c r="P371" s="47">
        <v>21.6</v>
      </c>
      <c r="Q371" s="47" t="str">
        <f t="shared" si="18"/>
        <v>C41-T5</v>
      </c>
      <c r="R371" s="47">
        <f t="shared" si="19"/>
        <v>600</v>
      </c>
      <c r="S371" s="47">
        <f t="shared" si="20"/>
        <v>600</v>
      </c>
      <c r="U371" s="47">
        <f>VLOOKUP(A371,'Story Data'!A:B,2,0)*1000</f>
        <v>3900</v>
      </c>
    </row>
    <row r="372" spans="1:21">
      <c r="A372" s="47" t="s">
        <v>330</v>
      </c>
      <c r="B372" s="47" t="s">
        <v>75</v>
      </c>
      <c r="C372" s="47">
        <v>0</v>
      </c>
      <c r="D372" s="47">
        <v>0</v>
      </c>
      <c r="E372" s="47">
        <v>1</v>
      </c>
      <c r="F372" s="47">
        <v>0.6</v>
      </c>
      <c r="G372" s="47">
        <v>0.6</v>
      </c>
      <c r="H372" s="47">
        <v>0.6</v>
      </c>
      <c r="I372" s="47">
        <v>0.6</v>
      </c>
      <c r="J372" s="47" t="s">
        <v>348</v>
      </c>
      <c r="K372" s="47">
        <v>-5.12</v>
      </c>
      <c r="L372" s="47">
        <v>25.24</v>
      </c>
      <c r="M372" s="47">
        <v>12.6</v>
      </c>
      <c r="N372" s="47">
        <v>-5.12</v>
      </c>
      <c r="O372" s="47">
        <v>25.24</v>
      </c>
      <c r="P372" s="47">
        <v>17.7</v>
      </c>
      <c r="Q372" s="47" t="str">
        <f t="shared" si="18"/>
        <v>C41-T4</v>
      </c>
      <c r="R372" s="47">
        <f t="shared" si="19"/>
        <v>600</v>
      </c>
      <c r="S372" s="47">
        <f t="shared" si="20"/>
        <v>600</v>
      </c>
      <c r="U372" s="47">
        <f>VLOOKUP(A372,'Story Data'!A:B,2,0)*1000</f>
        <v>5100</v>
      </c>
    </row>
    <row r="373" spans="1:21">
      <c r="A373" s="47" t="s">
        <v>331</v>
      </c>
      <c r="B373" s="47" t="s">
        <v>75</v>
      </c>
      <c r="C373" s="47">
        <v>0</v>
      </c>
      <c r="D373" s="47">
        <v>0</v>
      </c>
      <c r="E373" s="47">
        <v>1</v>
      </c>
      <c r="F373" s="47">
        <v>0.6</v>
      </c>
      <c r="G373" s="47">
        <v>0.6</v>
      </c>
      <c r="H373" s="47">
        <v>0.6</v>
      </c>
      <c r="I373" s="47">
        <v>0.6</v>
      </c>
      <c r="J373" s="47" t="s">
        <v>348</v>
      </c>
      <c r="K373" s="47">
        <v>-5.12</v>
      </c>
      <c r="L373" s="47">
        <v>25.24</v>
      </c>
      <c r="M373" s="47">
        <v>8.1</v>
      </c>
      <c r="N373" s="47">
        <v>-5.12</v>
      </c>
      <c r="O373" s="47">
        <v>25.24</v>
      </c>
      <c r="P373" s="47">
        <v>12.6</v>
      </c>
      <c r="Q373" s="47" t="str">
        <f t="shared" si="18"/>
        <v>C41-T3</v>
      </c>
      <c r="R373" s="47">
        <f t="shared" si="19"/>
        <v>600</v>
      </c>
      <c r="S373" s="47">
        <f t="shared" si="20"/>
        <v>600</v>
      </c>
      <c r="U373" s="47">
        <f>VLOOKUP(A373,'Story Data'!A:B,2,0)*1000</f>
        <v>4500</v>
      </c>
    </row>
    <row r="374" spans="1:21">
      <c r="A374" s="47" t="s">
        <v>135</v>
      </c>
      <c r="B374" s="47" t="s">
        <v>75</v>
      </c>
      <c r="C374" s="47">
        <v>0</v>
      </c>
      <c r="D374" s="47">
        <v>0</v>
      </c>
      <c r="E374" s="47">
        <v>1</v>
      </c>
      <c r="F374" s="47">
        <v>0.6</v>
      </c>
      <c r="G374" s="47">
        <v>0.6</v>
      </c>
      <c r="H374" s="47">
        <v>0.6</v>
      </c>
      <c r="I374" s="47">
        <v>0.6</v>
      </c>
      <c r="J374" s="47" t="s">
        <v>348</v>
      </c>
      <c r="K374" s="47">
        <v>-5.12</v>
      </c>
      <c r="L374" s="47">
        <v>25.24</v>
      </c>
      <c r="M374" s="47">
        <v>3</v>
      </c>
      <c r="N374" s="47">
        <v>-5.12</v>
      </c>
      <c r="O374" s="47">
        <v>25.24</v>
      </c>
      <c r="P374" s="47">
        <v>8.1</v>
      </c>
      <c r="Q374" s="47" t="str">
        <f t="shared" si="18"/>
        <v>C41-T2</v>
      </c>
      <c r="R374" s="47">
        <f t="shared" si="19"/>
        <v>600</v>
      </c>
      <c r="S374" s="47">
        <f t="shared" si="20"/>
        <v>600</v>
      </c>
      <c r="U374" s="47">
        <f>VLOOKUP(A374,'Story Data'!A:B,2,0)*1000</f>
        <v>5100</v>
      </c>
    </row>
    <row r="375" spans="1:21">
      <c r="A375" s="47" t="s">
        <v>332</v>
      </c>
      <c r="B375" s="47" t="s">
        <v>75</v>
      </c>
      <c r="C375" s="47">
        <v>0</v>
      </c>
      <c r="D375" s="47">
        <v>0</v>
      </c>
      <c r="E375" s="47">
        <v>1</v>
      </c>
      <c r="F375" s="47">
        <v>0.6</v>
      </c>
      <c r="G375" s="47">
        <v>0.6</v>
      </c>
      <c r="H375" s="47">
        <v>0.6</v>
      </c>
      <c r="I375" s="47">
        <v>0.6</v>
      </c>
      <c r="J375" s="47" t="s">
        <v>348</v>
      </c>
      <c r="K375" s="47">
        <v>-5.12</v>
      </c>
      <c r="L375" s="47">
        <v>25.24</v>
      </c>
      <c r="M375" s="47">
        <v>0</v>
      </c>
      <c r="N375" s="47">
        <v>-5.12</v>
      </c>
      <c r="O375" s="47">
        <v>25.24</v>
      </c>
      <c r="P375" s="47">
        <v>3</v>
      </c>
      <c r="Q375" s="47" t="str">
        <f t="shared" si="18"/>
        <v>C41-T1</v>
      </c>
      <c r="R375" s="47">
        <f t="shared" si="19"/>
        <v>600</v>
      </c>
      <c r="S375" s="47">
        <f t="shared" si="20"/>
        <v>600</v>
      </c>
      <c r="U375" s="47">
        <f>VLOOKUP(A375,'Story Data'!A:B,2,0)*1000</f>
        <v>3000</v>
      </c>
    </row>
    <row r="376" spans="1:21">
      <c r="A376" s="47" t="s">
        <v>30</v>
      </c>
      <c r="B376" s="47" t="s">
        <v>75</v>
      </c>
      <c r="C376" s="47">
        <v>0</v>
      </c>
      <c r="D376" s="47">
        <v>0</v>
      </c>
      <c r="E376" s="47">
        <v>1</v>
      </c>
      <c r="F376" s="47">
        <v>0.6</v>
      </c>
      <c r="G376" s="47">
        <v>0.6</v>
      </c>
      <c r="H376" s="47">
        <v>0.6</v>
      </c>
      <c r="I376" s="47">
        <v>0.6</v>
      </c>
      <c r="J376" s="47" t="s">
        <v>348</v>
      </c>
      <c r="K376" s="47">
        <v>-5.12</v>
      </c>
      <c r="L376" s="47">
        <v>25.24</v>
      </c>
      <c r="M376" s="47">
        <v>-3.1</v>
      </c>
      <c r="N376" s="47">
        <v>-5.12</v>
      </c>
      <c r="O376" s="47">
        <v>25.24</v>
      </c>
      <c r="P376" s="47">
        <v>0</v>
      </c>
      <c r="Q376" s="47" t="str">
        <f t="shared" si="18"/>
        <v>C41-HAM</v>
      </c>
      <c r="R376" s="47">
        <f t="shared" si="19"/>
        <v>600</v>
      </c>
      <c r="S376" s="47">
        <f t="shared" si="20"/>
        <v>600</v>
      </c>
      <c r="U376" s="47">
        <f>VLOOKUP(A376,'Story Data'!A:B,2,0)*1000</f>
        <v>3100</v>
      </c>
    </row>
    <row r="377" spans="1:21">
      <c r="A377" s="47" t="s">
        <v>325</v>
      </c>
      <c r="B377" s="47" t="s">
        <v>74</v>
      </c>
      <c r="C377" s="47">
        <v>109</v>
      </c>
      <c r="D377" s="47">
        <v>0</v>
      </c>
      <c r="E377" s="47">
        <v>1</v>
      </c>
      <c r="F377" s="47">
        <v>0.6</v>
      </c>
      <c r="G377" s="47">
        <v>0.5</v>
      </c>
      <c r="H377" s="47">
        <v>0.6</v>
      </c>
      <c r="I377" s="47">
        <v>0.5</v>
      </c>
      <c r="J377" s="47" t="s">
        <v>348</v>
      </c>
      <c r="K377" s="47">
        <v>40.01</v>
      </c>
      <c r="L377" s="47">
        <v>30.16</v>
      </c>
      <c r="M377" s="47">
        <v>37.200000000000003</v>
      </c>
      <c r="N377" s="47">
        <v>40.01</v>
      </c>
      <c r="O377" s="47">
        <v>30.16</v>
      </c>
      <c r="P377" s="47">
        <v>41.1</v>
      </c>
      <c r="Q377" s="47" t="str">
        <f t="shared" si="18"/>
        <v>C40-AP MAI</v>
      </c>
      <c r="R377" s="47">
        <f t="shared" si="19"/>
        <v>500</v>
      </c>
      <c r="S377" s="47">
        <f t="shared" si="20"/>
        <v>600</v>
      </c>
      <c r="U377" s="47">
        <f>VLOOKUP(A377,'Story Data'!A:B,2,0)*1000</f>
        <v>3900</v>
      </c>
    </row>
    <row r="378" spans="1:21">
      <c r="A378" s="47" t="s">
        <v>326</v>
      </c>
      <c r="B378" s="47" t="s">
        <v>74</v>
      </c>
      <c r="C378" s="47">
        <v>109</v>
      </c>
      <c r="D378" s="47">
        <v>0</v>
      </c>
      <c r="E378" s="47">
        <v>1</v>
      </c>
      <c r="F378" s="47">
        <v>0.6</v>
      </c>
      <c r="G378" s="47">
        <v>0.5</v>
      </c>
      <c r="H378" s="47">
        <v>0.6</v>
      </c>
      <c r="I378" s="47">
        <v>0.5</v>
      </c>
      <c r="J378" s="47" t="s">
        <v>348</v>
      </c>
      <c r="K378" s="47">
        <v>40.01</v>
      </c>
      <c r="L378" s="47">
        <v>30.16</v>
      </c>
      <c r="M378" s="47">
        <v>33.299999999999997</v>
      </c>
      <c r="N378" s="47">
        <v>40.01</v>
      </c>
      <c r="O378" s="47">
        <v>30.16</v>
      </c>
      <c r="P378" s="47">
        <v>37.200000000000003</v>
      </c>
      <c r="Q378" s="47" t="str">
        <f t="shared" si="18"/>
        <v>C40-T9</v>
      </c>
      <c r="R378" s="47">
        <f t="shared" si="19"/>
        <v>500</v>
      </c>
      <c r="S378" s="47">
        <f t="shared" si="20"/>
        <v>600</v>
      </c>
      <c r="U378" s="47">
        <f>VLOOKUP(A378,'Story Data'!A:B,2,0)*1000</f>
        <v>3900</v>
      </c>
    </row>
    <row r="379" spans="1:21">
      <c r="A379" s="47" t="s">
        <v>327</v>
      </c>
      <c r="B379" s="47" t="s">
        <v>74</v>
      </c>
      <c r="C379" s="47">
        <v>109</v>
      </c>
      <c r="D379" s="47">
        <v>0</v>
      </c>
      <c r="E379" s="47">
        <v>1</v>
      </c>
      <c r="F379" s="47">
        <v>0.6</v>
      </c>
      <c r="G379" s="47">
        <v>0.5</v>
      </c>
      <c r="H379" s="47">
        <v>0.6</v>
      </c>
      <c r="I379" s="47">
        <v>0.5</v>
      </c>
      <c r="J379" s="47" t="s">
        <v>348</v>
      </c>
      <c r="K379" s="47">
        <v>40.01</v>
      </c>
      <c r="L379" s="47">
        <v>30.16</v>
      </c>
      <c r="M379" s="47">
        <v>29.4</v>
      </c>
      <c r="N379" s="47">
        <v>40.01</v>
      </c>
      <c r="O379" s="47">
        <v>30.16</v>
      </c>
      <c r="P379" s="47">
        <v>33.299999999999997</v>
      </c>
      <c r="Q379" s="47" t="str">
        <f t="shared" si="18"/>
        <v>C40-T8</v>
      </c>
      <c r="R379" s="47">
        <f t="shared" si="19"/>
        <v>500</v>
      </c>
      <c r="S379" s="47">
        <f t="shared" si="20"/>
        <v>600</v>
      </c>
      <c r="U379" s="47">
        <f>VLOOKUP(A379,'Story Data'!A:B,2,0)*1000</f>
        <v>3900</v>
      </c>
    </row>
    <row r="380" spans="1:21">
      <c r="A380" s="47" t="s">
        <v>328</v>
      </c>
      <c r="B380" s="47" t="s">
        <v>74</v>
      </c>
      <c r="C380" s="47">
        <v>109</v>
      </c>
      <c r="D380" s="47">
        <v>0</v>
      </c>
      <c r="E380" s="47">
        <v>1</v>
      </c>
      <c r="F380" s="47">
        <v>0.6</v>
      </c>
      <c r="G380" s="47">
        <v>0.5</v>
      </c>
      <c r="H380" s="47">
        <v>0.6</v>
      </c>
      <c r="I380" s="47">
        <v>0.5</v>
      </c>
      <c r="J380" s="47" t="s">
        <v>348</v>
      </c>
      <c r="K380" s="47">
        <v>40.01</v>
      </c>
      <c r="L380" s="47">
        <v>30.16</v>
      </c>
      <c r="M380" s="47">
        <v>25.5</v>
      </c>
      <c r="N380" s="47">
        <v>40.01</v>
      </c>
      <c r="O380" s="47">
        <v>30.16</v>
      </c>
      <c r="P380" s="47">
        <v>29.4</v>
      </c>
      <c r="Q380" s="47" t="str">
        <f t="shared" si="18"/>
        <v>C40-T7</v>
      </c>
      <c r="R380" s="47">
        <f t="shared" si="19"/>
        <v>500</v>
      </c>
      <c r="S380" s="47">
        <f t="shared" si="20"/>
        <v>600</v>
      </c>
      <c r="U380" s="47">
        <f>VLOOKUP(A380,'Story Data'!A:B,2,0)*1000</f>
        <v>3900</v>
      </c>
    </row>
    <row r="381" spans="1:21">
      <c r="A381" s="47" t="s">
        <v>329</v>
      </c>
      <c r="B381" s="47" t="s">
        <v>74</v>
      </c>
      <c r="C381" s="47">
        <v>109</v>
      </c>
      <c r="D381" s="47">
        <v>0</v>
      </c>
      <c r="E381" s="47">
        <v>1</v>
      </c>
      <c r="F381" s="47">
        <v>0.6</v>
      </c>
      <c r="G381" s="47">
        <v>0.5</v>
      </c>
      <c r="H381" s="47">
        <v>0.6</v>
      </c>
      <c r="I381" s="47">
        <v>0.5</v>
      </c>
      <c r="J381" s="47" t="s">
        <v>348</v>
      </c>
      <c r="K381" s="47">
        <v>40.01</v>
      </c>
      <c r="L381" s="47">
        <v>30.16</v>
      </c>
      <c r="M381" s="47">
        <v>21.6</v>
      </c>
      <c r="N381" s="47">
        <v>40.01</v>
      </c>
      <c r="O381" s="47">
        <v>30.16</v>
      </c>
      <c r="P381" s="47">
        <v>25.5</v>
      </c>
      <c r="Q381" s="47" t="str">
        <f t="shared" si="18"/>
        <v>C40-T6</v>
      </c>
      <c r="R381" s="47">
        <f t="shared" si="19"/>
        <v>500</v>
      </c>
      <c r="S381" s="47">
        <f t="shared" si="20"/>
        <v>600</v>
      </c>
      <c r="U381" s="47">
        <f>VLOOKUP(A381,'Story Data'!A:B,2,0)*1000</f>
        <v>3900</v>
      </c>
    </row>
    <row r="382" spans="1:21">
      <c r="A382" s="47" t="s">
        <v>324</v>
      </c>
      <c r="B382" s="47" t="s">
        <v>74</v>
      </c>
      <c r="C382" s="47">
        <v>109</v>
      </c>
      <c r="D382" s="47">
        <v>0</v>
      </c>
      <c r="E382" s="47">
        <v>1</v>
      </c>
      <c r="F382" s="47">
        <v>0.6</v>
      </c>
      <c r="G382" s="47">
        <v>0.5</v>
      </c>
      <c r="H382" s="47">
        <v>0.6</v>
      </c>
      <c r="I382" s="47">
        <v>0.5</v>
      </c>
      <c r="J382" s="47" t="s">
        <v>348</v>
      </c>
      <c r="K382" s="47">
        <v>40.01</v>
      </c>
      <c r="L382" s="47">
        <v>30.16</v>
      </c>
      <c r="M382" s="47">
        <v>17.7</v>
      </c>
      <c r="N382" s="47">
        <v>40.01</v>
      </c>
      <c r="O382" s="47">
        <v>30.16</v>
      </c>
      <c r="P382" s="47">
        <v>21.6</v>
      </c>
      <c r="Q382" s="47" t="str">
        <f t="shared" si="18"/>
        <v>C40-T5</v>
      </c>
      <c r="R382" s="47">
        <f t="shared" si="19"/>
        <v>500</v>
      </c>
      <c r="S382" s="47">
        <f t="shared" si="20"/>
        <v>600</v>
      </c>
      <c r="U382" s="47">
        <f>VLOOKUP(A382,'Story Data'!A:B,2,0)*1000</f>
        <v>3900</v>
      </c>
    </row>
    <row r="383" spans="1:21">
      <c r="A383" s="47" t="s">
        <v>330</v>
      </c>
      <c r="B383" s="47" t="s">
        <v>74</v>
      </c>
      <c r="C383" s="47">
        <v>0</v>
      </c>
      <c r="D383" s="47">
        <v>0</v>
      </c>
      <c r="E383" s="47">
        <v>1</v>
      </c>
      <c r="F383" s="47">
        <v>0</v>
      </c>
      <c r="G383" s="47">
        <v>0.8</v>
      </c>
      <c r="H383" s="47">
        <v>0</v>
      </c>
      <c r="I383" s="47">
        <v>0.8</v>
      </c>
      <c r="J383" s="47" t="s">
        <v>348</v>
      </c>
      <c r="K383" s="47">
        <v>40.01</v>
      </c>
      <c r="L383" s="47">
        <v>30.16</v>
      </c>
      <c r="M383" s="47">
        <v>12.6</v>
      </c>
      <c r="N383" s="47">
        <v>40.01</v>
      </c>
      <c r="O383" s="47">
        <v>30.16</v>
      </c>
      <c r="P383" s="47">
        <v>17.7</v>
      </c>
      <c r="Q383" s="47" t="str">
        <f t="shared" si="18"/>
        <v>C40-T4</v>
      </c>
      <c r="R383" s="47">
        <f t="shared" si="19"/>
        <v>800</v>
      </c>
      <c r="S383" s="47">
        <f t="shared" si="20"/>
        <v>0</v>
      </c>
      <c r="U383" s="47">
        <f>VLOOKUP(A383,'Story Data'!A:B,2,0)*1000</f>
        <v>5100</v>
      </c>
    </row>
    <row r="384" spans="1:21">
      <c r="A384" s="47" t="s">
        <v>331</v>
      </c>
      <c r="B384" s="47" t="s">
        <v>74</v>
      </c>
      <c r="C384" s="47">
        <v>0</v>
      </c>
      <c r="D384" s="47">
        <v>0</v>
      </c>
      <c r="E384" s="47">
        <v>1</v>
      </c>
      <c r="F384" s="47">
        <v>0</v>
      </c>
      <c r="G384" s="47">
        <v>0.8</v>
      </c>
      <c r="H384" s="47">
        <v>0</v>
      </c>
      <c r="I384" s="47">
        <v>0.8</v>
      </c>
      <c r="J384" s="47" t="s">
        <v>348</v>
      </c>
      <c r="K384" s="47">
        <v>40.01</v>
      </c>
      <c r="L384" s="47">
        <v>30.16</v>
      </c>
      <c r="M384" s="47">
        <v>8.1</v>
      </c>
      <c r="N384" s="47">
        <v>40.01</v>
      </c>
      <c r="O384" s="47">
        <v>30.16</v>
      </c>
      <c r="P384" s="47">
        <v>12.6</v>
      </c>
      <c r="Q384" s="47" t="str">
        <f t="shared" si="18"/>
        <v>C40-T3</v>
      </c>
      <c r="R384" s="47">
        <f t="shared" si="19"/>
        <v>800</v>
      </c>
      <c r="S384" s="47">
        <f t="shared" si="20"/>
        <v>0</v>
      </c>
      <c r="U384" s="47">
        <f>VLOOKUP(A384,'Story Data'!A:B,2,0)*1000</f>
        <v>4500</v>
      </c>
    </row>
    <row r="385" spans="1:21">
      <c r="A385" s="47" t="s">
        <v>135</v>
      </c>
      <c r="B385" s="47" t="s">
        <v>74</v>
      </c>
      <c r="C385" s="47">
        <v>0</v>
      </c>
      <c r="D385" s="47">
        <v>0</v>
      </c>
      <c r="E385" s="47">
        <v>1</v>
      </c>
      <c r="F385" s="47">
        <v>0</v>
      </c>
      <c r="G385" s="47">
        <v>0.8</v>
      </c>
      <c r="H385" s="47">
        <v>0</v>
      </c>
      <c r="I385" s="47">
        <v>0.8</v>
      </c>
      <c r="J385" s="47" t="s">
        <v>348</v>
      </c>
      <c r="K385" s="47">
        <v>40.01</v>
      </c>
      <c r="L385" s="47">
        <v>30.16</v>
      </c>
      <c r="M385" s="47">
        <v>3</v>
      </c>
      <c r="N385" s="47">
        <v>40.01</v>
      </c>
      <c r="O385" s="47">
        <v>30.16</v>
      </c>
      <c r="P385" s="47">
        <v>8.1</v>
      </c>
      <c r="Q385" s="47" t="str">
        <f t="shared" si="18"/>
        <v>C40-T2</v>
      </c>
      <c r="R385" s="47">
        <f t="shared" si="19"/>
        <v>800</v>
      </c>
      <c r="S385" s="47">
        <f t="shared" si="20"/>
        <v>0</v>
      </c>
      <c r="U385" s="47">
        <f>VLOOKUP(A385,'Story Data'!A:B,2,0)*1000</f>
        <v>5100</v>
      </c>
    </row>
    <row r="386" spans="1:21">
      <c r="A386" s="47" t="s">
        <v>332</v>
      </c>
      <c r="B386" s="47" t="s">
        <v>74</v>
      </c>
      <c r="C386" s="47">
        <v>0</v>
      </c>
      <c r="D386" s="47">
        <v>0</v>
      </c>
      <c r="E386" s="47">
        <v>1</v>
      </c>
      <c r="F386" s="47">
        <v>0</v>
      </c>
      <c r="G386" s="47">
        <v>0.8</v>
      </c>
      <c r="H386" s="47">
        <v>0</v>
      </c>
      <c r="I386" s="47">
        <v>0.8</v>
      </c>
      <c r="J386" s="47" t="s">
        <v>348</v>
      </c>
      <c r="K386" s="47">
        <v>40.01</v>
      </c>
      <c r="L386" s="47">
        <v>30.16</v>
      </c>
      <c r="M386" s="47">
        <v>0</v>
      </c>
      <c r="N386" s="47">
        <v>40.01</v>
      </c>
      <c r="O386" s="47">
        <v>30.16</v>
      </c>
      <c r="P386" s="47">
        <v>3</v>
      </c>
      <c r="Q386" s="47" t="str">
        <f t="shared" si="18"/>
        <v>C40-T1</v>
      </c>
      <c r="R386" s="47">
        <f t="shared" si="19"/>
        <v>800</v>
      </c>
      <c r="S386" s="47">
        <f t="shared" si="20"/>
        <v>0</v>
      </c>
      <c r="U386" s="47">
        <f>VLOOKUP(A386,'Story Data'!A:B,2,0)*1000</f>
        <v>3000</v>
      </c>
    </row>
    <row r="387" spans="1:21">
      <c r="A387" s="47" t="s">
        <v>30</v>
      </c>
      <c r="B387" s="47" t="s">
        <v>74</v>
      </c>
      <c r="C387" s="47">
        <v>0</v>
      </c>
      <c r="D387" s="47">
        <v>0</v>
      </c>
      <c r="E387" s="47">
        <v>1</v>
      </c>
      <c r="F387" s="47">
        <v>0</v>
      </c>
      <c r="G387" s="47">
        <v>0.8</v>
      </c>
      <c r="H387" s="47">
        <v>0</v>
      </c>
      <c r="I387" s="47">
        <v>0.8</v>
      </c>
      <c r="J387" s="47" t="s">
        <v>348</v>
      </c>
      <c r="K387" s="47">
        <v>40.01</v>
      </c>
      <c r="L387" s="47">
        <v>30.16</v>
      </c>
      <c r="M387" s="47">
        <v>-3.1</v>
      </c>
      <c r="N387" s="47">
        <v>40.01</v>
      </c>
      <c r="O387" s="47">
        <v>30.16</v>
      </c>
      <c r="P387" s="47">
        <v>0</v>
      </c>
      <c r="Q387" s="47" t="str">
        <f t="shared" ref="Q387:Q442" si="21">B387&amp;"-"&amp;A387</f>
        <v>C40-HAM</v>
      </c>
      <c r="R387" s="47">
        <f t="shared" ref="R387:R442" si="22">G387*1000</f>
        <v>800</v>
      </c>
      <c r="S387" s="47">
        <f t="shared" ref="S387:S442" si="23">F387*1000</f>
        <v>0</v>
      </c>
      <c r="U387" s="47">
        <f>VLOOKUP(A387,'Story Data'!A:B,2,0)*1000</f>
        <v>3100</v>
      </c>
    </row>
    <row r="388" spans="1:21">
      <c r="A388" s="47" t="s">
        <v>323</v>
      </c>
      <c r="B388" s="47" t="s">
        <v>73</v>
      </c>
      <c r="C388" s="47">
        <v>71</v>
      </c>
      <c r="D388" s="47">
        <v>0</v>
      </c>
      <c r="E388" s="47">
        <v>1</v>
      </c>
      <c r="F388" s="47">
        <v>0</v>
      </c>
      <c r="G388" s="47">
        <v>0.45</v>
      </c>
      <c r="H388" s="47">
        <v>0</v>
      </c>
      <c r="I388" s="47">
        <v>0.45</v>
      </c>
      <c r="J388" s="47" t="s">
        <v>348</v>
      </c>
      <c r="K388" s="47">
        <v>26.92</v>
      </c>
      <c r="L388" s="47">
        <v>52.88</v>
      </c>
      <c r="M388" s="47">
        <v>41.1</v>
      </c>
      <c r="N388" s="47">
        <v>26.92</v>
      </c>
      <c r="O388" s="47">
        <v>52.88</v>
      </c>
      <c r="P388" s="47">
        <v>44.1</v>
      </c>
      <c r="Q388" s="47" t="str">
        <f t="shared" si="21"/>
        <v>C4-MAI</v>
      </c>
      <c r="R388" s="47">
        <f t="shared" si="22"/>
        <v>450</v>
      </c>
      <c r="S388" s="47">
        <f t="shared" si="23"/>
        <v>0</v>
      </c>
      <c r="U388" s="47">
        <f>VLOOKUP(A388,'Story Data'!A:B,2,0)*1000</f>
        <v>3000</v>
      </c>
    </row>
    <row r="389" spans="1:21">
      <c r="A389" s="47" t="s">
        <v>325</v>
      </c>
      <c r="B389" s="47" t="s">
        <v>73</v>
      </c>
      <c r="C389" s="47">
        <v>71</v>
      </c>
      <c r="D389" s="47">
        <v>0</v>
      </c>
      <c r="E389" s="47">
        <v>1</v>
      </c>
      <c r="F389" s="47">
        <v>0.8</v>
      </c>
      <c r="G389" s="47">
        <v>0.6</v>
      </c>
      <c r="H389" s="47">
        <v>0.8</v>
      </c>
      <c r="I389" s="47">
        <v>0.6</v>
      </c>
      <c r="J389" s="47" t="s">
        <v>348</v>
      </c>
      <c r="K389" s="47">
        <v>26.92</v>
      </c>
      <c r="L389" s="47">
        <v>52.88</v>
      </c>
      <c r="M389" s="47">
        <v>37.200000000000003</v>
      </c>
      <c r="N389" s="47">
        <v>26.92</v>
      </c>
      <c r="O389" s="47">
        <v>52.88</v>
      </c>
      <c r="P389" s="47">
        <v>41.1</v>
      </c>
      <c r="Q389" s="47" t="str">
        <f t="shared" si="21"/>
        <v>C4-AP MAI</v>
      </c>
      <c r="R389" s="47">
        <f t="shared" si="22"/>
        <v>600</v>
      </c>
      <c r="S389" s="47">
        <f t="shared" si="23"/>
        <v>800</v>
      </c>
      <c r="U389" s="47">
        <f>VLOOKUP(A389,'Story Data'!A:B,2,0)*1000</f>
        <v>3900</v>
      </c>
    </row>
    <row r="390" spans="1:21">
      <c r="A390" s="47" t="s">
        <v>326</v>
      </c>
      <c r="B390" s="47" t="s">
        <v>73</v>
      </c>
      <c r="C390" s="47">
        <v>71</v>
      </c>
      <c r="D390" s="47">
        <v>0</v>
      </c>
      <c r="E390" s="47">
        <v>1</v>
      </c>
      <c r="F390" s="47">
        <v>0.8</v>
      </c>
      <c r="G390" s="47">
        <v>0.6</v>
      </c>
      <c r="H390" s="47">
        <v>0.8</v>
      </c>
      <c r="I390" s="47">
        <v>0.6</v>
      </c>
      <c r="J390" s="47" t="s">
        <v>348</v>
      </c>
      <c r="K390" s="47">
        <v>26.92</v>
      </c>
      <c r="L390" s="47">
        <v>52.88</v>
      </c>
      <c r="M390" s="47">
        <v>33.299999999999997</v>
      </c>
      <c r="N390" s="47">
        <v>26.92</v>
      </c>
      <c r="O390" s="47">
        <v>52.88</v>
      </c>
      <c r="P390" s="47">
        <v>37.200000000000003</v>
      </c>
      <c r="Q390" s="47" t="str">
        <f t="shared" si="21"/>
        <v>C4-T9</v>
      </c>
      <c r="R390" s="47">
        <f t="shared" si="22"/>
        <v>600</v>
      </c>
      <c r="S390" s="47">
        <f t="shared" si="23"/>
        <v>800</v>
      </c>
      <c r="U390" s="47">
        <f>VLOOKUP(A390,'Story Data'!A:B,2,0)*1000</f>
        <v>3900</v>
      </c>
    </row>
    <row r="391" spans="1:21">
      <c r="A391" s="47" t="s">
        <v>327</v>
      </c>
      <c r="B391" s="47" t="s">
        <v>73</v>
      </c>
      <c r="C391" s="47">
        <v>71</v>
      </c>
      <c r="D391" s="47">
        <v>0</v>
      </c>
      <c r="E391" s="47">
        <v>1</v>
      </c>
      <c r="F391" s="47">
        <v>0.8</v>
      </c>
      <c r="G391" s="47">
        <v>0.6</v>
      </c>
      <c r="H391" s="47">
        <v>0.8</v>
      </c>
      <c r="I391" s="47">
        <v>0.6</v>
      </c>
      <c r="J391" s="47" t="s">
        <v>348</v>
      </c>
      <c r="K391" s="47">
        <v>26.92</v>
      </c>
      <c r="L391" s="47">
        <v>52.88</v>
      </c>
      <c r="M391" s="47">
        <v>29.4</v>
      </c>
      <c r="N391" s="47">
        <v>26.92</v>
      </c>
      <c r="O391" s="47">
        <v>52.88</v>
      </c>
      <c r="P391" s="47">
        <v>33.299999999999997</v>
      </c>
      <c r="Q391" s="47" t="str">
        <f t="shared" si="21"/>
        <v>C4-T8</v>
      </c>
      <c r="R391" s="47">
        <f t="shared" si="22"/>
        <v>600</v>
      </c>
      <c r="S391" s="47">
        <f t="shared" si="23"/>
        <v>800</v>
      </c>
      <c r="U391" s="47">
        <f>VLOOKUP(A391,'Story Data'!A:B,2,0)*1000</f>
        <v>3900</v>
      </c>
    </row>
    <row r="392" spans="1:21">
      <c r="A392" s="47" t="s">
        <v>328</v>
      </c>
      <c r="B392" s="47" t="s">
        <v>73</v>
      </c>
      <c r="C392" s="47">
        <v>71</v>
      </c>
      <c r="D392" s="47">
        <v>0</v>
      </c>
      <c r="E392" s="47">
        <v>1</v>
      </c>
      <c r="F392" s="47">
        <v>0.8</v>
      </c>
      <c r="G392" s="47">
        <v>0.6</v>
      </c>
      <c r="H392" s="47">
        <v>0.8</v>
      </c>
      <c r="I392" s="47">
        <v>0.6</v>
      </c>
      <c r="J392" s="47" t="s">
        <v>348</v>
      </c>
      <c r="K392" s="47">
        <v>26.92</v>
      </c>
      <c r="L392" s="47">
        <v>52.88</v>
      </c>
      <c r="M392" s="47">
        <v>25.5</v>
      </c>
      <c r="N392" s="47">
        <v>26.92</v>
      </c>
      <c r="O392" s="47">
        <v>52.88</v>
      </c>
      <c r="P392" s="47">
        <v>29.4</v>
      </c>
      <c r="Q392" s="47" t="str">
        <f t="shared" si="21"/>
        <v>C4-T7</v>
      </c>
      <c r="R392" s="47">
        <f t="shared" si="22"/>
        <v>600</v>
      </c>
      <c r="S392" s="47">
        <f t="shared" si="23"/>
        <v>800</v>
      </c>
      <c r="U392" s="47">
        <f>VLOOKUP(A392,'Story Data'!A:B,2,0)*1000</f>
        <v>3900</v>
      </c>
    </row>
    <row r="393" spans="1:21">
      <c r="A393" s="47" t="s">
        <v>329</v>
      </c>
      <c r="B393" s="47" t="s">
        <v>73</v>
      </c>
      <c r="C393" s="47">
        <v>71</v>
      </c>
      <c r="D393" s="47">
        <v>0</v>
      </c>
      <c r="E393" s="47">
        <v>1</v>
      </c>
      <c r="F393" s="47">
        <v>0.8</v>
      </c>
      <c r="G393" s="47">
        <v>0.6</v>
      </c>
      <c r="H393" s="47">
        <v>0.8</v>
      </c>
      <c r="I393" s="47">
        <v>0.6</v>
      </c>
      <c r="J393" s="47" t="s">
        <v>348</v>
      </c>
      <c r="K393" s="47">
        <v>26.92</v>
      </c>
      <c r="L393" s="47">
        <v>52.88</v>
      </c>
      <c r="M393" s="47">
        <v>21.6</v>
      </c>
      <c r="N393" s="47">
        <v>26.92</v>
      </c>
      <c r="O393" s="47">
        <v>52.88</v>
      </c>
      <c r="P393" s="47">
        <v>25.5</v>
      </c>
      <c r="Q393" s="47" t="str">
        <f t="shared" si="21"/>
        <v>C4-T6</v>
      </c>
      <c r="R393" s="47">
        <f t="shared" si="22"/>
        <v>600</v>
      </c>
      <c r="S393" s="47">
        <f t="shared" si="23"/>
        <v>800</v>
      </c>
      <c r="U393" s="47">
        <f>VLOOKUP(A393,'Story Data'!A:B,2,0)*1000</f>
        <v>3900</v>
      </c>
    </row>
    <row r="394" spans="1:21">
      <c r="A394" s="47" t="s">
        <v>324</v>
      </c>
      <c r="B394" s="47" t="s">
        <v>73</v>
      </c>
      <c r="C394" s="47">
        <v>71</v>
      </c>
      <c r="D394" s="47">
        <v>0</v>
      </c>
      <c r="E394" s="47">
        <v>1</v>
      </c>
      <c r="F394" s="47">
        <v>0.8</v>
      </c>
      <c r="G394" s="47">
        <v>0.6</v>
      </c>
      <c r="H394" s="47">
        <v>0.8</v>
      </c>
      <c r="I394" s="47">
        <v>0.6</v>
      </c>
      <c r="J394" s="47" t="s">
        <v>348</v>
      </c>
      <c r="K394" s="47">
        <v>26.92</v>
      </c>
      <c r="L394" s="47">
        <v>52.88</v>
      </c>
      <c r="M394" s="47">
        <v>17.7</v>
      </c>
      <c r="N394" s="47">
        <v>26.92</v>
      </c>
      <c r="O394" s="47">
        <v>52.88</v>
      </c>
      <c r="P394" s="47">
        <v>21.6</v>
      </c>
      <c r="Q394" s="47" t="str">
        <f t="shared" si="21"/>
        <v>C4-T5</v>
      </c>
      <c r="R394" s="47">
        <f t="shared" si="22"/>
        <v>600</v>
      </c>
      <c r="S394" s="47">
        <f t="shared" si="23"/>
        <v>800</v>
      </c>
      <c r="U394" s="47">
        <f>VLOOKUP(A394,'Story Data'!A:B,2,0)*1000</f>
        <v>3900</v>
      </c>
    </row>
    <row r="395" spans="1:21">
      <c r="A395" s="47" t="s">
        <v>330</v>
      </c>
      <c r="B395" s="47" t="s">
        <v>73</v>
      </c>
      <c r="C395" s="47">
        <v>71</v>
      </c>
      <c r="D395" s="47">
        <v>0</v>
      </c>
      <c r="E395" s="47">
        <v>1</v>
      </c>
      <c r="F395" s="47">
        <v>0.8</v>
      </c>
      <c r="G395" s="47">
        <v>0.8</v>
      </c>
      <c r="H395" s="47">
        <v>0.8</v>
      </c>
      <c r="I395" s="47">
        <v>0.8</v>
      </c>
      <c r="J395" s="47" t="s">
        <v>348</v>
      </c>
      <c r="K395" s="47">
        <v>26.92</v>
      </c>
      <c r="L395" s="47">
        <v>52.88</v>
      </c>
      <c r="M395" s="47">
        <v>12.6</v>
      </c>
      <c r="N395" s="47">
        <v>26.92</v>
      </c>
      <c r="O395" s="47">
        <v>52.88</v>
      </c>
      <c r="P395" s="47">
        <v>17.7</v>
      </c>
      <c r="Q395" s="47" t="str">
        <f t="shared" si="21"/>
        <v>C4-T4</v>
      </c>
      <c r="R395" s="47">
        <f t="shared" si="22"/>
        <v>800</v>
      </c>
      <c r="S395" s="47">
        <f t="shared" si="23"/>
        <v>800</v>
      </c>
      <c r="U395" s="47">
        <f>VLOOKUP(A395,'Story Data'!A:B,2,0)*1000</f>
        <v>5100</v>
      </c>
    </row>
    <row r="396" spans="1:21">
      <c r="A396" s="47" t="s">
        <v>331</v>
      </c>
      <c r="B396" s="47" t="s">
        <v>73</v>
      </c>
      <c r="C396" s="47">
        <v>71</v>
      </c>
      <c r="D396" s="47">
        <v>0</v>
      </c>
      <c r="E396" s="47">
        <v>1</v>
      </c>
      <c r="F396" s="47">
        <v>0.8</v>
      </c>
      <c r="G396" s="47">
        <v>0.8</v>
      </c>
      <c r="H396" s="47">
        <v>0.8</v>
      </c>
      <c r="I396" s="47">
        <v>0.8</v>
      </c>
      <c r="J396" s="47" t="s">
        <v>348</v>
      </c>
      <c r="K396" s="47">
        <v>26.92</v>
      </c>
      <c r="L396" s="47">
        <v>52.88</v>
      </c>
      <c r="M396" s="47">
        <v>8.1</v>
      </c>
      <c r="N396" s="47">
        <v>26.92</v>
      </c>
      <c r="O396" s="47">
        <v>52.88</v>
      </c>
      <c r="P396" s="47">
        <v>12.6</v>
      </c>
      <c r="Q396" s="47" t="str">
        <f t="shared" si="21"/>
        <v>C4-T3</v>
      </c>
      <c r="R396" s="47">
        <f t="shared" si="22"/>
        <v>800</v>
      </c>
      <c r="S396" s="47">
        <f t="shared" si="23"/>
        <v>800</v>
      </c>
      <c r="U396" s="47">
        <f>VLOOKUP(A396,'Story Data'!A:B,2,0)*1000</f>
        <v>4500</v>
      </c>
    </row>
    <row r="397" spans="1:21">
      <c r="A397" s="47" t="s">
        <v>135</v>
      </c>
      <c r="B397" s="47" t="s">
        <v>73</v>
      </c>
      <c r="C397" s="47">
        <v>71</v>
      </c>
      <c r="D397" s="47">
        <v>0</v>
      </c>
      <c r="E397" s="47">
        <v>1</v>
      </c>
      <c r="F397" s="47">
        <v>0.8</v>
      </c>
      <c r="G397" s="47">
        <v>0.8</v>
      </c>
      <c r="H397" s="47">
        <v>0.8</v>
      </c>
      <c r="I397" s="47">
        <v>0.8</v>
      </c>
      <c r="J397" s="47" t="s">
        <v>348</v>
      </c>
      <c r="K397" s="47">
        <v>26.92</v>
      </c>
      <c r="L397" s="47">
        <v>52.88</v>
      </c>
      <c r="M397" s="47">
        <v>3</v>
      </c>
      <c r="N397" s="47">
        <v>26.92</v>
      </c>
      <c r="O397" s="47">
        <v>52.88</v>
      </c>
      <c r="P397" s="47">
        <v>8.1</v>
      </c>
      <c r="Q397" s="47" t="str">
        <f t="shared" si="21"/>
        <v>C4-T2</v>
      </c>
      <c r="R397" s="47">
        <f t="shared" si="22"/>
        <v>800</v>
      </c>
      <c r="S397" s="47">
        <f t="shared" si="23"/>
        <v>800</v>
      </c>
      <c r="U397" s="47">
        <f>VLOOKUP(A397,'Story Data'!A:B,2,0)*1000</f>
        <v>5100</v>
      </c>
    </row>
    <row r="398" spans="1:21">
      <c r="A398" s="47" t="s">
        <v>332</v>
      </c>
      <c r="B398" s="47" t="s">
        <v>73</v>
      </c>
      <c r="C398" s="47">
        <v>71</v>
      </c>
      <c r="D398" s="47">
        <v>0</v>
      </c>
      <c r="E398" s="47">
        <v>1</v>
      </c>
      <c r="F398" s="47">
        <v>0.8</v>
      </c>
      <c r="G398" s="47">
        <v>0.8</v>
      </c>
      <c r="H398" s="47">
        <v>0.8</v>
      </c>
      <c r="I398" s="47">
        <v>0.8</v>
      </c>
      <c r="J398" s="47" t="s">
        <v>348</v>
      </c>
      <c r="K398" s="47">
        <v>26.92</v>
      </c>
      <c r="L398" s="47">
        <v>52.88</v>
      </c>
      <c r="M398" s="47">
        <v>0</v>
      </c>
      <c r="N398" s="47">
        <v>26.92</v>
      </c>
      <c r="O398" s="47">
        <v>52.88</v>
      </c>
      <c r="P398" s="47">
        <v>3</v>
      </c>
      <c r="Q398" s="47" t="str">
        <f t="shared" si="21"/>
        <v>C4-T1</v>
      </c>
      <c r="R398" s="47">
        <f t="shared" si="22"/>
        <v>800</v>
      </c>
      <c r="S398" s="47">
        <f t="shared" si="23"/>
        <v>800</v>
      </c>
      <c r="U398" s="47">
        <f>VLOOKUP(A398,'Story Data'!A:B,2,0)*1000</f>
        <v>3000</v>
      </c>
    </row>
    <row r="399" spans="1:21">
      <c r="A399" s="47" t="s">
        <v>30</v>
      </c>
      <c r="B399" s="47" t="s">
        <v>73</v>
      </c>
      <c r="C399" s="47">
        <v>71</v>
      </c>
      <c r="D399" s="47">
        <v>0</v>
      </c>
      <c r="E399" s="47">
        <v>1</v>
      </c>
      <c r="F399" s="47">
        <v>0.8</v>
      </c>
      <c r="G399" s="47">
        <v>0.8</v>
      </c>
      <c r="H399" s="47">
        <v>0.8</v>
      </c>
      <c r="I399" s="47">
        <v>0.8</v>
      </c>
      <c r="J399" s="47" t="s">
        <v>348</v>
      </c>
      <c r="K399" s="47">
        <v>26.92</v>
      </c>
      <c r="L399" s="47">
        <v>52.88</v>
      </c>
      <c r="M399" s="47">
        <v>-3.1</v>
      </c>
      <c r="N399" s="47">
        <v>26.92</v>
      </c>
      <c r="O399" s="47">
        <v>52.88</v>
      </c>
      <c r="P399" s="47">
        <v>0</v>
      </c>
      <c r="Q399" s="47" t="str">
        <f t="shared" si="21"/>
        <v>C4-HAM</v>
      </c>
      <c r="R399" s="47">
        <f t="shared" si="22"/>
        <v>800</v>
      </c>
      <c r="S399" s="47">
        <f t="shared" si="23"/>
        <v>800</v>
      </c>
      <c r="U399" s="47">
        <f>VLOOKUP(A399,'Story Data'!A:B,2,0)*1000</f>
        <v>3100</v>
      </c>
    </row>
    <row r="400" spans="1:21">
      <c r="A400" s="47" t="s">
        <v>325</v>
      </c>
      <c r="B400" s="47" t="s">
        <v>72</v>
      </c>
      <c r="C400" s="47">
        <v>109</v>
      </c>
      <c r="D400" s="47">
        <v>0</v>
      </c>
      <c r="E400" s="47">
        <v>1</v>
      </c>
      <c r="F400" s="47">
        <v>0.6</v>
      </c>
      <c r="G400" s="47">
        <v>0.5</v>
      </c>
      <c r="H400" s="47">
        <v>0.6</v>
      </c>
      <c r="I400" s="47">
        <v>0.5</v>
      </c>
      <c r="J400" s="47" t="s">
        <v>348</v>
      </c>
      <c r="K400" s="47">
        <v>30.95</v>
      </c>
      <c r="L400" s="47">
        <v>27</v>
      </c>
      <c r="M400" s="47">
        <v>37.200000000000003</v>
      </c>
      <c r="N400" s="47">
        <v>30.95</v>
      </c>
      <c r="O400" s="47">
        <v>27</v>
      </c>
      <c r="P400" s="47">
        <v>41.1</v>
      </c>
      <c r="Q400" s="47" t="str">
        <f t="shared" si="21"/>
        <v>C39-AP MAI</v>
      </c>
      <c r="R400" s="47">
        <f t="shared" si="22"/>
        <v>500</v>
      </c>
      <c r="S400" s="47">
        <f t="shared" si="23"/>
        <v>600</v>
      </c>
      <c r="U400" s="47">
        <f>VLOOKUP(A400,'Story Data'!A:B,2,0)*1000</f>
        <v>3900</v>
      </c>
    </row>
    <row r="401" spans="1:21">
      <c r="A401" s="47" t="s">
        <v>326</v>
      </c>
      <c r="B401" s="47" t="s">
        <v>72</v>
      </c>
      <c r="C401" s="47">
        <v>109</v>
      </c>
      <c r="D401" s="47">
        <v>0</v>
      </c>
      <c r="E401" s="47">
        <v>1</v>
      </c>
      <c r="F401" s="47">
        <v>0.6</v>
      </c>
      <c r="G401" s="47">
        <v>0.5</v>
      </c>
      <c r="H401" s="47">
        <v>0.6</v>
      </c>
      <c r="I401" s="47">
        <v>0.5</v>
      </c>
      <c r="J401" s="47" t="s">
        <v>348</v>
      </c>
      <c r="K401" s="47">
        <v>30.95</v>
      </c>
      <c r="L401" s="47">
        <v>27</v>
      </c>
      <c r="M401" s="47">
        <v>33.299999999999997</v>
      </c>
      <c r="N401" s="47">
        <v>30.95</v>
      </c>
      <c r="O401" s="47">
        <v>27</v>
      </c>
      <c r="P401" s="47">
        <v>37.200000000000003</v>
      </c>
      <c r="Q401" s="47" t="str">
        <f t="shared" si="21"/>
        <v>C39-T9</v>
      </c>
      <c r="R401" s="47">
        <f t="shared" si="22"/>
        <v>500</v>
      </c>
      <c r="S401" s="47">
        <f t="shared" si="23"/>
        <v>600</v>
      </c>
      <c r="U401" s="47">
        <f>VLOOKUP(A401,'Story Data'!A:B,2,0)*1000</f>
        <v>3900</v>
      </c>
    </row>
    <row r="402" spans="1:21">
      <c r="A402" s="47" t="s">
        <v>327</v>
      </c>
      <c r="B402" s="47" t="s">
        <v>72</v>
      </c>
      <c r="C402" s="47">
        <v>109</v>
      </c>
      <c r="D402" s="47">
        <v>0</v>
      </c>
      <c r="E402" s="47">
        <v>1</v>
      </c>
      <c r="F402" s="47">
        <v>0.6</v>
      </c>
      <c r="G402" s="47">
        <v>0.5</v>
      </c>
      <c r="H402" s="47">
        <v>0.6</v>
      </c>
      <c r="I402" s="47">
        <v>0.5</v>
      </c>
      <c r="J402" s="47" t="s">
        <v>348</v>
      </c>
      <c r="K402" s="47">
        <v>30.95</v>
      </c>
      <c r="L402" s="47">
        <v>27</v>
      </c>
      <c r="M402" s="47">
        <v>29.4</v>
      </c>
      <c r="N402" s="47">
        <v>30.95</v>
      </c>
      <c r="O402" s="47">
        <v>27</v>
      </c>
      <c r="P402" s="47">
        <v>33.299999999999997</v>
      </c>
      <c r="Q402" s="47" t="str">
        <f t="shared" si="21"/>
        <v>C39-T8</v>
      </c>
      <c r="R402" s="47">
        <f t="shared" si="22"/>
        <v>500</v>
      </c>
      <c r="S402" s="47">
        <f t="shared" si="23"/>
        <v>600</v>
      </c>
      <c r="U402" s="47">
        <f>VLOOKUP(A402,'Story Data'!A:B,2,0)*1000</f>
        <v>3900</v>
      </c>
    </row>
    <row r="403" spans="1:21">
      <c r="A403" s="47" t="s">
        <v>328</v>
      </c>
      <c r="B403" s="47" t="s">
        <v>72</v>
      </c>
      <c r="C403" s="47">
        <v>109</v>
      </c>
      <c r="D403" s="47">
        <v>0</v>
      </c>
      <c r="E403" s="47">
        <v>1</v>
      </c>
      <c r="F403" s="47">
        <v>0.6</v>
      </c>
      <c r="G403" s="47">
        <v>0.5</v>
      </c>
      <c r="H403" s="47">
        <v>0.6</v>
      </c>
      <c r="I403" s="47">
        <v>0.5</v>
      </c>
      <c r="J403" s="47" t="s">
        <v>348</v>
      </c>
      <c r="K403" s="47">
        <v>30.95</v>
      </c>
      <c r="L403" s="47">
        <v>27</v>
      </c>
      <c r="M403" s="47">
        <v>25.5</v>
      </c>
      <c r="N403" s="47">
        <v>30.95</v>
      </c>
      <c r="O403" s="47">
        <v>27</v>
      </c>
      <c r="P403" s="47">
        <v>29.4</v>
      </c>
      <c r="Q403" s="47" t="str">
        <f t="shared" si="21"/>
        <v>C39-T7</v>
      </c>
      <c r="R403" s="47">
        <f t="shared" si="22"/>
        <v>500</v>
      </c>
      <c r="S403" s="47">
        <f t="shared" si="23"/>
        <v>600</v>
      </c>
      <c r="U403" s="47">
        <f>VLOOKUP(A403,'Story Data'!A:B,2,0)*1000</f>
        <v>3900</v>
      </c>
    </row>
    <row r="404" spans="1:21">
      <c r="A404" s="47" t="s">
        <v>329</v>
      </c>
      <c r="B404" s="47" t="s">
        <v>72</v>
      </c>
      <c r="C404" s="47">
        <v>109</v>
      </c>
      <c r="D404" s="47">
        <v>0</v>
      </c>
      <c r="E404" s="47">
        <v>1</v>
      </c>
      <c r="F404" s="47">
        <v>0.6</v>
      </c>
      <c r="G404" s="47">
        <v>0.5</v>
      </c>
      <c r="H404" s="47">
        <v>0.6</v>
      </c>
      <c r="I404" s="47">
        <v>0.5</v>
      </c>
      <c r="J404" s="47" t="s">
        <v>348</v>
      </c>
      <c r="K404" s="47">
        <v>30.95</v>
      </c>
      <c r="L404" s="47">
        <v>27</v>
      </c>
      <c r="M404" s="47">
        <v>21.6</v>
      </c>
      <c r="N404" s="47">
        <v>30.95</v>
      </c>
      <c r="O404" s="47">
        <v>27</v>
      </c>
      <c r="P404" s="47">
        <v>25.5</v>
      </c>
      <c r="Q404" s="47" t="str">
        <f t="shared" si="21"/>
        <v>C39-T6</v>
      </c>
      <c r="R404" s="47">
        <f t="shared" si="22"/>
        <v>500</v>
      </c>
      <c r="S404" s="47">
        <f t="shared" si="23"/>
        <v>600</v>
      </c>
      <c r="U404" s="47">
        <f>VLOOKUP(A404,'Story Data'!A:B,2,0)*1000</f>
        <v>3900</v>
      </c>
    </row>
    <row r="405" spans="1:21">
      <c r="A405" s="47" t="s">
        <v>324</v>
      </c>
      <c r="B405" s="47" t="s">
        <v>72</v>
      </c>
      <c r="C405" s="47">
        <v>109</v>
      </c>
      <c r="D405" s="47">
        <v>0</v>
      </c>
      <c r="E405" s="47">
        <v>1</v>
      </c>
      <c r="F405" s="47">
        <v>0.6</v>
      </c>
      <c r="G405" s="47">
        <v>0.5</v>
      </c>
      <c r="H405" s="47">
        <v>0.6</v>
      </c>
      <c r="I405" s="47">
        <v>0.5</v>
      </c>
      <c r="J405" s="47" t="s">
        <v>348</v>
      </c>
      <c r="K405" s="47">
        <v>30.95</v>
      </c>
      <c r="L405" s="47">
        <v>27</v>
      </c>
      <c r="M405" s="47">
        <v>17.7</v>
      </c>
      <c r="N405" s="47">
        <v>30.95</v>
      </c>
      <c r="O405" s="47">
        <v>27</v>
      </c>
      <c r="P405" s="47">
        <v>21.6</v>
      </c>
      <c r="Q405" s="47" t="str">
        <f t="shared" si="21"/>
        <v>C39-T5</v>
      </c>
      <c r="R405" s="47">
        <f t="shared" si="22"/>
        <v>500</v>
      </c>
      <c r="S405" s="47">
        <f t="shared" si="23"/>
        <v>600</v>
      </c>
      <c r="U405" s="47">
        <f>VLOOKUP(A405,'Story Data'!A:B,2,0)*1000</f>
        <v>3900</v>
      </c>
    </row>
    <row r="406" spans="1:21">
      <c r="A406" s="47" t="s">
        <v>330</v>
      </c>
      <c r="B406" s="47" t="s">
        <v>72</v>
      </c>
      <c r="C406" s="47">
        <v>0</v>
      </c>
      <c r="D406" s="47">
        <v>0</v>
      </c>
      <c r="E406" s="47">
        <v>1</v>
      </c>
      <c r="F406" s="47">
        <v>0</v>
      </c>
      <c r="G406" s="47">
        <v>0.8</v>
      </c>
      <c r="H406" s="47">
        <v>0</v>
      </c>
      <c r="I406" s="47">
        <v>0.8</v>
      </c>
      <c r="J406" s="47" t="s">
        <v>348</v>
      </c>
      <c r="K406" s="47">
        <v>30.95</v>
      </c>
      <c r="L406" s="47">
        <v>27</v>
      </c>
      <c r="M406" s="47">
        <v>12.6</v>
      </c>
      <c r="N406" s="47">
        <v>30.95</v>
      </c>
      <c r="O406" s="47">
        <v>27</v>
      </c>
      <c r="P406" s="47">
        <v>17.7</v>
      </c>
      <c r="Q406" s="47" t="str">
        <f t="shared" si="21"/>
        <v>C39-T4</v>
      </c>
      <c r="R406" s="47">
        <f t="shared" si="22"/>
        <v>800</v>
      </c>
      <c r="S406" s="47">
        <f t="shared" si="23"/>
        <v>0</v>
      </c>
      <c r="U406" s="47">
        <f>VLOOKUP(A406,'Story Data'!A:B,2,0)*1000</f>
        <v>5100</v>
      </c>
    </row>
    <row r="407" spans="1:21">
      <c r="A407" s="47" t="s">
        <v>331</v>
      </c>
      <c r="B407" s="47" t="s">
        <v>72</v>
      </c>
      <c r="C407" s="47">
        <v>0</v>
      </c>
      <c r="D407" s="47">
        <v>0</v>
      </c>
      <c r="E407" s="47">
        <v>1</v>
      </c>
      <c r="F407" s="47">
        <v>0</v>
      </c>
      <c r="G407" s="47">
        <v>0.8</v>
      </c>
      <c r="H407" s="47">
        <v>0</v>
      </c>
      <c r="I407" s="47">
        <v>0.8</v>
      </c>
      <c r="J407" s="47" t="s">
        <v>348</v>
      </c>
      <c r="K407" s="47">
        <v>30.95</v>
      </c>
      <c r="L407" s="47">
        <v>27</v>
      </c>
      <c r="M407" s="47">
        <v>8.1</v>
      </c>
      <c r="N407" s="47">
        <v>30.95</v>
      </c>
      <c r="O407" s="47">
        <v>27</v>
      </c>
      <c r="P407" s="47">
        <v>12.6</v>
      </c>
      <c r="Q407" s="47" t="str">
        <f t="shared" si="21"/>
        <v>C39-T3</v>
      </c>
      <c r="R407" s="47">
        <f t="shared" si="22"/>
        <v>800</v>
      </c>
      <c r="S407" s="47">
        <f t="shared" si="23"/>
        <v>0</v>
      </c>
      <c r="U407" s="47">
        <f>VLOOKUP(A407,'Story Data'!A:B,2,0)*1000</f>
        <v>4500</v>
      </c>
    </row>
    <row r="408" spans="1:21">
      <c r="A408" s="47" t="s">
        <v>135</v>
      </c>
      <c r="B408" s="47" t="s">
        <v>72</v>
      </c>
      <c r="C408" s="47">
        <v>0</v>
      </c>
      <c r="D408" s="47">
        <v>0</v>
      </c>
      <c r="E408" s="47">
        <v>1</v>
      </c>
      <c r="F408" s="47">
        <v>0</v>
      </c>
      <c r="G408" s="47">
        <v>0.8</v>
      </c>
      <c r="H408" s="47">
        <v>0</v>
      </c>
      <c r="I408" s="47">
        <v>0.8</v>
      </c>
      <c r="J408" s="47" t="s">
        <v>348</v>
      </c>
      <c r="K408" s="47">
        <v>30.95</v>
      </c>
      <c r="L408" s="47">
        <v>27</v>
      </c>
      <c r="M408" s="47">
        <v>3</v>
      </c>
      <c r="N408" s="47">
        <v>30.95</v>
      </c>
      <c r="O408" s="47">
        <v>27</v>
      </c>
      <c r="P408" s="47">
        <v>8.1</v>
      </c>
      <c r="Q408" s="47" t="str">
        <f t="shared" si="21"/>
        <v>C39-T2</v>
      </c>
      <c r="R408" s="47">
        <f t="shared" si="22"/>
        <v>800</v>
      </c>
      <c r="S408" s="47">
        <f t="shared" si="23"/>
        <v>0</v>
      </c>
      <c r="U408" s="47">
        <f>VLOOKUP(A408,'Story Data'!A:B,2,0)*1000</f>
        <v>5100</v>
      </c>
    </row>
    <row r="409" spans="1:21">
      <c r="A409" s="47" t="s">
        <v>332</v>
      </c>
      <c r="B409" s="47" t="s">
        <v>72</v>
      </c>
      <c r="C409" s="47">
        <v>0</v>
      </c>
      <c r="D409" s="47">
        <v>0</v>
      </c>
      <c r="E409" s="47">
        <v>1</v>
      </c>
      <c r="F409" s="47">
        <v>0</v>
      </c>
      <c r="G409" s="47">
        <v>0.8</v>
      </c>
      <c r="H409" s="47">
        <v>0</v>
      </c>
      <c r="I409" s="47">
        <v>0.8</v>
      </c>
      <c r="J409" s="47" t="s">
        <v>348</v>
      </c>
      <c r="K409" s="47">
        <v>30.95</v>
      </c>
      <c r="L409" s="47">
        <v>27</v>
      </c>
      <c r="M409" s="47">
        <v>0</v>
      </c>
      <c r="N409" s="47">
        <v>30.95</v>
      </c>
      <c r="O409" s="47">
        <v>27</v>
      </c>
      <c r="P409" s="47">
        <v>3</v>
      </c>
      <c r="Q409" s="47" t="str">
        <f t="shared" si="21"/>
        <v>C39-T1</v>
      </c>
      <c r="R409" s="47">
        <f t="shared" si="22"/>
        <v>800</v>
      </c>
      <c r="S409" s="47">
        <f t="shared" si="23"/>
        <v>0</v>
      </c>
      <c r="U409" s="47">
        <f>VLOOKUP(A409,'Story Data'!A:B,2,0)*1000</f>
        <v>3000</v>
      </c>
    </row>
    <row r="410" spans="1:21">
      <c r="A410" s="47" t="s">
        <v>30</v>
      </c>
      <c r="B410" s="47" t="s">
        <v>72</v>
      </c>
      <c r="C410" s="47">
        <v>0</v>
      </c>
      <c r="D410" s="47">
        <v>0</v>
      </c>
      <c r="E410" s="47">
        <v>1</v>
      </c>
      <c r="F410" s="47">
        <v>0</v>
      </c>
      <c r="G410" s="47">
        <v>0.8</v>
      </c>
      <c r="H410" s="47">
        <v>0</v>
      </c>
      <c r="I410" s="47">
        <v>0.8</v>
      </c>
      <c r="J410" s="47" t="s">
        <v>348</v>
      </c>
      <c r="K410" s="47">
        <v>30.95</v>
      </c>
      <c r="L410" s="47">
        <v>27</v>
      </c>
      <c r="M410" s="47">
        <v>-3.1</v>
      </c>
      <c r="N410" s="47">
        <v>30.95</v>
      </c>
      <c r="O410" s="47">
        <v>27</v>
      </c>
      <c r="P410" s="47">
        <v>0</v>
      </c>
      <c r="Q410" s="47" t="str">
        <f t="shared" si="21"/>
        <v>C39-HAM</v>
      </c>
      <c r="R410" s="47">
        <f t="shared" si="22"/>
        <v>800</v>
      </c>
      <c r="S410" s="47">
        <f t="shared" si="23"/>
        <v>0</v>
      </c>
      <c r="U410" s="47">
        <f>VLOOKUP(A410,'Story Data'!A:B,2,0)*1000</f>
        <v>3100</v>
      </c>
    </row>
    <row r="411" spans="1:21">
      <c r="A411" s="47" t="s">
        <v>325</v>
      </c>
      <c r="B411" s="47" t="s">
        <v>71</v>
      </c>
      <c r="C411" s="47">
        <v>109</v>
      </c>
      <c r="D411" s="47">
        <v>0</v>
      </c>
      <c r="E411" s="47">
        <v>1</v>
      </c>
      <c r="F411" s="47">
        <v>0.6</v>
      </c>
      <c r="G411" s="47">
        <v>0.5</v>
      </c>
      <c r="H411" s="47">
        <v>0.6</v>
      </c>
      <c r="I411" s="47">
        <v>0.5</v>
      </c>
      <c r="J411" s="47" t="s">
        <v>348</v>
      </c>
      <c r="K411" s="47">
        <v>21.88</v>
      </c>
      <c r="L411" s="47">
        <v>23.84</v>
      </c>
      <c r="M411" s="47">
        <v>37.200000000000003</v>
      </c>
      <c r="N411" s="47">
        <v>21.88</v>
      </c>
      <c r="O411" s="47">
        <v>23.84</v>
      </c>
      <c r="P411" s="47">
        <v>41.1</v>
      </c>
      <c r="Q411" s="47" t="str">
        <f t="shared" si="21"/>
        <v>C38-AP MAI</v>
      </c>
      <c r="R411" s="47">
        <f t="shared" si="22"/>
        <v>500</v>
      </c>
      <c r="S411" s="47">
        <f t="shared" si="23"/>
        <v>600</v>
      </c>
      <c r="U411" s="47">
        <f>VLOOKUP(A411,'Story Data'!A:B,2,0)*1000</f>
        <v>3900</v>
      </c>
    </row>
    <row r="412" spans="1:21">
      <c r="A412" s="47" t="s">
        <v>326</v>
      </c>
      <c r="B412" s="47" t="s">
        <v>71</v>
      </c>
      <c r="C412" s="47">
        <v>109</v>
      </c>
      <c r="D412" s="47">
        <v>0</v>
      </c>
      <c r="E412" s="47">
        <v>1</v>
      </c>
      <c r="F412" s="47">
        <v>0.6</v>
      </c>
      <c r="G412" s="47">
        <v>0.5</v>
      </c>
      <c r="H412" s="47">
        <v>0.6</v>
      </c>
      <c r="I412" s="47">
        <v>0.5</v>
      </c>
      <c r="J412" s="47" t="s">
        <v>348</v>
      </c>
      <c r="K412" s="47">
        <v>21.88</v>
      </c>
      <c r="L412" s="47">
        <v>23.84</v>
      </c>
      <c r="M412" s="47">
        <v>33.299999999999997</v>
      </c>
      <c r="N412" s="47">
        <v>21.88</v>
      </c>
      <c r="O412" s="47">
        <v>23.84</v>
      </c>
      <c r="P412" s="47">
        <v>37.200000000000003</v>
      </c>
      <c r="Q412" s="47" t="str">
        <f t="shared" si="21"/>
        <v>C38-T9</v>
      </c>
      <c r="R412" s="47">
        <f t="shared" si="22"/>
        <v>500</v>
      </c>
      <c r="S412" s="47">
        <f t="shared" si="23"/>
        <v>600</v>
      </c>
      <c r="U412" s="47">
        <f>VLOOKUP(A412,'Story Data'!A:B,2,0)*1000</f>
        <v>3900</v>
      </c>
    </row>
    <row r="413" spans="1:21">
      <c r="A413" s="47" t="s">
        <v>327</v>
      </c>
      <c r="B413" s="47" t="s">
        <v>71</v>
      </c>
      <c r="C413" s="47">
        <v>109</v>
      </c>
      <c r="D413" s="47">
        <v>0</v>
      </c>
      <c r="E413" s="47">
        <v>1</v>
      </c>
      <c r="F413" s="47">
        <v>0.6</v>
      </c>
      <c r="G413" s="47">
        <v>0.5</v>
      </c>
      <c r="H413" s="47">
        <v>0.6</v>
      </c>
      <c r="I413" s="47">
        <v>0.5</v>
      </c>
      <c r="J413" s="47" t="s">
        <v>348</v>
      </c>
      <c r="K413" s="47">
        <v>21.88</v>
      </c>
      <c r="L413" s="47">
        <v>23.84</v>
      </c>
      <c r="M413" s="47">
        <v>29.4</v>
      </c>
      <c r="N413" s="47">
        <v>21.88</v>
      </c>
      <c r="O413" s="47">
        <v>23.84</v>
      </c>
      <c r="P413" s="47">
        <v>33.299999999999997</v>
      </c>
      <c r="Q413" s="47" t="str">
        <f t="shared" si="21"/>
        <v>C38-T8</v>
      </c>
      <c r="R413" s="47">
        <f t="shared" si="22"/>
        <v>500</v>
      </c>
      <c r="S413" s="47">
        <f t="shared" si="23"/>
        <v>600</v>
      </c>
      <c r="U413" s="47">
        <f>VLOOKUP(A413,'Story Data'!A:B,2,0)*1000</f>
        <v>3900</v>
      </c>
    </row>
    <row r="414" spans="1:21">
      <c r="A414" s="47" t="s">
        <v>328</v>
      </c>
      <c r="B414" s="47" t="s">
        <v>71</v>
      </c>
      <c r="C414" s="47">
        <v>109</v>
      </c>
      <c r="D414" s="47">
        <v>0</v>
      </c>
      <c r="E414" s="47">
        <v>1</v>
      </c>
      <c r="F414" s="47">
        <v>0.6</v>
      </c>
      <c r="G414" s="47">
        <v>0.5</v>
      </c>
      <c r="H414" s="47">
        <v>0.6</v>
      </c>
      <c r="I414" s="47">
        <v>0.5</v>
      </c>
      <c r="J414" s="47" t="s">
        <v>348</v>
      </c>
      <c r="K414" s="47">
        <v>21.88</v>
      </c>
      <c r="L414" s="47">
        <v>23.84</v>
      </c>
      <c r="M414" s="47">
        <v>25.5</v>
      </c>
      <c r="N414" s="47">
        <v>21.88</v>
      </c>
      <c r="O414" s="47">
        <v>23.84</v>
      </c>
      <c r="P414" s="47">
        <v>29.4</v>
      </c>
      <c r="Q414" s="47" t="str">
        <f t="shared" si="21"/>
        <v>C38-T7</v>
      </c>
      <c r="R414" s="47">
        <f t="shared" si="22"/>
        <v>500</v>
      </c>
      <c r="S414" s="47">
        <f t="shared" si="23"/>
        <v>600</v>
      </c>
      <c r="U414" s="47">
        <f>VLOOKUP(A414,'Story Data'!A:B,2,0)*1000</f>
        <v>3900</v>
      </c>
    </row>
    <row r="415" spans="1:21">
      <c r="A415" s="47" t="s">
        <v>329</v>
      </c>
      <c r="B415" s="47" t="s">
        <v>71</v>
      </c>
      <c r="C415" s="47">
        <v>109</v>
      </c>
      <c r="D415" s="47">
        <v>0</v>
      </c>
      <c r="E415" s="47">
        <v>1</v>
      </c>
      <c r="F415" s="47">
        <v>0.6</v>
      </c>
      <c r="G415" s="47">
        <v>0.5</v>
      </c>
      <c r="H415" s="47">
        <v>0.6</v>
      </c>
      <c r="I415" s="47">
        <v>0.5</v>
      </c>
      <c r="J415" s="47" t="s">
        <v>348</v>
      </c>
      <c r="K415" s="47">
        <v>21.88</v>
      </c>
      <c r="L415" s="47">
        <v>23.84</v>
      </c>
      <c r="M415" s="47">
        <v>21.6</v>
      </c>
      <c r="N415" s="47">
        <v>21.88</v>
      </c>
      <c r="O415" s="47">
        <v>23.84</v>
      </c>
      <c r="P415" s="47">
        <v>25.5</v>
      </c>
      <c r="Q415" s="47" t="str">
        <f t="shared" si="21"/>
        <v>C38-T6</v>
      </c>
      <c r="R415" s="47">
        <f t="shared" si="22"/>
        <v>500</v>
      </c>
      <c r="S415" s="47">
        <f t="shared" si="23"/>
        <v>600</v>
      </c>
      <c r="U415" s="47">
        <f>VLOOKUP(A415,'Story Data'!A:B,2,0)*1000</f>
        <v>3900</v>
      </c>
    </row>
    <row r="416" spans="1:21">
      <c r="A416" s="47" t="s">
        <v>324</v>
      </c>
      <c r="B416" s="47" t="s">
        <v>71</v>
      </c>
      <c r="C416" s="47">
        <v>109</v>
      </c>
      <c r="D416" s="47">
        <v>0</v>
      </c>
      <c r="E416" s="47">
        <v>1</v>
      </c>
      <c r="F416" s="47">
        <v>0.6</v>
      </c>
      <c r="G416" s="47">
        <v>0.5</v>
      </c>
      <c r="H416" s="47">
        <v>0.6</v>
      </c>
      <c r="I416" s="47">
        <v>0.5</v>
      </c>
      <c r="J416" s="47" t="s">
        <v>348</v>
      </c>
      <c r="K416" s="47">
        <v>21.88</v>
      </c>
      <c r="L416" s="47">
        <v>23.84</v>
      </c>
      <c r="M416" s="47">
        <v>17.7</v>
      </c>
      <c r="N416" s="47">
        <v>21.88</v>
      </c>
      <c r="O416" s="47">
        <v>23.84</v>
      </c>
      <c r="P416" s="47">
        <v>21.6</v>
      </c>
      <c r="Q416" s="47" t="str">
        <f t="shared" si="21"/>
        <v>C38-T5</v>
      </c>
      <c r="R416" s="47">
        <f t="shared" si="22"/>
        <v>500</v>
      </c>
      <c r="S416" s="47">
        <f t="shared" si="23"/>
        <v>600</v>
      </c>
      <c r="U416" s="47">
        <f>VLOOKUP(A416,'Story Data'!A:B,2,0)*1000</f>
        <v>3900</v>
      </c>
    </row>
    <row r="417" spans="1:21">
      <c r="A417" s="47" t="s">
        <v>330</v>
      </c>
      <c r="B417" s="47" t="s">
        <v>71</v>
      </c>
      <c r="C417" s="47">
        <v>0</v>
      </c>
      <c r="D417" s="47">
        <v>0</v>
      </c>
      <c r="E417" s="47">
        <v>1</v>
      </c>
      <c r="F417" s="47">
        <v>0</v>
      </c>
      <c r="G417" s="47">
        <v>0.8</v>
      </c>
      <c r="H417" s="47">
        <v>0</v>
      </c>
      <c r="I417" s="47">
        <v>0.8</v>
      </c>
      <c r="J417" s="47" t="s">
        <v>348</v>
      </c>
      <c r="K417" s="47">
        <v>21.88</v>
      </c>
      <c r="L417" s="47">
        <v>23.84</v>
      </c>
      <c r="M417" s="47">
        <v>12.6</v>
      </c>
      <c r="N417" s="47">
        <v>21.88</v>
      </c>
      <c r="O417" s="47">
        <v>23.84</v>
      </c>
      <c r="P417" s="47">
        <v>17.7</v>
      </c>
      <c r="Q417" s="47" t="str">
        <f t="shared" si="21"/>
        <v>C38-T4</v>
      </c>
      <c r="R417" s="47">
        <f t="shared" si="22"/>
        <v>800</v>
      </c>
      <c r="S417" s="47">
        <f t="shared" si="23"/>
        <v>0</v>
      </c>
      <c r="U417" s="47">
        <f>VLOOKUP(A417,'Story Data'!A:B,2,0)*1000</f>
        <v>5100</v>
      </c>
    </row>
    <row r="418" spans="1:21">
      <c r="A418" s="47" t="s">
        <v>331</v>
      </c>
      <c r="B418" s="47" t="s">
        <v>71</v>
      </c>
      <c r="C418" s="47">
        <v>0</v>
      </c>
      <c r="D418" s="47">
        <v>0</v>
      </c>
      <c r="E418" s="47">
        <v>1</v>
      </c>
      <c r="F418" s="47">
        <v>0</v>
      </c>
      <c r="G418" s="47">
        <v>0.8</v>
      </c>
      <c r="H418" s="47">
        <v>0</v>
      </c>
      <c r="I418" s="47">
        <v>0.8</v>
      </c>
      <c r="J418" s="47" t="s">
        <v>348</v>
      </c>
      <c r="K418" s="47">
        <v>21.87969</v>
      </c>
      <c r="L418" s="47">
        <v>23.83989</v>
      </c>
      <c r="M418" s="47">
        <v>8.1</v>
      </c>
      <c r="N418" s="47">
        <v>21.88</v>
      </c>
      <c r="O418" s="47">
        <v>23.84</v>
      </c>
      <c r="P418" s="47">
        <v>12.6</v>
      </c>
      <c r="Q418" s="47" t="str">
        <f t="shared" si="21"/>
        <v>C38-T3</v>
      </c>
      <c r="R418" s="47">
        <f t="shared" si="22"/>
        <v>800</v>
      </c>
      <c r="S418" s="47">
        <f t="shared" si="23"/>
        <v>0</v>
      </c>
      <c r="U418" s="47">
        <f>VLOOKUP(A418,'Story Data'!A:B,2,0)*1000</f>
        <v>4500</v>
      </c>
    </row>
    <row r="419" spans="1:21">
      <c r="A419" s="47" t="s">
        <v>135</v>
      </c>
      <c r="B419" s="47" t="s">
        <v>71</v>
      </c>
      <c r="C419" s="47">
        <v>0</v>
      </c>
      <c r="D419" s="47">
        <v>0</v>
      </c>
      <c r="E419" s="47">
        <v>1</v>
      </c>
      <c r="F419" s="47">
        <v>0</v>
      </c>
      <c r="G419" s="47">
        <v>0.8</v>
      </c>
      <c r="H419" s="47">
        <v>0</v>
      </c>
      <c r="I419" s="47">
        <v>0.8</v>
      </c>
      <c r="J419" s="47" t="s">
        <v>348</v>
      </c>
      <c r="K419" s="47">
        <v>21.88</v>
      </c>
      <c r="L419" s="47">
        <v>23.84</v>
      </c>
      <c r="M419" s="47">
        <v>3</v>
      </c>
      <c r="N419" s="47">
        <v>21.87969</v>
      </c>
      <c r="O419" s="47">
        <v>23.83989</v>
      </c>
      <c r="P419" s="47">
        <v>8.1</v>
      </c>
      <c r="Q419" s="47" t="str">
        <f t="shared" si="21"/>
        <v>C38-T2</v>
      </c>
      <c r="R419" s="47">
        <f t="shared" si="22"/>
        <v>800</v>
      </c>
      <c r="S419" s="47">
        <f t="shared" si="23"/>
        <v>0</v>
      </c>
      <c r="U419" s="47">
        <f>VLOOKUP(A419,'Story Data'!A:B,2,0)*1000</f>
        <v>5100</v>
      </c>
    </row>
    <row r="420" spans="1:21">
      <c r="A420" s="47" t="s">
        <v>332</v>
      </c>
      <c r="B420" s="47" t="s">
        <v>71</v>
      </c>
      <c r="C420" s="47">
        <v>0</v>
      </c>
      <c r="D420" s="47">
        <v>0</v>
      </c>
      <c r="E420" s="47">
        <v>1</v>
      </c>
      <c r="F420" s="47">
        <v>0</v>
      </c>
      <c r="G420" s="47">
        <v>0.8</v>
      </c>
      <c r="H420" s="47">
        <v>0</v>
      </c>
      <c r="I420" s="47">
        <v>0.8</v>
      </c>
      <c r="J420" s="47" t="s">
        <v>348</v>
      </c>
      <c r="K420" s="47">
        <v>21.88</v>
      </c>
      <c r="L420" s="47">
        <v>23.84</v>
      </c>
      <c r="M420" s="47">
        <v>0</v>
      </c>
      <c r="N420" s="47">
        <v>21.88</v>
      </c>
      <c r="O420" s="47">
        <v>23.84</v>
      </c>
      <c r="P420" s="47">
        <v>3</v>
      </c>
      <c r="Q420" s="47" t="str">
        <f t="shared" si="21"/>
        <v>C38-T1</v>
      </c>
      <c r="R420" s="47">
        <f t="shared" si="22"/>
        <v>800</v>
      </c>
      <c r="S420" s="47">
        <f t="shared" si="23"/>
        <v>0</v>
      </c>
      <c r="U420" s="47">
        <f>VLOOKUP(A420,'Story Data'!A:B,2,0)*1000</f>
        <v>3000</v>
      </c>
    </row>
    <row r="421" spans="1:21">
      <c r="A421" s="47" t="s">
        <v>30</v>
      </c>
      <c r="B421" s="47" t="s">
        <v>71</v>
      </c>
      <c r="C421" s="47">
        <v>0</v>
      </c>
      <c r="D421" s="47">
        <v>0</v>
      </c>
      <c r="E421" s="47">
        <v>1</v>
      </c>
      <c r="F421" s="47">
        <v>0</v>
      </c>
      <c r="G421" s="47">
        <v>0.8</v>
      </c>
      <c r="H421" s="47">
        <v>0</v>
      </c>
      <c r="I421" s="47">
        <v>0.8</v>
      </c>
      <c r="J421" s="47" t="s">
        <v>348</v>
      </c>
      <c r="K421" s="47">
        <v>21.88</v>
      </c>
      <c r="L421" s="47">
        <v>23.84</v>
      </c>
      <c r="M421" s="47">
        <v>-3.1</v>
      </c>
      <c r="N421" s="47">
        <v>21.88</v>
      </c>
      <c r="O421" s="47">
        <v>23.84</v>
      </c>
      <c r="P421" s="47">
        <v>0</v>
      </c>
      <c r="Q421" s="47" t="str">
        <f t="shared" si="21"/>
        <v>C38-HAM</v>
      </c>
      <c r="R421" s="47">
        <f t="shared" si="22"/>
        <v>800</v>
      </c>
      <c r="S421" s="47">
        <f t="shared" si="23"/>
        <v>0</v>
      </c>
      <c r="U421" s="47">
        <f>VLOOKUP(A421,'Story Data'!A:B,2,0)*1000</f>
        <v>3100</v>
      </c>
    </row>
    <row r="422" spans="1:21">
      <c r="A422" s="47" t="s">
        <v>325</v>
      </c>
      <c r="B422" s="47" t="s">
        <v>70</v>
      </c>
      <c r="C422" s="47">
        <v>109</v>
      </c>
      <c r="D422" s="47">
        <v>0</v>
      </c>
      <c r="E422" s="47">
        <v>1</v>
      </c>
      <c r="F422" s="47">
        <v>0.6</v>
      </c>
      <c r="G422" s="47">
        <v>0.5</v>
      </c>
      <c r="H422" s="47">
        <v>0.6</v>
      </c>
      <c r="I422" s="47">
        <v>0.5</v>
      </c>
      <c r="J422" s="47" t="s">
        <v>348</v>
      </c>
      <c r="K422" s="47">
        <v>12.82</v>
      </c>
      <c r="L422" s="47">
        <v>20.68</v>
      </c>
      <c r="M422" s="47">
        <v>37.200000000000003</v>
      </c>
      <c r="N422" s="47">
        <v>12.82</v>
      </c>
      <c r="O422" s="47">
        <v>20.68</v>
      </c>
      <c r="P422" s="47">
        <v>41.1</v>
      </c>
      <c r="Q422" s="47" t="str">
        <f t="shared" si="21"/>
        <v>C37-AP MAI</v>
      </c>
      <c r="R422" s="47">
        <f t="shared" si="22"/>
        <v>500</v>
      </c>
      <c r="S422" s="47">
        <f t="shared" si="23"/>
        <v>600</v>
      </c>
      <c r="U422" s="47">
        <f>VLOOKUP(A422,'Story Data'!A:B,2,0)*1000</f>
        <v>3900</v>
      </c>
    </row>
    <row r="423" spans="1:21">
      <c r="A423" s="47" t="s">
        <v>326</v>
      </c>
      <c r="B423" s="47" t="s">
        <v>70</v>
      </c>
      <c r="C423" s="47">
        <v>109</v>
      </c>
      <c r="D423" s="47">
        <v>0</v>
      </c>
      <c r="E423" s="47">
        <v>1</v>
      </c>
      <c r="F423" s="47">
        <v>0.6</v>
      </c>
      <c r="G423" s="47">
        <v>0.5</v>
      </c>
      <c r="H423" s="47">
        <v>0.6</v>
      </c>
      <c r="I423" s="47">
        <v>0.5</v>
      </c>
      <c r="J423" s="47" t="s">
        <v>348</v>
      </c>
      <c r="K423" s="47">
        <v>12.82</v>
      </c>
      <c r="L423" s="47">
        <v>20.68</v>
      </c>
      <c r="M423" s="47">
        <v>33.299999999999997</v>
      </c>
      <c r="N423" s="47">
        <v>12.82</v>
      </c>
      <c r="O423" s="47">
        <v>20.68</v>
      </c>
      <c r="P423" s="47">
        <v>37.200000000000003</v>
      </c>
      <c r="Q423" s="47" t="str">
        <f t="shared" si="21"/>
        <v>C37-T9</v>
      </c>
      <c r="R423" s="47">
        <f t="shared" si="22"/>
        <v>500</v>
      </c>
      <c r="S423" s="47">
        <f t="shared" si="23"/>
        <v>600</v>
      </c>
      <c r="U423" s="47">
        <f>VLOOKUP(A423,'Story Data'!A:B,2,0)*1000</f>
        <v>3900</v>
      </c>
    </row>
    <row r="424" spans="1:21">
      <c r="A424" s="47" t="s">
        <v>327</v>
      </c>
      <c r="B424" s="47" t="s">
        <v>70</v>
      </c>
      <c r="C424" s="47">
        <v>109</v>
      </c>
      <c r="D424" s="47">
        <v>0</v>
      </c>
      <c r="E424" s="47">
        <v>1</v>
      </c>
      <c r="F424" s="47">
        <v>0.6</v>
      </c>
      <c r="G424" s="47">
        <v>0.5</v>
      </c>
      <c r="H424" s="47">
        <v>0.6</v>
      </c>
      <c r="I424" s="47">
        <v>0.5</v>
      </c>
      <c r="J424" s="47" t="s">
        <v>348</v>
      </c>
      <c r="K424" s="47">
        <v>12.82</v>
      </c>
      <c r="L424" s="47">
        <v>20.68</v>
      </c>
      <c r="M424" s="47">
        <v>29.4</v>
      </c>
      <c r="N424" s="47">
        <v>12.82</v>
      </c>
      <c r="O424" s="47">
        <v>20.68</v>
      </c>
      <c r="P424" s="47">
        <v>33.299999999999997</v>
      </c>
      <c r="Q424" s="47" t="str">
        <f t="shared" si="21"/>
        <v>C37-T8</v>
      </c>
      <c r="R424" s="47">
        <f t="shared" si="22"/>
        <v>500</v>
      </c>
      <c r="S424" s="47">
        <f t="shared" si="23"/>
        <v>600</v>
      </c>
      <c r="U424" s="47">
        <f>VLOOKUP(A424,'Story Data'!A:B,2,0)*1000</f>
        <v>3900</v>
      </c>
    </row>
    <row r="425" spans="1:21">
      <c r="A425" s="47" t="s">
        <v>328</v>
      </c>
      <c r="B425" s="47" t="s">
        <v>70</v>
      </c>
      <c r="C425" s="47">
        <v>109</v>
      </c>
      <c r="D425" s="47">
        <v>0</v>
      </c>
      <c r="E425" s="47">
        <v>1</v>
      </c>
      <c r="F425" s="47">
        <v>0.6</v>
      </c>
      <c r="G425" s="47">
        <v>0.5</v>
      </c>
      <c r="H425" s="47">
        <v>0.6</v>
      </c>
      <c r="I425" s="47">
        <v>0.5</v>
      </c>
      <c r="J425" s="47" t="s">
        <v>348</v>
      </c>
      <c r="K425" s="47">
        <v>12.82</v>
      </c>
      <c r="L425" s="47">
        <v>20.68</v>
      </c>
      <c r="M425" s="47">
        <v>25.5</v>
      </c>
      <c r="N425" s="47">
        <v>12.82</v>
      </c>
      <c r="O425" s="47">
        <v>20.68</v>
      </c>
      <c r="P425" s="47">
        <v>29.4</v>
      </c>
      <c r="Q425" s="47" t="str">
        <f t="shared" si="21"/>
        <v>C37-T7</v>
      </c>
      <c r="R425" s="47">
        <f t="shared" si="22"/>
        <v>500</v>
      </c>
      <c r="S425" s="47">
        <f t="shared" si="23"/>
        <v>600</v>
      </c>
      <c r="U425" s="47">
        <f>VLOOKUP(A425,'Story Data'!A:B,2,0)*1000</f>
        <v>3900</v>
      </c>
    </row>
    <row r="426" spans="1:21">
      <c r="A426" s="47" t="s">
        <v>329</v>
      </c>
      <c r="B426" s="47" t="s">
        <v>70</v>
      </c>
      <c r="C426" s="47">
        <v>109</v>
      </c>
      <c r="D426" s="47">
        <v>0</v>
      </c>
      <c r="E426" s="47">
        <v>1</v>
      </c>
      <c r="F426" s="47">
        <v>0.6</v>
      </c>
      <c r="G426" s="47">
        <v>0.5</v>
      </c>
      <c r="H426" s="47">
        <v>0.6</v>
      </c>
      <c r="I426" s="47">
        <v>0.5</v>
      </c>
      <c r="J426" s="47" t="s">
        <v>348</v>
      </c>
      <c r="K426" s="47">
        <v>12.82</v>
      </c>
      <c r="L426" s="47">
        <v>20.68</v>
      </c>
      <c r="M426" s="47">
        <v>21.6</v>
      </c>
      <c r="N426" s="47">
        <v>12.82</v>
      </c>
      <c r="O426" s="47">
        <v>20.68</v>
      </c>
      <c r="P426" s="47">
        <v>25.5</v>
      </c>
      <c r="Q426" s="47" t="str">
        <f t="shared" si="21"/>
        <v>C37-T6</v>
      </c>
      <c r="R426" s="47">
        <f t="shared" si="22"/>
        <v>500</v>
      </c>
      <c r="S426" s="47">
        <f t="shared" si="23"/>
        <v>600</v>
      </c>
      <c r="U426" s="47">
        <f>VLOOKUP(A426,'Story Data'!A:B,2,0)*1000</f>
        <v>3900</v>
      </c>
    </row>
    <row r="427" spans="1:21">
      <c r="A427" s="47" t="s">
        <v>324</v>
      </c>
      <c r="B427" s="47" t="s">
        <v>70</v>
      </c>
      <c r="C427" s="47">
        <v>109</v>
      </c>
      <c r="D427" s="47">
        <v>0</v>
      </c>
      <c r="E427" s="47">
        <v>1</v>
      </c>
      <c r="F427" s="47">
        <v>0.6</v>
      </c>
      <c r="G427" s="47">
        <v>0.5</v>
      </c>
      <c r="H427" s="47">
        <v>0.6</v>
      </c>
      <c r="I427" s="47">
        <v>0.5</v>
      </c>
      <c r="J427" s="47" t="s">
        <v>348</v>
      </c>
      <c r="K427" s="47">
        <v>12.82</v>
      </c>
      <c r="L427" s="47">
        <v>20.68</v>
      </c>
      <c r="M427" s="47">
        <v>17.7</v>
      </c>
      <c r="N427" s="47">
        <v>12.82</v>
      </c>
      <c r="O427" s="47">
        <v>20.68</v>
      </c>
      <c r="P427" s="47">
        <v>21.6</v>
      </c>
      <c r="Q427" s="47" t="str">
        <f t="shared" si="21"/>
        <v>C37-T5</v>
      </c>
      <c r="R427" s="47">
        <f t="shared" si="22"/>
        <v>500</v>
      </c>
      <c r="S427" s="47">
        <f t="shared" si="23"/>
        <v>600</v>
      </c>
      <c r="U427" s="47">
        <f>VLOOKUP(A427,'Story Data'!A:B,2,0)*1000</f>
        <v>3900</v>
      </c>
    </row>
    <row r="428" spans="1:21">
      <c r="A428" s="47" t="s">
        <v>330</v>
      </c>
      <c r="B428" s="47" t="s">
        <v>70</v>
      </c>
      <c r="C428" s="47">
        <v>0</v>
      </c>
      <c r="D428" s="47">
        <v>0</v>
      </c>
      <c r="E428" s="47">
        <v>1</v>
      </c>
      <c r="F428" s="47">
        <v>0</v>
      </c>
      <c r="G428" s="47">
        <v>0.8</v>
      </c>
      <c r="H428" s="47">
        <v>0</v>
      </c>
      <c r="I428" s="47">
        <v>0.8</v>
      </c>
      <c r="J428" s="47" t="s">
        <v>348</v>
      </c>
      <c r="K428" s="47">
        <v>12.82</v>
      </c>
      <c r="L428" s="47">
        <v>20.68</v>
      </c>
      <c r="M428" s="47">
        <v>12.6</v>
      </c>
      <c r="N428" s="47">
        <v>12.82</v>
      </c>
      <c r="O428" s="47">
        <v>20.68</v>
      </c>
      <c r="P428" s="47">
        <v>17.7</v>
      </c>
      <c r="Q428" s="47" t="str">
        <f t="shared" si="21"/>
        <v>C37-T4</v>
      </c>
      <c r="R428" s="47">
        <f t="shared" si="22"/>
        <v>800</v>
      </c>
      <c r="S428" s="47">
        <f t="shared" si="23"/>
        <v>0</v>
      </c>
      <c r="U428" s="47">
        <f>VLOOKUP(A428,'Story Data'!A:B,2,0)*1000</f>
        <v>5100</v>
      </c>
    </row>
    <row r="429" spans="1:21">
      <c r="A429" s="47" t="s">
        <v>331</v>
      </c>
      <c r="B429" s="47" t="s">
        <v>70</v>
      </c>
      <c r="C429" s="47">
        <v>0</v>
      </c>
      <c r="D429" s="47">
        <v>0</v>
      </c>
      <c r="E429" s="47">
        <v>1</v>
      </c>
      <c r="F429" s="47">
        <v>0</v>
      </c>
      <c r="G429" s="47">
        <v>0.8</v>
      </c>
      <c r="H429" s="47">
        <v>0</v>
      </c>
      <c r="I429" s="47">
        <v>0.8</v>
      </c>
      <c r="J429" s="47" t="s">
        <v>348</v>
      </c>
      <c r="K429" s="47">
        <v>12.81969</v>
      </c>
      <c r="L429" s="47">
        <v>20.67989</v>
      </c>
      <c r="M429" s="47">
        <v>8.1</v>
      </c>
      <c r="N429" s="47">
        <v>12.82</v>
      </c>
      <c r="O429" s="47">
        <v>20.68</v>
      </c>
      <c r="P429" s="47">
        <v>12.6</v>
      </c>
      <c r="Q429" s="47" t="str">
        <f t="shared" si="21"/>
        <v>C37-T3</v>
      </c>
      <c r="R429" s="47">
        <f t="shared" si="22"/>
        <v>800</v>
      </c>
      <c r="S429" s="47">
        <f t="shared" si="23"/>
        <v>0</v>
      </c>
      <c r="U429" s="47">
        <f>VLOOKUP(A429,'Story Data'!A:B,2,0)*1000</f>
        <v>4500</v>
      </c>
    </row>
    <row r="430" spans="1:21">
      <c r="A430" s="47" t="s">
        <v>135</v>
      </c>
      <c r="B430" s="47" t="s">
        <v>70</v>
      </c>
      <c r="C430" s="47">
        <v>0</v>
      </c>
      <c r="D430" s="47">
        <v>0</v>
      </c>
      <c r="E430" s="47">
        <v>1</v>
      </c>
      <c r="F430" s="47">
        <v>0</v>
      </c>
      <c r="G430" s="47">
        <v>0.8</v>
      </c>
      <c r="H430" s="47">
        <v>0</v>
      </c>
      <c r="I430" s="47">
        <v>0.8</v>
      </c>
      <c r="J430" s="47" t="s">
        <v>348</v>
      </c>
      <c r="K430" s="47">
        <v>12.82</v>
      </c>
      <c r="L430" s="47">
        <v>20.68</v>
      </c>
      <c r="M430" s="47">
        <v>3</v>
      </c>
      <c r="N430" s="47">
        <v>12.81969</v>
      </c>
      <c r="O430" s="47">
        <v>20.67989</v>
      </c>
      <c r="P430" s="47">
        <v>8.1</v>
      </c>
      <c r="Q430" s="47" t="str">
        <f t="shared" si="21"/>
        <v>C37-T2</v>
      </c>
      <c r="R430" s="47">
        <f t="shared" si="22"/>
        <v>800</v>
      </c>
      <c r="S430" s="47">
        <f t="shared" si="23"/>
        <v>0</v>
      </c>
      <c r="U430" s="47">
        <f>VLOOKUP(A430,'Story Data'!A:B,2,0)*1000</f>
        <v>5100</v>
      </c>
    </row>
    <row r="431" spans="1:21">
      <c r="A431" s="47" t="s">
        <v>332</v>
      </c>
      <c r="B431" s="47" t="s">
        <v>70</v>
      </c>
      <c r="C431" s="47">
        <v>0</v>
      </c>
      <c r="D431" s="47">
        <v>0</v>
      </c>
      <c r="E431" s="47">
        <v>1</v>
      </c>
      <c r="F431" s="47">
        <v>0</v>
      </c>
      <c r="G431" s="47">
        <v>0.8</v>
      </c>
      <c r="H431" s="47">
        <v>0</v>
      </c>
      <c r="I431" s="47">
        <v>0.8</v>
      </c>
      <c r="J431" s="47" t="s">
        <v>348</v>
      </c>
      <c r="K431" s="47">
        <v>12.82</v>
      </c>
      <c r="L431" s="47">
        <v>20.68</v>
      </c>
      <c r="M431" s="47">
        <v>0</v>
      </c>
      <c r="N431" s="47">
        <v>12.82</v>
      </c>
      <c r="O431" s="47">
        <v>20.68</v>
      </c>
      <c r="P431" s="47">
        <v>3</v>
      </c>
      <c r="Q431" s="47" t="str">
        <f t="shared" si="21"/>
        <v>C37-T1</v>
      </c>
      <c r="R431" s="47">
        <f t="shared" si="22"/>
        <v>800</v>
      </c>
      <c r="S431" s="47">
        <f t="shared" si="23"/>
        <v>0</v>
      </c>
      <c r="U431" s="47">
        <f>VLOOKUP(A431,'Story Data'!A:B,2,0)*1000</f>
        <v>3000</v>
      </c>
    </row>
    <row r="432" spans="1:21">
      <c r="A432" s="47" t="s">
        <v>30</v>
      </c>
      <c r="B432" s="47" t="s">
        <v>70</v>
      </c>
      <c r="C432" s="47">
        <v>0</v>
      </c>
      <c r="D432" s="47">
        <v>0</v>
      </c>
      <c r="E432" s="47">
        <v>1</v>
      </c>
      <c r="F432" s="47">
        <v>0</v>
      </c>
      <c r="G432" s="47">
        <v>0.8</v>
      </c>
      <c r="H432" s="47">
        <v>0</v>
      </c>
      <c r="I432" s="47">
        <v>0.8</v>
      </c>
      <c r="J432" s="47" t="s">
        <v>348</v>
      </c>
      <c r="K432" s="47">
        <v>12.82</v>
      </c>
      <c r="L432" s="47">
        <v>20.68</v>
      </c>
      <c r="M432" s="47">
        <v>-3.1</v>
      </c>
      <c r="N432" s="47">
        <v>12.82</v>
      </c>
      <c r="O432" s="47">
        <v>20.68</v>
      </c>
      <c r="P432" s="47">
        <v>0</v>
      </c>
      <c r="Q432" s="47" t="str">
        <f t="shared" si="21"/>
        <v>C37-HAM</v>
      </c>
      <c r="R432" s="47">
        <f t="shared" si="22"/>
        <v>800</v>
      </c>
      <c r="S432" s="47">
        <f t="shared" si="23"/>
        <v>0</v>
      </c>
      <c r="U432" s="47">
        <f>VLOOKUP(A432,'Story Data'!A:B,2,0)*1000</f>
        <v>3100</v>
      </c>
    </row>
    <row r="433" spans="1:21">
      <c r="A433" s="47" t="s">
        <v>325</v>
      </c>
      <c r="B433" s="47" t="s">
        <v>69</v>
      </c>
      <c r="C433" s="47">
        <v>109</v>
      </c>
      <c r="D433" s="47">
        <v>0</v>
      </c>
      <c r="E433" s="47">
        <v>1</v>
      </c>
      <c r="F433" s="47">
        <v>0.6</v>
      </c>
      <c r="G433" s="47">
        <v>0.5</v>
      </c>
      <c r="H433" s="47">
        <v>0.6</v>
      </c>
      <c r="I433" s="47">
        <v>0.5</v>
      </c>
      <c r="J433" s="47" t="s">
        <v>348</v>
      </c>
      <c r="K433" s="47">
        <v>3.75</v>
      </c>
      <c r="L433" s="47">
        <v>17.52</v>
      </c>
      <c r="M433" s="47">
        <v>37.200000000000003</v>
      </c>
      <c r="N433" s="47">
        <v>3.75</v>
      </c>
      <c r="O433" s="47">
        <v>17.52</v>
      </c>
      <c r="P433" s="47">
        <v>41.1</v>
      </c>
      <c r="Q433" s="47" t="str">
        <f t="shared" si="21"/>
        <v>C36-AP MAI</v>
      </c>
      <c r="R433" s="47">
        <f t="shared" si="22"/>
        <v>500</v>
      </c>
      <c r="S433" s="47">
        <f t="shared" si="23"/>
        <v>600</v>
      </c>
      <c r="U433" s="47">
        <f>VLOOKUP(A433,'Story Data'!A:B,2,0)*1000</f>
        <v>3900</v>
      </c>
    </row>
    <row r="434" spans="1:21">
      <c r="A434" s="47" t="s">
        <v>326</v>
      </c>
      <c r="B434" s="47" t="s">
        <v>69</v>
      </c>
      <c r="C434" s="47">
        <v>109</v>
      </c>
      <c r="D434" s="47">
        <v>0</v>
      </c>
      <c r="E434" s="47">
        <v>1</v>
      </c>
      <c r="F434" s="47">
        <v>0.6</v>
      </c>
      <c r="G434" s="47">
        <v>0.5</v>
      </c>
      <c r="H434" s="47">
        <v>0.6</v>
      </c>
      <c r="I434" s="47">
        <v>0.5</v>
      </c>
      <c r="J434" s="47" t="s">
        <v>348</v>
      </c>
      <c r="K434" s="47">
        <v>3.75</v>
      </c>
      <c r="L434" s="47">
        <v>17.52</v>
      </c>
      <c r="M434" s="47">
        <v>33.299999999999997</v>
      </c>
      <c r="N434" s="47">
        <v>3.75</v>
      </c>
      <c r="O434" s="47">
        <v>17.52</v>
      </c>
      <c r="P434" s="47">
        <v>37.200000000000003</v>
      </c>
      <c r="Q434" s="47" t="str">
        <f t="shared" si="21"/>
        <v>C36-T9</v>
      </c>
      <c r="R434" s="47">
        <f t="shared" si="22"/>
        <v>500</v>
      </c>
      <c r="S434" s="47">
        <f t="shared" si="23"/>
        <v>600</v>
      </c>
      <c r="U434" s="47">
        <f>VLOOKUP(A434,'Story Data'!A:B,2,0)*1000</f>
        <v>3900</v>
      </c>
    </row>
    <row r="435" spans="1:21">
      <c r="A435" s="47" t="s">
        <v>327</v>
      </c>
      <c r="B435" s="47" t="s">
        <v>69</v>
      </c>
      <c r="C435" s="47">
        <v>109</v>
      </c>
      <c r="D435" s="47">
        <v>0</v>
      </c>
      <c r="E435" s="47">
        <v>1</v>
      </c>
      <c r="F435" s="47">
        <v>0.6</v>
      </c>
      <c r="G435" s="47">
        <v>0.5</v>
      </c>
      <c r="H435" s="47">
        <v>0.6</v>
      </c>
      <c r="I435" s="47">
        <v>0.5</v>
      </c>
      <c r="J435" s="47" t="s">
        <v>348</v>
      </c>
      <c r="K435" s="47">
        <v>3.75</v>
      </c>
      <c r="L435" s="47">
        <v>17.52</v>
      </c>
      <c r="M435" s="47">
        <v>29.4</v>
      </c>
      <c r="N435" s="47">
        <v>3.75</v>
      </c>
      <c r="O435" s="47">
        <v>17.52</v>
      </c>
      <c r="P435" s="47">
        <v>33.299999999999997</v>
      </c>
      <c r="Q435" s="47" t="str">
        <f t="shared" si="21"/>
        <v>C36-T8</v>
      </c>
      <c r="R435" s="47">
        <f t="shared" si="22"/>
        <v>500</v>
      </c>
      <c r="S435" s="47">
        <f t="shared" si="23"/>
        <v>600</v>
      </c>
      <c r="U435" s="47">
        <f>VLOOKUP(A435,'Story Data'!A:B,2,0)*1000</f>
        <v>3900</v>
      </c>
    </row>
    <row r="436" spans="1:21">
      <c r="A436" s="47" t="s">
        <v>328</v>
      </c>
      <c r="B436" s="47" t="s">
        <v>69</v>
      </c>
      <c r="C436" s="47">
        <v>109</v>
      </c>
      <c r="D436" s="47">
        <v>0</v>
      </c>
      <c r="E436" s="47">
        <v>1</v>
      </c>
      <c r="F436" s="47">
        <v>0.6</v>
      </c>
      <c r="G436" s="47">
        <v>0.5</v>
      </c>
      <c r="H436" s="47">
        <v>0.6</v>
      </c>
      <c r="I436" s="47">
        <v>0.5</v>
      </c>
      <c r="J436" s="47" t="s">
        <v>348</v>
      </c>
      <c r="K436" s="47">
        <v>3.75</v>
      </c>
      <c r="L436" s="47">
        <v>17.52</v>
      </c>
      <c r="M436" s="47">
        <v>25.5</v>
      </c>
      <c r="N436" s="47">
        <v>3.75</v>
      </c>
      <c r="O436" s="47">
        <v>17.52</v>
      </c>
      <c r="P436" s="47">
        <v>29.4</v>
      </c>
      <c r="Q436" s="47" t="str">
        <f t="shared" si="21"/>
        <v>C36-T7</v>
      </c>
      <c r="R436" s="47">
        <f t="shared" si="22"/>
        <v>500</v>
      </c>
      <c r="S436" s="47">
        <f t="shared" si="23"/>
        <v>600</v>
      </c>
      <c r="U436" s="47">
        <f>VLOOKUP(A436,'Story Data'!A:B,2,0)*1000</f>
        <v>3900</v>
      </c>
    </row>
    <row r="437" spans="1:21">
      <c r="A437" s="47" t="s">
        <v>329</v>
      </c>
      <c r="B437" s="47" t="s">
        <v>69</v>
      </c>
      <c r="C437" s="47">
        <v>109</v>
      </c>
      <c r="D437" s="47">
        <v>0</v>
      </c>
      <c r="E437" s="47">
        <v>1</v>
      </c>
      <c r="F437" s="47">
        <v>0.6</v>
      </c>
      <c r="G437" s="47">
        <v>0.5</v>
      </c>
      <c r="H437" s="47">
        <v>0.6</v>
      </c>
      <c r="I437" s="47">
        <v>0.5</v>
      </c>
      <c r="J437" s="47" t="s">
        <v>348</v>
      </c>
      <c r="K437" s="47">
        <v>3.75</v>
      </c>
      <c r="L437" s="47">
        <v>17.52</v>
      </c>
      <c r="M437" s="47">
        <v>21.6</v>
      </c>
      <c r="N437" s="47">
        <v>3.75</v>
      </c>
      <c r="O437" s="47">
        <v>17.52</v>
      </c>
      <c r="P437" s="47">
        <v>25.5</v>
      </c>
      <c r="Q437" s="47" t="str">
        <f t="shared" si="21"/>
        <v>C36-T6</v>
      </c>
      <c r="R437" s="47">
        <f t="shared" si="22"/>
        <v>500</v>
      </c>
      <c r="S437" s="47">
        <f t="shared" si="23"/>
        <v>600</v>
      </c>
      <c r="U437" s="47">
        <f>VLOOKUP(A437,'Story Data'!A:B,2,0)*1000</f>
        <v>3900</v>
      </c>
    </row>
    <row r="438" spans="1:21">
      <c r="A438" s="47" t="s">
        <v>324</v>
      </c>
      <c r="B438" s="47" t="s">
        <v>69</v>
      </c>
      <c r="C438" s="47">
        <v>109</v>
      </c>
      <c r="D438" s="47">
        <v>0</v>
      </c>
      <c r="E438" s="47">
        <v>1</v>
      </c>
      <c r="F438" s="47">
        <v>0.6</v>
      </c>
      <c r="G438" s="47">
        <v>0.5</v>
      </c>
      <c r="H438" s="47">
        <v>0.6</v>
      </c>
      <c r="I438" s="47">
        <v>0.5</v>
      </c>
      <c r="J438" s="47" t="s">
        <v>348</v>
      </c>
      <c r="K438" s="47">
        <v>3.75</v>
      </c>
      <c r="L438" s="47">
        <v>17.52</v>
      </c>
      <c r="M438" s="47">
        <v>17.7</v>
      </c>
      <c r="N438" s="47">
        <v>3.75</v>
      </c>
      <c r="O438" s="47">
        <v>17.52</v>
      </c>
      <c r="P438" s="47">
        <v>21.6</v>
      </c>
      <c r="Q438" s="47" t="str">
        <f t="shared" si="21"/>
        <v>C36-T5</v>
      </c>
      <c r="R438" s="47">
        <f t="shared" si="22"/>
        <v>500</v>
      </c>
      <c r="S438" s="47">
        <f t="shared" si="23"/>
        <v>600</v>
      </c>
      <c r="U438" s="47">
        <f>VLOOKUP(A438,'Story Data'!A:B,2,0)*1000</f>
        <v>3900</v>
      </c>
    </row>
    <row r="439" spans="1:21">
      <c r="A439" s="47" t="s">
        <v>330</v>
      </c>
      <c r="B439" s="47" t="s">
        <v>69</v>
      </c>
      <c r="C439" s="47">
        <v>0</v>
      </c>
      <c r="D439" s="47">
        <v>0</v>
      </c>
      <c r="E439" s="47">
        <v>1</v>
      </c>
      <c r="F439" s="47">
        <v>0</v>
      </c>
      <c r="G439" s="47">
        <v>0.8</v>
      </c>
      <c r="H439" s="47">
        <v>0</v>
      </c>
      <c r="I439" s="47">
        <v>0.8</v>
      </c>
      <c r="J439" s="47" t="s">
        <v>348</v>
      </c>
      <c r="K439" s="47">
        <v>3.75</v>
      </c>
      <c r="L439" s="47">
        <v>17.52</v>
      </c>
      <c r="M439" s="47">
        <v>12.6</v>
      </c>
      <c r="N439" s="47">
        <v>3.75</v>
      </c>
      <c r="O439" s="47">
        <v>17.52</v>
      </c>
      <c r="P439" s="47">
        <v>17.7</v>
      </c>
      <c r="Q439" s="47" t="str">
        <f t="shared" si="21"/>
        <v>C36-T4</v>
      </c>
      <c r="R439" s="47">
        <f t="shared" si="22"/>
        <v>800</v>
      </c>
      <c r="S439" s="47">
        <f t="shared" si="23"/>
        <v>0</v>
      </c>
      <c r="U439" s="47">
        <f>VLOOKUP(A439,'Story Data'!A:B,2,0)*1000</f>
        <v>5100</v>
      </c>
    </row>
    <row r="440" spans="1:21">
      <c r="A440" s="47" t="s">
        <v>331</v>
      </c>
      <c r="B440" s="47" t="s">
        <v>69</v>
      </c>
      <c r="C440" s="47">
        <v>0</v>
      </c>
      <c r="D440" s="47">
        <v>0</v>
      </c>
      <c r="E440" s="47">
        <v>1</v>
      </c>
      <c r="F440" s="47">
        <v>0</v>
      </c>
      <c r="G440" s="47">
        <v>0.8</v>
      </c>
      <c r="H440" s="47">
        <v>0</v>
      </c>
      <c r="I440" s="47">
        <v>0.8</v>
      </c>
      <c r="J440" s="47" t="s">
        <v>348</v>
      </c>
      <c r="K440" s="47">
        <v>3.75</v>
      </c>
      <c r="L440" s="47">
        <v>17.52</v>
      </c>
      <c r="M440" s="47">
        <v>8.1</v>
      </c>
      <c r="N440" s="47">
        <v>3.75</v>
      </c>
      <c r="O440" s="47">
        <v>17.52</v>
      </c>
      <c r="P440" s="47">
        <v>12.6</v>
      </c>
      <c r="Q440" s="47" t="str">
        <f t="shared" si="21"/>
        <v>C36-T3</v>
      </c>
      <c r="R440" s="47">
        <f t="shared" si="22"/>
        <v>800</v>
      </c>
      <c r="S440" s="47">
        <f t="shared" si="23"/>
        <v>0</v>
      </c>
      <c r="U440" s="47">
        <f>VLOOKUP(A440,'Story Data'!A:B,2,0)*1000</f>
        <v>4500</v>
      </c>
    </row>
    <row r="441" spans="1:21">
      <c r="A441" s="47" t="s">
        <v>135</v>
      </c>
      <c r="B441" s="47" t="s">
        <v>69</v>
      </c>
      <c r="C441" s="47">
        <v>0</v>
      </c>
      <c r="D441" s="47">
        <v>0</v>
      </c>
      <c r="E441" s="47">
        <v>1</v>
      </c>
      <c r="F441" s="47">
        <v>0</v>
      </c>
      <c r="G441" s="47">
        <v>0.8</v>
      </c>
      <c r="H441" s="47">
        <v>0</v>
      </c>
      <c r="I441" s="47">
        <v>0.8</v>
      </c>
      <c r="J441" s="47" t="s">
        <v>348</v>
      </c>
      <c r="K441" s="47">
        <v>3.75</v>
      </c>
      <c r="L441" s="47">
        <v>17.52</v>
      </c>
      <c r="M441" s="47">
        <v>3</v>
      </c>
      <c r="N441" s="47">
        <v>3.75</v>
      </c>
      <c r="O441" s="47">
        <v>17.52</v>
      </c>
      <c r="P441" s="47">
        <v>8.1</v>
      </c>
      <c r="Q441" s="47" t="str">
        <f t="shared" si="21"/>
        <v>C36-T2</v>
      </c>
      <c r="R441" s="47">
        <f t="shared" si="22"/>
        <v>800</v>
      </c>
      <c r="S441" s="47">
        <f t="shared" si="23"/>
        <v>0</v>
      </c>
      <c r="U441" s="47">
        <f>VLOOKUP(A441,'Story Data'!A:B,2,0)*1000</f>
        <v>5100</v>
      </c>
    </row>
    <row r="442" spans="1:21">
      <c r="A442" s="47" t="s">
        <v>332</v>
      </c>
      <c r="B442" s="47" t="s">
        <v>69</v>
      </c>
      <c r="C442" s="47">
        <v>0</v>
      </c>
      <c r="D442" s="47">
        <v>0</v>
      </c>
      <c r="E442" s="47">
        <v>1</v>
      </c>
      <c r="F442" s="47">
        <v>0</v>
      </c>
      <c r="G442" s="47">
        <v>0.8</v>
      </c>
      <c r="H442" s="47">
        <v>0</v>
      </c>
      <c r="I442" s="47">
        <v>0.8</v>
      </c>
      <c r="J442" s="47" t="s">
        <v>348</v>
      </c>
      <c r="K442" s="47">
        <v>3.75</v>
      </c>
      <c r="L442" s="47">
        <v>17.52</v>
      </c>
      <c r="M442" s="47">
        <v>0</v>
      </c>
      <c r="N442" s="47">
        <v>3.75</v>
      </c>
      <c r="O442" s="47">
        <v>17.52</v>
      </c>
      <c r="P442" s="47">
        <v>3</v>
      </c>
      <c r="Q442" s="47" t="str">
        <f t="shared" si="21"/>
        <v>C36-T1</v>
      </c>
      <c r="R442" s="47">
        <f t="shared" si="22"/>
        <v>800</v>
      </c>
      <c r="S442" s="47">
        <f t="shared" si="23"/>
        <v>0</v>
      </c>
      <c r="U442" s="47">
        <f>VLOOKUP(A442,'Story Data'!A:B,2,0)*1000</f>
        <v>3000</v>
      </c>
    </row>
    <row r="443" spans="1:21">
      <c r="A443" s="47" t="s">
        <v>30</v>
      </c>
      <c r="B443" s="47" t="s">
        <v>69</v>
      </c>
      <c r="C443" s="47">
        <v>0</v>
      </c>
      <c r="D443" s="47">
        <v>0</v>
      </c>
      <c r="E443" s="47">
        <v>1</v>
      </c>
      <c r="F443" s="47">
        <v>0</v>
      </c>
      <c r="G443" s="47">
        <v>0.8</v>
      </c>
      <c r="H443" s="47">
        <v>0</v>
      </c>
      <c r="I443" s="47">
        <v>0.8</v>
      </c>
      <c r="J443" s="47" t="s">
        <v>348</v>
      </c>
      <c r="K443" s="47">
        <v>3.75</v>
      </c>
      <c r="L443" s="47">
        <v>17.52</v>
      </c>
      <c r="M443" s="47">
        <v>-3.1</v>
      </c>
      <c r="N443" s="47">
        <v>3.75</v>
      </c>
      <c r="O443" s="47">
        <v>17.52</v>
      </c>
      <c r="P443" s="47">
        <v>0</v>
      </c>
      <c r="Q443" s="47" t="str">
        <f t="shared" ref="Q443:Q450" si="24">B443&amp;"-"&amp;A443</f>
        <v>C36-HAM</v>
      </c>
      <c r="R443" s="47">
        <f t="shared" ref="R443:R450" si="25">G443*1000</f>
        <v>800</v>
      </c>
      <c r="S443" s="47">
        <f t="shared" ref="S443:S450" si="26">F443*1000</f>
        <v>0</v>
      </c>
      <c r="U443" s="47">
        <f>VLOOKUP(A443,'Story Data'!A:B,2,0)*1000</f>
        <v>3100</v>
      </c>
    </row>
    <row r="444" spans="1:21">
      <c r="A444" s="47" t="s">
        <v>325</v>
      </c>
      <c r="B444" s="47" t="s">
        <v>68</v>
      </c>
      <c r="C444" s="47">
        <v>109</v>
      </c>
      <c r="D444" s="47">
        <v>0</v>
      </c>
      <c r="E444" s="47">
        <v>1</v>
      </c>
      <c r="F444" s="47">
        <v>0.6</v>
      </c>
      <c r="G444" s="47">
        <v>0.5</v>
      </c>
      <c r="H444" s="47">
        <v>0.6</v>
      </c>
      <c r="I444" s="47">
        <v>0.5</v>
      </c>
      <c r="J444" s="47" t="s">
        <v>348</v>
      </c>
      <c r="K444" s="47">
        <v>-5.04</v>
      </c>
      <c r="L444" s="47">
        <v>14.46</v>
      </c>
      <c r="M444" s="47">
        <v>37.200000000000003</v>
      </c>
      <c r="N444" s="47">
        <v>-5.04</v>
      </c>
      <c r="O444" s="47">
        <v>14.46</v>
      </c>
      <c r="P444" s="47">
        <v>41.1</v>
      </c>
      <c r="Q444" s="47" t="str">
        <f t="shared" si="24"/>
        <v>C35-AP MAI</v>
      </c>
      <c r="R444" s="47">
        <f t="shared" si="25"/>
        <v>500</v>
      </c>
      <c r="S444" s="47">
        <f t="shared" si="26"/>
        <v>600</v>
      </c>
      <c r="U444" s="47">
        <f>VLOOKUP(A444,'Story Data'!A:B,2,0)*1000</f>
        <v>3900</v>
      </c>
    </row>
    <row r="445" spans="1:21">
      <c r="A445" s="47" t="s">
        <v>326</v>
      </c>
      <c r="B445" s="47" t="s">
        <v>68</v>
      </c>
      <c r="C445" s="47">
        <v>109</v>
      </c>
      <c r="D445" s="47">
        <v>0</v>
      </c>
      <c r="E445" s="47">
        <v>1</v>
      </c>
      <c r="F445" s="47">
        <v>0.6</v>
      </c>
      <c r="G445" s="47">
        <v>0.5</v>
      </c>
      <c r="H445" s="47">
        <v>0.6</v>
      </c>
      <c r="I445" s="47">
        <v>0.5</v>
      </c>
      <c r="J445" s="47" t="s">
        <v>348</v>
      </c>
      <c r="K445" s="47">
        <v>-5.04</v>
      </c>
      <c r="L445" s="47">
        <v>14.46</v>
      </c>
      <c r="M445" s="47">
        <v>33.299999999999997</v>
      </c>
      <c r="N445" s="47">
        <v>-5.04</v>
      </c>
      <c r="O445" s="47">
        <v>14.46</v>
      </c>
      <c r="P445" s="47">
        <v>37.200000000000003</v>
      </c>
      <c r="Q445" s="47" t="str">
        <f t="shared" si="24"/>
        <v>C35-T9</v>
      </c>
      <c r="R445" s="47">
        <f t="shared" si="25"/>
        <v>500</v>
      </c>
      <c r="S445" s="47">
        <f t="shared" si="26"/>
        <v>600</v>
      </c>
      <c r="U445" s="47">
        <f>VLOOKUP(A445,'Story Data'!A:B,2,0)*1000</f>
        <v>3900</v>
      </c>
    </row>
    <row r="446" spans="1:21">
      <c r="A446" s="47" t="s">
        <v>327</v>
      </c>
      <c r="B446" s="47" t="s">
        <v>68</v>
      </c>
      <c r="C446" s="47">
        <v>109</v>
      </c>
      <c r="D446" s="47">
        <v>0</v>
      </c>
      <c r="E446" s="47">
        <v>1</v>
      </c>
      <c r="F446" s="47">
        <v>0.6</v>
      </c>
      <c r="G446" s="47">
        <v>0.5</v>
      </c>
      <c r="H446" s="47">
        <v>0.6</v>
      </c>
      <c r="I446" s="47">
        <v>0.5</v>
      </c>
      <c r="J446" s="47" t="s">
        <v>348</v>
      </c>
      <c r="K446" s="47">
        <v>-5.04</v>
      </c>
      <c r="L446" s="47">
        <v>14.46</v>
      </c>
      <c r="M446" s="47">
        <v>29.4</v>
      </c>
      <c r="N446" s="47">
        <v>-5.04</v>
      </c>
      <c r="O446" s="47">
        <v>14.46</v>
      </c>
      <c r="P446" s="47">
        <v>33.299999999999997</v>
      </c>
      <c r="Q446" s="47" t="str">
        <f t="shared" si="24"/>
        <v>C35-T8</v>
      </c>
      <c r="R446" s="47">
        <f t="shared" si="25"/>
        <v>500</v>
      </c>
      <c r="S446" s="47">
        <f t="shared" si="26"/>
        <v>600</v>
      </c>
      <c r="U446" s="47">
        <f>VLOOKUP(A446,'Story Data'!A:B,2,0)*1000</f>
        <v>3900</v>
      </c>
    </row>
    <row r="447" spans="1:21">
      <c r="A447" s="47" t="s">
        <v>328</v>
      </c>
      <c r="B447" s="47" t="s">
        <v>68</v>
      </c>
      <c r="C447" s="47">
        <v>109</v>
      </c>
      <c r="D447" s="47">
        <v>0</v>
      </c>
      <c r="E447" s="47">
        <v>1</v>
      </c>
      <c r="F447" s="47">
        <v>0.6</v>
      </c>
      <c r="G447" s="47">
        <v>0.5</v>
      </c>
      <c r="H447" s="47">
        <v>0.6</v>
      </c>
      <c r="I447" s="47">
        <v>0.5</v>
      </c>
      <c r="J447" s="47" t="s">
        <v>348</v>
      </c>
      <c r="K447" s="47">
        <v>-5.04</v>
      </c>
      <c r="L447" s="47">
        <v>14.46</v>
      </c>
      <c r="M447" s="47">
        <v>25.5</v>
      </c>
      <c r="N447" s="47">
        <v>-5.04</v>
      </c>
      <c r="O447" s="47">
        <v>14.46</v>
      </c>
      <c r="P447" s="47">
        <v>29.4</v>
      </c>
      <c r="Q447" s="47" t="str">
        <f t="shared" si="24"/>
        <v>C35-T7</v>
      </c>
      <c r="R447" s="47">
        <f t="shared" si="25"/>
        <v>500</v>
      </c>
      <c r="S447" s="47">
        <f t="shared" si="26"/>
        <v>600</v>
      </c>
      <c r="U447" s="47">
        <f>VLOOKUP(A447,'Story Data'!A:B,2,0)*1000</f>
        <v>3900</v>
      </c>
    </row>
    <row r="448" spans="1:21">
      <c r="A448" s="47" t="s">
        <v>329</v>
      </c>
      <c r="B448" s="47" t="s">
        <v>68</v>
      </c>
      <c r="C448" s="47">
        <v>109</v>
      </c>
      <c r="D448" s="47">
        <v>0</v>
      </c>
      <c r="E448" s="47">
        <v>1</v>
      </c>
      <c r="F448" s="47">
        <v>0.6</v>
      </c>
      <c r="G448" s="47">
        <v>0.5</v>
      </c>
      <c r="H448" s="47">
        <v>0.6</v>
      </c>
      <c r="I448" s="47">
        <v>0.5</v>
      </c>
      <c r="J448" s="47" t="s">
        <v>348</v>
      </c>
      <c r="K448" s="47">
        <v>-5.04</v>
      </c>
      <c r="L448" s="47">
        <v>14.46</v>
      </c>
      <c r="M448" s="47">
        <v>21.6</v>
      </c>
      <c r="N448" s="47">
        <v>-5.04</v>
      </c>
      <c r="O448" s="47">
        <v>14.46</v>
      </c>
      <c r="P448" s="47">
        <v>25.5</v>
      </c>
      <c r="Q448" s="47" t="str">
        <f t="shared" si="24"/>
        <v>C35-T6</v>
      </c>
      <c r="R448" s="47">
        <f t="shared" si="25"/>
        <v>500</v>
      </c>
      <c r="S448" s="47">
        <f t="shared" si="26"/>
        <v>600</v>
      </c>
      <c r="U448" s="47">
        <f>VLOOKUP(A448,'Story Data'!A:B,2,0)*1000</f>
        <v>3900</v>
      </c>
    </row>
    <row r="449" spans="1:21">
      <c r="A449" s="47" t="s">
        <v>324</v>
      </c>
      <c r="B449" s="47" t="s">
        <v>68</v>
      </c>
      <c r="C449" s="47">
        <v>109</v>
      </c>
      <c r="D449" s="47">
        <v>0</v>
      </c>
      <c r="E449" s="47">
        <v>1</v>
      </c>
      <c r="F449" s="47">
        <v>0.6</v>
      </c>
      <c r="G449" s="47">
        <v>0.5</v>
      </c>
      <c r="H449" s="47">
        <v>0.6</v>
      </c>
      <c r="I449" s="47">
        <v>0.5</v>
      </c>
      <c r="J449" s="47" t="s">
        <v>348</v>
      </c>
      <c r="K449" s="47">
        <v>-5.04</v>
      </c>
      <c r="L449" s="47">
        <v>14.46</v>
      </c>
      <c r="M449" s="47">
        <v>17.7</v>
      </c>
      <c r="N449" s="47">
        <v>-5.04</v>
      </c>
      <c r="O449" s="47">
        <v>14.46</v>
      </c>
      <c r="P449" s="47">
        <v>21.6</v>
      </c>
      <c r="Q449" s="47" t="str">
        <f t="shared" si="24"/>
        <v>C35-T5</v>
      </c>
      <c r="R449" s="47">
        <f t="shared" si="25"/>
        <v>500</v>
      </c>
      <c r="S449" s="47">
        <f t="shared" si="26"/>
        <v>600</v>
      </c>
      <c r="U449" s="47">
        <f>VLOOKUP(A449,'Story Data'!A:B,2,0)*1000</f>
        <v>3900</v>
      </c>
    </row>
    <row r="450" spans="1:21">
      <c r="A450" s="47" t="s">
        <v>330</v>
      </c>
      <c r="B450" s="47" t="s">
        <v>68</v>
      </c>
      <c r="C450" s="47">
        <v>0</v>
      </c>
      <c r="D450" s="47">
        <v>0</v>
      </c>
      <c r="E450" s="47">
        <v>1</v>
      </c>
      <c r="F450" s="47">
        <v>0</v>
      </c>
      <c r="G450" s="47">
        <v>0.8</v>
      </c>
      <c r="H450" s="47">
        <v>0</v>
      </c>
      <c r="I450" s="47">
        <v>0.8</v>
      </c>
      <c r="J450" s="47" t="s">
        <v>348</v>
      </c>
      <c r="K450" s="47">
        <v>-5.04</v>
      </c>
      <c r="L450" s="47">
        <v>14.46</v>
      </c>
      <c r="M450" s="47">
        <v>12.6</v>
      </c>
      <c r="N450" s="47">
        <v>-5.04</v>
      </c>
      <c r="O450" s="47">
        <v>14.46</v>
      </c>
      <c r="P450" s="47">
        <v>17.7</v>
      </c>
      <c r="Q450" s="47" t="str">
        <f t="shared" si="24"/>
        <v>C35-T4</v>
      </c>
      <c r="R450" s="47">
        <f t="shared" si="25"/>
        <v>800</v>
      </c>
      <c r="S450" s="47">
        <f t="shared" si="26"/>
        <v>0</v>
      </c>
      <c r="U450" s="47">
        <f>VLOOKUP(A450,'Story Data'!A:B,2,0)*1000</f>
        <v>5100</v>
      </c>
    </row>
    <row r="451" spans="1:21">
      <c r="A451" s="47" t="s">
        <v>331</v>
      </c>
      <c r="B451" s="47" t="s">
        <v>68</v>
      </c>
      <c r="C451" s="47">
        <v>0</v>
      </c>
      <c r="D451" s="47">
        <v>0</v>
      </c>
      <c r="E451" s="47">
        <v>1</v>
      </c>
      <c r="F451" s="47">
        <v>0</v>
      </c>
      <c r="G451" s="47">
        <v>0.8</v>
      </c>
      <c r="H451" s="47">
        <v>0</v>
      </c>
      <c r="I451" s="47">
        <v>0.8</v>
      </c>
      <c r="J451" s="47" t="s">
        <v>348</v>
      </c>
      <c r="K451" s="47">
        <v>-5.04</v>
      </c>
      <c r="L451" s="47">
        <v>14.46</v>
      </c>
      <c r="M451" s="47">
        <v>8.1</v>
      </c>
      <c r="N451" s="47">
        <v>-5.04</v>
      </c>
      <c r="O451" s="47">
        <v>14.46</v>
      </c>
      <c r="P451" s="47">
        <v>12.6</v>
      </c>
      <c r="Q451" s="47" t="str">
        <f t="shared" ref="Q451:Q514" si="27">B451&amp;"-"&amp;A451</f>
        <v>C35-T3</v>
      </c>
      <c r="R451" s="47">
        <f t="shared" ref="R451:R514" si="28">G451*1000</f>
        <v>800</v>
      </c>
      <c r="S451" s="47">
        <f t="shared" ref="S451:S514" si="29">F451*1000</f>
        <v>0</v>
      </c>
      <c r="U451" s="47">
        <f>VLOOKUP(A451,'Story Data'!A:B,2,0)*1000</f>
        <v>4500</v>
      </c>
    </row>
    <row r="452" spans="1:21">
      <c r="A452" s="47" t="s">
        <v>135</v>
      </c>
      <c r="B452" s="47" t="s">
        <v>68</v>
      </c>
      <c r="C452" s="47">
        <v>0</v>
      </c>
      <c r="D452" s="47">
        <v>0</v>
      </c>
      <c r="E452" s="47">
        <v>1</v>
      </c>
      <c r="F452" s="47">
        <v>0</v>
      </c>
      <c r="G452" s="47">
        <v>0.8</v>
      </c>
      <c r="H452" s="47">
        <v>0</v>
      </c>
      <c r="I452" s="47">
        <v>0.8</v>
      </c>
      <c r="J452" s="47" t="s">
        <v>348</v>
      </c>
      <c r="K452" s="47">
        <v>-5.04</v>
      </c>
      <c r="L452" s="47">
        <v>14.46</v>
      </c>
      <c r="M452" s="47">
        <v>3</v>
      </c>
      <c r="N452" s="47">
        <v>-5.04</v>
      </c>
      <c r="O452" s="47">
        <v>14.46</v>
      </c>
      <c r="P452" s="47">
        <v>8.1</v>
      </c>
      <c r="Q452" s="47" t="str">
        <f t="shared" si="27"/>
        <v>C35-T2</v>
      </c>
      <c r="R452" s="47">
        <f t="shared" si="28"/>
        <v>800</v>
      </c>
      <c r="S452" s="47">
        <f t="shared" si="29"/>
        <v>0</v>
      </c>
      <c r="U452" s="47">
        <f>VLOOKUP(A452,'Story Data'!A:B,2,0)*1000</f>
        <v>5100</v>
      </c>
    </row>
    <row r="453" spans="1:21">
      <c r="A453" s="47" t="s">
        <v>332</v>
      </c>
      <c r="B453" s="47" t="s">
        <v>68</v>
      </c>
      <c r="C453" s="47">
        <v>0</v>
      </c>
      <c r="D453" s="47">
        <v>0</v>
      </c>
      <c r="E453" s="47">
        <v>1</v>
      </c>
      <c r="F453" s="47">
        <v>0</v>
      </c>
      <c r="G453" s="47">
        <v>0.8</v>
      </c>
      <c r="H453" s="47">
        <v>0</v>
      </c>
      <c r="I453" s="47">
        <v>0.8</v>
      </c>
      <c r="J453" s="47" t="s">
        <v>348</v>
      </c>
      <c r="K453" s="47">
        <v>-5.04</v>
      </c>
      <c r="L453" s="47">
        <v>14.46</v>
      </c>
      <c r="M453" s="47">
        <v>0</v>
      </c>
      <c r="N453" s="47">
        <v>-5.04</v>
      </c>
      <c r="O453" s="47">
        <v>14.46</v>
      </c>
      <c r="P453" s="47">
        <v>3</v>
      </c>
      <c r="Q453" s="47" t="str">
        <f t="shared" si="27"/>
        <v>C35-T1</v>
      </c>
      <c r="R453" s="47">
        <f t="shared" si="28"/>
        <v>800</v>
      </c>
      <c r="S453" s="47">
        <f t="shared" si="29"/>
        <v>0</v>
      </c>
      <c r="U453" s="47">
        <f>VLOOKUP(A453,'Story Data'!A:B,2,0)*1000</f>
        <v>3000</v>
      </c>
    </row>
    <row r="454" spans="1:21">
      <c r="A454" s="47" t="s">
        <v>30</v>
      </c>
      <c r="B454" s="47" t="s">
        <v>68</v>
      </c>
      <c r="C454" s="47">
        <v>0</v>
      </c>
      <c r="D454" s="47">
        <v>0</v>
      </c>
      <c r="E454" s="47">
        <v>1</v>
      </c>
      <c r="F454" s="47">
        <v>0</v>
      </c>
      <c r="G454" s="47">
        <v>0.8</v>
      </c>
      <c r="H454" s="47">
        <v>0</v>
      </c>
      <c r="I454" s="47">
        <v>0.8</v>
      </c>
      <c r="J454" s="47" t="s">
        <v>348</v>
      </c>
      <c r="K454" s="47">
        <v>-5.04</v>
      </c>
      <c r="L454" s="47">
        <v>14.46</v>
      </c>
      <c r="M454" s="47">
        <v>-3.1</v>
      </c>
      <c r="N454" s="47">
        <v>-5.04</v>
      </c>
      <c r="O454" s="47">
        <v>14.46</v>
      </c>
      <c r="P454" s="47">
        <v>0</v>
      </c>
      <c r="Q454" s="47" t="str">
        <f t="shared" si="27"/>
        <v>C35-HAM</v>
      </c>
      <c r="R454" s="47">
        <f t="shared" si="28"/>
        <v>800</v>
      </c>
      <c r="S454" s="47">
        <f t="shared" si="29"/>
        <v>0</v>
      </c>
      <c r="U454" s="47">
        <f>VLOOKUP(A454,'Story Data'!A:B,2,0)*1000</f>
        <v>3100</v>
      </c>
    </row>
    <row r="455" spans="1:21">
      <c r="A455" s="47" t="s">
        <v>325</v>
      </c>
      <c r="B455" s="47" t="s">
        <v>67</v>
      </c>
      <c r="C455" s="47">
        <v>0</v>
      </c>
      <c r="D455" s="47">
        <v>0</v>
      </c>
      <c r="E455" s="47">
        <v>1</v>
      </c>
      <c r="F455" s="47">
        <v>0</v>
      </c>
      <c r="G455" s="47">
        <v>0.8</v>
      </c>
      <c r="H455" s="47">
        <v>0</v>
      </c>
      <c r="I455" s="47">
        <v>0.8</v>
      </c>
      <c r="J455" s="47" t="s">
        <v>348</v>
      </c>
      <c r="K455" s="47">
        <v>47.95</v>
      </c>
      <c r="L455" s="47">
        <v>25.63</v>
      </c>
      <c r="M455" s="47">
        <v>37.200000000000003</v>
      </c>
      <c r="N455" s="47">
        <v>47.95</v>
      </c>
      <c r="O455" s="47">
        <v>25.63</v>
      </c>
      <c r="P455" s="47">
        <v>41.1</v>
      </c>
      <c r="Q455" s="47" t="str">
        <f t="shared" si="27"/>
        <v>C34-AP MAI</v>
      </c>
      <c r="R455" s="47">
        <f t="shared" si="28"/>
        <v>800</v>
      </c>
      <c r="S455" s="47">
        <f t="shared" si="29"/>
        <v>0</v>
      </c>
      <c r="U455" s="47">
        <f>VLOOKUP(A455,'Story Data'!A:B,2,0)*1000</f>
        <v>3900</v>
      </c>
    </row>
    <row r="456" spans="1:21">
      <c r="A456" s="47" t="s">
        <v>326</v>
      </c>
      <c r="B456" s="47" t="s">
        <v>67</v>
      </c>
      <c r="C456" s="47">
        <v>0</v>
      </c>
      <c r="D456" s="47">
        <v>0</v>
      </c>
      <c r="E456" s="47">
        <v>1</v>
      </c>
      <c r="F456" s="47">
        <v>0</v>
      </c>
      <c r="G456" s="47">
        <v>0.8</v>
      </c>
      <c r="H456" s="47">
        <v>0</v>
      </c>
      <c r="I456" s="47">
        <v>0.8</v>
      </c>
      <c r="J456" s="47" t="s">
        <v>348</v>
      </c>
      <c r="K456" s="47">
        <v>47.95</v>
      </c>
      <c r="L456" s="47">
        <v>25.63</v>
      </c>
      <c r="M456" s="47">
        <v>33.299999999999997</v>
      </c>
      <c r="N456" s="47">
        <v>47.95</v>
      </c>
      <c r="O456" s="47">
        <v>25.63</v>
      </c>
      <c r="P456" s="47">
        <v>37.200000000000003</v>
      </c>
      <c r="Q456" s="47" t="str">
        <f t="shared" si="27"/>
        <v>C34-T9</v>
      </c>
      <c r="R456" s="47">
        <f t="shared" si="28"/>
        <v>800</v>
      </c>
      <c r="S456" s="47">
        <f t="shared" si="29"/>
        <v>0</v>
      </c>
      <c r="U456" s="47">
        <f>VLOOKUP(A456,'Story Data'!A:B,2,0)*1000</f>
        <v>3900</v>
      </c>
    </row>
    <row r="457" spans="1:21">
      <c r="A457" s="47" t="s">
        <v>327</v>
      </c>
      <c r="B457" s="47" t="s">
        <v>67</v>
      </c>
      <c r="C457" s="47">
        <v>0</v>
      </c>
      <c r="D457" s="47">
        <v>0</v>
      </c>
      <c r="E457" s="47">
        <v>1</v>
      </c>
      <c r="F457" s="47">
        <v>0</v>
      </c>
      <c r="G457" s="47">
        <v>0.8</v>
      </c>
      <c r="H457" s="47">
        <v>0</v>
      </c>
      <c r="I457" s="47">
        <v>0.8</v>
      </c>
      <c r="J457" s="47" t="s">
        <v>348</v>
      </c>
      <c r="K457" s="47">
        <v>47.95</v>
      </c>
      <c r="L457" s="47">
        <v>25.63</v>
      </c>
      <c r="M457" s="47">
        <v>29.4</v>
      </c>
      <c r="N457" s="47">
        <v>47.95</v>
      </c>
      <c r="O457" s="47">
        <v>25.63</v>
      </c>
      <c r="P457" s="47">
        <v>33.299999999999997</v>
      </c>
      <c r="Q457" s="47" t="str">
        <f t="shared" si="27"/>
        <v>C34-T8</v>
      </c>
      <c r="R457" s="47">
        <f t="shared" si="28"/>
        <v>800</v>
      </c>
      <c r="S457" s="47">
        <f t="shared" si="29"/>
        <v>0</v>
      </c>
      <c r="U457" s="47">
        <f>VLOOKUP(A457,'Story Data'!A:B,2,0)*1000</f>
        <v>3900</v>
      </c>
    </row>
    <row r="458" spans="1:21">
      <c r="A458" s="47" t="s">
        <v>328</v>
      </c>
      <c r="B458" s="47" t="s">
        <v>67</v>
      </c>
      <c r="C458" s="47">
        <v>0</v>
      </c>
      <c r="D458" s="47">
        <v>0</v>
      </c>
      <c r="E458" s="47">
        <v>1</v>
      </c>
      <c r="F458" s="47">
        <v>0</v>
      </c>
      <c r="G458" s="47">
        <v>0.8</v>
      </c>
      <c r="H458" s="47">
        <v>0</v>
      </c>
      <c r="I458" s="47">
        <v>0.8</v>
      </c>
      <c r="J458" s="47" t="s">
        <v>348</v>
      </c>
      <c r="K458" s="47">
        <v>47.95</v>
      </c>
      <c r="L458" s="47">
        <v>25.63</v>
      </c>
      <c r="M458" s="47">
        <v>25.5</v>
      </c>
      <c r="N458" s="47">
        <v>47.95</v>
      </c>
      <c r="O458" s="47">
        <v>25.63</v>
      </c>
      <c r="P458" s="47">
        <v>29.4</v>
      </c>
      <c r="Q458" s="47" t="str">
        <f t="shared" si="27"/>
        <v>C34-T7</v>
      </c>
      <c r="R458" s="47">
        <f t="shared" si="28"/>
        <v>800</v>
      </c>
      <c r="S458" s="47">
        <f t="shared" si="29"/>
        <v>0</v>
      </c>
      <c r="U458" s="47">
        <f>VLOOKUP(A458,'Story Data'!A:B,2,0)*1000</f>
        <v>3900</v>
      </c>
    </row>
    <row r="459" spans="1:21">
      <c r="A459" s="47" t="s">
        <v>329</v>
      </c>
      <c r="B459" s="47" t="s">
        <v>67</v>
      </c>
      <c r="C459" s="47">
        <v>0</v>
      </c>
      <c r="D459" s="47">
        <v>0</v>
      </c>
      <c r="E459" s="47">
        <v>1</v>
      </c>
      <c r="F459" s="47">
        <v>0</v>
      </c>
      <c r="G459" s="47">
        <v>0.8</v>
      </c>
      <c r="H459" s="47">
        <v>0</v>
      </c>
      <c r="I459" s="47">
        <v>0.8</v>
      </c>
      <c r="J459" s="47" t="s">
        <v>348</v>
      </c>
      <c r="K459" s="47">
        <v>47.95</v>
      </c>
      <c r="L459" s="47">
        <v>25.63</v>
      </c>
      <c r="M459" s="47">
        <v>21.6</v>
      </c>
      <c r="N459" s="47">
        <v>47.95</v>
      </c>
      <c r="O459" s="47">
        <v>25.63</v>
      </c>
      <c r="P459" s="47">
        <v>25.5</v>
      </c>
      <c r="Q459" s="47" t="str">
        <f t="shared" si="27"/>
        <v>C34-T6</v>
      </c>
      <c r="R459" s="47">
        <f t="shared" si="28"/>
        <v>800</v>
      </c>
      <c r="S459" s="47">
        <f t="shared" si="29"/>
        <v>0</v>
      </c>
      <c r="U459" s="47">
        <f>VLOOKUP(A459,'Story Data'!A:B,2,0)*1000</f>
        <v>3900</v>
      </c>
    </row>
    <row r="460" spans="1:21">
      <c r="A460" s="47" t="s">
        <v>324</v>
      </c>
      <c r="B460" s="47" t="s">
        <v>67</v>
      </c>
      <c r="C460" s="47">
        <v>0</v>
      </c>
      <c r="D460" s="47">
        <v>0</v>
      </c>
      <c r="E460" s="47">
        <v>1</v>
      </c>
      <c r="F460" s="47">
        <v>0</v>
      </c>
      <c r="G460" s="47">
        <v>0.8</v>
      </c>
      <c r="H460" s="47">
        <v>0</v>
      </c>
      <c r="I460" s="47">
        <v>0.8</v>
      </c>
      <c r="J460" s="47" t="s">
        <v>348</v>
      </c>
      <c r="K460" s="47">
        <v>47.95</v>
      </c>
      <c r="L460" s="47">
        <v>25.63</v>
      </c>
      <c r="M460" s="47">
        <v>17.7</v>
      </c>
      <c r="N460" s="47">
        <v>47.95</v>
      </c>
      <c r="O460" s="47">
        <v>25.63</v>
      </c>
      <c r="P460" s="47">
        <v>21.6</v>
      </c>
      <c r="Q460" s="47" t="str">
        <f t="shared" si="27"/>
        <v>C34-T5</v>
      </c>
      <c r="R460" s="47">
        <f t="shared" si="28"/>
        <v>800</v>
      </c>
      <c r="S460" s="47">
        <f t="shared" si="29"/>
        <v>0</v>
      </c>
      <c r="U460" s="47">
        <f>VLOOKUP(A460,'Story Data'!A:B,2,0)*1000</f>
        <v>3900</v>
      </c>
    </row>
    <row r="461" spans="1:21">
      <c r="A461" s="47" t="s">
        <v>330</v>
      </c>
      <c r="B461" s="47" t="s">
        <v>67</v>
      </c>
      <c r="C461" s="47">
        <v>0</v>
      </c>
      <c r="D461" s="47">
        <v>0</v>
      </c>
      <c r="E461" s="47">
        <v>1</v>
      </c>
      <c r="F461" s="47">
        <v>0</v>
      </c>
      <c r="G461" s="47">
        <v>0.8</v>
      </c>
      <c r="H461" s="47">
        <v>0</v>
      </c>
      <c r="I461" s="47">
        <v>0.8</v>
      </c>
      <c r="J461" s="47" t="s">
        <v>348</v>
      </c>
      <c r="K461" s="47">
        <v>47.95</v>
      </c>
      <c r="L461" s="47">
        <v>25.63</v>
      </c>
      <c r="M461" s="47">
        <v>12.6</v>
      </c>
      <c r="N461" s="47">
        <v>47.95</v>
      </c>
      <c r="O461" s="47">
        <v>25.63</v>
      </c>
      <c r="P461" s="47">
        <v>17.7</v>
      </c>
      <c r="Q461" s="47" t="str">
        <f t="shared" si="27"/>
        <v>C34-T4</v>
      </c>
      <c r="R461" s="47">
        <f t="shared" si="28"/>
        <v>800</v>
      </c>
      <c r="S461" s="47">
        <f t="shared" si="29"/>
        <v>0</v>
      </c>
      <c r="U461" s="47">
        <f>VLOOKUP(A461,'Story Data'!A:B,2,0)*1000</f>
        <v>5100</v>
      </c>
    </row>
    <row r="462" spans="1:21">
      <c r="A462" s="47" t="s">
        <v>331</v>
      </c>
      <c r="B462" s="47" t="s">
        <v>67</v>
      </c>
      <c r="C462" s="47">
        <v>0</v>
      </c>
      <c r="D462" s="47">
        <v>0</v>
      </c>
      <c r="E462" s="47">
        <v>1</v>
      </c>
      <c r="F462" s="47">
        <v>0</v>
      </c>
      <c r="G462" s="47">
        <v>0.8</v>
      </c>
      <c r="H462" s="47">
        <v>0</v>
      </c>
      <c r="I462" s="47">
        <v>0.8</v>
      </c>
      <c r="J462" s="47" t="s">
        <v>348</v>
      </c>
      <c r="K462" s="47">
        <v>47.95</v>
      </c>
      <c r="L462" s="47">
        <v>25.63</v>
      </c>
      <c r="M462" s="47">
        <v>8.1</v>
      </c>
      <c r="N462" s="47">
        <v>47.95</v>
      </c>
      <c r="O462" s="47">
        <v>25.63</v>
      </c>
      <c r="P462" s="47">
        <v>12.6</v>
      </c>
      <c r="Q462" s="47" t="str">
        <f t="shared" si="27"/>
        <v>C34-T3</v>
      </c>
      <c r="R462" s="47">
        <f t="shared" si="28"/>
        <v>800</v>
      </c>
      <c r="S462" s="47">
        <f t="shared" si="29"/>
        <v>0</v>
      </c>
      <c r="U462" s="47">
        <f>VLOOKUP(A462,'Story Data'!A:B,2,0)*1000</f>
        <v>4500</v>
      </c>
    </row>
    <row r="463" spans="1:21">
      <c r="A463" s="47" t="s">
        <v>135</v>
      </c>
      <c r="B463" s="47" t="s">
        <v>67</v>
      </c>
      <c r="C463" s="47">
        <v>0</v>
      </c>
      <c r="D463" s="47">
        <v>0</v>
      </c>
      <c r="E463" s="47">
        <v>1</v>
      </c>
      <c r="F463" s="47">
        <v>0</v>
      </c>
      <c r="G463" s="47">
        <v>0.8</v>
      </c>
      <c r="H463" s="47">
        <v>0</v>
      </c>
      <c r="I463" s="47">
        <v>0.8</v>
      </c>
      <c r="J463" s="47" t="s">
        <v>348</v>
      </c>
      <c r="K463" s="47">
        <v>47.95</v>
      </c>
      <c r="L463" s="47">
        <v>25.63</v>
      </c>
      <c r="M463" s="47">
        <v>3</v>
      </c>
      <c r="N463" s="47">
        <v>47.95</v>
      </c>
      <c r="O463" s="47">
        <v>25.63</v>
      </c>
      <c r="P463" s="47">
        <v>8.1</v>
      </c>
      <c r="Q463" s="47" t="str">
        <f t="shared" si="27"/>
        <v>C34-T2</v>
      </c>
      <c r="R463" s="47">
        <f t="shared" si="28"/>
        <v>800</v>
      </c>
      <c r="S463" s="47">
        <f t="shared" si="29"/>
        <v>0</v>
      </c>
      <c r="U463" s="47">
        <f>VLOOKUP(A463,'Story Data'!A:B,2,0)*1000</f>
        <v>5100</v>
      </c>
    </row>
    <row r="464" spans="1:21">
      <c r="A464" s="47" t="s">
        <v>332</v>
      </c>
      <c r="B464" s="47" t="s">
        <v>67</v>
      </c>
      <c r="C464" s="47">
        <v>0</v>
      </c>
      <c r="D464" s="47">
        <v>0</v>
      </c>
      <c r="E464" s="47">
        <v>1</v>
      </c>
      <c r="F464" s="47">
        <v>0</v>
      </c>
      <c r="G464" s="47">
        <v>0.8</v>
      </c>
      <c r="H464" s="47">
        <v>0</v>
      </c>
      <c r="I464" s="47">
        <v>0.8</v>
      </c>
      <c r="J464" s="47" t="s">
        <v>348</v>
      </c>
      <c r="K464" s="47">
        <v>47.95</v>
      </c>
      <c r="L464" s="47">
        <v>25.63</v>
      </c>
      <c r="M464" s="47">
        <v>0</v>
      </c>
      <c r="N464" s="47">
        <v>47.95</v>
      </c>
      <c r="O464" s="47">
        <v>25.63</v>
      </c>
      <c r="P464" s="47">
        <v>3</v>
      </c>
      <c r="Q464" s="47" t="str">
        <f t="shared" si="27"/>
        <v>C34-T1</v>
      </c>
      <c r="R464" s="47">
        <f t="shared" si="28"/>
        <v>800</v>
      </c>
      <c r="S464" s="47">
        <f t="shared" si="29"/>
        <v>0</v>
      </c>
      <c r="U464" s="47">
        <f>VLOOKUP(A464,'Story Data'!A:B,2,0)*1000</f>
        <v>3000</v>
      </c>
    </row>
    <row r="465" spans="1:21">
      <c r="A465" s="47" t="s">
        <v>30</v>
      </c>
      <c r="B465" s="47" t="s">
        <v>67</v>
      </c>
      <c r="C465" s="47">
        <v>0</v>
      </c>
      <c r="D465" s="47">
        <v>0</v>
      </c>
      <c r="E465" s="47">
        <v>1</v>
      </c>
      <c r="F465" s="47">
        <v>0</v>
      </c>
      <c r="G465" s="47">
        <v>0.8</v>
      </c>
      <c r="H465" s="47">
        <v>0</v>
      </c>
      <c r="I465" s="47">
        <v>0.8</v>
      </c>
      <c r="J465" s="47" t="s">
        <v>348</v>
      </c>
      <c r="K465" s="47">
        <v>47.95</v>
      </c>
      <c r="L465" s="47">
        <v>25.63</v>
      </c>
      <c r="M465" s="47">
        <v>-3.1</v>
      </c>
      <c r="N465" s="47">
        <v>47.95</v>
      </c>
      <c r="O465" s="47">
        <v>25.63</v>
      </c>
      <c r="P465" s="47">
        <v>0</v>
      </c>
      <c r="Q465" s="47" t="str">
        <f t="shared" si="27"/>
        <v>C34-HAM</v>
      </c>
      <c r="R465" s="47">
        <f t="shared" si="28"/>
        <v>800</v>
      </c>
      <c r="S465" s="47">
        <f t="shared" si="29"/>
        <v>0</v>
      </c>
      <c r="U465" s="47">
        <f>VLOOKUP(A465,'Story Data'!A:B,2,0)*1000</f>
        <v>3100</v>
      </c>
    </row>
    <row r="466" spans="1:21">
      <c r="A466" s="47" t="s">
        <v>325</v>
      </c>
      <c r="B466" s="47" t="s">
        <v>66</v>
      </c>
      <c r="C466" s="47">
        <v>109</v>
      </c>
      <c r="D466" s="47">
        <v>0</v>
      </c>
      <c r="E466" s="47">
        <v>1</v>
      </c>
      <c r="F466" s="47">
        <v>0.8</v>
      </c>
      <c r="G466" s="47">
        <v>0.6</v>
      </c>
      <c r="H466" s="47">
        <v>0.8</v>
      </c>
      <c r="I466" s="47">
        <v>0.6</v>
      </c>
      <c r="J466" s="47" t="s">
        <v>348</v>
      </c>
      <c r="K466" s="47">
        <v>42.05</v>
      </c>
      <c r="L466" s="47">
        <v>23.78</v>
      </c>
      <c r="M466" s="47">
        <v>37.200000000000003</v>
      </c>
      <c r="N466" s="47">
        <v>42.05</v>
      </c>
      <c r="O466" s="47">
        <v>23.78</v>
      </c>
      <c r="P466" s="47">
        <v>41.1</v>
      </c>
      <c r="Q466" s="47" t="str">
        <f t="shared" si="27"/>
        <v>C33-AP MAI</v>
      </c>
      <c r="R466" s="47">
        <f t="shared" si="28"/>
        <v>600</v>
      </c>
      <c r="S466" s="47">
        <f t="shared" si="29"/>
        <v>800</v>
      </c>
      <c r="U466" s="47">
        <f>VLOOKUP(A466,'Story Data'!A:B,2,0)*1000</f>
        <v>3900</v>
      </c>
    </row>
    <row r="467" spans="1:21">
      <c r="A467" s="47" t="s">
        <v>326</v>
      </c>
      <c r="B467" s="47" t="s">
        <v>66</v>
      </c>
      <c r="C467" s="47">
        <v>109</v>
      </c>
      <c r="D467" s="47">
        <v>0</v>
      </c>
      <c r="E467" s="47">
        <v>1</v>
      </c>
      <c r="F467" s="47">
        <v>0.8</v>
      </c>
      <c r="G467" s="47">
        <v>0.6</v>
      </c>
      <c r="H467" s="47">
        <v>0.8</v>
      </c>
      <c r="I467" s="47">
        <v>0.6</v>
      </c>
      <c r="J467" s="47" t="s">
        <v>348</v>
      </c>
      <c r="K467" s="47">
        <v>42.05</v>
      </c>
      <c r="L467" s="47">
        <v>23.78</v>
      </c>
      <c r="M467" s="47">
        <v>33.299999999999997</v>
      </c>
      <c r="N467" s="47">
        <v>42.05</v>
      </c>
      <c r="O467" s="47">
        <v>23.78</v>
      </c>
      <c r="P467" s="47">
        <v>37.200000000000003</v>
      </c>
      <c r="Q467" s="47" t="str">
        <f t="shared" si="27"/>
        <v>C33-T9</v>
      </c>
      <c r="R467" s="47">
        <f t="shared" si="28"/>
        <v>600</v>
      </c>
      <c r="S467" s="47">
        <f t="shared" si="29"/>
        <v>800</v>
      </c>
      <c r="U467" s="47">
        <f>VLOOKUP(A467,'Story Data'!A:B,2,0)*1000</f>
        <v>3900</v>
      </c>
    </row>
    <row r="468" spans="1:21">
      <c r="A468" s="47" t="s">
        <v>327</v>
      </c>
      <c r="B468" s="47" t="s">
        <v>66</v>
      </c>
      <c r="C468" s="47">
        <v>109</v>
      </c>
      <c r="D468" s="47">
        <v>0</v>
      </c>
      <c r="E468" s="47">
        <v>1</v>
      </c>
      <c r="F468" s="47">
        <v>0.8</v>
      </c>
      <c r="G468" s="47">
        <v>0.6</v>
      </c>
      <c r="H468" s="47">
        <v>0.8</v>
      </c>
      <c r="I468" s="47">
        <v>0.6</v>
      </c>
      <c r="J468" s="47" t="s">
        <v>348</v>
      </c>
      <c r="K468" s="47">
        <v>42.05</v>
      </c>
      <c r="L468" s="47">
        <v>23.78</v>
      </c>
      <c r="M468" s="47">
        <v>29.4</v>
      </c>
      <c r="N468" s="47">
        <v>42.05</v>
      </c>
      <c r="O468" s="47">
        <v>23.78</v>
      </c>
      <c r="P468" s="47">
        <v>33.299999999999997</v>
      </c>
      <c r="Q468" s="47" t="str">
        <f t="shared" si="27"/>
        <v>C33-T8</v>
      </c>
      <c r="R468" s="47">
        <f t="shared" si="28"/>
        <v>600</v>
      </c>
      <c r="S468" s="47">
        <f t="shared" si="29"/>
        <v>800</v>
      </c>
      <c r="U468" s="47">
        <f>VLOOKUP(A468,'Story Data'!A:B,2,0)*1000</f>
        <v>3900</v>
      </c>
    </row>
    <row r="469" spans="1:21">
      <c r="A469" s="47" t="s">
        <v>328</v>
      </c>
      <c r="B469" s="47" t="s">
        <v>66</v>
      </c>
      <c r="C469" s="47">
        <v>109</v>
      </c>
      <c r="D469" s="47">
        <v>0</v>
      </c>
      <c r="E469" s="47">
        <v>1</v>
      </c>
      <c r="F469" s="47">
        <v>0.8</v>
      </c>
      <c r="G469" s="47">
        <v>0.6</v>
      </c>
      <c r="H469" s="47">
        <v>0.8</v>
      </c>
      <c r="I469" s="47">
        <v>0.6</v>
      </c>
      <c r="J469" s="47" t="s">
        <v>348</v>
      </c>
      <c r="K469" s="47">
        <v>42.05</v>
      </c>
      <c r="L469" s="47">
        <v>23.78</v>
      </c>
      <c r="M469" s="47">
        <v>25.5</v>
      </c>
      <c r="N469" s="47">
        <v>42.05</v>
      </c>
      <c r="O469" s="47">
        <v>23.78</v>
      </c>
      <c r="P469" s="47">
        <v>29.4</v>
      </c>
      <c r="Q469" s="47" t="str">
        <f t="shared" si="27"/>
        <v>C33-T7</v>
      </c>
      <c r="R469" s="47">
        <f t="shared" si="28"/>
        <v>600</v>
      </c>
      <c r="S469" s="47">
        <f t="shared" si="29"/>
        <v>800</v>
      </c>
      <c r="U469" s="47">
        <f>VLOOKUP(A469,'Story Data'!A:B,2,0)*1000</f>
        <v>3900</v>
      </c>
    </row>
    <row r="470" spans="1:21">
      <c r="A470" s="47" t="s">
        <v>329</v>
      </c>
      <c r="B470" s="47" t="s">
        <v>66</v>
      </c>
      <c r="C470" s="47">
        <v>109</v>
      </c>
      <c r="D470" s="47">
        <v>0</v>
      </c>
      <c r="E470" s="47">
        <v>1</v>
      </c>
      <c r="F470" s="47">
        <v>0.8</v>
      </c>
      <c r="G470" s="47">
        <v>0.6</v>
      </c>
      <c r="H470" s="47">
        <v>0.8</v>
      </c>
      <c r="I470" s="47">
        <v>0.6</v>
      </c>
      <c r="J470" s="47" t="s">
        <v>348</v>
      </c>
      <c r="K470" s="47">
        <v>42.05</v>
      </c>
      <c r="L470" s="47">
        <v>23.78</v>
      </c>
      <c r="M470" s="47">
        <v>21.6</v>
      </c>
      <c r="N470" s="47">
        <v>42.05</v>
      </c>
      <c r="O470" s="47">
        <v>23.78</v>
      </c>
      <c r="P470" s="47">
        <v>25.5</v>
      </c>
      <c r="Q470" s="47" t="str">
        <f t="shared" si="27"/>
        <v>C33-T6</v>
      </c>
      <c r="R470" s="47">
        <f t="shared" si="28"/>
        <v>600</v>
      </c>
      <c r="S470" s="47">
        <f t="shared" si="29"/>
        <v>800</v>
      </c>
      <c r="U470" s="47">
        <f>VLOOKUP(A470,'Story Data'!A:B,2,0)*1000</f>
        <v>3900</v>
      </c>
    </row>
    <row r="471" spans="1:21">
      <c r="A471" s="47" t="s">
        <v>324</v>
      </c>
      <c r="B471" s="47" t="s">
        <v>66</v>
      </c>
      <c r="C471" s="47">
        <v>109</v>
      </c>
      <c r="D471" s="47">
        <v>0</v>
      </c>
      <c r="E471" s="47">
        <v>1</v>
      </c>
      <c r="F471" s="47">
        <v>0.8</v>
      </c>
      <c r="G471" s="47">
        <v>0.6</v>
      </c>
      <c r="H471" s="47">
        <v>0.8</v>
      </c>
      <c r="I471" s="47">
        <v>0.6</v>
      </c>
      <c r="J471" s="47" t="s">
        <v>348</v>
      </c>
      <c r="K471" s="47">
        <v>42.05</v>
      </c>
      <c r="L471" s="47">
        <v>23.78</v>
      </c>
      <c r="M471" s="47">
        <v>17.7</v>
      </c>
      <c r="N471" s="47">
        <v>42.05</v>
      </c>
      <c r="O471" s="47">
        <v>23.78</v>
      </c>
      <c r="P471" s="47">
        <v>21.6</v>
      </c>
      <c r="Q471" s="47" t="str">
        <f t="shared" si="27"/>
        <v>C33-T5</v>
      </c>
      <c r="R471" s="47">
        <f t="shared" si="28"/>
        <v>600</v>
      </c>
      <c r="S471" s="47">
        <f t="shared" si="29"/>
        <v>800</v>
      </c>
      <c r="U471" s="47">
        <f>VLOOKUP(A471,'Story Data'!A:B,2,0)*1000</f>
        <v>3900</v>
      </c>
    </row>
    <row r="472" spans="1:21">
      <c r="A472" s="47" t="s">
        <v>330</v>
      </c>
      <c r="B472" s="47" t="s">
        <v>66</v>
      </c>
      <c r="C472" s="47">
        <v>109</v>
      </c>
      <c r="D472" s="47">
        <v>0</v>
      </c>
      <c r="E472" s="47">
        <v>1</v>
      </c>
      <c r="F472" s="47">
        <v>0.8</v>
      </c>
      <c r="G472" s="47">
        <v>0.8</v>
      </c>
      <c r="H472" s="47">
        <v>0.8</v>
      </c>
      <c r="I472" s="47">
        <v>0.8</v>
      </c>
      <c r="J472" s="47" t="s">
        <v>348</v>
      </c>
      <c r="K472" s="47">
        <v>42.05</v>
      </c>
      <c r="L472" s="47">
        <v>23.78</v>
      </c>
      <c r="M472" s="47">
        <v>12.6</v>
      </c>
      <c r="N472" s="47">
        <v>42.05</v>
      </c>
      <c r="O472" s="47">
        <v>23.78</v>
      </c>
      <c r="P472" s="47">
        <v>17.7</v>
      </c>
      <c r="Q472" s="47" t="str">
        <f t="shared" si="27"/>
        <v>C33-T4</v>
      </c>
      <c r="R472" s="47">
        <f t="shared" si="28"/>
        <v>800</v>
      </c>
      <c r="S472" s="47">
        <f t="shared" si="29"/>
        <v>800</v>
      </c>
      <c r="U472" s="47">
        <f>VLOOKUP(A472,'Story Data'!A:B,2,0)*1000</f>
        <v>5100</v>
      </c>
    </row>
    <row r="473" spans="1:21">
      <c r="A473" s="47" t="s">
        <v>331</v>
      </c>
      <c r="B473" s="47" t="s">
        <v>66</v>
      </c>
      <c r="C473" s="47">
        <v>109</v>
      </c>
      <c r="D473" s="47">
        <v>0</v>
      </c>
      <c r="E473" s="47">
        <v>1</v>
      </c>
      <c r="F473" s="47">
        <v>0.8</v>
      </c>
      <c r="G473" s="47">
        <v>0.8</v>
      </c>
      <c r="H473" s="47">
        <v>0.8</v>
      </c>
      <c r="I473" s="47">
        <v>0.8</v>
      </c>
      <c r="J473" s="47" t="s">
        <v>348</v>
      </c>
      <c r="K473" s="47">
        <v>42.05</v>
      </c>
      <c r="L473" s="47">
        <v>23.78</v>
      </c>
      <c r="M473" s="47">
        <v>8.1</v>
      </c>
      <c r="N473" s="47">
        <v>42.05</v>
      </c>
      <c r="O473" s="47">
        <v>23.78</v>
      </c>
      <c r="P473" s="47">
        <v>12.6</v>
      </c>
      <c r="Q473" s="47" t="str">
        <f t="shared" si="27"/>
        <v>C33-T3</v>
      </c>
      <c r="R473" s="47">
        <f t="shared" si="28"/>
        <v>800</v>
      </c>
      <c r="S473" s="47">
        <f t="shared" si="29"/>
        <v>800</v>
      </c>
      <c r="U473" s="47">
        <f>VLOOKUP(A473,'Story Data'!A:B,2,0)*1000</f>
        <v>4500</v>
      </c>
    </row>
    <row r="474" spans="1:21">
      <c r="A474" s="47" t="s">
        <v>135</v>
      </c>
      <c r="B474" s="47" t="s">
        <v>66</v>
      </c>
      <c r="C474" s="47">
        <v>109</v>
      </c>
      <c r="D474" s="47">
        <v>0</v>
      </c>
      <c r="E474" s="47">
        <v>1</v>
      </c>
      <c r="F474" s="47">
        <v>0.8</v>
      </c>
      <c r="G474" s="47">
        <v>0.8</v>
      </c>
      <c r="H474" s="47">
        <v>0.8</v>
      </c>
      <c r="I474" s="47">
        <v>0.8</v>
      </c>
      <c r="J474" s="47" t="s">
        <v>348</v>
      </c>
      <c r="K474" s="47">
        <v>42.05</v>
      </c>
      <c r="L474" s="47">
        <v>23.78</v>
      </c>
      <c r="M474" s="47">
        <v>3</v>
      </c>
      <c r="N474" s="47">
        <v>42.05</v>
      </c>
      <c r="O474" s="47">
        <v>23.78</v>
      </c>
      <c r="P474" s="47">
        <v>8.1</v>
      </c>
      <c r="Q474" s="47" t="str">
        <f t="shared" si="27"/>
        <v>C33-T2</v>
      </c>
      <c r="R474" s="47">
        <f t="shared" si="28"/>
        <v>800</v>
      </c>
      <c r="S474" s="47">
        <f t="shared" si="29"/>
        <v>800</v>
      </c>
      <c r="U474" s="47">
        <f>VLOOKUP(A474,'Story Data'!A:B,2,0)*1000</f>
        <v>5100</v>
      </c>
    </row>
    <row r="475" spans="1:21">
      <c r="A475" s="47" t="s">
        <v>332</v>
      </c>
      <c r="B475" s="47" t="s">
        <v>66</v>
      </c>
      <c r="C475" s="47">
        <v>109</v>
      </c>
      <c r="D475" s="47">
        <v>0</v>
      </c>
      <c r="E475" s="47">
        <v>1</v>
      </c>
      <c r="F475" s="47">
        <v>0.8</v>
      </c>
      <c r="G475" s="47">
        <v>0.8</v>
      </c>
      <c r="H475" s="47">
        <v>0.8</v>
      </c>
      <c r="I475" s="47">
        <v>0.8</v>
      </c>
      <c r="J475" s="47" t="s">
        <v>348</v>
      </c>
      <c r="K475" s="47">
        <v>42.05</v>
      </c>
      <c r="L475" s="47">
        <v>23.78</v>
      </c>
      <c r="M475" s="47">
        <v>0</v>
      </c>
      <c r="N475" s="47">
        <v>42.05</v>
      </c>
      <c r="O475" s="47">
        <v>23.78</v>
      </c>
      <c r="P475" s="47">
        <v>3</v>
      </c>
      <c r="Q475" s="47" t="str">
        <f t="shared" si="27"/>
        <v>C33-T1</v>
      </c>
      <c r="R475" s="47">
        <f t="shared" si="28"/>
        <v>800</v>
      </c>
      <c r="S475" s="47">
        <f t="shared" si="29"/>
        <v>800</v>
      </c>
      <c r="U475" s="47">
        <f>VLOOKUP(A475,'Story Data'!A:B,2,0)*1000</f>
        <v>3000</v>
      </c>
    </row>
    <row r="476" spans="1:21">
      <c r="A476" s="47" t="s">
        <v>30</v>
      </c>
      <c r="B476" s="47" t="s">
        <v>66</v>
      </c>
      <c r="C476" s="47">
        <v>109</v>
      </c>
      <c r="D476" s="47">
        <v>0</v>
      </c>
      <c r="E476" s="47">
        <v>1</v>
      </c>
      <c r="F476" s="47">
        <v>0.8</v>
      </c>
      <c r="G476" s="47">
        <v>0.8</v>
      </c>
      <c r="H476" s="47">
        <v>0.8</v>
      </c>
      <c r="I476" s="47">
        <v>0.8</v>
      </c>
      <c r="J476" s="47" t="s">
        <v>348</v>
      </c>
      <c r="K476" s="47">
        <v>42.05</v>
      </c>
      <c r="L476" s="47">
        <v>23.78</v>
      </c>
      <c r="M476" s="47">
        <v>-3.1</v>
      </c>
      <c r="N476" s="47">
        <v>42.05</v>
      </c>
      <c r="O476" s="47">
        <v>23.78</v>
      </c>
      <c r="P476" s="47">
        <v>0</v>
      </c>
      <c r="Q476" s="47" t="str">
        <f t="shared" si="27"/>
        <v>C33-HAM</v>
      </c>
      <c r="R476" s="47">
        <f t="shared" si="28"/>
        <v>800</v>
      </c>
      <c r="S476" s="47">
        <f t="shared" si="29"/>
        <v>800</v>
      </c>
      <c r="U476" s="47">
        <f>VLOOKUP(A476,'Story Data'!A:B,2,0)*1000</f>
        <v>3100</v>
      </c>
    </row>
    <row r="477" spans="1:21">
      <c r="A477" s="47" t="s">
        <v>325</v>
      </c>
      <c r="B477" s="47" t="s">
        <v>65</v>
      </c>
      <c r="C477" s="47">
        <v>109</v>
      </c>
      <c r="D477" s="47">
        <v>0</v>
      </c>
      <c r="E477" s="47">
        <v>1</v>
      </c>
      <c r="F477" s="47">
        <v>0.8</v>
      </c>
      <c r="G477" s="47">
        <v>0.6</v>
      </c>
      <c r="H477" s="47">
        <v>0.8</v>
      </c>
      <c r="I477" s="47">
        <v>0.6</v>
      </c>
      <c r="J477" s="47" t="s">
        <v>348</v>
      </c>
      <c r="K477" s="47">
        <v>33.15</v>
      </c>
      <c r="L477" s="47">
        <v>20.68</v>
      </c>
      <c r="M477" s="47">
        <v>37.200000000000003</v>
      </c>
      <c r="N477" s="47">
        <v>33.15</v>
      </c>
      <c r="O477" s="47">
        <v>20.68</v>
      </c>
      <c r="P477" s="47">
        <v>41.1</v>
      </c>
      <c r="Q477" s="47" t="str">
        <f t="shared" si="27"/>
        <v>C32-AP MAI</v>
      </c>
      <c r="R477" s="47">
        <f t="shared" si="28"/>
        <v>600</v>
      </c>
      <c r="S477" s="47">
        <f t="shared" si="29"/>
        <v>800</v>
      </c>
      <c r="U477" s="47">
        <f>VLOOKUP(A477,'Story Data'!A:B,2,0)*1000</f>
        <v>3900</v>
      </c>
    </row>
    <row r="478" spans="1:21">
      <c r="A478" s="47" t="s">
        <v>326</v>
      </c>
      <c r="B478" s="47" t="s">
        <v>65</v>
      </c>
      <c r="C478" s="47">
        <v>109</v>
      </c>
      <c r="D478" s="47">
        <v>0</v>
      </c>
      <c r="E478" s="47">
        <v>1</v>
      </c>
      <c r="F478" s="47">
        <v>0.8</v>
      </c>
      <c r="G478" s="47">
        <v>0.6</v>
      </c>
      <c r="H478" s="47">
        <v>0.8</v>
      </c>
      <c r="I478" s="47">
        <v>0.6</v>
      </c>
      <c r="J478" s="47" t="s">
        <v>348</v>
      </c>
      <c r="K478" s="47">
        <v>33.15</v>
      </c>
      <c r="L478" s="47">
        <v>20.68</v>
      </c>
      <c r="M478" s="47">
        <v>33.299999999999997</v>
      </c>
      <c r="N478" s="47">
        <v>33.15</v>
      </c>
      <c r="O478" s="47">
        <v>20.68</v>
      </c>
      <c r="P478" s="47">
        <v>37.200000000000003</v>
      </c>
      <c r="Q478" s="47" t="str">
        <f t="shared" si="27"/>
        <v>C32-T9</v>
      </c>
      <c r="R478" s="47">
        <f t="shared" si="28"/>
        <v>600</v>
      </c>
      <c r="S478" s="47">
        <f t="shared" si="29"/>
        <v>800</v>
      </c>
      <c r="U478" s="47">
        <f>VLOOKUP(A478,'Story Data'!A:B,2,0)*1000</f>
        <v>3900</v>
      </c>
    </row>
    <row r="479" spans="1:21">
      <c r="A479" s="47" t="s">
        <v>327</v>
      </c>
      <c r="B479" s="47" t="s">
        <v>65</v>
      </c>
      <c r="C479" s="47">
        <v>109</v>
      </c>
      <c r="D479" s="47">
        <v>0</v>
      </c>
      <c r="E479" s="47">
        <v>1</v>
      </c>
      <c r="F479" s="47">
        <v>0.8</v>
      </c>
      <c r="G479" s="47">
        <v>0.6</v>
      </c>
      <c r="H479" s="47">
        <v>0.8</v>
      </c>
      <c r="I479" s="47">
        <v>0.6</v>
      </c>
      <c r="J479" s="47" t="s">
        <v>348</v>
      </c>
      <c r="K479" s="47">
        <v>33.15</v>
      </c>
      <c r="L479" s="47">
        <v>20.68</v>
      </c>
      <c r="M479" s="47">
        <v>29.4</v>
      </c>
      <c r="N479" s="47">
        <v>33.15</v>
      </c>
      <c r="O479" s="47">
        <v>20.68</v>
      </c>
      <c r="P479" s="47">
        <v>33.299999999999997</v>
      </c>
      <c r="Q479" s="47" t="str">
        <f t="shared" si="27"/>
        <v>C32-T8</v>
      </c>
      <c r="R479" s="47">
        <f t="shared" si="28"/>
        <v>600</v>
      </c>
      <c r="S479" s="47">
        <f t="shared" si="29"/>
        <v>800</v>
      </c>
      <c r="U479" s="47">
        <f>VLOOKUP(A479,'Story Data'!A:B,2,0)*1000</f>
        <v>3900</v>
      </c>
    </row>
    <row r="480" spans="1:21">
      <c r="A480" s="47" t="s">
        <v>328</v>
      </c>
      <c r="B480" s="47" t="s">
        <v>65</v>
      </c>
      <c r="C480" s="47">
        <v>109</v>
      </c>
      <c r="D480" s="47">
        <v>0</v>
      </c>
      <c r="E480" s="47">
        <v>1</v>
      </c>
      <c r="F480" s="47">
        <v>0.8</v>
      </c>
      <c r="G480" s="47">
        <v>0.6</v>
      </c>
      <c r="H480" s="47">
        <v>0.8</v>
      </c>
      <c r="I480" s="47">
        <v>0.6</v>
      </c>
      <c r="J480" s="47" t="s">
        <v>348</v>
      </c>
      <c r="K480" s="47">
        <v>33.15</v>
      </c>
      <c r="L480" s="47">
        <v>20.68</v>
      </c>
      <c r="M480" s="47">
        <v>25.5</v>
      </c>
      <c r="N480" s="47">
        <v>33.15</v>
      </c>
      <c r="O480" s="47">
        <v>20.68</v>
      </c>
      <c r="P480" s="47">
        <v>29.4</v>
      </c>
      <c r="Q480" s="47" t="str">
        <f t="shared" si="27"/>
        <v>C32-T7</v>
      </c>
      <c r="R480" s="47">
        <f t="shared" si="28"/>
        <v>600</v>
      </c>
      <c r="S480" s="47">
        <f t="shared" si="29"/>
        <v>800</v>
      </c>
      <c r="U480" s="47">
        <f>VLOOKUP(A480,'Story Data'!A:B,2,0)*1000</f>
        <v>3900</v>
      </c>
    </row>
    <row r="481" spans="1:21">
      <c r="A481" s="47" t="s">
        <v>329</v>
      </c>
      <c r="B481" s="47" t="s">
        <v>65</v>
      </c>
      <c r="C481" s="47">
        <v>109</v>
      </c>
      <c r="D481" s="47">
        <v>0</v>
      </c>
      <c r="E481" s="47">
        <v>1</v>
      </c>
      <c r="F481" s="47">
        <v>0.8</v>
      </c>
      <c r="G481" s="47">
        <v>0.6</v>
      </c>
      <c r="H481" s="47">
        <v>0.8</v>
      </c>
      <c r="I481" s="47">
        <v>0.6</v>
      </c>
      <c r="J481" s="47" t="s">
        <v>348</v>
      </c>
      <c r="K481" s="47">
        <v>33.15</v>
      </c>
      <c r="L481" s="47">
        <v>20.68</v>
      </c>
      <c r="M481" s="47">
        <v>21.6</v>
      </c>
      <c r="N481" s="47">
        <v>33.15</v>
      </c>
      <c r="O481" s="47">
        <v>20.68</v>
      </c>
      <c r="P481" s="47">
        <v>25.5</v>
      </c>
      <c r="Q481" s="47" t="str">
        <f t="shared" si="27"/>
        <v>C32-T6</v>
      </c>
      <c r="R481" s="47">
        <f t="shared" si="28"/>
        <v>600</v>
      </c>
      <c r="S481" s="47">
        <f t="shared" si="29"/>
        <v>800</v>
      </c>
      <c r="U481" s="47">
        <f>VLOOKUP(A481,'Story Data'!A:B,2,0)*1000</f>
        <v>3900</v>
      </c>
    </row>
    <row r="482" spans="1:21">
      <c r="A482" s="47" t="s">
        <v>324</v>
      </c>
      <c r="B482" s="47" t="s">
        <v>65</v>
      </c>
      <c r="C482" s="47">
        <v>109</v>
      </c>
      <c r="D482" s="47">
        <v>0</v>
      </c>
      <c r="E482" s="47">
        <v>1</v>
      </c>
      <c r="F482" s="47">
        <v>0.8</v>
      </c>
      <c r="G482" s="47">
        <v>0.6</v>
      </c>
      <c r="H482" s="47">
        <v>0.8</v>
      </c>
      <c r="I482" s="47">
        <v>0.6</v>
      </c>
      <c r="J482" s="47" t="s">
        <v>348</v>
      </c>
      <c r="K482" s="47">
        <v>33.15</v>
      </c>
      <c r="L482" s="47">
        <v>20.68</v>
      </c>
      <c r="M482" s="47">
        <v>17.7</v>
      </c>
      <c r="N482" s="47">
        <v>33.15</v>
      </c>
      <c r="O482" s="47">
        <v>20.68</v>
      </c>
      <c r="P482" s="47">
        <v>21.6</v>
      </c>
      <c r="Q482" s="47" t="str">
        <f t="shared" si="27"/>
        <v>C32-T5</v>
      </c>
      <c r="R482" s="47">
        <f t="shared" si="28"/>
        <v>600</v>
      </c>
      <c r="S482" s="47">
        <f t="shared" si="29"/>
        <v>800</v>
      </c>
      <c r="U482" s="47">
        <f>VLOOKUP(A482,'Story Data'!A:B,2,0)*1000</f>
        <v>3900</v>
      </c>
    </row>
    <row r="483" spans="1:21">
      <c r="A483" s="47" t="s">
        <v>330</v>
      </c>
      <c r="B483" s="47" t="s">
        <v>65</v>
      </c>
      <c r="C483" s="47">
        <v>109</v>
      </c>
      <c r="D483" s="47">
        <v>0</v>
      </c>
      <c r="E483" s="47">
        <v>1</v>
      </c>
      <c r="F483" s="47">
        <v>0.8</v>
      </c>
      <c r="G483" s="47">
        <v>0.8</v>
      </c>
      <c r="H483" s="47">
        <v>0.8</v>
      </c>
      <c r="I483" s="47">
        <v>0.8</v>
      </c>
      <c r="J483" s="47" t="s">
        <v>348</v>
      </c>
      <c r="K483" s="47">
        <v>33.15</v>
      </c>
      <c r="L483" s="47">
        <v>20.68</v>
      </c>
      <c r="M483" s="47">
        <v>12.6</v>
      </c>
      <c r="N483" s="47">
        <v>33.15</v>
      </c>
      <c r="O483" s="47">
        <v>20.68</v>
      </c>
      <c r="P483" s="47">
        <v>17.7</v>
      </c>
      <c r="Q483" s="47" t="str">
        <f t="shared" si="27"/>
        <v>C32-T4</v>
      </c>
      <c r="R483" s="47">
        <f t="shared" si="28"/>
        <v>800</v>
      </c>
      <c r="S483" s="47">
        <f t="shared" si="29"/>
        <v>800</v>
      </c>
      <c r="U483" s="47">
        <f>VLOOKUP(A483,'Story Data'!A:B,2,0)*1000</f>
        <v>5100</v>
      </c>
    </row>
    <row r="484" spans="1:21">
      <c r="A484" s="47" t="s">
        <v>331</v>
      </c>
      <c r="B484" s="47" t="s">
        <v>65</v>
      </c>
      <c r="C484" s="47">
        <v>109</v>
      </c>
      <c r="D484" s="47">
        <v>0</v>
      </c>
      <c r="E484" s="47">
        <v>1</v>
      </c>
      <c r="F484" s="47">
        <v>0.8</v>
      </c>
      <c r="G484" s="47">
        <v>0.8</v>
      </c>
      <c r="H484" s="47">
        <v>0.8</v>
      </c>
      <c r="I484" s="47">
        <v>0.8</v>
      </c>
      <c r="J484" s="47" t="s">
        <v>348</v>
      </c>
      <c r="K484" s="47">
        <v>33.15</v>
      </c>
      <c r="L484" s="47">
        <v>20.68</v>
      </c>
      <c r="M484" s="47">
        <v>8.1</v>
      </c>
      <c r="N484" s="47">
        <v>33.15</v>
      </c>
      <c r="O484" s="47">
        <v>20.68</v>
      </c>
      <c r="P484" s="47">
        <v>12.6</v>
      </c>
      <c r="Q484" s="47" t="str">
        <f t="shared" si="27"/>
        <v>C32-T3</v>
      </c>
      <c r="R484" s="47">
        <f t="shared" si="28"/>
        <v>800</v>
      </c>
      <c r="S484" s="47">
        <f t="shared" si="29"/>
        <v>800</v>
      </c>
      <c r="U484" s="47">
        <f>VLOOKUP(A484,'Story Data'!A:B,2,0)*1000</f>
        <v>4500</v>
      </c>
    </row>
    <row r="485" spans="1:21">
      <c r="A485" s="47" t="s">
        <v>135</v>
      </c>
      <c r="B485" s="47" t="s">
        <v>65</v>
      </c>
      <c r="C485" s="47">
        <v>109</v>
      </c>
      <c r="D485" s="47">
        <v>0</v>
      </c>
      <c r="E485" s="47">
        <v>1</v>
      </c>
      <c r="F485" s="47">
        <v>0.8</v>
      </c>
      <c r="G485" s="47">
        <v>0.8</v>
      </c>
      <c r="H485" s="47">
        <v>0.8</v>
      </c>
      <c r="I485" s="47">
        <v>0.8</v>
      </c>
      <c r="J485" s="47" t="s">
        <v>348</v>
      </c>
      <c r="K485" s="47">
        <v>33.15</v>
      </c>
      <c r="L485" s="47">
        <v>20.68</v>
      </c>
      <c r="M485" s="47">
        <v>3</v>
      </c>
      <c r="N485" s="47">
        <v>33.15</v>
      </c>
      <c r="O485" s="47">
        <v>20.68</v>
      </c>
      <c r="P485" s="47">
        <v>8.1</v>
      </c>
      <c r="Q485" s="47" t="str">
        <f t="shared" si="27"/>
        <v>C32-T2</v>
      </c>
      <c r="R485" s="47">
        <f t="shared" si="28"/>
        <v>800</v>
      </c>
      <c r="S485" s="47">
        <f t="shared" si="29"/>
        <v>800</v>
      </c>
      <c r="U485" s="47">
        <f>VLOOKUP(A485,'Story Data'!A:B,2,0)*1000</f>
        <v>5100</v>
      </c>
    </row>
    <row r="486" spans="1:21">
      <c r="A486" s="47" t="s">
        <v>332</v>
      </c>
      <c r="B486" s="47" t="s">
        <v>65</v>
      </c>
      <c r="C486" s="47">
        <v>109</v>
      </c>
      <c r="D486" s="47">
        <v>0</v>
      </c>
      <c r="E486" s="47">
        <v>1</v>
      </c>
      <c r="F486" s="47">
        <v>0.8</v>
      </c>
      <c r="G486" s="47">
        <v>0.8</v>
      </c>
      <c r="H486" s="47">
        <v>0.8</v>
      </c>
      <c r="I486" s="47">
        <v>0.8</v>
      </c>
      <c r="J486" s="47" t="s">
        <v>348</v>
      </c>
      <c r="K486" s="47">
        <v>33.15</v>
      </c>
      <c r="L486" s="47">
        <v>20.68</v>
      </c>
      <c r="M486" s="47">
        <v>0</v>
      </c>
      <c r="N486" s="47">
        <v>33.15</v>
      </c>
      <c r="O486" s="47">
        <v>20.68</v>
      </c>
      <c r="P486" s="47">
        <v>3</v>
      </c>
      <c r="Q486" s="47" t="str">
        <f t="shared" si="27"/>
        <v>C32-T1</v>
      </c>
      <c r="R486" s="47">
        <f t="shared" si="28"/>
        <v>800</v>
      </c>
      <c r="S486" s="47">
        <f t="shared" si="29"/>
        <v>800</v>
      </c>
      <c r="U486" s="47">
        <f>VLOOKUP(A486,'Story Data'!A:B,2,0)*1000</f>
        <v>3000</v>
      </c>
    </row>
    <row r="487" spans="1:21">
      <c r="A487" s="47" t="s">
        <v>30</v>
      </c>
      <c r="B487" s="47" t="s">
        <v>65</v>
      </c>
      <c r="C487" s="47">
        <v>109</v>
      </c>
      <c r="D487" s="47">
        <v>0</v>
      </c>
      <c r="E487" s="47">
        <v>1</v>
      </c>
      <c r="F487" s="47">
        <v>0.8</v>
      </c>
      <c r="G487" s="47">
        <v>0.8</v>
      </c>
      <c r="H487" s="47">
        <v>0.8</v>
      </c>
      <c r="I487" s="47">
        <v>0.8</v>
      </c>
      <c r="J487" s="47" t="s">
        <v>348</v>
      </c>
      <c r="K487" s="47">
        <v>33.15</v>
      </c>
      <c r="L487" s="47">
        <v>20.68</v>
      </c>
      <c r="M487" s="47">
        <v>-3.1</v>
      </c>
      <c r="N487" s="47">
        <v>33.15</v>
      </c>
      <c r="O487" s="47">
        <v>20.68</v>
      </c>
      <c r="P487" s="47">
        <v>0</v>
      </c>
      <c r="Q487" s="47" t="str">
        <f t="shared" si="27"/>
        <v>C32-HAM</v>
      </c>
      <c r="R487" s="47">
        <f t="shared" si="28"/>
        <v>800</v>
      </c>
      <c r="S487" s="47">
        <f t="shared" si="29"/>
        <v>800</v>
      </c>
      <c r="U487" s="47">
        <f>VLOOKUP(A487,'Story Data'!A:B,2,0)*1000</f>
        <v>3100</v>
      </c>
    </row>
    <row r="488" spans="1:21">
      <c r="A488" s="47" t="s">
        <v>325</v>
      </c>
      <c r="B488" s="47" t="s">
        <v>64</v>
      </c>
      <c r="C488" s="47">
        <v>109</v>
      </c>
      <c r="D488" s="47">
        <v>0</v>
      </c>
      <c r="E488" s="47">
        <v>1</v>
      </c>
      <c r="F488" s="47">
        <v>0.8</v>
      </c>
      <c r="G488" s="47">
        <v>0.6</v>
      </c>
      <c r="H488" s="47">
        <v>0.8</v>
      </c>
      <c r="I488" s="47">
        <v>0.6</v>
      </c>
      <c r="J488" s="47" t="s">
        <v>348</v>
      </c>
      <c r="K488" s="47">
        <v>24.08</v>
      </c>
      <c r="L488" s="47">
        <v>17.52</v>
      </c>
      <c r="M488" s="47">
        <v>37.200000000000003</v>
      </c>
      <c r="N488" s="47">
        <v>24.08</v>
      </c>
      <c r="O488" s="47">
        <v>17.52</v>
      </c>
      <c r="P488" s="47">
        <v>41.1</v>
      </c>
      <c r="Q488" s="47" t="str">
        <f t="shared" si="27"/>
        <v>C31-AP MAI</v>
      </c>
      <c r="R488" s="47">
        <f t="shared" si="28"/>
        <v>600</v>
      </c>
      <c r="S488" s="47">
        <f t="shared" si="29"/>
        <v>800</v>
      </c>
      <c r="U488" s="47">
        <f>VLOOKUP(A488,'Story Data'!A:B,2,0)*1000</f>
        <v>3900</v>
      </c>
    </row>
    <row r="489" spans="1:21">
      <c r="A489" s="47" t="s">
        <v>326</v>
      </c>
      <c r="B489" s="47" t="s">
        <v>64</v>
      </c>
      <c r="C489" s="47">
        <v>109</v>
      </c>
      <c r="D489" s="47">
        <v>0</v>
      </c>
      <c r="E489" s="47">
        <v>1</v>
      </c>
      <c r="F489" s="47">
        <v>0.8</v>
      </c>
      <c r="G489" s="47">
        <v>0.6</v>
      </c>
      <c r="H489" s="47">
        <v>0.8</v>
      </c>
      <c r="I489" s="47">
        <v>0.6</v>
      </c>
      <c r="J489" s="47" t="s">
        <v>348</v>
      </c>
      <c r="K489" s="47">
        <v>24.08</v>
      </c>
      <c r="L489" s="47">
        <v>17.52</v>
      </c>
      <c r="M489" s="47">
        <v>33.299999999999997</v>
      </c>
      <c r="N489" s="47">
        <v>24.08</v>
      </c>
      <c r="O489" s="47">
        <v>17.52</v>
      </c>
      <c r="P489" s="47">
        <v>37.200000000000003</v>
      </c>
      <c r="Q489" s="47" t="str">
        <f t="shared" si="27"/>
        <v>C31-T9</v>
      </c>
      <c r="R489" s="47">
        <f t="shared" si="28"/>
        <v>600</v>
      </c>
      <c r="S489" s="47">
        <f t="shared" si="29"/>
        <v>800</v>
      </c>
      <c r="U489" s="47">
        <f>VLOOKUP(A489,'Story Data'!A:B,2,0)*1000</f>
        <v>3900</v>
      </c>
    </row>
    <row r="490" spans="1:21">
      <c r="A490" s="47" t="s">
        <v>327</v>
      </c>
      <c r="B490" s="47" t="s">
        <v>64</v>
      </c>
      <c r="C490" s="47">
        <v>109</v>
      </c>
      <c r="D490" s="47">
        <v>0</v>
      </c>
      <c r="E490" s="47">
        <v>1</v>
      </c>
      <c r="F490" s="47">
        <v>0.8</v>
      </c>
      <c r="G490" s="47">
        <v>0.6</v>
      </c>
      <c r="H490" s="47">
        <v>0.8</v>
      </c>
      <c r="I490" s="47">
        <v>0.6</v>
      </c>
      <c r="J490" s="47" t="s">
        <v>348</v>
      </c>
      <c r="K490" s="47">
        <v>24.08</v>
      </c>
      <c r="L490" s="47">
        <v>17.52</v>
      </c>
      <c r="M490" s="47">
        <v>29.4</v>
      </c>
      <c r="N490" s="47">
        <v>24.08</v>
      </c>
      <c r="O490" s="47">
        <v>17.52</v>
      </c>
      <c r="P490" s="47">
        <v>33.299999999999997</v>
      </c>
      <c r="Q490" s="47" t="str">
        <f t="shared" si="27"/>
        <v>C31-T8</v>
      </c>
      <c r="R490" s="47">
        <f t="shared" si="28"/>
        <v>600</v>
      </c>
      <c r="S490" s="47">
        <f t="shared" si="29"/>
        <v>800</v>
      </c>
      <c r="U490" s="47">
        <f>VLOOKUP(A490,'Story Data'!A:B,2,0)*1000</f>
        <v>3900</v>
      </c>
    </row>
    <row r="491" spans="1:21">
      <c r="A491" s="47" t="s">
        <v>328</v>
      </c>
      <c r="B491" s="47" t="s">
        <v>64</v>
      </c>
      <c r="C491" s="47">
        <v>109</v>
      </c>
      <c r="D491" s="47">
        <v>0</v>
      </c>
      <c r="E491" s="47">
        <v>1</v>
      </c>
      <c r="F491" s="47">
        <v>0.8</v>
      </c>
      <c r="G491" s="47">
        <v>0.6</v>
      </c>
      <c r="H491" s="47">
        <v>0.8</v>
      </c>
      <c r="I491" s="47">
        <v>0.6</v>
      </c>
      <c r="J491" s="47" t="s">
        <v>348</v>
      </c>
      <c r="K491" s="47">
        <v>24.08</v>
      </c>
      <c r="L491" s="47">
        <v>17.52</v>
      </c>
      <c r="M491" s="47">
        <v>25.5</v>
      </c>
      <c r="N491" s="47">
        <v>24.08</v>
      </c>
      <c r="O491" s="47">
        <v>17.52</v>
      </c>
      <c r="P491" s="47">
        <v>29.4</v>
      </c>
      <c r="Q491" s="47" t="str">
        <f t="shared" si="27"/>
        <v>C31-T7</v>
      </c>
      <c r="R491" s="47">
        <f t="shared" si="28"/>
        <v>600</v>
      </c>
      <c r="S491" s="47">
        <f t="shared" si="29"/>
        <v>800</v>
      </c>
      <c r="U491" s="47">
        <f>VLOOKUP(A491,'Story Data'!A:B,2,0)*1000</f>
        <v>3900</v>
      </c>
    </row>
    <row r="492" spans="1:21">
      <c r="A492" s="47" t="s">
        <v>329</v>
      </c>
      <c r="B492" s="47" t="s">
        <v>64</v>
      </c>
      <c r="C492" s="47">
        <v>109</v>
      </c>
      <c r="D492" s="47">
        <v>0</v>
      </c>
      <c r="E492" s="47">
        <v>1</v>
      </c>
      <c r="F492" s="47">
        <v>0.8</v>
      </c>
      <c r="G492" s="47">
        <v>0.6</v>
      </c>
      <c r="H492" s="47">
        <v>0.8</v>
      </c>
      <c r="I492" s="47">
        <v>0.6</v>
      </c>
      <c r="J492" s="47" t="s">
        <v>348</v>
      </c>
      <c r="K492" s="47">
        <v>24.08</v>
      </c>
      <c r="L492" s="47">
        <v>17.52</v>
      </c>
      <c r="M492" s="47">
        <v>21.6</v>
      </c>
      <c r="N492" s="47">
        <v>24.08</v>
      </c>
      <c r="O492" s="47">
        <v>17.52</v>
      </c>
      <c r="P492" s="47">
        <v>25.5</v>
      </c>
      <c r="Q492" s="47" t="str">
        <f t="shared" si="27"/>
        <v>C31-T6</v>
      </c>
      <c r="R492" s="47">
        <f t="shared" si="28"/>
        <v>600</v>
      </c>
      <c r="S492" s="47">
        <f t="shared" si="29"/>
        <v>800</v>
      </c>
      <c r="U492" s="47">
        <f>VLOOKUP(A492,'Story Data'!A:B,2,0)*1000</f>
        <v>3900</v>
      </c>
    </row>
    <row r="493" spans="1:21">
      <c r="A493" s="47" t="s">
        <v>324</v>
      </c>
      <c r="B493" s="47" t="s">
        <v>64</v>
      </c>
      <c r="C493" s="47">
        <v>109</v>
      </c>
      <c r="D493" s="47">
        <v>0</v>
      </c>
      <c r="E493" s="47">
        <v>1</v>
      </c>
      <c r="F493" s="47">
        <v>0.8</v>
      </c>
      <c r="G493" s="47">
        <v>0.6</v>
      </c>
      <c r="H493" s="47">
        <v>0.8</v>
      </c>
      <c r="I493" s="47">
        <v>0.6</v>
      </c>
      <c r="J493" s="47" t="s">
        <v>348</v>
      </c>
      <c r="K493" s="47">
        <v>24.08</v>
      </c>
      <c r="L493" s="47">
        <v>17.52</v>
      </c>
      <c r="M493" s="47">
        <v>17.7</v>
      </c>
      <c r="N493" s="47">
        <v>24.08</v>
      </c>
      <c r="O493" s="47">
        <v>17.52</v>
      </c>
      <c r="P493" s="47">
        <v>21.6</v>
      </c>
      <c r="Q493" s="47" t="str">
        <f t="shared" si="27"/>
        <v>C31-T5</v>
      </c>
      <c r="R493" s="47">
        <f t="shared" si="28"/>
        <v>600</v>
      </c>
      <c r="S493" s="47">
        <f t="shared" si="29"/>
        <v>800</v>
      </c>
      <c r="U493" s="47">
        <f>VLOOKUP(A493,'Story Data'!A:B,2,0)*1000</f>
        <v>3900</v>
      </c>
    </row>
    <row r="494" spans="1:21">
      <c r="A494" s="47" t="s">
        <v>330</v>
      </c>
      <c r="B494" s="47" t="s">
        <v>64</v>
      </c>
      <c r="C494" s="47">
        <v>109</v>
      </c>
      <c r="D494" s="47">
        <v>0</v>
      </c>
      <c r="E494" s="47">
        <v>1</v>
      </c>
      <c r="F494" s="47">
        <v>0.8</v>
      </c>
      <c r="G494" s="47">
        <v>0.8</v>
      </c>
      <c r="H494" s="47">
        <v>0.8</v>
      </c>
      <c r="I494" s="47">
        <v>0.8</v>
      </c>
      <c r="J494" s="47" t="s">
        <v>348</v>
      </c>
      <c r="K494" s="47">
        <v>24.08</v>
      </c>
      <c r="L494" s="47">
        <v>17.52</v>
      </c>
      <c r="M494" s="47">
        <v>12.6</v>
      </c>
      <c r="N494" s="47">
        <v>24.08</v>
      </c>
      <c r="O494" s="47">
        <v>17.52</v>
      </c>
      <c r="P494" s="47">
        <v>17.7</v>
      </c>
      <c r="Q494" s="47" t="str">
        <f t="shared" si="27"/>
        <v>C31-T4</v>
      </c>
      <c r="R494" s="47">
        <f t="shared" si="28"/>
        <v>800</v>
      </c>
      <c r="S494" s="47">
        <f t="shared" si="29"/>
        <v>800</v>
      </c>
      <c r="U494" s="47">
        <f>VLOOKUP(A494,'Story Data'!A:B,2,0)*1000</f>
        <v>5100</v>
      </c>
    </row>
    <row r="495" spans="1:21">
      <c r="A495" s="47" t="s">
        <v>331</v>
      </c>
      <c r="B495" s="47" t="s">
        <v>64</v>
      </c>
      <c r="C495" s="47">
        <v>109</v>
      </c>
      <c r="D495" s="47">
        <v>0</v>
      </c>
      <c r="E495" s="47">
        <v>1</v>
      </c>
      <c r="F495" s="47">
        <v>0.8</v>
      </c>
      <c r="G495" s="47">
        <v>0.8</v>
      </c>
      <c r="H495" s="47">
        <v>0.8</v>
      </c>
      <c r="I495" s="47">
        <v>0.8</v>
      </c>
      <c r="J495" s="47" t="s">
        <v>348</v>
      </c>
      <c r="K495" s="47">
        <v>24.08</v>
      </c>
      <c r="L495" s="47">
        <v>17.52</v>
      </c>
      <c r="M495" s="47">
        <v>8.1</v>
      </c>
      <c r="N495" s="47">
        <v>24.08</v>
      </c>
      <c r="O495" s="47">
        <v>17.52</v>
      </c>
      <c r="P495" s="47">
        <v>12.6</v>
      </c>
      <c r="Q495" s="47" t="str">
        <f t="shared" si="27"/>
        <v>C31-T3</v>
      </c>
      <c r="R495" s="47">
        <f t="shared" si="28"/>
        <v>800</v>
      </c>
      <c r="S495" s="47">
        <f t="shared" si="29"/>
        <v>800</v>
      </c>
      <c r="U495" s="47">
        <f>VLOOKUP(A495,'Story Data'!A:B,2,0)*1000</f>
        <v>4500</v>
      </c>
    </row>
    <row r="496" spans="1:21">
      <c r="A496" s="47" t="s">
        <v>135</v>
      </c>
      <c r="B496" s="47" t="s">
        <v>64</v>
      </c>
      <c r="C496" s="47">
        <v>109</v>
      </c>
      <c r="D496" s="47">
        <v>0</v>
      </c>
      <c r="E496" s="47">
        <v>1</v>
      </c>
      <c r="F496" s="47">
        <v>0.8</v>
      </c>
      <c r="G496" s="47">
        <v>0.8</v>
      </c>
      <c r="H496" s="47">
        <v>0.8</v>
      </c>
      <c r="I496" s="47">
        <v>0.8</v>
      </c>
      <c r="J496" s="47" t="s">
        <v>348</v>
      </c>
      <c r="K496" s="47">
        <v>24.08</v>
      </c>
      <c r="L496" s="47">
        <v>17.52</v>
      </c>
      <c r="M496" s="47">
        <v>3</v>
      </c>
      <c r="N496" s="47">
        <v>24.08</v>
      </c>
      <c r="O496" s="47">
        <v>17.52</v>
      </c>
      <c r="P496" s="47">
        <v>8.1</v>
      </c>
      <c r="Q496" s="47" t="str">
        <f t="shared" si="27"/>
        <v>C31-T2</v>
      </c>
      <c r="R496" s="47">
        <f t="shared" si="28"/>
        <v>800</v>
      </c>
      <c r="S496" s="47">
        <f t="shared" si="29"/>
        <v>800</v>
      </c>
      <c r="U496" s="47">
        <f>VLOOKUP(A496,'Story Data'!A:B,2,0)*1000</f>
        <v>5100</v>
      </c>
    </row>
    <row r="497" spans="1:21">
      <c r="A497" s="47" t="s">
        <v>332</v>
      </c>
      <c r="B497" s="47" t="s">
        <v>64</v>
      </c>
      <c r="C497" s="47">
        <v>109</v>
      </c>
      <c r="D497" s="47">
        <v>0</v>
      </c>
      <c r="E497" s="47">
        <v>1</v>
      </c>
      <c r="F497" s="47">
        <v>0.8</v>
      </c>
      <c r="G497" s="47">
        <v>0.8</v>
      </c>
      <c r="H497" s="47">
        <v>0.8</v>
      </c>
      <c r="I497" s="47">
        <v>0.8</v>
      </c>
      <c r="J497" s="47" t="s">
        <v>348</v>
      </c>
      <c r="K497" s="47">
        <v>24.08</v>
      </c>
      <c r="L497" s="47">
        <v>17.52</v>
      </c>
      <c r="M497" s="47">
        <v>0</v>
      </c>
      <c r="N497" s="47">
        <v>24.08</v>
      </c>
      <c r="O497" s="47">
        <v>17.52</v>
      </c>
      <c r="P497" s="47">
        <v>3</v>
      </c>
      <c r="Q497" s="47" t="str">
        <f t="shared" si="27"/>
        <v>C31-T1</v>
      </c>
      <c r="R497" s="47">
        <f t="shared" si="28"/>
        <v>800</v>
      </c>
      <c r="S497" s="47">
        <f t="shared" si="29"/>
        <v>800</v>
      </c>
      <c r="U497" s="47">
        <f>VLOOKUP(A497,'Story Data'!A:B,2,0)*1000</f>
        <v>3000</v>
      </c>
    </row>
    <row r="498" spans="1:21">
      <c r="A498" s="47" t="s">
        <v>30</v>
      </c>
      <c r="B498" s="47" t="s">
        <v>64</v>
      </c>
      <c r="C498" s="47">
        <v>109</v>
      </c>
      <c r="D498" s="47">
        <v>0</v>
      </c>
      <c r="E498" s="47">
        <v>1</v>
      </c>
      <c r="F498" s="47">
        <v>0.8</v>
      </c>
      <c r="G498" s="47">
        <v>0.8</v>
      </c>
      <c r="H498" s="47">
        <v>0.8</v>
      </c>
      <c r="I498" s="47">
        <v>0.8</v>
      </c>
      <c r="J498" s="47" t="s">
        <v>348</v>
      </c>
      <c r="K498" s="47">
        <v>24.08</v>
      </c>
      <c r="L498" s="47">
        <v>17.52</v>
      </c>
      <c r="M498" s="47">
        <v>-3.1</v>
      </c>
      <c r="N498" s="47">
        <v>24.08</v>
      </c>
      <c r="O498" s="47">
        <v>17.52</v>
      </c>
      <c r="P498" s="47">
        <v>0</v>
      </c>
      <c r="Q498" s="47" t="str">
        <f t="shared" si="27"/>
        <v>C31-HAM</v>
      </c>
      <c r="R498" s="47">
        <f t="shared" si="28"/>
        <v>800</v>
      </c>
      <c r="S498" s="47">
        <f t="shared" si="29"/>
        <v>800</v>
      </c>
      <c r="U498" s="47">
        <f>VLOOKUP(A498,'Story Data'!A:B,2,0)*1000</f>
        <v>3100</v>
      </c>
    </row>
    <row r="499" spans="1:21">
      <c r="A499" s="47" t="s">
        <v>325</v>
      </c>
      <c r="B499" s="47" t="s">
        <v>63</v>
      </c>
      <c r="C499" s="47">
        <v>109</v>
      </c>
      <c r="D499" s="47">
        <v>0</v>
      </c>
      <c r="E499" s="47">
        <v>1</v>
      </c>
      <c r="F499" s="47">
        <v>0.8</v>
      </c>
      <c r="G499" s="47">
        <v>0.6</v>
      </c>
      <c r="H499" s="47">
        <v>0.8</v>
      </c>
      <c r="I499" s="47">
        <v>0.6</v>
      </c>
      <c r="J499" s="47" t="s">
        <v>348</v>
      </c>
      <c r="K499" s="47">
        <v>15.02</v>
      </c>
      <c r="L499" s="47">
        <v>14.36</v>
      </c>
      <c r="M499" s="47">
        <v>37.200000000000003</v>
      </c>
      <c r="N499" s="47">
        <v>15.02</v>
      </c>
      <c r="O499" s="47">
        <v>14.36</v>
      </c>
      <c r="P499" s="47">
        <v>41.1</v>
      </c>
      <c r="Q499" s="47" t="str">
        <f t="shared" si="27"/>
        <v>C30-AP MAI</v>
      </c>
      <c r="R499" s="47">
        <f t="shared" si="28"/>
        <v>600</v>
      </c>
      <c r="S499" s="47">
        <f t="shared" si="29"/>
        <v>800</v>
      </c>
      <c r="U499" s="47">
        <f>VLOOKUP(A499,'Story Data'!A:B,2,0)*1000</f>
        <v>3900</v>
      </c>
    </row>
    <row r="500" spans="1:21">
      <c r="A500" s="47" t="s">
        <v>326</v>
      </c>
      <c r="B500" s="47" t="s">
        <v>63</v>
      </c>
      <c r="C500" s="47">
        <v>109</v>
      </c>
      <c r="D500" s="47">
        <v>0</v>
      </c>
      <c r="E500" s="47">
        <v>1</v>
      </c>
      <c r="F500" s="47">
        <v>0.8</v>
      </c>
      <c r="G500" s="47">
        <v>0.6</v>
      </c>
      <c r="H500" s="47">
        <v>0.8</v>
      </c>
      <c r="I500" s="47">
        <v>0.6</v>
      </c>
      <c r="J500" s="47" t="s">
        <v>348</v>
      </c>
      <c r="K500" s="47">
        <v>15.02</v>
      </c>
      <c r="L500" s="47">
        <v>14.36</v>
      </c>
      <c r="M500" s="47">
        <v>33.299999999999997</v>
      </c>
      <c r="N500" s="47">
        <v>15.02</v>
      </c>
      <c r="O500" s="47">
        <v>14.36</v>
      </c>
      <c r="P500" s="47">
        <v>37.200000000000003</v>
      </c>
      <c r="Q500" s="47" t="str">
        <f t="shared" si="27"/>
        <v>C30-T9</v>
      </c>
      <c r="R500" s="47">
        <f t="shared" si="28"/>
        <v>600</v>
      </c>
      <c r="S500" s="47">
        <f t="shared" si="29"/>
        <v>800</v>
      </c>
      <c r="U500" s="47">
        <f>VLOOKUP(A500,'Story Data'!A:B,2,0)*1000</f>
        <v>3900</v>
      </c>
    </row>
    <row r="501" spans="1:21">
      <c r="A501" s="47" t="s">
        <v>327</v>
      </c>
      <c r="B501" s="47" t="s">
        <v>63</v>
      </c>
      <c r="C501" s="47">
        <v>109</v>
      </c>
      <c r="D501" s="47">
        <v>0</v>
      </c>
      <c r="E501" s="47">
        <v>1</v>
      </c>
      <c r="F501" s="47">
        <v>0.8</v>
      </c>
      <c r="G501" s="47">
        <v>0.6</v>
      </c>
      <c r="H501" s="47">
        <v>0.8</v>
      </c>
      <c r="I501" s="47">
        <v>0.6</v>
      </c>
      <c r="J501" s="47" t="s">
        <v>348</v>
      </c>
      <c r="K501" s="47">
        <v>15.02</v>
      </c>
      <c r="L501" s="47">
        <v>14.36</v>
      </c>
      <c r="M501" s="47">
        <v>29.4</v>
      </c>
      <c r="N501" s="47">
        <v>15.02</v>
      </c>
      <c r="O501" s="47">
        <v>14.36</v>
      </c>
      <c r="P501" s="47">
        <v>33.299999999999997</v>
      </c>
      <c r="Q501" s="47" t="str">
        <f t="shared" si="27"/>
        <v>C30-T8</v>
      </c>
      <c r="R501" s="47">
        <f t="shared" si="28"/>
        <v>600</v>
      </c>
      <c r="S501" s="47">
        <f t="shared" si="29"/>
        <v>800</v>
      </c>
      <c r="U501" s="47">
        <f>VLOOKUP(A501,'Story Data'!A:B,2,0)*1000</f>
        <v>3900</v>
      </c>
    </row>
    <row r="502" spans="1:21">
      <c r="A502" s="47" t="s">
        <v>328</v>
      </c>
      <c r="B502" s="47" t="s">
        <v>63</v>
      </c>
      <c r="C502" s="47">
        <v>109</v>
      </c>
      <c r="D502" s="47">
        <v>0</v>
      </c>
      <c r="E502" s="47">
        <v>1</v>
      </c>
      <c r="F502" s="47">
        <v>0.8</v>
      </c>
      <c r="G502" s="47">
        <v>0.6</v>
      </c>
      <c r="H502" s="47">
        <v>0.8</v>
      </c>
      <c r="I502" s="47">
        <v>0.6</v>
      </c>
      <c r="J502" s="47" t="s">
        <v>348</v>
      </c>
      <c r="K502" s="47">
        <v>15.02</v>
      </c>
      <c r="L502" s="47">
        <v>14.36</v>
      </c>
      <c r="M502" s="47">
        <v>25.5</v>
      </c>
      <c r="N502" s="47">
        <v>15.02</v>
      </c>
      <c r="O502" s="47">
        <v>14.36</v>
      </c>
      <c r="P502" s="47">
        <v>29.4</v>
      </c>
      <c r="Q502" s="47" t="str">
        <f t="shared" si="27"/>
        <v>C30-T7</v>
      </c>
      <c r="R502" s="47">
        <f t="shared" si="28"/>
        <v>600</v>
      </c>
      <c r="S502" s="47">
        <f t="shared" si="29"/>
        <v>800</v>
      </c>
      <c r="U502" s="47">
        <f>VLOOKUP(A502,'Story Data'!A:B,2,0)*1000</f>
        <v>3900</v>
      </c>
    </row>
    <row r="503" spans="1:21">
      <c r="A503" s="47" t="s">
        <v>329</v>
      </c>
      <c r="B503" s="47" t="s">
        <v>63</v>
      </c>
      <c r="C503" s="47">
        <v>109</v>
      </c>
      <c r="D503" s="47">
        <v>0</v>
      </c>
      <c r="E503" s="47">
        <v>1</v>
      </c>
      <c r="F503" s="47">
        <v>0.8</v>
      </c>
      <c r="G503" s="47">
        <v>0.6</v>
      </c>
      <c r="H503" s="47">
        <v>0.8</v>
      </c>
      <c r="I503" s="47">
        <v>0.6</v>
      </c>
      <c r="J503" s="47" t="s">
        <v>348</v>
      </c>
      <c r="K503" s="47">
        <v>15.02</v>
      </c>
      <c r="L503" s="47">
        <v>14.36</v>
      </c>
      <c r="M503" s="47">
        <v>21.6</v>
      </c>
      <c r="N503" s="47">
        <v>15.02</v>
      </c>
      <c r="O503" s="47">
        <v>14.36</v>
      </c>
      <c r="P503" s="47">
        <v>25.5</v>
      </c>
      <c r="Q503" s="47" t="str">
        <f t="shared" si="27"/>
        <v>C30-T6</v>
      </c>
      <c r="R503" s="47">
        <f t="shared" si="28"/>
        <v>600</v>
      </c>
      <c r="S503" s="47">
        <f t="shared" si="29"/>
        <v>800</v>
      </c>
      <c r="U503" s="47">
        <f>VLOOKUP(A503,'Story Data'!A:B,2,0)*1000</f>
        <v>3900</v>
      </c>
    </row>
    <row r="504" spans="1:21">
      <c r="A504" s="47" t="s">
        <v>324</v>
      </c>
      <c r="B504" s="47" t="s">
        <v>63</v>
      </c>
      <c r="C504" s="47">
        <v>109</v>
      </c>
      <c r="D504" s="47">
        <v>0</v>
      </c>
      <c r="E504" s="47">
        <v>1</v>
      </c>
      <c r="F504" s="47">
        <v>0.8</v>
      </c>
      <c r="G504" s="47">
        <v>0.6</v>
      </c>
      <c r="H504" s="47">
        <v>0.8</v>
      </c>
      <c r="I504" s="47">
        <v>0.6</v>
      </c>
      <c r="J504" s="47" t="s">
        <v>348</v>
      </c>
      <c r="K504" s="47">
        <v>15.02</v>
      </c>
      <c r="L504" s="47">
        <v>14.36</v>
      </c>
      <c r="M504" s="47">
        <v>17.7</v>
      </c>
      <c r="N504" s="47">
        <v>15.02</v>
      </c>
      <c r="O504" s="47">
        <v>14.36</v>
      </c>
      <c r="P504" s="47">
        <v>21.6</v>
      </c>
      <c r="Q504" s="47" t="str">
        <f t="shared" si="27"/>
        <v>C30-T5</v>
      </c>
      <c r="R504" s="47">
        <f t="shared" si="28"/>
        <v>600</v>
      </c>
      <c r="S504" s="47">
        <f t="shared" si="29"/>
        <v>800</v>
      </c>
      <c r="U504" s="47">
        <f>VLOOKUP(A504,'Story Data'!A:B,2,0)*1000</f>
        <v>3900</v>
      </c>
    </row>
    <row r="505" spans="1:21">
      <c r="A505" s="47" t="s">
        <v>330</v>
      </c>
      <c r="B505" s="47" t="s">
        <v>63</v>
      </c>
      <c r="C505" s="47">
        <v>109</v>
      </c>
      <c r="D505" s="47">
        <v>0</v>
      </c>
      <c r="E505" s="47">
        <v>1</v>
      </c>
      <c r="F505" s="47">
        <v>0.8</v>
      </c>
      <c r="G505" s="47">
        <v>0.8</v>
      </c>
      <c r="H505" s="47">
        <v>0.8</v>
      </c>
      <c r="I505" s="47">
        <v>0.8</v>
      </c>
      <c r="J505" s="47" t="s">
        <v>348</v>
      </c>
      <c r="K505" s="47">
        <v>15.02</v>
      </c>
      <c r="L505" s="47">
        <v>14.36</v>
      </c>
      <c r="M505" s="47">
        <v>12.6</v>
      </c>
      <c r="N505" s="47">
        <v>15.02</v>
      </c>
      <c r="O505" s="47">
        <v>14.36</v>
      </c>
      <c r="P505" s="47">
        <v>17.7</v>
      </c>
      <c r="Q505" s="47" t="str">
        <f t="shared" si="27"/>
        <v>C30-T4</v>
      </c>
      <c r="R505" s="47">
        <f t="shared" si="28"/>
        <v>800</v>
      </c>
      <c r="S505" s="47">
        <f t="shared" si="29"/>
        <v>800</v>
      </c>
      <c r="U505" s="47">
        <f>VLOOKUP(A505,'Story Data'!A:B,2,0)*1000</f>
        <v>5100</v>
      </c>
    </row>
    <row r="506" spans="1:21">
      <c r="A506" s="47" t="s">
        <v>331</v>
      </c>
      <c r="B506" s="47" t="s">
        <v>63</v>
      </c>
      <c r="C506" s="47">
        <v>109</v>
      </c>
      <c r="D506" s="47">
        <v>0</v>
      </c>
      <c r="E506" s="47">
        <v>1</v>
      </c>
      <c r="F506" s="47">
        <v>0.8</v>
      </c>
      <c r="G506" s="47">
        <v>0.8</v>
      </c>
      <c r="H506" s="47">
        <v>0.8</v>
      </c>
      <c r="I506" s="47">
        <v>0.8</v>
      </c>
      <c r="J506" s="47" t="s">
        <v>348</v>
      </c>
      <c r="K506" s="47">
        <v>15.02</v>
      </c>
      <c r="L506" s="47">
        <v>14.36</v>
      </c>
      <c r="M506" s="47">
        <v>8.1</v>
      </c>
      <c r="N506" s="47">
        <v>15.02</v>
      </c>
      <c r="O506" s="47">
        <v>14.36</v>
      </c>
      <c r="P506" s="47">
        <v>12.6</v>
      </c>
      <c r="Q506" s="47" t="str">
        <f t="shared" si="27"/>
        <v>C30-T3</v>
      </c>
      <c r="R506" s="47">
        <f t="shared" si="28"/>
        <v>800</v>
      </c>
      <c r="S506" s="47">
        <f t="shared" si="29"/>
        <v>800</v>
      </c>
      <c r="U506" s="47">
        <f>VLOOKUP(A506,'Story Data'!A:B,2,0)*1000</f>
        <v>4500</v>
      </c>
    </row>
    <row r="507" spans="1:21">
      <c r="A507" s="47" t="s">
        <v>135</v>
      </c>
      <c r="B507" s="47" t="s">
        <v>63</v>
      </c>
      <c r="C507" s="47">
        <v>109</v>
      </c>
      <c r="D507" s="47">
        <v>0</v>
      </c>
      <c r="E507" s="47">
        <v>1</v>
      </c>
      <c r="F507" s="47">
        <v>0.8</v>
      </c>
      <c r="G507" s="47">
        <v>0.8</v>
      </c>
      <c r="H507" s="47">
        <v>0.8</v>
      </c>
      <c r="I507" s="47">
        <v>0.8</v>
      </c>
      <c r="J507" s="47" t="s">
        <v>348</v>
      </c>
      <c r="K507" s="47">
        <v>15.02</v>
      </c>
      <c r="L507" s="47">
        <v>14.36</v>
      </c>
      <c r="M507" s="47">
        <v>3</v>
      </c>
      <c r="N507" s="47">
        <v>15.02</v>
      </c>
      <c r="O507" s="47">
        <v>14.36</v>
      </c>
      <c r="P507" s="47">
        <v>8.1</v>
      </c>
      <c r="Q507" s="47" t="str">
        <f t="shared" si="27"/>
        <v>C30-T2</v>
      </c>
      <c r="R507" s="47">
        <f t="shared" si="28"/>
        <v>800</v>
      </c>
      <c r="S507" s="47">
        <f t="shared" si="29"/>
        <v>800</v>
      </c>
      <c r="U507" s="47">
        <f>VLOOKUP(A507,'Story Data'!A:B,2,0)*1000</f>
        <v>5100</v>
      </c>
    </row>
    <row r="508" spans="1:21">
      <c r="A508" s="47" t="s">
        <v>332</v>
      </c>
      <c r="B508" s="47" t="s">
        <v>63</v>
      </c>
      <c r="C508" s="47">
        <v>109</v>
      </c>
      <c r="D508" s="47">
        <v>0</v>
      </c>
      <c r="E508" s="47">
        <v>1</v>
      </c>
      <c r="F508" s="47">
        <v>0.8</v>
      </c>
      <c r="G508" s="47">
        <v>0.8</v>
      </c>
      <c r="H508" s="47">
        <v>0.8</v>
      </c>
      <c r="I508" s="47">
        <v>0.8</v>
      </c>
      <c r="J508" s="47" t="s">
        <v>348</v>
      </c>
      <c r="K508" s="47">
        <v>15.02</v>
      </c>
      <c r="L508" s="47">
        <v>14.36</v>
      </c>
      <c r="M508" s="47">
        <v>0</v>
      </c>
      <c r="N508" s="47">
        <v>15.02</v>
      </c>
      <c r="O508" s="47">
        <v>14.36</v>
      </c>
      <c r="P508" s="47">
        <v>3</v>
      </c>
      <c r="Q508" s="47" t="str">
        <f t="shared" si="27"/>
        <v>C30-T1</v>
      </c>
      <c r="R508" s="47">
        <f t="shared" si="28"/>
        <v>800</v>
      </c>
      <c r="S508" s="47">
        <f t="shared" si="29"/>
        <v>800</v>
      </c>
      <c r="U508" s="47">
        <f>VLOOKUP(A508,'Story Data'!A:B,2,0)*1000</f>
        <v>3000</v>
      </c>
    </row>
    <row r="509" spans="1:21">
      <c r="A509" s="47" t="s">
        <v>30</v>
      </c>
      <c r="B509" s="47" t="s">
        <v>63</v>
      </c>
      <c r="C509" s="47">
        <v>109</v>
      </c>
      <c r="D509" s="47">
        <v>0</v>
      </c>
      <c r="E509" s="47">
        <v>1</v>
      </c>
      <c r="F509" s="47">
        <v>0.8</v>
      </c>
      <c r="G509" s="47">
        <v>0.8</v>
      </c>
      <c r="H509" s="47">
        <v>0.8</v>
      </c>
      <c r="I509" s="47">
        <v>0.8</v>
      </c>
      <c r="J509" s="47" t="s">
        <v>348</v>
      </c>
      <c r="K509" s="47">
        <v>15.02</v>
      </c>
      <c r="L509" s="47">
        <v>14.36</v>
      </c>
      <c r="M509" s="47">
        <v>-3.1</v>
      </c>
      <c r="N509" s="47">
        <v>15.02</v>
      </c>
      <c r="O509" s="47">
        <v>14.36</v>
      </c>
      <c r="P509" s="47">
        <v>0</v>
      </c>
      <c r="Q509" s="47" t="str">
        <f t="shared" si="27"/>
        <v>C30-HAM</v>
      </c>
      <c r="R509" s="47">
        <f t="shared" si="28"/>
        <v>800</v>
      </c>
      <c r="S509" s="47">
        <f t="shared" si="29"/>
        <v>800</v>
      </c>
      <c r="U509" s="47">
        <f>VLOOKUP(A509,'Story Data'!A:B,2,0)*1000</f>
        <v>3100</v>
      </c>
    </row>
    <row r="510" spans="1:21">
      <c r="A510" s="47" t="s">
        <v>323</v>
      </c>
      <c r="B510" s="47" t="s">
        <v>62</v>
      </c>
      <c r="C510" s="47">
        <v>71</v>
      </c>
      <c r="D510" s="47">
        <v>0</v>
      </c>
      <c r="E510" s="47">
        <v>1</v>
      </c>
      <c r="F510" s="47">
        <v>0</v>
      </c>
      <c r="G510" s="47">
        <v>0.45</v>
      </c>
      <c r="H510" s="47">
        <v>0</v>
      </c>
      <c r="I510" s="47">
        <v>0.45</v>
      </c>
      <c r="J510" s="47" t="s">
        <v>348</v>
      </c>
      <c r="K510" s="47">
        <v>17.86</v>
      </c>
      <c r="L510" s="47">
        <v>56.04</v>
      </c>
      <c r="M510" s="47">
        <v>41.1</v>
      </c>
      <c r="N510" s="47">
        <v>17.86</v>
      </c>
      <c r="O510" s="47">
        <v>56.04</v>
      </c>
      <c r="P510" s="47">
        <v>44.1</v>
      </c>
      <c r="Q510" s="47" t="str">
        <f t="shared" si="27"/>
        <v>C3-MAI</v>
      </c>
      <c r="R510" s="47">
        <f t="shared" si="28"/>
        <v>450</v>
      </c>
      <c r="S510" s="47">
        <f t="shared" si="29"/>
        <v>0</v>
      </c>
      <c r="U510" s="47">
        <f>VLOOKUP(A510,'Story Data'!A:B,2,0)*1000</f>
        <v>3000</v>
      </c>
    </row>
    <row r="511" spans="1:21">
      <c r="A511" s="47" t="s">
        <v>325</v>
      </c>
      <c r="B511" s="47" t="s">
        <v>62</v>
      </c>
      <c r="C511" s="47">
        <v>71</v>
      </c>
      <c r="D511" s="47">
        <v>0</v>
      </c>
      <c r="E511" s="47">
        <v>1</v>
      </c>
      <c r="F511" s="47">
        <v>0.8</v>
      </c>
      <c r="G511" s="47">
        <v>0.6</v>
      </c>
      <c r="H511" s="47">
        <v>0.8</v>
      </c>
      <c r="I511" s="47">
        <v>0.6</v>
      </c>
      <c r="J511" s="47" t="s">
        <v>348</v>
      </c>
      <c r="K511" s="47">
        <v>17.86</v>
      </c>
      <c r="L511" s="47">
        <v>56.04</v>
      </c>
      <c r="M511" s="47">
        <v>37.200000000000003</v>
      </c>
      <c r="N511" s="47">
        <v>17.86</v>
      </c>
      <c r="O511" s="47">
        <v>56.04</v>
      </c>
      <c r="P511" s="47">
        <v>41.1</v>
      </c>
      <c r="Q511" s="47" t="str">
        <f t="shared" si="27"/>
        <v>C3-AP MAI</v>
      </c>
      <c r="R511" s="47">
        <f t="shared" si="28"/>
        <v>600</v>
      </c>
      <c r="S511" s="47">
        <f t="shared" si="29"/>
        <v>800</v>
      </c>
      <c r="U511" s="47">
        <f>VLOOKUP(A511,'Story Data'!A:B,2,0)*1000</f>
        <v>3900</v>
      </c>
    </row>
    <row r="512" spans="1:21">
      <c r="A512" s="47" t="s">
        <v>326</v>
      </c>
      <c r="B512" s="47" t="s">
        <v>62</v>
      </c>
      <c r="C512" s="47">
        <v>71</v>
      </c>
      <c r="D512" s="47">
        <v>0</v>
      </c>
      <c r="E512" s="47">
        <v>1</v>
      </c>
      <c r="F512" s="47">
        <v>0.8</v>
      </c>
      <c r="G512" s="47">
        <v>0.6</v>
      </c>
      <c r="H512" s="47">
        <v>0.8</v>
      </c>
      <c r="I512" s="47">
        <v>0.6</v>
      </c>
      <c r="J512" s="47" t="s">
        <v>348</v>
      </c>
      <c r="K512" s="47">
        <v>17.86</v>
      </c>
      <c r="L512" s="47">
        <v>56.04</v>
      </c>
      <c r="M512" s="47">
        <v>33.299999999999997</v>
      </c>
      <c r="N512" s="47">
        <v>17.86</v>
      </c>
      <c r="O512" s="47">
        <v>56.04</v>
      </c>
      <c r="P512" s="47">
        <v>37.200000000000003</v>
      </c>
      <c r="Q512" s="47" t="str">
        <f t="shared" si="27"/>
        <v>C3-T9</v>
      </c>
      <c r="R512" s="47">
        <f t="shared" si="28"/>
        <v>600</v>
      </c>
      <c r="S512" s="47">
        <f t="shared" si="29"/>
        <v>800</v>
      </c>
      <c r="U512" s="47">
        <f>VLOOKUP(A512,'Story Data'!A:B,2,0)*1000</f>
        <v>3900</v>
      </c>
    </row>
    <row r="513" spans="1:21">
      <c r="A513" s="47" t="s">
        <v>327</v>
      </c>
      <c r="B513" s="47" t="s">
        <v>62</v>
      </c>
      <c r="C513" s="47">
        <v>71</v>
      </c>
      <c r="D513" s="47">
        <v>0</v>
      </c>
      <c r="E513" s="47">
        <v>1</v>
      </c>
      <c r="F513" s="47">
        <v>0.8</v>
      </c>
      <c r="G513" s="47">
        <v>0.6</v>
      </c>
      <c r="H513" s="47">
        <v>0.8</v>
      </c>
      <c r="I513" s="47">
        <v>0.6</v>
      </c>
      <c r="J513" s="47" t="s">
        <v>348</v>
      </c>
      <c r="K513" s="47">
        <v>17.86</v>
      </c>
      <c r="L513" s="47">
        <v>56.04</v>
      </c>
      <c r="M513" s="47">
        <v>29.4</v>
      </c>
      <c r="N513" s="47">
        <v>17.86</v>
      </c>
      <c r="O513" s="47">
        <v>56.04</v>
      </c>
      <c r="P513" s="47">
        <v>33.299999999999997</v>
      </c>
      <c r="Q513" s="47" t="str">
        <f t="shared" si="27"/>
        <v>C3-T8</v>
      </c>
      <c r="R513" s="47">
        <f t="shared" si="28"/>
        <v>600</v>
      </c>
      <c r="S513" s="47">
        <f t="shared" si="29"/>
        <v>800</v>
      </c>
      <c r="U513" s="47">
        <f>VLOOKUP(A513,'Story Data'!A:B,2,0)*1000</f>
        <v>3900</v>
      </c>
    </row>
    <row r="514" spans="1:21">
      <c r="A514" s="47" t="s">
        <v>328</v>
      </c>
      <c r="B514" s="47" t="s">
        <v>62</v>
      </c>
      <c r="C514" s="47">
        <v>71</v>
      </c>
      <c r="D514" s="47">
        <v>0</v>
      </c>
      <c r="E514" s="47">
        <v>1</v>
      </c>
      <c r="F514" s="47">
        <v>0.8</v>
      </c>
      <c r="G514" s="47">
        <v>0.6</v>
      </c>
      <c r="H514" s="47">
        <v>0.8</v>
      </c>
      <c r="I514" s="47">
        <v>0.6</v>
      </c>
      <c r="J514" s="47" t="s">
        <v>348</v>
      </c>
      <c r="K514" s="47">
        <v>17.86</v>
      </c>
      <c r="L514" s="47">
        <v>56.04</v>
      </c>
      <c r="M514" s="47">
        <v>25.5</v>
      </c>
      <c r="N514" s="47">
        <v>17.86</v>
      </c>
      <c r="O514" s="47">
        <v>56.04</v>
      </c>
      <c r="P514" s="47">
        <v>29.4</v>
      </c>
      <c r="Q514" s="47" t="str">
        <f t="shared" si="27"/>
        <v>C3-T7</v>
      </c>
      <c r="R514" s="47">
        <f t="shared" si="28"/>
        <v>600</v>
      </c>
      <c r="S514" s="47">
        <f t="shared" si="29"/>
        <v>800</v>
      </c>
      <c r="U514" s="47">
        <f>VLOOKUP(A514,'Story Data'!A:B,2,0)*1000</f>
        <v>3900</v>
      </c>
    </row>
    <row r="515" spans="1:21">
      <c r="A515" s="47" t="s">
        <v>329</v>
      </c>
      <c r="B515" s="47" t="s">
        <v>62</v>
      </c>
      <c r="C515" s="47">
        <v>71</v>
      </c>
      <c r="D515" s="47">
        <v>0</v>
      </c>
      <c r="E515" s="47">
        <v>1</v>
      </c>
      <c r="F515" s="47">
        <v>0.8</v>
      </c>
      <c r="G515" s="47">
        <v>0.6</v>
      </c>
      <c r="H515" s="47">
        <v>0.8</v>
      </c>
      <c r="I515" s="47">
        <v>0.6</v>
      </c>
      <c r="J515" s="47" t="s">
        <v>348</v>
      </c>
      <c r="K515" s="47">
        <v>17.86</v>
      </c>
      <c r="L515" s="47">
        <v>56.04</v>
      </c>
      <c r="M515" s="47">
        <v>21.6</v>
      </c>
      <c r="N515" s="47">
        <v>17.86</v>
      </c>
      <c r="O515" s="47">
        <v>56.04</v>
      </c>
      <c r="P515" s="47">
        <v>25.5</v>
      </c>
      <c r="Q515" s="47" t="str">
        <f t="shared" ref="Q515:Q578" si="30">B515&amp;"-"&amp;A515</f>
        <v>C3-T6</v>
      </c>
      <c r="R515" s="47">
        <f t="shared" ref="R515:R578" si="31">G515*1000</f>
        <v>600</v>
      </c>
      <c r="S515" s="47">
        <f t="shared" ref="S515:S578" si="32">F515*1000</f>
        <v>800</v>
      </c>
      <c r="U515" s="47">
        <f>VLOOKUP(A515,'Story Data'!A:B,2,0)*1000</f>
        <v>3900</v>
      </c>
    </row>
    <row r="516" spans="1:21">
      <c r="A516" s="47" t="s">
        <v>324</v>
      </c>
      <c r="B516" s="47" t="s">
        <v>62</v>
      </c>
      <c r="C516" s="47">
        <v>71</v>
      </c>
      <c r="D516" s="47">
        <v>0</v>
      </c>
      <c r="E516" s="47">
        <v>1</v>
      </c>
      <c r="F516" s="47">
        <v>0.8</v>
      </c>
      <c r="G516" s="47">
        <v>0.6</v>
      </c>
      <c r="H516" s="47">
        <v>0.8</v>
      </c>
      <c r="I516" s="47">
        <v>0.6</v>
      </c>
      <c r="J516" s="47" t="s">
        <v>348</v>
      </c>
      <c r="K516" s="47">
        <v>17.86</v>
      </c>
      <c r="L516" s="47">
        <v>56.04</v>
      </c>
      <c r="M516" s="47">
        <v>17.7</v>
      </c>
      <c r="N516" s="47">
        <v>17.86</v>
      </c>
      <c r="O516" s="47">
        <v>56.04</v>
      </c>
      <c r="P516" s="47">
        <v>21.6</v>
      </c>
      <c r="Q516" s="47" t="str">
        <f t="shared" si="30"/>
        <v>C3-T5</v>
      </c>
      <c r="R516" s="47">
        <f t="shared" si="31"/>
        <v>600</v>
      </c>
      <c r="S516" s="47">
        <f t="shared" si="32"/>
        <v>800</v>
      </c>
      <c r="U516" s="47">
        <f>VLOOKUP(A516,'Story Data'!A:B,2,0)*1000</f>
        <v>3900</v>
      </c>
    </row>
    <row r="517" spans="1:21">
      <c r="A517" s="47" t="s">
        <v>330</v>
      </c>
      <c r="B517" s="47" t="s">
        <v>62</v>
      </c>
      <c r="C517" s="47">
        <v>71</v>
      </c>
      <c r="D517" s="47">
        <v>0</v>
      </c>
      <c r="E517" s="47">
        <v>1</v>
      </c>
      <c r="F517" s="47">
        <v>0.8</v>
      </c>
      <c r="G517" s="47">
        <v>0.8</v>
      </c>
      <c r="H517" s="47">
        <v>0.8</v>
      </c>
      <c r="I517" s="47">
        <v>0.8</v>
      </c>
      <c r="J517" s="47" t="s">
        <v>348</v>
      </c>
      <c r="K517" s="47">
        <v>17.86</v>
      </c>
      <c r="L517" s="47">
        <v>56.04</v>
      </c>
      <c r="M517" s="47">
        <v>12.6</v>
      </c>
      <c r="N517" s="47">
        <v>17.86</v>
      </c>
      <c r="O517" s="47">
        <v>56.04</v>
      </c>
      <c r="P517" s="47">
        <v>17.7</v>
      </c>
      <c r="Q517" s="47" t="str">
        <f t="shared" si="30"/>
        <v>C3-T4</v>
      </c>
      <c r="R517" s="47">
        <f t="shared" si="31"/>
        <v>800</v>
      </c>
      <c r="S517" s="47">
        <f t="shared" si="32"/>
        <v>800</v>
      </c>
      <c r="U517" s="47">
        <f>VLOOKUP(A517,'Story Data'!A:B,2,0)*1000</f>
        <v>5100</v>
      </c>
    </row>
    <row r="518" spans="1:21">
      <c r="A518" s="47" t="s">
        <v>331</v>
      </c>
      <c r="B518" s="47" t="s">
        <v>62</v>
      </c>
      <c r="C518" s="47">
        <v>71</v>
      </c>
      <c r="D518" s="47">
        <v>0</v>
      </c>
      <c r="E518" s="47">
        <v>1</v>
      </c>
      <c r="F518" s="47">
        <v>0.8</v>
      </c>
      <c r="G518" s="47">
        <v>0.8</v>
      </c>
      <c r="H518" s="47">
        <v>0.8</v>
      </c>
      <c r="I518" s="47">
        <v>0.8</v>
      </c>
      <c r="J518" s="47" t="s">
        <v>348</v>
      </c>
      <c r="K518" s="47">
        <v>17.86</v>
      </c>
      <c r="L518" s="47">
        <v>56.04</v>
      </c>
      <c r="M518" s="47">
        <v>8.1</v>
      </c>
      <c r="N518" s="47">
        <v>17.86</v>
      </c>
      <c r="O518" s="47">
        <v>56.04</v>
      </c>
      <c r="P518" s="47">
        <v>12.6</v>
      </c>
      <c r="Q518" s="47" t="str">
        <f t="shared" si="30"/>
        <v>C3-T3</v>
      </c>
      <c r="R518" s="47">
        <f t="shared" si="31"/>
        <v>800</v>
      </c>
      <c r="S518" s="47">
        <f t="shared" si="32"/>
        <v>800</v>
      </c>
      <c r="U518" s="47">
        <f>VLOOKUP(A518,'Story Data'!A:B,2,0)*1000</f>
        <v>4500</v>
      </c>
    </row>
    <row r="519" spans="1:21">
      <c r="A519" s="47" t="s">
        <v>135</v>
      </c>
      <c r="B519" s="47" t="s">
        <v>62</v>
      </c>
      <c r="C519" s="47">
        <v>71</v>
      </c>
      <c r="D519" s="47">
        <v>0</v>
      </c>
      <c r="E519" s="47">
        <v>1</v>
      </c>
      <c r="F519" s="47">
        <v>0.8</v>
      </c>
      <c r="G519" s="47">
        <v>0.8</v>
      </c>
      <c r="H519" s="47">
        <v>0.8</v>
      </c>
      <c r="I519" s="47">
        <v>0.8</v>
      </c>
      <c r="J519" s="47" t="s">
        <v>348</v>
      </c>
      <c r="K519" s="47">
        <v>17.86</v>
      </c>
      <c r="L519" s="47">
        <v>56.04</v>
      </c>
      <c r="M519" s="47">
        <v>3</v>
      </c>
      <c r="N519" s="47">
        <v>17.86</v>
      </c>
      <c r="O519" s="47">
        <v>56.04</v>
      </c>
      <c r="P519" s="47">
        <v>8.1</v>
      </c>
      <c r="Q519" s="47" t="str">
        <f t="shared" si="30"/>
        <v>C3-T2</v>
      </c>
      <c r="R519" s="47">
        <f t="shared" si="31"/>
        <v>800</v>
      </c>
      <c r="S519" s="47">
        <f t="shared" si="32"/>
        <v>800</v>
      </c>
      <c r="U519" s="47">
        <f>VLOOKUP(A519,'Story Data'!A:B,2,0)*1000</f>
        <v>5100</v>
      </c>
    </row>
    <row r="520" spans="1:21">
      <c r="A520" s="47" t="s">
        <v>332</v>
      </c>
      <c r="B520" s="47" t="s">
        <v>62</v>
      </c>
      <c r="C520" s="47">
        <v>71</v>
      </c>
      <c r="D520" s="47">
        <v>0</v>
      </c>
      <c r="E520" s="47">
        <v>1</v>
      </c>
      <c r="F520" s="47">
        <v>0.8</v>
      </c>
      <c r="G520" s="47">
        <v>0.8</v>
      </c>
      <c r="H520" s="47">
        <v>0.8</v>
      </c>
      <c r="I520" s="47">
        <v>0.8</v>
      </c>
      <c r="J520" s="47" t="s">
        <v>348</v>
      </c>
      <c r="K520" s="47">
        <v>17.86</v>
      </c>
      <c r="L520" s="47">
        <v>56.04</v>
      </c>
      <c r="M520" s="47">
        <v>0</v>
      </c>
      <c r="N520" s="47">
        <v>17.86</v>
      </c>
      <c r="O520" s="47">
        <v>56.04</v>
      </c>
      <c r="P520" s="47">
        <v>3</v>
      </c>
      <c r="Q520" s="47" t="str">
        <f t="shared" si="30"/>
        <v>C3-T1</v>
      </c>
      <c r="R520" s="47">
        <f t="shared" si="31"/>
        <v>800</v>
      </c>
      <c r="S520" s="47">
        <f t="shared" si="32"/>
        <v>800</v>
      </c>
      <c r="U520" s="47">
        <f>VLOOKUP(A520,'Story Data'!A:B,2,0)*1000</f>
        <v>3000</v>
      </c>
    </row>
    <row r="521" spans="1:21">
      <c r="A521" s="47" t="s">
        <v>30</v>
      </c>
      <c r="B521" s="47" t="s">
        <v>62</v>
      </c>
      <c r="C521" s="47">
        <v>71</v>
      </c>
      <c r="D521" s="47">
        <v>0</v>
      </c>
      <c r="E521" s="47">
        <v>1</v>
      </c>
      <c r="F521" s="47">
        <v>0.8</v>
      </c>
      <c r="G521" s="47">
        <v>0.8</v>
      </c>
      <c r="H521" s="47">
        <v>0.8</v>
      </c>
      <c r="I521" s="47">
        <v>0.8</v>
      </c>
      <c r="J521" s="47" t="s">
        <v>348</v>
      </c>
      <c r="K521" s="47">
        <v>17.86</v>
      </c>
      <c r="L521" s="47">
        <v>56.04</v>
      </c>
      <c r="M521" s="47">
        <v>-3.1</v>
      </c>
      <c r="N521" s="47">
        <v>17.86</v>
      </c>
      <c r="O521" s="47">
        <v>56.04</v>
      </c>
      <c r="P521" s="47">
        <v>0</v>
      </c>
      <c r="Q521" s="47" t="str">
        <f t="shared" si="30"/>
        <v>C3-HAM</v>
      </c>
      <c r="R521" s="47">
        <f t="shared" si="31"/>
        <v>800</v>
      </c>
      <c r="S521" s="47">
        <f t="shared" si="32"/>
        <v>800</v>
      </c>
      <c r="U521" s="47">
        <f>VLOOKUP(A521,'Story Data'!A:B,2,0)*1000</f>
        <v>3100</v>
      </c>
    </row>
    <row r="522" spans="1:21">
      <c r="A522" s="47" t="s">
        <v>325</v>
      </c>
      <c r="B522" s="47" t="s">
        <v>61</v>
      </c>
      <c r="C522" s="47">
        <v>109</v>
      </c>
      <c r="D522" s="47">
        <v>0</v>
      </c>
      <c r="E522" s="47">
        <v>1</v>
      </c>
      <c r="F522" s="47">
        <v>0.8</v>
      </c>
      <c r="G522" s="47">
        <v>0.6</v>
      </c>
      <c r="H522" s="47">
        <v>0.8</v>
      </c>
      <c r="I522" s="47">
        <v>0.6</v>
      </c>
      <c r="J522" s="47" t="s">
        <v>348</v>
      </c>
      <c r="K522" s="47">
        <v>5.95</v>
      </c>
      <c r="L522" s="47">
        <v>11.2</v>
      </c>
      <c r="M522" s="47">
        <v>37.200000000000003</v>
      </c>
      <c r="N522" s="47">
        <v>5.95</v>
      </c>
      <c r="O522" s="47">
        <v>11.2</v>
      </c>
      <c r="P522" s="47">
        <v>41.1</v>
      </c>
      <c r="Q522" s="47" t="str">
        <f t="shared" si="30"/>
        <v>C29-AP MAI</v>
      </c>
      <c r="R522" s="47">
        <f t="shared" si="31"/>
        <v>600</v>
      </c>
      <c r="S522" s="47">
        <f t="shared" si="32"/>
        <v>800</v>
      </c>
      <c r="U522" s="47">
        <f>VLOOKUP(A522,'Story Data'!A:B,2,0)*1000</f>
        <v>3900</v>
      </c>
    </row>
    <row r="523" spans="1:21">
      <c r="A523" s="47" t="s">
        <v>326</v>
      </c>
      <c r="B523" s="47" t="s">
        <v>61</v>
      </c>
      <c r="C523" s="47">
        <v>109</v>
      </c>
      <c r="D523" s="47">
        <v>0</v>
      </c>
      <c r="E523" s="47">
        <v>1</v>
      </c>
      <c r="F523" s="47">
        <v>0.8</v>
      </c>
      <c r="G523" s="47">
        <v>0.6</v>
      </c>
      <c r="H523" s="47">
        <v>0.8</v>
      </c>
      <c r="I523" s="47">
        <v>0.6</v>
      </c>
      <c r="J523" s="47" t="s">
        <v>348</v>
      </c>
      <c r="K523" s="47">
        <v>5.95</v>
      </c>
      <c r="L523" s="47">
        <v>11.2</v>
      </c>
      <c r="M523" s="47">
        <v>33.299999999999997</v>
      </c>
      <c r="N523" s="47">
        <v>5.95</v>
      </c>
      <c r="O523" s="47">
        <v>11.2</v>
      </c>
      <c r="P523" s="47">
        <v>37.200000000000003</v>
      </c>
      <c r="Q523" s="47" t="str">
        <f t="shared" si="30"/>
        <v>C29-T9</v>
      </c>
      <c r="R523" s="47">
        <f t="shared" si="31"/>
        <v>600</v>
      </c>
      <c r="S523" s="47">
        <f t="shared" si="32"/>
        <v>800</v>
      </c>
      <c r="U523" s="47">
        <f>VLOOKUP(A523,'Story Data'!A:B,2,0)*1000</f>
        <v>3900</v>
      </c>
    </row>
    <row r="524" spans="1:21">
      <c r="A524" s="47" t="s">
        <v>327</v>
      </c>
      <c r="B524" s="47" t="s">
        <v>61</v>
      </c>
      <c r="C524" s="47">
        <v>109</v>
      </c>
      <c r="D524" s="47">
        <v>0</v>
      </c>
      <c r="E524" s="47">
        <v>1</v>
      </c>
      <c r="F524" s="47">
        <v>0.8</v>
      </c>
      <c r="G524" s="47">
        <v>0.6</v>
      </c>
      <c r="H524" s="47">
        <v>0.8</v>
      </c>
      <c r="I524" s="47">
        <v>0.6</v>
      </c>
      <c r="J524" s="47" t="s">
        <v>348</v>
      </c>
      <c r="K524" s="47">
        <v>5.95</v>
      </c>
      <c r="L524" s="47">
        <v>11.2</v>
      </c>
      <c r="M524" s="47">
        <v>29.4</v>
      </c>
      <c r="N524" s="47">
        <v>5.95</v>
      </c>
      <c r="O524" s="47">
        <v>11.2</v>
      </c>
      <c r="P524" s="47">
        <v>33.299999999999997</v>
      </c>
      <c r="Q524" s="47" t="str">
        <f t="shared" si="30"/>
        <v>C29-T8</v>
      </c>
      <c r="R524" s="47">
        <f t="shared" si="31"/>
        <v>600</v>
      </c>
      <c r="S524" s="47">
        <f t="shared" si="32"/>
        <v>800</v>
      </c>
      <c r="U524" s="47">
        <f>VLOOKUP(A524,'Story Data'!A:B,2,0)*1000</f>
        <v>3900</v>
      </c>
    </row>
    <row r="525" spans="1:21">
      <c r="A525" s="47" t="s">
        <v>328</v>
      </c>
      <c r="B525" s="47" t="s">
        <v>61</v>
      </c>
      <c r="C525" s="47">
        <v>109</v>
      </c>
      <c r="D525" s="47">
        <v>0</v>
      </c>
      <c r="E525" s="47">
        <v>1</v>
      </c>
      <c r="F525" s="47">
        <v>0.8</v>
      </c>
      <c r="G525" s="47">
        <v>0.6</v>
      </c>
      <c r="H525" s="47">
        <v>0.8</v>
      </c>
      <c r="I525" s="47">
        <v>0.6</v>
      </c>
      <c r="J525" s="47" t="s">
        <v>348</v>
      </c>
      <c r="K525" s="47">
        <v>5.95</v>
      </c>
      <c r="L525" s="47">
        <v>11.2</v>
      </c>
      <c r="M525" s="47">
        <v>25.5</v>
      </c>
      <c r="N525" s="47">
        <v>5.95</v>
      </c>
      <c r="O525" s="47">
        <v>11.2</v>
      </c>
      <c r="P525" s="47">
        <v>29.4</v>
      </c>
      <c r="Q525" s="47" t="str">
        <f t="shared" si="30"/>
        <v>C29-T7</v>
      </c>
      <c r="R525" s="47">
        <f t="shared" si="31"/>
        <v>600</v>
      </c>
      <c r="S525" s="47">
        <f t="shared" si="32"/>
        <v>800</v>
      </c>
      <c r="U525" s="47">
        <f>VLOOKUP(A525,'Story Data'!A:B,2,0)*1000</f>
        <v>3900</v>
      </c>
    </row>
    <row r="526" spans="1:21">
      <c r="A526" s="47" t="s">
        <v>329</v>
      </c>
      <c r="B526" s="47" t="s">
        <v>61</v>
      </c>
      <c r="C526" s="47">
        <v>109</v>
      </c>
      <c r="D526" s="47">
        <v>0</v>
      </c>
      <c r="E526" s="47">
        <v>1</v>
      </c>
      <c r="F526" s="47">
        <v>0.8</v>
      </c>
      <c r="G526" s="47">
        <v>0.6</v>
      </c>
      <c r="H526" s="47">
        <v>0.8</v>
      </c>
      <c r="I526" s="47">
        <v>0.6</v>
      </c>
      <c r="J526" s="47" t="s">
        <v>348</v>
      </c>
      <c r="K526" s="47">
        <v>5.95</v>
      </c>
      <c r="L526" s="47">
        <v>11.2</v>
      </c>
      <c r="M526" s="47">
        <v>21.6</v>
      </c>
      <c r="N526" s="47">
        <v>5.95</v>
      </c>
      <c r="O526" s="47">
        <v>11.2</v>
      </c>
      <c r="P526" s="47">
        <v>25.5</v>
      </c>
      <c r="Q526" s="47" t="str">
        <f t="shared" si="30"/>
        <v>C29-T6</v>
      </c>
      <c r="R526" s="47">
        <f t="shared" si="31"/>
        <v>600</v>
      </c>
      <c r="S526" s="47">
        <f t="shared" si="32"/>
        <v>800</v>
      </c>
      <c r="U526" s="47">
        <f>VLOOKUP(A526,'Story Data'!A:B,2,0)*1000</f>
        <v>3900</v>
      </c>
    </row>
    <row r="527" spans="1:21">
      <c r="A527" s="47" t="s">
        <v>324</v>
      </c>
      <c r="B527" s="47" t="s">
        <v>61</v>
      </c>
      <c r="C527" s="47">
        <v>109</v>
      </c>
      <c r="D527" s="47">
        <v>0</v>
      </c>
      <c r="E527" s="47">
        <v>1</v>
      </c>
      <c r="F527" s="47">
        <v>0.8</v>
      </c>
      <c r="G527" s="47">
        <v>0.6</v>
      </c>
      <c r="H527" s="47">
        <v>0.8</v>
      </c>
      <c r="I527" s="47">
        <v>0.6</v>
      </c>
      <c r="J527" s="47" t="s">
        <v>348</v>
      </c>
      <c r="K527" s="47">
        <v>5.95</v>
      </c>
      <c r="L527" s="47">
        <v>11.2</v>
      </c>
      <c r="M527" s="47">
        <v>17.7</v>
      </c>
      <c r="N527" s="47">
        <v>5.95</v>
      </c>
      <c r="O527" s="47">
        <v>11.2</v>
      </c>
      <c r="P527" s="47">
        <v>21.6</v>
      </c>
      <c r="Q527" s="47" t="str">
        <f t="shared" si="30"/>
        <v>C29-T5</v>
      </c>
      <c r="R527" s="47">
        <f t="shared" si="31"/>
        <v>600</v>
      </c>
      <c r="S527" s="47">
        <f t="shared" si="32"/>
        <v>800</v>
      </c>
      <c r="U527" s="47">
        <f>VLOOKUP(A527,'Story Data'!A:B,2,0)*1000</f>
        <v>3900</v>
      </c>
    </row>
    <row r="528" spans="1:21">
      <c r="A528" s="47" t="s">
        <v>330</v>
      </c>
      <c r="B528" s="47" t="s">
        <v>61</v>
      </c>
      <c r="C528" s="47">
        <v>109</v>
      </c>
      <c r="D528" s="47">
        <v>0</v>
      </c>
      <c r="E528" s="47">
        <v>1</v>
      </c>
      <c r="F528" s="47">
        <v>0.8</v>
      </c>
      <c r="G528" s="47">
        <v>0.8</v>
      </c>
      <c r="H528" s="47">
        <v>0.8</v>
      </c>
      <c r="I528" s="47">
        <v>0.8</v>
      </c>
      <c r="J528" s="47" t="s">
        <v>348</v>
      </c>
      <c r="K528" s="47">
        <v>5.95</v>
      </c>
      <c r="L528" s="47">
        <v>11.2</v>
      </c>
      <c r="M528" s="47">
        <v>12.6</v>
      </c>
      <c r="N528" s="47">
        <v>5.95</v>
      </c>
      <c r="O528" s="47">
        <v>11.2</v>
      </c>
      <c r="P528" s="47">
        <v>17.7</v>
      </c>
      <c r="Q528" s="47" t="str">
        <f t="shared" si="30"/>
        <v>C29-T4</v>
      </c>
      <c r="R528" s="47">
        <f t="shared" si="31"/>
        <v>800</v>
      </c>
      <c r="S528" s="47">
        <f t="shared" si="32"/>
        <v>800</v>
      </c>
      <c r="U528" s="47">
        <f>VLOOKUP(A528,'Story Data'!A:B,2,0)*1000</f>
        <v>5100</v>
      </c>
    </row>
    <row r="529" spans="1:21">
      <c r="A529" s="47" t="s">
        <v>331</v>
      </c>
      <c r="B529" s="47" t="s">
        <v>61</v>
      </c>
      <c r="C529" s="47">
        <v>0</v>
      </c>
      <c r="D529" s="47">
        <v>0</v>
      </c>
      <c r="E529" s="47">
        <v>1</v>
      </c>
      <c r="F529" s="47">
        <v>0.8</v>
      </c>
      <c r="G529" s="47">
        <v>0.8</v>
      </c>
      <c r="H529" s="47">
        <v>0.8</v>
      </c>
      <c r="I529" s="47">
        <v>0.8</v>
      </c>
      <c r="J529" s="47" t="s">
        <v>348</v>
      </c>
      <c r="K529" s="47">
        <v>5.95</v>
      </c>
      <c r="L529" s="47">
        <v>11.2</v>
      </c>
      <c r="M529" s="47">
        <v>3</v>
      </c>
      <c r="N529" s="47">
        <v>5.95</v>
      </c>
      <c r="O529" s="47">
        <v>11.2</v>
      </c>
      <c r="P529" s="47">
        <v>12.6</v>
      </c>
      <c r="Q529" s="47" t="str">
        <f t="shared" si="30"/>
        <v>C29-T3</v>
      </c>
      <c r="R529" s="47">
        <f t="shared" si="31"/>
        <v>800</v>
      </c>
      <c r="S529" s="47">
        <f t="shared" si="32"/>
        <v>800</v>
      </c>
      <c r="U529" s="47">
        <f>VLOOKUP(A529,'Story Data'!A:B,2,0)*1000</f>
        <v>4500</v>
      </c>
    </row>
    <row r="530" spans="1:21">
      <c r="A530" s="47" t="s">
        <v>332</v>
      </c>
      <c r="B530" s="47" t="s">
        <v>61</v>
      </c>
      <c r="C530" s="47">
        <v>109</v>
      </c>
      <c r="D530" s="47">
        <v>0</v>
      </c>
      <c r="E530" s="47">
        <v>1</v>
      </c>
      <c r="F530" s="47">
        <v>0.8</v>
      </c>
      <c r="G530" s="47">
        <v>0.8</v>
      </c>
      <c r="H530" s="47">
        <v>0.8</v>
      </c>
      <c r="I530" s="47">
        <v>0.8</v>
      </c>
      <c r="J530" s="47" t="s">
        <v>348</v>
      </c>
      <c r="K530" s="47">
        <v>5.95</v>
      </c>
      <c r="L530" s="47">
        <v>11.2</v>
      </c>
      <c r="M530" s="47">
        <v>0</v>
      </c>
      <c r="N530" s="47">
        <v>5.95</v>
      </c>
      <c r="O530" s="47">
        <v>11.2</v>
      </c>
      <c r="P530" s="47">
        <v>3</v>
      </c>
      <c r="Q530" s="47" t="str">
        <f t="shared" si="30"/>
        <v>C29-T1</v>
      </c>
      <c r="R530" s="47">
        <f t="shared" si="31"/>
        <v>800</v>
      </c>
      <c r="S530" s="47">
        <f t="shared" si="32"/>
        <v>800</v>
      </c>
      <c r="U530" s="47">
        <f>VLOOKUP(A530,'Story Data'!A:B,2,0)*1000</f>
        <v>3000</v>
      </c>
    </row>
    <row r="531" spans="1:21">
      <c r="A531" s="47" t="s">
        <v>30</v>
      </c>
      <c r="B531" s="47" t="s">
        <v>61</v>
      </c>
      <c r="C531" s="47">
        <v>109</v>
      </c>
      <c r="D531" s="47">
        <v>0</v>
      </c>
      <c r="E531" s="47">
        <v>1</v>
      </c>
      <c r="F531" s="47">
        <v>0.8</v>
      </c>
      <c r="G531" s="47">
        <v>0.8</v>
      </c>
      <c r="H531" s="47">
        <v>0.8</v>
      </c>
      <c r="I531" s="47">
        <v>0.8</v>
      </c>
      <c r="J531" s="47" t="s">
        <v>348</v>
      </c>
      <c r="K531" s="47">
        <v>5.95</v>
      </c>
      <c r="L531" s="47">
        <v>11.2</v>
      </c>
      <c r="M531" s="47">
        <v>-3.1</v>
      </c>
      <c r="N531" s="47">
        <v>5.95</v>
      </c>
      <c r="O531" s="47">
        <v>11.2</v>
      </c>
      <c r="P531" s="47">
        <v>0</v>
      </c>
      <c r="Q531" s="47" t="str">
        <f t="shared" si="30"/>
        <v>C29-HAM</v>
      </c>
      <c r="R531" s="47">
        <f t="shared" si="31"/>
        <v>800</v>
      </c>
      <c r="S531" s="47">
        <f t="shared" si="32"/>
        <v>800</v>
      </c>
      <c r="U531" s="47">
        <f>VLOOKUP(A531,'Story Data'!A:B,2,0)*1000</f>
        <v>3100</v>
      </c>
    </row>
    <row r="532" spans="1:21">
      <c r="A532" s="47" t="s">
        <v>325</v>
      </c>
      <c r="B532" s="47" t="s">
        <v>60</v>
      </c>
      <c r="C532" s="47">
        <v>109</v>
      </c>
      <c r="D532" s="47">
        <v>0</v>
      </c>
      <c r="E532" s="47">
        <v>1</v>
      </c>
      <c r="F532" s="47">
        <v>0.8</v>
      </c>
      <c r="G532" s="47">
        <v>0.6</v>
      </c>
      <c r="H532" s="47">
        <v>0.8</v>
      </c>
      <c r="I532" s="47">
        <v>0.6</v>
      </c>
      <c r="J532" s="47" t="s">
        <v>348</v>
      </c>
      <c r="K532" s="47">
        <v>-2.84</v>
      </c>
      <c r="L532" s="47">
        <v>8.14</v>
      </c>
      <c r="M532" s="47">
        <v>37.200000000000003</v>
      </c>
      <c r="N532" s="47">
        <v>-2.84</v>
      </c>
      <c r="O532" s="47">
        <v>8.14</v>
      </c>
      <c r="P532" s="47">
        <v>41.1</v>
      </c>
      <c r="Q532" s="47" t="str">
        <f t="shared" si="30"/>
        <v>C28-AP MAI</v>
      </c>
      <c r="R532" s="47">
        <f t="shared" si="31"/>
        <v>600</v>
      </c>
      <c r="S532" s="47">
        <f t="shared" si="32"/>
        <v>800</v>
      </c>
      <c r="U532" s="47">
        <f>VLOOKUP(A532,'Story Data'!A:B,2,0)*1000</f>
        <v>3900</v>
      </c>
    </row>
    <row r="533" spans="1:21">
      <c r="A533" s="47" t="s">
        <v>326</v>
      </c>
      <c r="B533" s="47" t="s">
        <v>60</v>
      </c>
      <c r="C533" s="47">
        <v>109</v>
      </c>
      <c r="D533" s="47">
        <v>0</v>
      </c>
      <c r="E533" s="47">
        <v>1</v>
      </c>
      <c r="F533" s="47">
        <v>0.8</v>
      </c>
      <c r="G533" s="47">
        <v>0.6</v>
      </c>
      <c r="H533" s="47">
        <v>0.8</v>
      </c>
      <c r="I533" s="47">
        <v>0.6</v>
      </c>
      <c r="J533" s="47" t="s">
        <v>348</v>
      </c>
      <c r="K533" s="47">
        <v>-2.84</v>
      </c>
      <c r="L533" s="47">
        <v>8.14</v>
      </c>
      <c r="M533" s="47">
        <v>33.299999999999997</v>
      </c>
      <c r="N533" s="47">
        <v>-2.84</v>
      </c>
      <c r="O533" s="47">
        <v>8.14</v>
      </c>
      <c r="P533" s="47">
        <v>37.200000000000003</v>
      </c>
      <c r="Q533" s="47" t="str">
        <f t="shared" si="30"/>
        <v>C28-T9</v>
      </c>
      <c r="R533" s="47">
        <f t="shared" si="31"/>
        <v>600</v>
      </c>
      <c r="S533" s="47">
        <f t="shared" si="32"/>
        <v>800</v>
      </c>
      <c r="U533" s="47">
        <f>VLOOKUP(A533,'Story Data'!A:B,2,0)*1000</f>
        <v>3900</v>
      </c>
    </row>
    <row r="534" spans="1:21">
      <c r="A534" s="47" t="s">
        <v>327</v>
      </c>
      <c r="B534" s="47" t="s">
        <v>60</v>
      </c>
      <c r="C534" s="47">
        <v>109</v>
      </c>
      <c r="D534" s="47">
        <v>0</v>
      </c>
      <c r="E534" s="47">
        <v>1</v>
      </c>
      <c r="F534" s="47">
        <v>0.8</v>
      </c>
      <c r="G534" s="47">
        <v>0.6</v>
      </c>
      <c r="H534" s="47">
        <v>0.8</v>
      </c>
      <c r="I534" s="47">
        <v>0.6</v>
      </c>
      <c r="J534" s="47" t="s">
        <v>348</v>
      </c>
      <c r="K534" s="47">
        <v>-2.84</v>
      </c>
      <c r="L534" s="47">
        <v>8.14</v>
      </c>
      <c r="M534" s="47">
        <v>29.4</v>
      </c>
      <c r="N534" s="47">
        <v>-2.84</v>
      </c>
      <c r="O534" s="47">
        <v>8.14</v>
      </c>
      <c r="P534" s="47">
        <v>33.299999999999997</v>
      </c>
      <c r="Q534" s="47" t="str">
        <f t="shared" si="30"/>
        <v>C28-T8</v>
      </c>
      <c r="R534" s="47">
        <f t="shared" si="31"/>
        <v>600</v>
      </c>
      <c r="S534" s="47">
        <f t="shared" si="32"/>
        <v>800</v>
      </c>
      <c r="U534" s="47">
        <f>VLOOKUP(A534,'Story Data'!A:B,2,0)*1000</f>
        <v>3900</v>
      </c>
    </row>
    <row r="535" spans="1:21">
      <c r="A535" s="47" t="s">
        <v>328</v>
      </c>
      <c r="B535" s="47" t="s">
        <v>60</v>
      </c>
      <c r="C535" s="47">
        <v>109</v>
      </c>
      <c r="D535" s="47">
        <v>0</v>
      </c>
      <c r="E535" s="47">
        <v>1</v>
      </c>
      <c r="F535" s="47">
        <v>0.8</v>
      </c>
      <c r="G535" s="47">
        <v>0.6</v>
      </c>
      <c r="H535" s="47">
        <v>0.8</v>
      </c>
      <c r="I535" s="47">
        <v>0.6</v>
      </c>
      <c r="J535" s="47" t="s">
        <v>348</v>
      </c>
      <c r="K535" s="47">
        <v>-2.84</v>
      </c>
      <c r="L535" s="47">
        <v>8.14</v>
      </c>
      <c r="M535" s="47">
        <v>25.5</v>
      </c>
      <c r="N535" s="47">
        <v>-2.84</v>
      </c>
      <c r="O535" s="47">
        <v>8.14</v>
      </c>
      <c r="P535" s="47">
        <v>29.4</v>
      </c>
      <c r="Q535" s="47" t="str">
        <f t="shared" si="30"/>
        <v>C28-T7</v>
      </c>
      <c r="R535" s="47">
        <f t="shared" si="31"/>
        <v>600</v>
      </c>
      <c r="S535" s="47">
        <f t="shared" si="32"/>
        <v>800</v>
      </c>
      <c r="U535" s="47">
        <f>VLOOKUP(A535,'Story Data'!A:B,2,0)*1000</f>
        <v>3900</v>
      </c>
    </row>
    <row r="536" spans="1:21">
      <c r="A536" s="47" t="s">
        <v>329</v>
      </c>
      <c r="B536" s="47" t="s">
        <v>60</v>
      </c>
      <c r="C536" s="47">
        <v>109</v>
      </c>
      <c r="D536" s="47">
        <v>0</v>
      </c>
      <c r="E536" s="47">
        <v>1</v>
      </c>
      <c r="F536" s="47">
        <v>0.8</v>
      </c>
      <c r="G536" s="47">
        <v>0.6</v>
      </c>
      <c r="H536" s="47">
        <v>0.8</v>
      </c>
      <c r="I536" s="47">
        <v>0.6</v>
      </c>
      <c r="J536" s="47" t="s">
        <v>348</v>
      </c>
      <c r="K536" s="47">
        <v>-2.84</v>
      </c>
      <c r="L536" s="47">
        <v>8.14</v>
      </c>
      <c r="M536" s="47">
        <v>21.6</v>
      </c>
      <c r="N536" s="47">
        <v>-2.84</v>
      </c>
      <c r="O536" s="47">
        <v>8.14</v>
      </c>
      <c r="P536" s="47">
        <v>25.5</v>
      </c>
      <c r="Q536" s="47" t="str">
        <f t="shared" si="30"/>
        <v>C28-T6</v>
      </c>
      <c r="R536" s="47">
        <f t="shared" si="31"/>
        <v>600</v>
      </c>
      <c r="S536" s="47">
        <f t="shared" si="32"/>
        <v>800</v>
      </c>
      <c r="U536" s="47">
        <f>VLOOKUP(A536,'Story Data'!A:B,2,0)*1000</f>
        <v>3900</v>
      </c>
    </row>
    <row r="537" spans="1:21">
      <c r="A537" s="47" t="s">
        <v>324</v>
      </c>
      <c r="B537" s="47" t="s">
        <v>60</v>
      </c>
      <c r="C537" s="47">
        <v>109</v>
      </c>
      <c r="D537" s="47">
        <v>0</v>
      </c>
      <c r="E537" s="47">
        <v>1</v>
      </c>
      <c r="F537" s="47">
        <v>0.8</v>
      </c>
      <c r="G537" s="47">
        <v>0.6</v>
      </c>
      <c r="H537" s="47">
        <v>0.8</v>
      </c>
      <c r="I537" s="47">
        <v>0.6</v>
      </c>
      <c r="J537" s="47" t="s">
        <v>348</v>
      </c>
      <c r="K537" s="47">
        <v>-2.84</v>
      </c>
      <c r="L537" s="47">
        <v>8.14</v>
      </c>
      <c r="M537" s="47">
        <v>17.7</v>
      </c>
      <c r="N537" s="47">
        <v>-2.84</v>
      </c>
      <c r="O537" s="47">
        <v>8.14</v>
      </c>
      <c r="P537" s="47">
        <v>21.6</v>
      </c>
      <c r="Q537" s="47" t="str">
        <f t="shared" si="30"/>
        <v>C28-T5</v>
      </c>
      <c r="R537" s="47">
        <f t="shared" si="31"/>
        <v>600</v>
      </c>
      <c r="S537" s="47">
        <f t="shared" si="32"/>
        <v>800</v>
      </c>
      <c r="U537" s="47">
        <f>VLOOKUP(A537,'Story Data'!A:B,2,0)*1000</f>
        <v>3900</v>
      </c>
    </row>
    <row r="538" spans="1:21">
      <c r="A538" s="47" t="s">
        <v>330</v>
      </c>
      <c r="B538" s="47" t="s">
        <v>60</v>
      </c>
      <c r="C538" s="47">
        <v>109</v>
      </c>
      <c r="D538" s="47">
        <v>0</v>
      </c>
      <c r="E538" s="47">
        <v>1</v>
      </c>
      <c r="F538" s="47">
        <v>0.8</v>
      </c>
      <c r="G538" s="47">
        <v>0.8</v>
      </c>
      <c r="H538" s="47">
        <v>0.8</v>
      </c>
      <c r="I538" s="47">
        <v>0.8</v>
      </c>
      <c r="J538" s="47" t="s">
        <v>348</v>
      </c>
      <c r="K538" s="47">
        <v>-2.84</v>
      </c>
      <c r="L538" s="47">
        <v>8.14</v>
      </c>
      <c r="M538" s="47">
        <v>12.6</v>
      </c>
      <c r="N538" s="47">
        <v>-2.84</v>
      </c>
      <c r="O538" s="47">
        <v>8.14</v>
      </c>
      <c r="P538" s="47">
        <v>17.7</v>
      </c>
      <c r="Q538" s="47" t="str">
        <f t="shared" si="30"/>
        <v>C28-T4</v>
      </c>
      <c r="R538" s="47">
        <f t="shared" si="31"/>
        <v>800</v>
      </c>
      <c r="S538" s="47">
        <f t="shared" si="32"/>
        <v>800</v>
      </c>
      <c r="U538" s="47">
        <f>VLOOKUP(A538,'Story Data'!A:B,2,0)*1000</f>
        <v>5100</v>
      </c>
    </row>
    <row r="539" spans="1:21">
      <c r="A539" s="47" t="s">
        <v>331</v>
      </c>
      <c r="B539" s="47" t="s">
        <v>60</v>
      </c>
      <c r="C539" s="47">
        <v>109</v>
      </c>
      <c r="D539" s="47">
        <v>0</v>
      </c>
      <c r="E539" s="47">
        <v>1</v>
      </c>
      <c r="F539" s="47">
        <v>0.8</v>
      </c>
      <c r="G539" s="47">
        <v>0.8</v>
      </c>
      <c r="H539" s="47">
        <v>0.8</v>
      </c>
      <c r="I539" s="47">
        <v>0.8</v>
      </c>
      <c r="J539" s="47" t="s">
        <v>348</v>
      </c>
      <c r="K539" s="47">
        <v>-2.84</v>
      </c>
      <c r="L539" s="47">
        <v>8.14</v>
      </c>
      <c r="M539" s="47">
        <v>8.1</v>
      </c>
      <c r="N539" s="47">
        <v>-2.84</v>
      </c>
      <c r="O539" s="47">
        <v>8.14</v>
      </c>
      <c r="P539" s="47">
        <v>12.6</v>
      </c>
      <c r="Q539" s="47" t="str">
        <f t="shared" si="30"/>
        <v>C28-T3</v>
      </c>
      <c r="R539" s="47">
        <f t="shared" si="31"/>
        <v>800</v>
      </c>
      <c r="S539" s="47">
        <f t="shared" si="32"/>
        <v>800</v>
      </c>
      <c r="U539" s="47">
        <f>VLOOKUP(A539,'Story Data'!A:B,2,0)*1000</f>
        <v>4500</v>
      </c>
    </row>
    <row r="540" spans="1:21">
      <c r="A540" s="47" t="s">
        <v>135</v>
      </c>
      <c r="B540" s="47" t="s">
        <v>60</v>
      </c>
      <c r="C540" s="47">
        <v>109</v>
      </c>
      <c r="D540" s="47">
        <v>0</v>
      </c>
      <c r="E540" s="47">
        <v>1</v>
      </c>
      <c r="F540" s="47">
        <v>0.8</v>
      </c>
      <c r="G540" s="47">
        <v>0.8</v>
      </c>
      <c r="H540" s="47">
        <v>0.8</v>
      </c>
      <c r="I540" s="47">
        <v>0.8</v>
      </c>
      <c r="J540" s="47" t="s">
        <v>348</v>
      </c>
      <c r="K540" s="47">
        <v>-2.84</v>
      </c>
      <c r="L540" s="47">
        <v>8.14</v>
      </c>
      <c r="M540" s="47">
        <v>3</v>
      </c>
      <c r="N540" s="47">
        <v>-2.84</v>
      </c>
      <c r="O540" s="47">
        <v>8.14</v>
      </c>
      <c r="P540" s="47">
        <v>8.1</v>
      </c>
      <c r="Q540" s="47" t="str">
        <f t="shared" si="30"/>
        <v>C28-T2</v>
      </c>
      <c r="R540" s="47">
        <f t="shared" si="31"/>
        <v>800</v>
      </c>
      <c r="S540" s="47">
        <f t="shared" si="32"/>
        <v>800</v>
      </c>
      <c r="U540" s="47">
        <f>VLOOKUP(A540,'Story Data'!A:B,2,0)*1000</f>
        <v>5100</v>
      </c>
    </row>
    <row r="541" spans="1:21">
      <c r="A541" s="47" t="s">
        <v>332</v>
      </c>
      <c r="B541" s="47" t="s">
        <v>60</v>
      </c>
      <c r="C541" s="47">
        <v>109</v>
      </c>
      <c r="D541" s="47">
        <v>0</v>
      </c>
      <c r="E541" s="47">
        <v>1</v>
      </c>
      <c r="F541" s="47">
        <v>0.8</v>
      </c>
      <c r="G541" s="47">
        <v>0.8</v>
      </c>
      <c r="H541" s="47">
        <v>0.8</v>
      </c>
      <c r="I541" s="47">
        <v>0.8</v>
      </c>
      <c r="J541" s="47" t="s">
        <v>348</v>
      </c>
      <c r="K541" s="47">
        <v>-2.84</v>
      </c>
      <c r="L541" s="47">
        <v>8.14</v>
      </c>
      <c r="M541" s="47">
        <v>0</v>
      </c>
      <c r="N541" s="47">
        <v>-2.84</v>
      </c>
      <c r="O541" s="47">
        <v>8.14</v>
      </c>
      <c r="P541" s="47">
        <v>3</v>
      </c>
      <c r="Q541" s="47" t="str">
        <f t="shared" si="30"/>
        <v>C28-T1</v>
      </c>
      <c r="R541" s="47">
        <f t="shared" si="31"/>
        <v>800</v>
      </c>
      <c r="S541" s="47">
        <f t="shared" si="32"/>
        <v>800</v>
      </c>
      <c r="U541" s="47">
        <f>VLOOKUP(A541,'Story Data'!A:B,2,0)*1000</f>
        <v>3000</v>
      </c>
    </row>
    <row r="542" spans="1:21">
      <c r="A542" s="47" t="s">
        <v>30</v>
      </c>
      <c r="B542" s="47" t="s">
        <v>60</v>
      </c>
      <c r="C542" s="47">
        <v>109</v>
      </c>
      <c r="D542" s="47">
        <v>0</v>
      </c>
      <c r="E542" s="47">
        <v>1</v>
      </c>
      <c r="F542" s="47">
        <v>0.8</v>
      </c>
      <c r="G542" s="47">
        <v>0.8</v>
      </c>
      <c r="H542" s="47">
        <v>0.8</v>
      </c>
      <c r="I542" s="47">
        <v>0.8</v>
      </c>
      <c r="J542" s="47" t="s">
        <v>348</v>
      </c>
      <c r="K542" s="47">
        <v>-2.84</v>
      </c>
      <c r="L542" s="47">
        <v>8.14</v>
      </c>
      <c r="M542" s="47">
        <v>-3.1</v>
      </c>
      <c r="N542" s="47">
        <v>-2.84</v>
      </c>
      <c r="O542" s="47">
        <v>8.14</v>
      </c>
      <c r="P542" s="47">
        <v>0</v>
      </c>
      <c r="Q542" s="47" t="str">
        <f t="shared" si="30"/>
        <v>C28-HAM</v>
      </c>
      <c r="R542" s="47">
        <f t="shared" si="31"/>
        <v>800</v>
      </c>
      <c r="S542" s="47">
        <f t="shared" si="32"/>
        <v>800</v>
      </c>
      <c r="U542" s="47">
        <f>VLOOKUP(A542,'Story Data'!A:B,2,0)*1000</f>
        <v>3100</v>
      </c>
    </row>
    <row r="543" spans="1:21">
      <c r="A543" s="47" t="s">
        <v>325</v>
      </c>
      <c r="B543" s="47" t="s">
        <v>59</v>
      </c>
      <c r="C543" s="47">
        <v>109</v>
      </c>
      <c r="D543" s="47">
        <v>0</v>
      </c>
      <c r="E543" s="47">
        <v>1</v>
      </c>
      <c r="F543" s="47">
        <v>0.8</v>
      </c>
      <c r="G543" s="47">
        <v>0.4</v>
      </c>
      <c r="H543" s="47">
        <v>0.8</v>
      </c>
      <c r="I543" s="47">
        <v>0.4</v>
      </c>
      <c r="J543" s="47" t="s">
        <v>348</v>
      </c>
      <c r="K543" s="47">
        <v>50.63</v>
      </c>
      <c r="L543" s="47">
        <v>17.649999999999999</v>
      </c>
      <c r="M543" s="47">
        <v>37.200000000000003</v>
      </c>
      <c r="N543" s="47">
        <v>50.63</v>
      </c>
      <c r="O543" s="47">
        <v>17.649999999999999</v>
      </c>
      <c r="P543" s="47">
        <v>41.1</v>
      </c>
      <c r="Q543" s="47" t="str">
        <f t="shared" si="30"/>
        <v>C27-AP MAI</v>
      </c>
      <c r="R543" s="47">
        <f t="shared" si="31"/>
        <v>400</v>
      </c>
      <c r="S543" s="47">
        <f t="shared" si="32"/>
        <v>800</v>
      </c>
      <c r="U543" s="47">
        <f>VLOOKUP(A543,'Story Data'!A:B,2,0)*1000</f>
        <v>3900</v>
      </c>
    </row>
    <row r="544" spans="1:21">
      <c r="A544" s="47" t="s">
        <v>326</v>
      </c>
      <c r="B544" s="47" t="s">
        <v>59</v>
      </c>
      <c r="C544" s="47">
        <v>109</v>
      </c>
      <c r="D544" s="47">
        <v>0</v>
      </c>
      <c r="E544" s="47">
        <v>1</v>
      </c>
      <c r="F544" s="47">
        <v>0.8</v>
      </c>
      <c r="G544" s="47">
        <v>0.4</v>
      </c>
      <c r="H544" s="47">
        <v>0.8</v>
      </c>
      <c r="I544" s="47">
        <v>0.4</v>
      </c>
      <c r="J544" s="47" t="s">
        <v>348</v>
      </c>
      <c r="K544" s="47">
        <v>50.63</v>
      </c>
      <c r="L544" s="47">
        <v>17.649999999999999</v>
      </c>
      <c r="M544" s="47">
        <v>33.299999999999997</v>
      </c>
      <c r="N544" s="47">
        <v>50.63</v>
      </c>
      <c r="O544" s="47">
        <v>17.649999999999999</v>
      </c>
      <c r="P544" s="47">
        <v>37.200000000000003</v>
      </c>
      <c r="Q544" s="47" t="str">
        <f t="shared" si="30"/>
        <v>C27-T9</v>
      </c>
      <c r="R544" s="47">
        <f t="shared" si="31"/>
        <v>400</v>
      </c>
      <c r="S544" s="47">
        <f t="shared" si="32"/>
        <v>800</v>
      </c>
      <c r="U544" s="47">
        <f>VLOOKUP(A544,'Story Data'!A:B,2,0)*1000</f>
        <v>3900</v>
      </c>
    </row>
    <row r="545" spans="1:21">
      <c r="A545" s="47" t="s">
        <v>327</v>
      </c>
      <c r="B545" s="47" t="s">
        <v>59</v>
      </c>
      <c r="C545" s="47">
        <v>109</v>
      </c>
      <c r="D545" s="47">
        <v>0</v>
      </c>
      <c r="E545" s="47">
        <v>1</v>
      </c>
      <c r="F545" s="47">
        <v>0.8</v>
      </c>
      <c r="G545" s="47">
        <v>0.4</v>
      </c>
      <c r="H545" s="47">
        <v>0.8</v>
      </c>
      <c r="I545" s="47">
        <v>0.4</v>
      </c>
      <c r="J545" s="47" t="s">
        <v>348</v>
      </c>
      <c r="K545" s="47">
        <v>50.63</v>
      </c>
      <c r="L545" s="47">
        <v>17.649999999999999</v>
      </c>
      <c r="M545" s="47">
        <v>29.4</v>
      </c>
      <c r="N545" s="47">
        <v>50.63</v>
      </c>
      <c r="O545" s="47">
        <v>17.649999999999999</v>
      </c>
      <c r="P545" s="47">
        <v>33.299999999999997</v>
      </c>
      <c r="Q545" s="47" t="str">
        <f t="shared" si="30"/>
        <v>C27-T8</v>
      </c>
      <c r="R545" s="47">
        <f t="shared" si="31"/>
        <v>400</v>
      </c>
      <c r="S545" s="47">
        <f t="shared" si="32"/>
        <v>800</v>
      </c>
      <c r="U545" s="47">
        <f>VLOOKUP(A545,'Story Data'!A:B,2,0)*1000</f>
        <v>3900</v>
      </c>
    </row>
    <row r="546" spans="1:21">
      <c r="A546" s="47" t="s">
        <v>328</v>
      </c>
      <c r="B546" s="47" t="s">
        <v>59</v>
      </c>
      <c r="C546" s="47">
        <v>109</v>
      </c>
      <c r="D546" s="47">
        <v>0</v>
      </c>
      <c r="E546" s="47">
        <v>1</v>
      </c>
      <c r="F546" s="47">
        <v>0.8</v>
      </c>
      <c r="G546" s="47">
        <v>0.4</v>
      </c>
      <c r="H546" s="47">
        <v>0.8</v>
      </c>
      <c r="I546" s="47">
        <v>0.4</v>
      </c>
      <c r="J546" s="47" t="s">
        <v>348</v>
      </c>
      <c r="K546" s="47">
        <v>50.63</v>
      </c>
      <c r="L546" s="47">
        <v>17.649999999999999</v>
      </c>
      <c r="M546" s="47">
        <v>25.5</v>
      </c>
      <c r="N546" s="47">
        <v>50.63</v>
      </c>
      <c r="O546" s="47">
        <v>17.649999999999999</v>
      </c>
      <c r="P546" s="47">
        <v>29.4</v>
      </c>
      <c r="Q546" s="47" t="str">
        <f t="shared" si="30"/>
        <v>C27-T7</v>
      </c>
      <c r="R546" s="47">
        <f t="shared" si="31"/>
        <v>400</v>
      </c>
      <c r="S546" s="47">
        <f t="shared" si="32"/>
        <v>800</v>
      </c>
      <c r="U546" s="47">
        <f>VLOOKUP(A546,'Story Data'!A:B,2,0)*1000</f>
        <v>3900</v>
      </c>
    </row>
    <row r="547" spans="1:21">
      <c r="A547" s="47" t="s">
        <v>329</v>
      </c>
      <c r="B547" s="47" t="s">
        <v>59</v>
      </c>
      <c r="C547" s="47">
        <v>109</v>
      </c>
      <c r="D547" s="47">
        <v>0</v>
      </c>
      <c r="E547" s="47">
        <v>1</v>
      </c>
      <c r="F547" s="47">
        <v>0.8</v>
      </c>
      <c r="G547" s="47">
        <v>0.4</v>
      </c>
      <c r="H547" s="47">
        <v>0.8</v>
      </c>
      <c r="I547" s="47">
        <v>0.4</v>
      </c>
      <c r="J547" s="47" t="s">
        <v>348</v>
      </c>
      <c r="K547" s="47">
        <v>50.63</v>
      </c>
      <c r="L547" s="47">
        <v>17.649999999999999</v>
      </c>
      <c r="M547" s="47">
        <v>21.6</v>
      </c>
      <c r="N547" s="47">
        <v>50.63</v>
      </c>
      <c r="O547" s="47">
        <v>17.649999999999999</v>
      </c>
      <c r="P547" s="47">
        <v>25.5</v>
      </c>
      <c r="Q547" s="47" t="str">
        <f t="shared" si="30"/>
        <v>C27-T6</v>
      </c>
      <c r="R547" s="47">
        <f t="shared" si="31"/>
        <v>400</v>
      </c>
      <c r="S547" s="47">
        <f t="shared" si="32"/>
        <v>800</v>
      </c>
      <c r="U547" s="47">
        <f>VLOOKUP(A547,'Story Data'!A:B,2,0)*1000</f>
        <v>3900</v>
      </c>
    </row>
    <row r="548" spans="1:21">
      <c r="A548" s="47" t="s">
        <v>324</v>
      </c>
      <c r="B548" s="47" t="s">
        <v>59</v>
      </c>
      <c r="C548" s="47">
        <v>109</v>
      </c>
      <c r="D548" s="47">
        <v>0</v>
      </c>
      <c r="E548" s="47">
        <v>1</v>
      </c>
      <c r="F548" s="47">
        <v>0.8</v>
      </c>
      <c r="G548" s="47">
        <v>0.4</v>
      </c>
      <c r="H548" s="47">
        <v>0.8</v>
      </c>
      <c r="I548" s="47">
        <v>0.4</v>
      </c>
      <c r="J548" s="47" t="s">
        <v>348</v>
      </c>
      <c r="K548" s="47">
        <v>50.63</v>
      </c>
      <c r="L548" s="47">
        <v>17.649999999999999</v>
      </c>
      <c r="M548" s="47">
        <v>17.7</v>
      </c>
      <c r="N548" s="47">
        <v>50.63</v>
      </c>
      <c r="O548" s="47">
        <v>17.649999999999999</v>
      </c>
      <c r="P548" s="47">
        <v>21.6</v>
      </c>
      <c r="Q548" s="47" t="str">
        <f t="shared" si="30"/>
        <v>C27-T5</v>
      </c>
      <c r="R548" s="47">
        <f t="shared" si="31"/>
        <v>400</v>
      </c>
      <c r="S548" s="47">
        <f t="shared" si="32"/>
        <v>800</v>
      </c>
      <c r="U548" s="47">
        <f>VLOOKUP(A548,'Story Data'!A:B,2,0)*1000</f>
        <v>3900</v>
      </c>
    </row>
    <row r="549" spans="1:21">
      <c r="A549" s="47" t="s">
        <v>330</v>
      </c>
      <c r="B549" s="47" t="s">
        <v>59</v>
      </c>
      <c r="C549" s="47">
        <v>109</v>
      </c>
      <c r="D549" s="47">
        <v>0</v>
      </c>
      <c r="E549" s="47">
        <v>1</v>
      </c>
      <c r="F549" s="47">
        <v>0.8</v>
      </c>
      <c r="G549" s="47">
        <v>0.4</v>
      </c>
      <c r="H549" s="47">
        <v>0.8</v>
      </c>
      <c r="I549" s="47">
        <v>0.4</v>
      </c>
      <c r="J549" s="47" t="s">
        <v>348</v>
      </c>
      <c r="K549" s="47">
        <v>50.63</v>
      </c>
      <c r="L549" s="47">
        <v>17.649999999999999</v>
      </c>
      <c r="M549" s="47">
        <v>12.6</v>
      </c>
      <c r="N549" s="47">
        <v>50.63</v>
      </c>
      <c r="O549" s="47">
        <v>17.649999999999999</v>
      </c>
      <c r="P549" s="47">
        <v>17.7</v>
      </c>
      <c r="Q549" s="47" t="str">
        <f t="shared" si="30"/>
        <v>C27-T4</v>
      </c>
      <c r="R549" s="47">
        <f t="shared" si="31"/>
        <v>400</v>
      </c>
      <c r="S549" s="47">
        <f t="shared" si="32"/>
        <v>800</v>
      </c>
      <c r="U549" s="47">
        <f>VLOOKUP(A549,'Story Data'!A:B,2,0)*1000</f>
        <v>5100</v>
      </c>
    </row>
    <row r="550" spans="1:21">
      <c r="A550" s="47" t="s">
        <v>331</v>
      </c>
      <c r="B550" s="47" t="s">
        <v>59</v>
      </c>
      <c r="C550" s="47">
        <v>109</v>
      </c>
      <c r="D550" s="47">
        <v>0</v>
      </c>
      <c r="E550" s="47">
        <v>1</v>
      </c>
      <c r="F550" s="47">
        <v>0.8</v>
      </c>
      <c r="G550" s="47">
        <v>0.4</v>
      </c>
      <c r="H550" s="47">
        <v>0.8</v>
      </c>
      <c r="I550" s="47">
        <v>0.4</v>
      </c>
      <c r="J550" s="47" t="s">
        <v>348</v>
      </c>
      <c r="K550" s="47">
        <v>50.63</v>
      </c>
      <c r="L550" s="47">
        <v>17.649999999999999</v>
      </c>
      <c r="M550" s="47">
        <v>8.1</v>
      </c>
      <c r="N550" s="47">
        <v>50.63</v>
      </c>
      <c r="O550" s="47">
        <v>17.649999999999999</v>
      </c>
      <c r="P550" s="47">
        <v>12.6</v>
      </c>
      <c r="Q550" s="47" t="str">
        <f t="shared" si="30"/>
        <v>C27-T3</v>
      </c>
      <c r="R550" s="47">
        <f t="shared" si="31"/>
        <v>400</v>
      </c>
      <c r="S550" s="47">
        <f t="shared" si="32"/>
        <v>800</v>
      </c>
      <c r="U550" s="47">
        <f>VLOOKUP(A550,'Story Data'!A:B,2,0)*1000</f>
        <v>4500</v>
      </c>
    </row>
    <row r="551" spans="1:21">
      <c r="A551" s="47" t="s">
        <v>135</v>
      </c>
      <c r="B551" s="47" t="s">
        <v>59</v>
      </c>
      <c r="C551" s="47">
        <v>109</v>
      </c>
      <c r="D551" s="47">
        <v>0</v>
      </c>
      <c r="E551" s="47">
        <v>1</v>
      </c>
      <c r="F551" s="47">
        <v>0.8</v>
      </c>
      <c r="G551" s="47">
        <v>0.4</v>
      </c>
      <c r="H551" s="47">
        <v>0.8</v>
      </c>
      <c r="I551" s="47">
        <v>0.4</v>
      </c>
      <c r="J551" s="47" t="s">
        <v>348</v>
      </c>
      <c r="K551" s="47">
        <v>50.63</v>
      </c>
      <c r="L551" s="47">
        <v>17.649999999999999</v>
      </c>
      <c r="M551" s="47">
        <v>3</v>
      </c>
      <c r="N551" s="47">
        <v>50.63</v>
      </c>
      <c r="O551" s="47">
        <v>17.649999999999999</v>
      </c>
      <c r="P551" s="47">
        <v>8.1</v>
      </c>
      <c r="Q551" s="47" t="str">
        <f t="shared" si="30"/>
        <v>C27-T2</v>
      </c>
      <c r="R551" s="47">
        <f t="shared" si="31"/>
        <v>400</v>
      </c>
      <c r="S551" s="47">
        <f t="shared" si="32"/>
        <v>800</v>
      </c>
      <c r="U551" s="47">
        <f>VLOOKUP(A551,'Story Data'!A:B,2,0)*1000</f>
        <v>5100</v>
      </c>
    </row>
    <row r="552" spans="1:21">
      <c r="A552" s="47" t="s">
        <v>332</v>
      </c>
      <c r="B552" s="47" t="s">
        <v>59</v>
      </c>
      <c r="C552" s="47">
        <v>109</v>
      </c>
      <c r="D552" s="47">
        <v>0</v>
      </c>
      <c r="E552" s="47">
        <v>1</v>
      </c>
      <c r="F552" s="47">
        <v>0.8</v>
      </c>
      <c r="G552" s="47">
        <v>0.4</v>
      </c>
      <c r="H552" s="47">
        <v>0.8</v>
      </c>
      <c r="I552" s="47">
        <v>0.4</v>
      </c>
      <c r="J552" s="47" t="s">
        <v>348</v>
      </c>
      <c r="K552" s="47">
        <v>50.63</v>
      </c>
      <c r="L552" s="47">
        <v>17.649999999999999</v>
      </c>
      <c r="M552" s="47">
        <v>0</v>
      </c>
      <c r="N552" s="47">
        <v>50.63</v>
      </c>
      <c r="O552" s="47">
        <v>17.649999999999999</v>
      </c>
      <c r="P552" s="47">
        <v>3</v>
      </c>
      <c r="Q552" s="47" t="str">
        <f t="shared" si="30"/>
        <v>C27-T1</v>
      </c>
      <c r="R552" s="47">
        <f t="shared" si="31"/>
        <v>400</v>
      </c>
      <c r="S552" s="47">
        <f t="shared" si="32"/>
        <v>800</v>
      </c>
      <c r="U552" s="47">
        <f>VLOOKUP(A552,'Story Data'!A:B,2,0)*1000</f>
        <v>3000</v>
      </c>
    </row>
    <row r="553" spans="1:21">
      <c r="A553" s="47" t="s">
        <v>30</v>
      </c>
      <c r="B553" s="47" t="s">
        <v>59</v>
      </c>
      <c r="C553" s="47">
        <v>109</v>
      </c>
      <c r="D553" s="47">
        <v>0</v>
      </c>
      <c r="E553" s="47">
        <v>1</v>
      </c>
      <c r="F553" s="47">
        <v>0.8</v>
      </c>
      <c r="G553" s="47">
        <v>0.4</v>
      </c>
      <c r="H553" s="47">
        <v>0.8</v>
      </c>
      <c r="I553" s="47">
        <v>0.4</v>
      </c>
      <c r="J553" s="47" t="s">
        <v>348</v>
      </c>
      <c r="K553" s="47">
        <v>50.63</v>
      </c>
      <c r="L553" s="47">
        <v>17.649999999999999</v>
      </c>
      <c r="M553" s="47">
        <v>-3.1</v>
      </c>
      <c r="N553" s="47">
        <v>50.63</v>
      </c>
      <c r="O553" s="47">
        <v>17.649999999999999</v>
      </c>
      <c r="P553" s="47">
        <v>0</v>
      </c>
      <c r="Q553" s="47" t="str">
        <f t="shared" si="30"/>
        <v>C27-HAM</v>
      </c>
      <c r="R553" s="47">
        <f t="shared" si="31"/>
        <v>400</v>
      </c>
      <c r="S553" s="47">
        <f t="shared" si="32"/>
        <v>800</v>
      </c>
      <c r="U553" s="47">
        <f>VLOOKUP(A553,'Story Data'!A:B,2,0)*1000</f>
        <v>3100</v>
      </c>
    </row>
    <row r="554" spans="1:21">
      <c r="A554" s="47" t="s">
        <v>325</v>
      </c>
      <c r="B554" s="47" t="s">
        <v>58</v>
      </c>
      <c r="C554" s="47">
        <v>109</v>
      </c>
      <c r="D554" s="47">
        <v>0</v>
      </c>
      <c r="E554" s="47">
        <v>1</v>
      </c>
      <c r="F554" s="47">
        <v>0.8</v>
      </c>
      <c r="G554" s="47">
        <v>0.6</v>
      </c>
      <c r="H554" s="47">
        <v>0.8</v>
      </c>
      <c r="I554" s="47">
        <v>0.6</v>
      </c>
      <c r="J554" s="47" t="s">
        <v>348</v>
      </c>
      <c r="K554" s="47">
        <v>44.88</v>
      </c>
      <c r="L554" s="47">
        <v>15.64</v>
      </c>
      <c r="M554" s="47">
        <v>37.200000000000003</v>
      </c>
      <c r="N554" s="47">
        <v>44.88</v>
      </c>
      <c r="O554" s="47">
        <v>15.64</v>
      </c>
      <c r="P554" s="47">
        <v>41.1</v>
      </c>
      <c r="Q554" s="47" t="str">
        <f t="shared" si="30"/>
        <v>C26-AP MAI</v>
      </c>
      <c r="R554" s="47">
        <f t="shared" si="31"/>
        <v>600</v>
      </c>
      <c r="S554" s="47">
        <f t="shared" si="32"/>
        <v>800</v>
      </c>
      <c r="U554" s="47">
        <f>VLOOKUP(A554,'Story Data'!A:B,2,0)*1000</f>
        <v>3900</v>
      </c>
    </row>
    <row r="555" spans="1:21">
      <c r="A555" s="47" t="s">
        <v>326</v>
      </c>
      <c r="B555" s="47" t="s">
        <v>58</v>
      </c>
      <c r="C555" s="47">
        <v>109</v>
      </c>
      <c r="D555" s="47">
        <v>0</v>
      </c>
      <c r="E555" s="47">
        <v>1</v>
      </c>
      <c r="F555" s="47">
        <v>0.8</v>
      </c>
      <c r="G555" s="47">
        <v>0.6</v>
      </c>
      <c r="H555" s="47">
        <v>0.8</v>
      </c>
      <c r="I555" s="47">
        <v>0.6</v>
      </c>
      <c r="J555" s="47" t="s">
        <v>348</v>
      </c>
      <c r="K555" s="47">
        <v>44.88</v>
      </c>
      <c r="L555" s="47">
        <v>15.64</v>
      </c>
      <c r="M555" s="47">
        <v>33.299999999999997</v>
      </c>
      <c r="N555" s="47">
        <v>44.88</v>
      </c>
      <c r="O555" s="47">
        <v>15.64</v>
      </c>
      <c r="P555" s="47">
        <v>37.200000000000003</v>
      </c>
      <c r="Q555" s="47" t="str">
        <f t="shared" si="30"/>
        <v>C26-T9</v>
      </c>
      <c r="R555" s="47">
        <f t="shared" si="31"/>
        <v>600</v>
      </c>
      <c r="S555" s="47">
        <f t="shared" si="32"/>
        <v>800</v>
      </c>
      <c r="U555" s="47">
        <f>VLOOKUP(A555,'Story Data'!A:B,2,0)*1000</f>
        <v>3900</v>
      </c>
    </row>
    <row r="556" spans="1:21">
      <c r="A556" s="47" t="s">
        <v>327</v>
      </c>
      <c r="B556" s="47" t="s">
        <v>58</v>
      </c>
      <c r="C556" s="47">
        <v>109</v>
      </c>
      <c r="D556" s="47">
        <v>0</v>
      </c>
      <c r="E556" s="47">
        <v>1</v>
      </c>
      <c r="F556" s="47">
        <v>0.8</v>
      </c>
      <c r="G556" s="47">
        <v>0.6</v>
      </c>
      <c r="H556" s="47">
        <v>0.8</v>
      </c>
      <c r="I556" s="47">
        <v>0.6</v>
      </c>
      <c r="J556" s="47" t="s">
        <v>348</v>
      </c>
      <c r="K556" s="47">
        <v>44.88</v>
      </c>
      <c r="L556" s="47">
        <v>15.64</v>
      </c>
      <c r="M556" s="47">
        <v>29.4</v>
      </c>
      <c r="N556" s="47">
        <v>44.88</v>
      </c>
      <c r="O556" s="47">
        <v>15.64</v>
      </c>
      <c r="P556" s="47">
        <v>33.299999999999997</v>
      </c>
      <c r="Q556" s="47" t="str">
        <f t="shared" si="30"/>
        <v>C26-T8</v>
      </c>
      <c r="R556" s="47">
        <f t="shared" si="31"/>
        <v>600</v>
      </c>
      <c r="S556" s="47">
        <f t="shared" si="32"/>
        <v>800</v>
      </c>
      <c r="U556" s="47">
        <f>VLOOKUP(A556,'Story Data'!A:B,2,0)*1000</f>
        <v>3900</v>
      </c>
    </row>
    <row r="557" spans="1:21">
      <c r="A557" s="47" t="s">
        <v>328</v>
      </c>
      <c r="B557" s="47" t="s">
        <v>58</v>
      </c>
      <c r="C557" s="47">
        <v>109</v>
      </c>
      <c r="D557" s="47">
        <v>0</v>
      </c>
      <c r="E557" s="47">
        <v>1</v>
      </c>
      <c r="F557" s="47">
        <v>0.8</v>
      </c>
      <c r="G557" s="47">
        <v>0.6</v>
      </c>
      <c r="H557" s="47">
        <v>0.8</v>
      </c>
      <c r="I557" s="47">
        <v>0.6</v>
      </c>
      <c r="J557" s="47" t="s">
        <v>348</v>
      </c>
      <c r="K557" s="47">
        <v>44.88</v>
      </c>
      <c r="L557" s="47">
        <v>15.64</v>
      </c>
      <c r="M557" s="47">
        <v>25.5</v>
      </c>
      <c r="N557" s="47">
        <v>44.88</v>
      </c>
      <c r="O557" s="47">
        <v>15.64</v>
      </c>
      <c r="P557" s="47">
        <v>29.4</v>
      </c>
      <c r="Q557" s="47" t="str">
        <f t="shared" si="30"/>
        <v>C26-T7</v>
      </c>
      <c r="R557" s="47">
        <f t="shared" si="31"/>
        <v>600</v>
      </c>
      <c r="S557" s="47">
        <f t="shared" si="32"/>
        <v>800</v>
      </c>
      <c r="U557" s="47">
        <f>VLOOKUP(A557,'Story Data'!A:B,2,0)*1000</f>
        <v>3900</v>
      </c>
    </row>
    <row r="558" spans="1:21">
      <c r="A558" s="47" t="s">
        <v>329</v>
      </c>
      <c r="B558" s="47" t="s">
        <v>58</v>
      </c>
      <c r="C558" s="47">
        <v>109</v>
      </c>
      <c r="D558" s="47">
        <v>0</v>
      </c>
      <c r="E558" s="47">
        <v>1</v>
      </c>
      <c r="F558" s="47">
        <v>0.8</v>
      </c>
      <c r="G558" s="47">
        <v>0.6</v>
      </c>
      <c r="H558" s="47">
        <v>0.8</v>
      </c>
      <c r="I558" s="47">
        <v>0.6</v>
      </c>
      <c r="J558" s="47" t="s">
        <v>348</v>
      </c>
      <c r="K558" s="47">
        <v>44.88</v>
      </c>
      <c r="L558" s="47">
        <v>15.64</v>
      </c>
      <c r="M558" s="47">
        <v>21.6</v>
      </c>
      <c r="N558" s="47">
        <v>44.88</v>
      </c>
      <c r="O558" s="47">
        <v>15.64</v>
      </c>
      <c r="P558" s="47">
        <v>25.5</v>
      </c>
      <c r="Q558" s="47" t="str">
        <f t="shared" si="30"/>
        <v>C26-T6</v>
      </c>
      <c r="R558" s="47">
        <f t="shared" si="31"/>
        <v>600</v>
      </c>
      <c r="S558" s="47">
        <f t="shared" si="32"/>
        <v>800</v>
      </c>
      <c r="U558" s="47">
        <f>VLOOKUP(A558,'Story Data'!A:B,2,0)*1000</f>
        <v>3900</v>
      </c>
    </row>
    <row r="559" spans="1:21">
      <c r="A559" s="47" t="s">
        <v>324</v>
      </c>
      <c r="B559" s="47" t="s">
        <v>58</v>
      </c>
      <c r="C559" s="47">
        <v>109</v>
      </c>
      <c r="D559" s="47">
        <v>0</v>
      </c>
      <c r="E559" s="47">
        <v>1</v>
      </c>
      <c r="F559" s="47">
        <v>0.8</v>
      </c>
      <c r="G559" s="47">
        <v>0.6</v>
      </c>
      <c r="H559" s="47">
        <v>0.8</v>
      </c>
      <c r="I559" s="47">
        <v>0.6</v>
      </c>
      <c r="J559" s="47" t="s">
        <v>348</v>
      </c>
      <c r="K559" s="47">
        <v>44.88</v>
      </c>
      <c r="L559" s="47">
        <v>15.64</v>
      </c>
      <c r="M559" s="47">
        <v>17.7</v>
      </c>
      <c r="N559" s="47">
        <v>44.88</v>
      </c>
      <c r="O559" s="47">
        <v>15.64</v>
      </c>
      <c r="P559" s="47">
        <v>21.6</v>
      </c>
      <c r="Q559" s="47" t="str">
        <f t="shared" si="30"/>
        <v>C26-T5</v>
      </c>
      <c r="R559" s="47">
        <f t="shared" si="31"/>
        <v>600</v>
      </c>
      <c r="S559" s="47">
        <f t="shared" si="32"/>
        <v>800</v>
      </c>
      <c r="U559" s="47">
        <f>VLOOKUP(A559,'Story Data'!A:B,2,0)*1000</f>
        <v>3900</v>
      </c>
    </row>
    <row r="560" spans="1:21">
      <c r="A560" s="47" t="s">
        <v>330</v>
      </c>
      <c r="B560" s="47" t="s">
        <v>58</v>
      </c>
      <c r="C560" s="47">
        <v>109</v>
      </c>
      <c r="D560" s="47">
        <v>0</v>
      </c>
      <c r="E560" s="47">
        <v>1</v>
      </c>
      <c r="F560" s="47">
        <v>0.8</v>
      </c>
      <c r="G560" s="47">
        <v>0.8</v>
      </c>
      <c r="H560" s="47">
        <v>0.8</v>
      </c>
      <c r="I560" s="47">
        <v>0.8</v>
      </c>
      <c r="J560" s="47" t="s">
        <v>348</v>
      </c>
      <c r="K560" s="47">
        <v>44.88</v>
      </c>
      <c r="L560" s="47">
        <v>15.64</v>
      </c>
      <c r="M560" s="47">
        <v>12.6</v>
      </c>
      <c r="N560" s="47">
        <v>44.88</v>
      </c>
      <c r="O560" s="47">
        <v>15.64</v>
      </c>
      <c r="P560" s="47">
        <v>17.7</v>
      </c>
      <c r="Q560" s="47" t="str">
        <f t="shared" si="30"/>
        <v>C26-T4</v>
      </c>
      <c r="R560" s="47">
        <f t="shared" si="31"/>
        <v>800</v>
      </c>
      <c r="S560" s="47">
        <f t="shared" si="32"/>
        <v>800</v>
      </c>
      <c r="U560" s="47">
        <f>VLOOKUP(A560,'Story Data'!A:B,2,0)*1000</f>
        <v>5100</v>
      </c>
    </row>
    <row r="561" spans="1:21">
      <c r="A561" s="47" t="s">
        <v>331</v>
      </c>
      <c r="B561" s="47" t="s">
        <v>58</v>
      </c>
      <c r="C561" s="47">
        <v>109</v>
      </c>
      <c r="D561" s="47">
        <v>0</v>
      </c>
      <c r="E561" s="47">
        <v>1</v>
      </c>
      <c r="F561" s="47">
        <v>0.8</v>
      </c>
      <c r="G561" s="47">
        <v>0.8</v>
      </c>
      <c r="H561" s="47">
        <v>0.8</v>
      </c>
      <c r="I561" s="47">
        <v>0.8</v>
      </c>
      <c r="J561" s="47" t="s">
        <v>348</v>
      </c>
      <c r="K561" s="47">
        <v>44.88</v>
      </c>
      <c r="L561" s="47">
        <v>15.64</v>
      </c>
      <c r="M561" s="47">
        <v>8.1</v>
      </c>
      <c r="N561" s="47">
        <v>44.88</v>
      </c>
      <c r="O561" s="47">
        <v>15.64</v>
      </c>
      <c r="P561" s="47">
        <v>12.6</v>
      </c>
      <c r="Q561" s="47" t="str">
        <f t="shared" si="30"/>
        <v>C26-T3</v>
      </c>
      <c r="R561" s="47">
        <f t="shared" si="31"/>
        <v>800</v>
      </c>
      <c r="S561" s="47">
        <f t="shared" si="32"/>
        <v>800</v>
      </c>
      <c r="U561" s="47">
        <f>VLOOKUP(A561,'Story Data'!A:B,2,0)*1000</f>
        <v>4500</v>
      </c>
    </row>
    <row r="562" spans="1:21">
      <c r="A562" s="47" t="s">
        <v>135</v>
      </c>
      <c r="B562" s="47" t="s">
        <v>58</v>
      </c>
      <c r="C562" s="47">
        <v>109</v>
      </c>
      <c r="D562" s="47">
        <v>0</v>
      </c>
      <c r="E562" s="47">
        <v>1</v>
      </c>
      <c r="F562" s="47">
        <v>0.8</v>
      </c>
      <c r="G562" s="47">
        <v>0.8</v>
      </c>
      <c r="H562" s="47">
        <v>0.8</v>
      </c>
      <c r="I562" s="47">
        <v>0.8</v>
      </c>
      <c r="J562" s="47" t="s">
        <v>348</v>
      </c>
      <c r="K562" s="47">
        <v>44.88</v>
      </c>
      <c r="L562" s="47">
        <v>15.64</v>
      </c>
      <c r="M562" s="47">
        <v>3</v>
      </c>
      <c r="N562" s="47">
        <v>44.88</v>
      </c>
      <c r="O562" s="47">
        <v>15.64</v>
      </c>
      <c r="P562" s="47">
        <v>8.1</v>
      </c>
      <c r="Q562" s="47" t="str">
        <f t="shared" si="30"/>
        <v>C26-T2</v>
      </c>
      <c r="R562" s="47">
        <f t="shared" si="31"/>
        <v>800</v>
      </c>
      <c r="S562" s="47">
        <f t="shared" si="32"/>
        <v>800</v>
      </c>
      <c r="U562" s="47">
        <f>VLOOKUP(A562,'Story Data'!A:B,2,0)*1000</f>
        <v>5100</v>
      </c>
    </row>
    <row r="563" spans="1:21">
      <c r="A563" s="47" t="s">
        <v>332</v>
      </c>
      <c r="B563" s="47" t="s">
        <v>58</v>
      </c>
      <c r="C563" s="47">
        <v>109</v>
      </c>
      <c r="D563" s="47">
        <v>0</v>
      </c>
      <c r="E563" s="47">
        <v>1</v>
      </c>
      <c r="F563" s="47">
        <v>0.8</v>
      </c>
      <c r="G563" s="47">
        <v>0.8</v>
      </c>
      <c r="H563" s="47">
        <v>0.8</v>
      </c>
      <c r="I563" s="47">
        <v>0.8</v>
      </c>
      <c r="J563" s="47" t="s">
        <v>348</v>
      </c>
      <c r="K563" s="47">
        <v>44.88</v>
      </c>
      <c r="L563" s="47">
        <v>15.64</v>
      </c>
      <c r="M563" s="47">
        <v>0</v>
      </c>
      <c r="N563" s="47">
        <v>44.88</v>
      </c>
      <c r="O563" s="47">
        <v>15.64</v>
      </c>
      <c r="P563" s="47">
        <v>3</v>
      </c>
      <c r="Q563" s="47" t="str">
        <f t="shared" si="30"/>
        <v>C26-T1</v>
      </c>
      <c r="R563" s="47">
        <f t="shared" si="31"/>
        <v>800</v>
      </c>
      <c r="S563" s="47">
        <f t="shared" si="32"/>
        <v>800</v>
      </c>
      <c r="U563" s="47">
        <f>VLOOKUP(A563,'Story Data'!A:B,2,0)*1000</f>
        <v>3000</v>
      </c>
    </row>
    <row r="564" spans="1:21">
      <c r="A564" s="47" t="s">
        <v>30</v>
      </c>
      <c r="B564" s="47" t="s">
        <v>58</v>
      </c>
      <c r="C564" s="47">
        <v>109</v>
      </c>
      <c r="D564" s="47">
        <v>0</v>
      </c>
      <c r="E564" s="47">
        <v>1</v>
      </c>
      <c r="F564" s="47">
        <v>0.8</v>
      </c>
      <c r="G564" s="47">
        <v>0.8</v>
      </c>
      <c r="H564" s="47">
        <v>0.8</v>
      </c>
      <c r="I564" s="47">
        <v>0.8</v>
      </c>
      <c r="J564" s="47" t="s">
        <v>348</v>
      </c>
      <c r="K564" s="47">
        <v>44.88</v>
      </c>
      <c r="L564" s="47">
        <v>15.64</v>
      </c>
      <c r="M564" s="47">
        <v>-3.1</v>
      </c>
      <c r="N564" s="47">
        <v>44.88</v>
      </c>
      <c r="O564" s="47">
        <v>15.64</v>
      </c>
      <c r="P564" s="47">
        <v>0</v>
      </c>
      <c r="Q564" s="47" t="str">
        <f t="shared" si="30"/>
        <v>C26-HAM</v>
      </c>
      <c r="R564" s="47">
        <f t="shared" si="31"/>
        <v>800</v>
      </c>
      <c r="S564" s="47">
        <f t="shared" si="32"/>
        <v>800</v>
      </c>
      <c r="U564" s="47">
        <f>VLOOKUP(A564,'Story Data'!A:B,2,0)*1000</f>
        <v>3100</v>
      </c>
    </row>
    <row r="565" spans="1:21">
      <c r="A565" s="47" t="s">
        <v>325</v>
      </c>
      <c r="B565" s="47" t="s">
        <v>57</v>
      </c>
      <c r="C565" s="47">
        <v>109</v>
      </c>
      <c r="D565" s="47">
        <v>0</v>
      </c>
      <c r="E565" s="47">
        <v>1</v>
      </c>
      <c r="F565" s="47">
        <v>0.8</v>
      </c>
      <c r="G565" s="47">
        <v>0.6</v>
      </c>
      <c r="H565" s="47">
        <v>0.8</v>
      </c>
      <c r="I565" s="47">
        <v>0.6</v>
      </c>
      <c r="J565" s="47" t="s">
        <v>348</v>
      </c>
      <c r="K565" s="47">
        <v>35.99</v>
      </c>
      <c r="L565" s="47">
        <v>12.54</v>
      </c>
      <c r="M565" s="47">
        <v>37.200000000000003</v>
      </c>
      <c r="N565" s="47">
        <v>35.99</v>
      </c>
      <c r="O565" s="47">
        <v>12.54</v>
      </c>
      <c r="P565" s="47">
        <v>41.1</v>
      </c>
      <c r="Q565" s="47" t="str">
        <f t="shared" si="30"/>
        <v>C25-AP MAI</v>
      </c>
      <c r="R565" s="47">
        <f t="shared" si="31"/>
        <v>600</v>
      </c>
      <c r="S565" s="47">
        <f t="shared" si="32"/>
        <v>800</v>
      </c>
      <c r="U565" s="47">
        <f>VLOOKUP(A565,'Story Data'!A:B,2,0)*1000</f>
        <v>3900</v>
      </c>
    </row>
    <row r="566" spans="1:21">
      <c r="A566" s="47" t="s">
        <v>326</v>
      </c>
      <c r="B566" s="47" t="s">
        <v>57</v>
      </c>
      <c r="C566" s="47">
        <v>109</v>
      </c>
      <c r="D566" s="47">
        <v>0</v>
      </c>
      <c r="E566" s="47">
        <v>1</v>
      </c>
      <c r="F566" s="47">
        <v>0.8</v>
      </c>
      <c r="G566" s="47">
        <v>0.6</v>
      </c>
      <c r="H566" s="47">
        <v>0.8</v>
      </c>
      <c r="I566" s="47">
        <v>0.6</v>
      </c>
      <c r="J566" s="47" t="s">
        <v>348</v>
      </c>
      <c r="K566" s="47">
        <v>35.99</v>
      </c>
      <c r="L566" s="47">
        <v>12.54</v>
      </c>
      <c r="M566" s="47">
        <v>33.299999999999997</v>
      </c>
      <c r="N566" s="47">
        <v>35.99</v>
      </c>
      <c r="O566" s="47">
        <v>12.54</v>
      </c>
      <c r="P566" s="47">
        <v>37.200000000000003</v>
      </c>
      <c r="Q566" s="47" t="str">
        <f t="shared" si="30"/>
        <v>C25-T9</v>
      </c>
      <c r="R566" s="47">
        <f t="shared" si="31"/>
        <v>600</v>
      </c>
      <c r="S566" s="47">
        <f t="shared" si="32"/>
        <v>800</v>
      </c>
      <c r="U566" s="47">
        <f>VLOOKUP(A566,'Story Data'!A:B,2,0)*1000</f>
        <v>3900</v>
      </c>
    </row>
    <row r="567" spans="1:21">
      <c r="A567" s="47" t="s">
        <v>327</v>
      </c>
      <c r="B567" s="47" t="s">
        <v>57</v>
      </c>
      <c r="C567" s="47">
        <v>109</v>
      </c>
      <c r="D567" s="47">
        <v>0</v>
      </c>
      <c r="E567" s="47">
        <v>1</v>
      </c>
      <c r="F567" s="47">
        <v>0.8</v>
      </c>
      <c r="G567" s="47">
        <v>0.6</v>
      </c>
      <c r="H567" s="47">
        <v>0.8</v>
      </c>
      <c r="I567" s="47">
        <v>0.6</v>
      </c>
      <c r="J567" s="47" t="s">
        <v>348</v>
      </c>
      <c r="K567" s="47">
        <v>35.99</v>
      </c>
      <c r="L567" s="47">
        <v>12.54</v>
      </c>
      <c r="M567" s="47">
        <v>29.4</v>
      </c>
      <c r="N567" s="47">
        <v>35.99</v>
      </c>
      <c r="O567" s="47">
        <v>12.54</v>
      </c>
      <c r="P567" s="47">
        <v>33.299999999999997</v>
      </c>
      <c r="Q567" s="47" t="str">
        <f t="shared" si="30"/>
        <v>C25-T8</v>
      </c>
      <c r="R567" s="47">
        <f t="shared" si="31"/>
        <v>600</v>
      </c>
      <c r="S567" s="47">
        <f t="shared" si="32"/>
        <v>800</v>
      </c>
      <c r="U567" s="47">
        <f>VLOOKUP(A567,'Story Data'!A:B,2,0)*1000</f>
        <v>3900</v>
      </c>
    </row>
    <row r="568" spans="1:21">
      <c r="A568" s="47" t="s">
        <v>328</v>
      </c>
      <c r="B568" s="47" t="s">
        <v>57</v>
      </c>
      <c r="C568" s="47">
        <v>109</v>
      </c>
      <c r="D568" s="47">
        <v>0</v>
      </c>
      <c r="E568" s="47">
        <v>1</v>
      </c>
      <c r="F568" s="47">
        <v>0.8</v>
      </c>
      <c r="G568" s="47">
        <v>0.6</v>
      </c>
      <c r="H568" s="47">
        <v>0.8</v>
      </c>
      <c r="I568" s="47">
        <v>0.6</v>
      </c>
      <c r="J568" s="47" t="s">
        <v>348</v>
      </c>
      <c r="K568" s="47">
        <v>35.99</v>
      </c>
      <c r="L568" s="47">
        <v>12.54</v>
      </c>
      <c r="M568" s="47">
        <v>25.5</v>
      </c>
      <c r="N568" s="47">
        <v>35.99</v>
      </c>
      <c r="O568" s="47">
        <v>12.54</v>
      </c>
      <c r="P568" s="47">
        <v>29.4</v>
      </c>
      <c r="Q568" s="47" t="str">
        <f t="shared" si="30"/>
        <v>C25-T7</v>
      </c>
      <c r="R568" s="47">
        <f t="shared" si="31"/>
        <v>600</v>
      </c>
      <c r="S568" s="47">
        <f t="shared" si="32"/>
        <v>800</v>
      </c>
      <c r="U568" s="47">
        <f>VLOOKUP(A568,'Story Data'!A:B,2,0)*1000</f>
        <v>3900</v>
      </c>
    </row>
    <row r="569" spans="1:21">
      <c r="A569" s="47" t="s">
        <v>329</v>
      </c>
      <c r="B569" s="47" t="s">
        <v>57</v>
      </c>
      <c r="C569" s="47">
        <v>109</v>
      </c>
      <c r="D569" s="47">
        <v>0</v>
      </c>
      <c r="E569" s="47">
        <v>1</v>
      </c>
      <c r="F569" s="47">
        <v>0.8</v>
      </c>
      <c r="G569" s="47">
        <v>0.6</v>
      </c>
      <c r="H569" s="47">
        <v>0.8</v>
      </c>
      <c r="I569" s="47">
        <v>0.6</v>
      </c>
      <c r="J569" s="47" t="s">
        <v>348</v>
      </c>
      <c r="K569" s="47">
        <v>35.99</v>
      </c>
      <c r="L569" s="47">
        <v>12.54</v>
      </c>
      <c r="M569" s="47">
        <v>21.6</v>
      </c>
      <c r="N569" s="47">
        <v>35.99</v>
      </c>
      <c r="O569" s="47">
        <v>12.54</v>
      </c>
      <c r="P569" s="47">
        <v>25.5</v>
      </c>
      <c r="Q569" s="47" t="str">
        <f t="shared" si="30"/>
        <v>C25-T6</v>
      </c>
      <c r="R569" s="47">
        <f t="shared" si="31"/>
        <v>600</v>
      </c>
      <c r="S569" s="47">
        <f t="shared" si="32"/>
        <v>800</v>
      </c>
      <c r="U569" s="47">
        <f>VLOOKUP(A569,'Story Data'!A:B,2,0)*1000</f>
        <v>3900</v>
      </c>
    </row>
    <row r="570" spans="1:21">
      <c r="A570" s="47" t="s">
        <v>324</v>
      </c>
      <c r="B570" s="47" t="s">
        <v>57</v>
      </c>
      <c r="C570" s="47">
        <v>109</v>
      </c>
      <c r="D570" s="47">
        <v>0</v>
      </c>
      <c r="E570" s="47">
        <v>1</v>
      </c>
      <c r="F570" s="47">
        <v>0.8</v>
      </c>
      <c r="G570" s="47">
        <v>0.6</v>
      </c>
      <c r="H570" s="47">
        <v>0.8</v>
      </c>
      <c r="I570" s="47">
        <v>0.6</v>
      </c>
      <c r="J570" s="47" t="s">
        <v>348</v>
      </c>
      <c r="K570" s="47">
        <v>35.99</v>
      </c>
      <c r="L570" s="47">
        <v>12.54</v>
      </c>
      <c r="M570" s="47">
        <v>17.7</v>
      </c>
      <c r="N570" s="47">
        <v>35.99</v>
      </c>
      <c r="O570" s="47">
        <v>12.54</v>
      </c>
      <c r="P570" s="47">
        <v>21.6</v>
      </c>
      <c r="Q570" s="47" t="str">
        <f t="shared" si="30"/>
        <v>C25-T5</v>
      </c>
      <c r="R570" s="47">
        <f t="shared" si="31"/>
        <v>600</v>
      </c>
      <c r="S570" s="47">
        <f t="shared" si="32"/>
        <v>800</v>
      </c>
      <c r="U570" s="47">
        <f>VLOOKUP(A570,'Story Data'!A:B,2,0)*1000</f>
        <v>3900</v>
      </c>
    </row>
    <row r="571" spans="1:21">
      <c r="A571" s="47" t="s">
        <v>330</v>
      </c>
      <c r="B571" s="47" t="s">
        <v>57</v>
      </c>
      <c r="C571" s="47">
        <v>0</v>
      </c>
      <c r="D571" s="47">
        <v>0</v>
      </c>
      <c r="E571" s="47">
        <v>1</v>
      </c>
      <c r="F571" s="47">
        <v>0</v>
      </c>
      <c r="G571" s="47">
        <v>0.8</v>
      </c>
      <c r="H571" s="47">
        <v>0</v>
      </c>
      <c r="I571" s="47">
        <v>0.8</v>
      </c>
      <c r="J571" s="47" t="s">
        <v>348</v>
      </c>
      <c r="K571" s="47">
        <v>35.99</v>
      </c>
      <c r="L571" s="47">
        <v>12.54</v>
      </c>
      <c r="M571" s="47">
        <v>12.6</v>
      </c>
      <c r="N571" s="47">
        <v>35.99</v>
      </c>
      <c r="O571" s="47">
        <v>12.54</v>
      </c>
      <c r="P571" s="47">
        <v>17.7</v>
      </c>
      <c r="Q571" s="47" t="str">
        <f t="shared" si="30"/>
        <v>C25-T4</v>
      </c>
      <c r="R571" s="47">
        <f t="shared" si="31"/>
        <v>800</v>
      </c>
      <c r="S571" s="47">
        <f t="shared" si="32"/>
        <v>0</v>
      </c>
      <c r="U571" s="47">
        <f>VLOOKUP(A571,'Story Data'!A:B,2,0)*1000</f>
        <v>5100</v>
      </c>
    </row>
    <row r="572" spans="1:21">
      <c r="A572" s="47" t="s">
        <v>331</v>
      </c>
      <c r="B572" s="47" t="s">
        <v>57</v>
      </c>
      <c r="C572" s="47">
        <v>0</v>
      </c>
      <c r="D572" s="47">
        <v>0</v>
      </c>
      <c r="E572" s="47">
        <v>1</v>
      </c>
      <c r="F572" s="47">
        <v>0</v>
      </c>
      <c r="G572" s="47">
        <v>0.8</v>
      </c>
      <c r="H572" s="47">
        <v>0</v>
      </c>
      <c r="I572" s="47">
        <v>0.8</v>
      </c>
      <c r="J572" s="47" t="s">
        <v>348</v>
      </c>
      <c r="K572" s="47">
        <v>35.99</v>
      </c>
      <c r="L572" s="47">
        <v>12.54</v>
      </c>
      <c r="M572" s="47">
        <v>8.1</v>
      </c>
      <c r="N572" s="47">
        <v>35.99</v>
      </c>
      <c r="O572" s="47">
        <v>12.54</v>
      </c>
      <c r="P572" s="47">
        <v>12.6</v>
      </c>
      <c r="Q572" s="47" t="str">
        <f t="shared" si="30"/>
        <v>C25-T3</v>
      </c>
      <c r="R572" s="47">
        <f t="shared" si="31"/>
        <v>800</v>
      </c>
      <c r="S572" s="47">
        <f t="shared" si="32"/>
        <v>0</v>
      </c>
      <c r="U572" s="47">
        <f>VLOOKUP(A572,'Story Data'!A:B,2,0)*1000</f>
        <v>4500</v>
      </c>
    </row>
    <row r="573" spans="1:21">
      <c r="A573" s="47" t="s">
        <v>135</v>
      </c>
      <c r="B573" s="47" t="s">
        <v>57</v>
      </c>
      <c r="C573" s="47">
        <v>0</v>
      </c>
      <c r="D573" s="47">
        <v>0</v>
      </c>
      <c r="E573" s="47">
        <v>1</v>
      </c>
      <c r="F573" s="47">
        <v>0</v>
      </c>
      <c r="G573" s="47">
        <v>0.8</v>
      </c>
      <c r="H573" s="47">
        <v>0</v>
      </c>
      <c r="I573" s="47">
        <v>0.8</v>
      </c>
      <c r="J573" s="47" t="s">
        <v>348</v>
      </c>
      <c r="K573" s="47">
        <v>35.99</v>
      </c>
      <c r="L573" s="47">
        <v>12.54</v>
      </c>
      <c r="M573" s="47">
        <v>3</v>
      </c>
      <c r="N573" s="47">
        <v>35.99</v>
      </c>
      <c r="O573" s="47">
        <v>12.54</v>
      </c>
      <c r="P573" s="47">
        <v>8.1</v>
      </c>
      <c r="Q573" s="47" t="str">
        <f t="shared" si="30"/>
        <v>C25-T2</v>
      </c>
      <c r="R573" s="47">
        <f t="shared" si="31"/>
        <v>800</v>
      </c>
      <c r="S573" s="47">
        <f t="shared" si="32"/>
        <v>0</v>
      </c>
      <c r="U573" s="47">
        <f>VLOOKUP(A573,'Story Data'!A:B,2,0)*1000</f>
        <v>5100</v>
      </c>
    </row>
    <row r="574" spans="1:21">
      <c r="A574" s="47" t="s">
        <v>332</v>
      </c>
      <c r="B574" s="47" t="s">
        <v>57</v>
      </c>
      <c r="C574" s="47">
        <v>0</v>
      </c>
      <c r="D574" s="47">
        <v>0</v>
      </c>
      <c r="E574" s="47">
        <v>1</v>
      </c>
      <c r="F574" s="47">
        <v>0</v>
      </c>
      <c r="G574" s="47">
        <v>0.8</v>
      </c>
      <c r="H574" s="47">
        <v>0</v>
      </c>
      <c r="I574" s="47">
        <v>0.8</v>
      </c>
      <c r="J574" s="47" t="s">
        <v>348</v>
      </c>
      <c r="K574" s="47">
        <v>35.99</v>
      </c>
      <c r="L574" s="47">
        <v>12.54</v>
      </c>
      <c r="M574" s="47">
        <v>0</v>
      </c>
      <c r="N574" s="47">
        <v>35.99</v>
      </c>
      <c r="O574" s="47">
        <v>12.54</v>
      </c>
      <c r="P574" s="47">
        <v>3</v>
      </c>
      <c r="Q574" s="47" t="str">
        <f t="shared" si="30"/>
        <v>C25-T1</v>
      </c>
      <c r="R574" s="47">
        <f t="shared" si="31"/>
        <v>800</v>
      </c>
      <c r="S574" s="47">
        <f t="shared" si="32"/>
        <v>0</v>
      </c>
      <c r="U574" s="47">
        <f>VLOOKUP(A574,'Story Data'!A:B,2,0)*1000</f>
        <v>3000</v>
      </c>
    </row>
    <row r="575" spans="1:21">
      <c r="A575" s="47" t="s">
        <v>30</v>
      </c>
      <c r="B575" s="47" t="s">
        <v>57</v>
      </c>
      <c r="C575" s="47">
        <v>0</v>
      </c>
      <c r="D575" s="47">
        <v>0</v>
      </c>
      <c r="E575" s="47">
        <v>1</v>
      </c>
      <c r="F575" s="47">
        <v>0</v>
      </c>
      <c r="G575" s="47">
        <v>0.8</v>
      </c>
      <c r="H575" s="47">
        <v>0</v>
      </c>
      <c r="I575" s="47">
        <v>0.8</v>
      </c>
      <c r="J575" s="47" t="s">
        <v>348</v>
      </c>
      <c r="K575" s="47">
        <v>35.99</v>
      </c>
      <c r="L575" s="47">
        <v>12.54</v>
      </c>
      <c r="M575" s="47">
        <v>-3.1</v>
      </c>
      <c r="N575" s="47">
        <v>35.99</v>
      </c>
      <c r="O575" s="47">
        <v>12.54</v>
      </c>
      <c r="P575" s="47">
        <v>0</v>
      </c>
      <c r="Q575" s="47" t="str">
        <f t="shared" si="30"/>
        <v>C25-HAM</v>
      </c>
      <c r="R575" s="47">
        <f t="shared" si="31"/>
        <v>800</v>
      </c>
      <c r="S575" s="47">
        <f t="shared" si="32"/>
        <v>0</v>
      </c>
      <c r="U575" s="47">
        <f>VLOOKUP(A575,'Story Data'!A:B,2,0)*1000</f>
        <v>3100</v>
      </c>
    </row>
    <row r="576" spans="1:21">
      <c r="A576" s="47" t="s">
        <v>323</v>
      </c>
      <c r="B576" s="47" t="s">
        <v>56</v>
      </c>
      <c r="C576" s="47">
        <v>109</v>
      </c>
      <c r="D576" s="47">
        <v>0</v>
      </c>
      <c r="E576" s="47">
        <v>1</v>
      </c>
      <c r="F576" s="47">
        <v>0</v>
      </c>
      <c r="G576" s="47">
        <v>0.45</v>
      </c>
      <c r="H576" s="47">
        <v>0</v>
      </c>
      <c r="I576" s="47">
        <v>0.45</v>
      </c>
      <c r="J576" s="47" t="s">
        <v>348</v>
      </c>
      <c r="K576" s="47">
        <v>26.92</v>
      </c>
      <c r="L576" s="47">
        <v>9.3800000000000008</v>
      </c>
      <c r="M576" s="47">
        <v>41.1</v>
      </c>
      <c r="N576" s="47">
        <v>26.92</v>
      </c>
      <c r="O576" s="47">
        <v>9.3800000000000008</v>
      </c>
      <c r="P576" s="47">
        <v>44.1</v>
      </c>
      <c r="Q576" s="47" t="str">
        <f t="shared" si="30"/>
        <v>C24-MAI</v>
      </c>
      <c r="R576" s="47">
        <f t="shared" si="31"/>
        <v>450</v>
      </c>
      <c r="S576" s="47">
        <f t="shared" si="32"/>
        <v>0</v>
      </c>
      <c r="U576" s="47">
        <f>VLOOKUP(A576,'Story Data'!A:B,2,0)*1000</f>
        <v>3000</v>
      </c>
    </row>
    <row r="577" spans="1:21">
      <c r="A577" s="47" t="s">
        <v>325</v>
      </c>
      <c r="B577" s="47" t="s">
        <v>56</v>
      </c>
      <c r="C577" s="47">
        <v>109</v>
      </c>
      <c r="D577" s="47">
        <v>0</v>
      </c>
      <c r="E577" s="47">
        <v>1</v>
      </c>
      <c r="F577" s="47">
        <v>0.8</v>
      </c>
      <c r="G577" s="47">
        <v>0.6</v>
      </c>
      <c r="H577" s="47">
        <v>0.8</v>
      </c>
      <c r="I577" s="47">
        <v>0.6</v>
      </c>
      <c r="J577" s="47" t="s">
        <v>348</v>
      </c>
      <c r="K577" s="47">
        <v>26.92</v>
      </c>
      <c r="L577" s="47">
        <v>9.3800000000000008</v>
      </c>
      <c r="M577" s="47">
        <v>37.200000000000003</v>
      </c>
      <c r="N577" s="47">
        <v>26.92</v>
      </c>
      <c r="O577" s="47">
        <v>9.3800000000000008</v>
      </c>
      <c r="P577" s="47">
        <v>41.1</v>
      </c>
      <c r="Q577" s="47" t="str">
        <f t="shared" si="30"/>
        <v>C24-AP MAI</v>
      </c>
      <c r="R577" s="47">
        <f t="shared" si="31"/>
        <v>600</v>
      </c>
      <c r="S577" s="47">
        <f t="shared" si="32"/>
        <v>800</v>
      </c>
      <c r="U577" s="47">
        <f>VLOOKUP(A577,'Story Data'!A:B,2,0)*1000</f>
        <v>3900</v>
      </c>
    </row>
    <row r="578" spans="1:21">
      <c r="A578" s="47" t="s">
        <v>326</v>
      </c>
      <c r="B578" s="47" t="s">
        <v>56</v>
      </c>
      <c r="C578" s="47">
        <v>109</v>
      </c>
      <c r="D578" s="47">
        <v>0</v>
      </c>
      <c r="E578" s="47">
        <v>1</v>
      </c>
      <c r="F578" s="47">
        <v>0.8</v>
      </c>
      <c r="G578" s="47">
        <v>0.6</v>
      </c>
      <c r="H578" s="47">
        <v>0.8</v>
      </c>
      <c r="I578" s="47">
        <v>0.6</v>
      </c>
      <c r="J578" s="47" t="s">
        <v>348</v>
      </c>
      <c r="K578" s="47">
        <v>26.92</v>
      </c>
      <c r="L578" s="47">
        <v>9.3800000000000008</v>
      </c>
      <c r="M578" s="47">
        <v>33.299999999999997</v>
      </c>
      <c r="N578" s="47">
        <v>26.92</v>
      </c>
      <c r="O578" s="47">
        <v>9.3800000000000008</v>
      </c>
      <c r="P578" s="47">
        <v>37.200000000000003</v>
      </c>
      <c r="Q578" s="47" t="str">
        <f t="shared" si="30"/>
        <v>C24-T9</v>
      </c>
      <c r="R578" s="47">
        <f t="shared" si="31"/>
        <v>600</v>
      </c>
      <c r="S578" s="47">
        <f t="shared" si="32"/>
        <v>800</v>
      </c>
      <c r="U578" s="47">
        <f>VLOOKUP(A578,'Story Data'!A:B,2,0)*1000</f>
        <v>3900</v>
      </c>
    </row>
    <row r="579" spans="1:21">
      <c r="A579" s="47" t="s">
        <v>327</v>
      </c>
      <c r="B579" s="47" t="s">
        <v>56</v>
      </c>
      <c r="C579" s="47">
        <v>109</v>
      </c>
      <c r="D579" s="47">
        <v>0</v>
      </c>
      <c r="E579" s="47">
        <v>1</v>
      </c>
      <c r="F579" s="47">
        <v>0.8</v>
      </c>
      <c r="G579" s="47">
        <v>0.6</v>
      </c>
      <c r="H579" s="47">
        <v>0.8</v>
      </c>
      <c r="I579" s="47">
        <v>0.6</v>
      </c>
      <c r="J579" s="47" t="s">
        <v>348</v>
      </c>
      <c r="K579" s="47">
        <v>26.92</v>
      </c>
      <c r="L579" s="47">
        <v>9.3800000000000008</v>
      </c>
      <c r="M579" s="47">
        <v>29.4</v>
      </c>
      <c r="N579" s="47">
        <v>26.92</v>
      </c>
      <c r="O579" s="47">
        <v>9.3800000000000008</v>
      </c>
      <c r="P579" s="47">
        <v>33.299999999999997</v>
      </c>
      <c r="Q579" s="47" t="str">
        <f t="shared" ref="Q579:Q642" si="33">B579&amp;"-"&amp;A579</f>
        <v>C24-T8</v>
      </c>
      <c r="R579" s="47">
        <f t="shared" ref="R579:R642" si="34">G579*1000</f>
        <v>600</v>
      </c>
      <c r="S579" s="47">
        <f t="shared" ref="S579:S642" si="35">F579*1000</f>
        <v>800</v>
      </c>
      <c r="U579" s="47">
        <f>VLOOKUP(A579,'Story Data'!A:B,2,0)*1000</f>
        <v>3900</v>
      </c>
    </row>
    <row r="580" spans="1:21">
      <c r="A580" s="47" t="s">
        <v>328</v>
      </c>
      <c r="B580" s="47" t="s">
        <v>56</v>
      </c>
      <c r="C580" s="47">
        <v>109</v>
      </c>
      <c r="D580" s="47">
        <v>0</v>
      </c>
      <c r="E580" s="47">
        <v>1</v>
      </c>
      <c r="F580" s="47">
        <v>0.8</v>
      </c>
      <c r="G580" s="47">
        <v>0.6</v>
      </c>
      <c r="H580" s="47">
        <v>0.8</v>
      </c>
      <c r="I580" s="47">
        <v>0.6</v>
      </c>
      <c r="J580" s="47" t="s">
        <v>348</v>
      </c>
      <c r="K580" s="47">
        <v>26.92</v>
      </c>
      <c r="L580" s="47">
        <v>9.3800000000000008</v>
      </c>
      <c r="M580" s="47">
        <v>25.5</v>
      </c>
      <c r="N580" s="47">
        <v>26.92</v>
      </c>
      <c r="O580" s="47">
        <v>9.3800000000000008</v>
      </c>
      <c r="P580" s="47">
        <v>29.4</v>
      </c>
      <c r="Q580" s="47" t="str">
        <f t="shared" si="33"/>
        <v>C24-T7</v>
      </c>
      <c r="R580" s="47">
        <f t="shared" si="34"/>
        <v>600</v>
      </c>
      <c r="S580" s="47">
        <f t="shared" si="35"/>
        <v>800</v>
      </c>
      <c r="U580" s="47">
        <f>VLOOKUP(A580,'Story Data'!A:B,2,0)*1000</f>
        <v>3900</v>
      </c>
    </row>
    <row r="581" spans="1:21">
      <c r="A581" s="47" t="s">
        <v>329</v>
      </c>
      <c r="B581" s="47" t="s">
        <v>56</v>
      </c>
      <c r="C581" s="47">
        <v>109</v>
      </c>
      <c r="D581" s="47">
        <v>0</v>
      </c>
      <c r="E581" s="47">
        <v>1</v>
      </c>
      <c r="F581" s="47">
        <v>0.8</v>
      </c>
      <c r="G581" s="47">
        <v>0.6</v>
      </c>
      <c r="H581" s="47">
        <v>0.8</v>
      </c>
      <c r="I581" s="47">
        <v>0.6</v>
      </c>
      <c r="J581" s="47" t="s">
        <v>348</v>
      </c>
      <c r="K581" s="47">
        <v>26.92</v>
      </c>
      <c r="L581" s="47">
        <v>9.3800000000000008</v>
      </c>
      <c r="M581" s="47">
        <v>21.6</v>
      </c>
      <c r="N581" s="47">
        <v>26.92</v>
      </c>
      <c r="O581" s="47">
        <v>9.3800000000000008</v>
      </c>
      <c r="P581" s="47">
        <v>25.5</v>
      </c>
      <c r="Q581" s="47" t="str">
        <f t="shared" si="33"/>
        <v>C24-T6</v>
      </c>
      <c r="R581" s="47">
        <f t="shared" si="34"/>
        <v>600</v>
      </c>
      <c r="S581" s="47">
        <f t="shared" si="35"/>
        <v>800</v>
      </c>
      <c r="U581" s="47">
        <f>VLOOKUP(A581,'Story Data'!A:B,2,0)*1000</f>
        <v>3900</v>
      </c>
    </row>
    <row r="582" spans="1:21">
      <c r="A582" s="47" t="s">
        <v>324</v>
      </c>
      <c r="B582" s="47" t="s">
        <v>56</v>
      </c>
      <c r="C582" s="47">
        <v>109</v>
      </c>
      <c r="D582" s="47">
        <v>0</v>
      </c>
      <c r="E582" s="47">
        <v>1</v>
      </c>
      <c r="F582" s="47">
        <v>0.8</v>
      </c>
      <c r="G582" s="47">
        <v>0.6</v>
      </c>
      <c r="H582" s="47">
        <v>0.8</v>
      </c>
      <c r="I582" s="47">
        <v>0.6</v>
      </c>
      <c r="J582" s="47" t="s">
        <v>348</v>
      </c>
      <c r="K582" s="47">
        <v>26.92</v>
      </c>
      <c r="L582" s="47">
        <v>9.3800000000000008</v>
      </c>
      <c r="M582" s="47">
        <v>17.7</v>
      </c>
      <c r="N582" s="47">
        <v>26.92</v>
      </c>
      <c r="O582" s="47">
        <v>9.3800000000000008</v>
      </c>
      <c r="P582" s="47">
        <v>21.6</v>
      </c>
      <c r="Q582" s="47" t="str">
        <f t="shared" si="33"/>
        <v>C24-T5</v>
      </c>
      <c r="R582" s="47">
        <f t="shared" si="34"/>
        <v>600</v>
      </c>
      <c r="S582" s="47">
        <f t="shared" si="35"/>
        <v>800</v>
      </c>
      <c r="U582" s="47">
        <f>VLOOKUP(A582,'Story Data'!A:B,2,0)*1000</f>
        <v>3900</v>
      </c>
    </row>
    <row r="583" spans="1:21">
      <c r="A583" s="47" t="s">
        <v>330</v>
      </c>
      <c r="B583" s="47" t="s">
        <v>56</v>
      </c>
      <c r="C583" s="47">
        <v>0</v>
      </c>
      <c r="D583" s="47">
        <v>0</v>
      </c>
      <c r="E583" s="47">
        <v>1</v>
      </c>
      <c r="F583" s="47">
        <v>0</v>
      </c>
      <c r="G583" s="47">
        <v>0.8</v>
      </c>
      <c r="H583" s="47">
        <v>0</v>
      </c>
      <c r="I583" s="47">
        <v>0.8</v>
      </c>
      <c r="J583" s="47" t="s">
        <v>348</v>
      </c>
      <c r="K583" s="47">
        <v>26.92</v>
      </c>
      <c r="L583" s="47">
        <v>9.3800000000000008</v>
      </c>
      <c r="M583" s="47">
        <v>12.6</v>
      </c>
      <c r="N583" s="47">
        <v>26.92</v>
      </c>
      <c r="O583" s="47">
        <v>9.3800000000000008</v>
      </c>
      <c r="P583" s="47">
        <v>17.7</v>
      </c>
      <c r="Q583" s="47" t="str">
        <f t="shared" si="33"/>
        <v>C24-T4</v>
      </c>
      <c r="R583" s="47">
        <f t="shared" si="34"/>
        <v>800</v>
      </c>
      <c r="S583" s="47">
        <f t="shared" si="35"/>
        <v>0</v>
      </c>
      <c r="U583" s="47">
        <f>VLOOKUP(A583,'Story Data'!A:B,2,0)*1000</f>
        <v>5100</v>
      </c>
    </row>
    <row r="584" spans="1:21">
      <c r="A584" s="47" t="s">
        <v>331</v>
      </c>
      <c r="B584" s="47" t="s">
        <v>56</v>
      </c>
      <c r="C584" s="47">
        <v>0</v>
      </c>
      <c r="D584" s="47">
        <v>0</v>
      </c>
      <c r="E584" s="47">
        <v>1</v>
      </c>
      <c r="F584" s="47">
        <v>0</v>
      </c>
      <c r="G584" s="47">
        <v>0.8</v>
      </c>
      <c r="H584" s="47">
        <v>0</v>
      </c>
      <c r="I584" s="47">
        <v>0.8</v>
      </c>
      <c r="J584" s="47" t="s">
        <v>348</v>
      </c>
      <c r="K584" s="47">
        <v>26.92</v>
      </c>
      <c r="L584" s="47">
        <v>9.3800000000000008</v>
      </c>
      <c r="M584" s="47">
        <v>8.1</v>
      </c>
      <c r="N584" s="47">
        <v>26.92</v>
      </c>
      <c r="O584" s="47">
        <v>9.3800000000000008</v>
      </c>
      <c r="P584" s="47">
        <v>12.6</v>
      </c>
      <c r="Q584" s="47" t="str">
        <f t="shared" si="33"/>
        <v>C24-T3</v>
      </c>
      <c r="R584" s="47">
        <f t="shared" si="34"/>
        <v>800</v>
      </c>
      <c r="S584" s="47">
        <f t="shared" si="35"/>
        <v>0</v>
      </c>
      <c r="U584" s="47">
        <f>VLOOKUP(A584,'Story Data'!A:B,2,0)*1000</f>
        <v>4500</v>
      </c>
    </row>
    <row r="585" spans="1:21">
      <c r="A585" s="47" t="s">
        <v>135</v>
      </c>
      <c r="B585" s="47" t="s">
        <v>56</v>
      </c>
      <c r="C585" s="47">
        <v>0</v>
      </c>
      <c r="D585" s="47">
        <v>0</v>
      </c>
      <c r="E585" s="47">
        <v>1</v>
      </c>
      <c r="F585" s="47">
        <v>0</v>
      </c>
      <c r="G585" s="47">
        <v>0.8</v>
      </c>
      <c r="H585" s="47">
        <v>0</v>
      </c>
      <c r="I585" s="47">
        <v>0.8</v>
      </c>
      <c r="J585" s="47" t="s">
        <v>348</v>
      </c>
      <c r="K585" s="47">
        <v>26.92</v>
      </c>
      <c r="L585" s="47">
        <v>9.3800000000000008</v>
      </c>
      <c r="M585" s="47">
        <v>3</v>
      </c>
      <c r="N585" s="47">
        <v>26.92</v>
      </c>
      <c r="O585" s="47">
        <v>9.3800000000000008</v>
      </c>
      <c r="P585" s="47">
        <v>8.1</v>
      </c>
      <c r="Q585" s="47" t="str">
        <f t="shared" si="33"/>
        <v>C24-T2</v>
      </c>
      <c r="R585" s="47">
        <f t="shared" si="34"/>
        <v>800</v>
      </c>
      <c r="S585" s="47">
        <f t="shared" si="35"/>
        <v>0</v>
      </c>
      <c r="U585" s="47">
        <f>VLOOKUP(A585,'Story Data'!A:B,2,0)*1000</f>
        <v>5100</v>
      </c>
    </row>
    <row r="586" spans="1:21">
      <c r="A586" s="47" t="s">
        <v>332</v>
      </c>
      <c r="B586" s="47" t="s">
        <v>56</v>
      </c>
      <c r="C586" s="47">
        <v>0</v>
      </c>
      <c r="D586" s="47">
        <v>0</v>
      </c>
      <c r="E586" s="47">
        <v>1</v>
      </c>
      <c r="F586" s="47">
        <v>0</v>
      </c>
      <c r="G586" s="47">
        <v>0.8</v>
      </c>
      <c r="H586" s="47">
        <v>0</v>
      </c>
      <c r="I586" s="47">
        <v>0.8</v>
      </c>
      <c r="J586" s="47" t="s">
        <v>348</v>
      </c>
      <c r="K586" s="47">
        <v>26.92</v>
      </c>
      <c r="L586" s="47">
        <v>9.3800000000000008</v>
      </c>
      <c r="M586" s="47">
        <v>0</v>
      </c>
      <c r="N586" s="47">
        <v>26.92</v>
      </c>
      <c r="O586" s="47">
        <v>9.3800000000000008</v>
      </c>
      <c r="P586" s="47">
        <v>3</v>
      </c>
      <c r="Q586" s="47" t="str">
        <f t="shared" si="33"/>
        <v>C24-T1</v>
      </c>
      <c r="R586" s="47">
        <f t="shared" si="34"/>
        <v>800</v>
      </c>
      <c r="S586" s="47">
        <f t="shared" si="35"/>
        <v>0</v>
      </c>
      <c r="U586" s="47">
        <f>VLOOKUP(A586,'Story Data'!A:B,2,0)*1000</f>
        <v>3000</v>
      </c>
    </row>
    <row r="587" spans="1:21">
      <c r="A587" s="47" t="s">
        <v>30</v>
      </c>
      <c r="B587" s="47" t="s">
        <v>56</v>
      </c>
      <c r="C587" s="47">
        <v>0</v>
      </c>
      <c r="D587" s="47">
        <v>0</v>
      </c>
      <c r="E587" s="47">
        <v>1</v>
      </c>
      <c r="F587" s="47">
        <v>0</v>
      </c>
      <c r="G587" s="47">
        <v>0.8</v>
      </c>
      <c r="H587" s="47">
        <v>0</v>
      </c>
      <c r="I587" s="47">
        <v>0.8</v>
      </c>
      <c r="J587" s="47" t="s">
        <v>348</v>
      </c>
      <c r="K587" s="47">
        <v>26.92</v>
      </c>
      <c r="L587" s="47">
        <v>9.3800000000000008</v>
      </c>
      <c r="M587" s="47">
        <v>-3.1</v>
      </c>
      <c r="N587" s="47">
        <v>26.92</v>
      </c>
      <c r="O587" s="47">
        <v>9.3800000000000008</v>
      </c>
      <c r="P587" s="47">
        <v>0</v>
      </c>
      <c r="Q587" s="47" t="str">
        <f t="shared" si="33"/>
        <v>C24-HAM</v>
      </c>
      <c r="R587" s="47">
        <f t="shared" si="34"/>
        <v>800</v>
      </c>
      <c r="S587" s="47">
        <f t="shared" si="35"/>
        <v>0</v>
      </c>
      <c r="U587" s="47">
        <f>VLOOKUP(A587,'Story Data'!A:B,2,0)*1000</f>
        <v>3100</v>
      </c>
    </row>
    <row r="588" spans="1:21">
      <c r="A588" s="47" t="s">
        <v>323</v>
      </c>
      <c r="B588" s="47" t="s">
        <v>55</v>
      </c>
      <c r="C588" s="47">
        <v>109</v>
      </c>
      <c r="D588" s="47">
        <v>0</v>
      </c>
      <c r="E588" s="47">
        <v>1</v>
      </c>
      <c r="F588" s="47">
        <v>0</v>
      </c>
      <c r="G588" s="47">
        <v>0.45</v>
      </c>
      <c r="H588" s="47">
        <v>0</v>
      </c>
      <c r="I588" s="47">
        <v>0.45</v>
      </c>
      <c r="J588" s="47" t="s">
        <v>348</v>
      </c>
      <c r="K588" s="47">
        <v>17.86</v>
      </c>
      <c r="L588" s="47">
        <v>6.22</v>
      </c>
      <c r="M588" s="47">
        <v>41.1</v>
      </c>
      <c r="N588" s="47">
        <v>17.86</v>
      </c>
      <c r="O588" s="47">
        <v>6.22</v>
      </c>
      <c r="P588" s="47">
        <v>44.1</v>
      </c>
      <c r="Q588" s="47" t="str">
        <f t="shared" si="33"/>
        <v>C23-MAI</v>
      </c>
      <c r="R588" s="47">
        <f t="shared" si="34"/>
        <v>450</v>
      </c>
      <c r="S588" s="47">
        <f t="shared" si="35"/>
        <v>0</v>
      </c>
      <c r="U588" s="47">
        <f>VLOOKUP(A588,'Story Data'!A:B,2,0)*1000</f>
        <v>3000</v>
      </c>
    </row>
    <row r="589" spans="1:21">
      <c r="A589" s="47" t="s">
        <v>325</v>
      </c>
      <c r="B589" s="47" t="s">
        <v>55</v>
      </c>
      <c r="C589" s="47">
        <v>109</v>
      </c>
      <c r="D589" s="47">
        <v>0</v>
      </c>
      <c r="E589" s="47">
        <v>1</v>
      </c>
      <c r="F589" s="47">
        <v>0.8</v>
      </c>
      <c r="G589" s="47">
        <v>0.6</v>
      </c>
      <c r="H589" s="47">
        <v>0.8</v>
      </c>
      <c r="I589" s="47">
        <v>0.6</v>
      </c>
      <c r="J589" s="47" t="s">
        <v>348</v>
      </c>
      <c r="K589" s="47">
        <v>17.86</v>
      </c>
      <c r="L589" s="47">
        <v>6.22</v>
      </c>
      <c r="M589" s="47">
        <v>37.200000000000003</v>
      </c>
      <c r="N589" s="47">
        <v>17.86</v>
      </c>
      <c r="O589" s="47">
        <v>6.22</v>
      </c>
      <c r="P589" s="47">
        <v>41.1</v>
      </c>
      <c r="Q589" s="47" t="str">
        <f t="shared" si="33"/>
        <v>C23-AP MAI</v>
      </c>
      <c r="R589" s="47">
        <f t="shared" si="34"/>
        <v>600</v>
      </c>
      <c r="S589" s="47">
        <f t="shared" si="35"/>
        <v>800</v>
      </c>
      <c r="U589" s="47">
        <f>VLOOKUP(A589,'Story Data'!A:B,2,0)*1000</f>
        <v>3900</v>
      </c>
    </row>
    <row r="590" spans="1:21">
      <c r="A590" s="47" t="s">
        <v>326</v>
      </c>
      <c r="B590" s="47" t="s">
        <v>55</v>
      </c>
      <c r="C590" s="47">
        <v>109</v>
      </c>
      <c r="D590" s="47">
        <v>0</v>
      </c>
      <c r="E590" s="47">
        <v>1</v>
      </c>
      <c r="F590" s="47">
        <v>0.8</v>
      </c>
      <c r="G590" s="47">
        <v>0.6</v>
      </c>
      <c r="H590" s="47">
        <v>0.8</v>
      </c>
      <c r="I590" s="47">
        <v>0.6</v>
      </c>
      <c r="J590" s="47" t="s">
        <v>348</v>
      </c>
      <c r="K590" s="47">
        <v>17.86</v>
      </c>
      <c r="L590" s="47">
        <v>6.22</v>
      </c>
      <c r="M590" s="47">
        <v>33.299999999999997</v>
      </c>
      <c r="N590" s="47">
        <v>17.86</v>
      </c>
      <c r="O590" s="47">
        <v>6.22</v>
      </c>
      <c r="P590" s="47">
        <v>37.200000000000003</v>
      </c>
      <c r="Q590" s="47" t="str">
        <f t="shared" si="33"/>
        <v>C23-T9</v>
      </c>
      <c r="R590" s="47">
        <f t="shared" si="34"/>
        <v>600</v>
      </c>
      <c r="S590" s="47">
        <f t="shared" si="35"/>
        <v>800</v>
      </c>
      <c r="U590" s="47">
        <f>VLOOKUP(A590,'Story Data'!A:B,2,0)*1000</f>
        <v>3900</v>
      </c>
    </row>
    <row r="591" spans="1:21">
      <c r="A591" s="47" t="s">
        <v>327</v>
      </c>
      <c r="B591" s="47" t="s">
        <v>55</v>
      </c>
      <c r="C591" s="47">
        <v>109</v>
      </c>
      <c r="D591" s="47">
        <v>0</v>
      </c>
      <c r="E591" s="47">
        <v>1</v>
      </c>
      <c r="F591" s="47">
        <v>0.8</v>
      </c>
      <c r="G591" s="47">
        <v>0.6</v>
      </c>
      <c r="H591" s="47">
        <v>0.8</v>
      </c>
      <c r="I591" s="47">
        <v>0.6</v>
      </c>
      <c r="J591" s="47" t="s">
        <v>348</v>
      </c>
      <c r="K591" s="47">
        <v>17.86</v>
      </c>
      <c r="L591" s="47">
        <v>6.22</v>
      </c>
      <c r="M591" s="47">
        <v>29.4</v>
      </c>
      <c r="N591" s="47">
        <v>17.86</v>
      </c>
      <c r="O591" s="47">
        <v>6.22</v>
      </c>
      <c r="P591" s="47">
        <v>33.299999999999997</v>
      </c>
      <c r="Q591" s="47" t="str">
        <f t="shared" si="33"/>
        <v>C23-T8</v>
      </c>
      <c r="R591" s="47">
        <f t="shared" si="34"/>
        <v>600</v>
      </c>
      <c r="S591" s="47">
        <f t="shared" si="35"/>
        <v>800</v>
      </c>
      <c r="U591" s="47">
        <f>VLOOKUP(A591,'Story Data'!A:B,2,0)*1000</f>
        <v>3900</v>
      </c>
    </row>
    <row r="592" spans="1:21">
      <c r="A592" s="47" t="s">
        <v>328</v>
      </c>
      <c r="B592" s="47" t="s">
        <v>55</v>
      </c>
      <c r="C592" s="47">
        <v>109</v>
      </c>
      <c r="D592" s="47">
        <v>0</v>
      </c>
      <c r="E592" s="47">
        <v>1</v>
      </c>
      <c r="F592" s="47">
        <v>0.8</v>
      </c>
      <c r="G592" s="47">
        <v>0.6</v>
      </c>
      <c r="H592" s="47">
        <v>0.8</v>
      </c>
      <c r="I592" s="47">
        <v>0.6</v>
      </c>
      <c r="J592" s="47" t="s">
        <v>348</v>
      </c>
      <c r="K592" s="47">
        <v>17.86</v>
      </c>
      <c r="L592" s="47">
        <v>6.22</v>
      </c>
      <c r="M592" s="47">
        <v>25.5</v>
      </c>
      <c r="N592" s="47">
        <v>17.86</v>
      </c>
      <c r="O592" s="47">
        <v>6.22</v>
      </c>
      <c r="P592" s="47">
        <v>29.4</v>
      </c>
      <c r="Q592" s="47" t="str">
        <f t="shared" si="33"/>
        <v>C23-T7</v>
      </c>
      <c r="R592" s="47">
        <f t="shared" si="34"/>
        <v>600</v>
      </c>
      <c r="S592" s="47">
        <f t="shared" si="35"/>
        <v>800</v>
      </c>
      <c r="U592" s="47">
        <f>VLOOKUP(A592,'Story Data'!A:B,2,0)*1000</f>
        <v>3900</v>
      </c>
    </row>
    <row r="593" spans="1:21">
      <c r="A593" s="47" t="s">
        <v>329</v>
      </c>
      <c r="B593" s="47" t="s">
        <v>55</v>
      </c>
      <c r="C593" s="47">
        <v>109</v>
      </c>
      <c r="D593" s="47">
        <v>0</v>
      </c>
      <c r="E593" s="47">
        <v>1</v>
      </c>
      <c r="F593" s="47">
        <v>0.8</v>
      </c>
      <c r="G593" s="47">
        <v>0.6</v>
      </c>
      <c r="H593" s="47">
        <v>0.8</v>
      </c>
      <c r="I593" s="47">
        <v>0.6</v>
      </c>
      <c r="J593" s="47" t="s">
        <v>348</v>
      </c>
      <c r="K593" s="47">
        <v>17.86</v>
      </c>
      <c r="L593" s="47">
        <v>6.22</v>
      </c>
      <c r="M593" s="47">
        <v>21.6</v>
      </c>
      <c r="N593" s="47">
        <v>17.86</v>
      </c>
      <c r="O593" s="47">
        <v>6.22</v>
      </c>
      <c r="P593" s="47">
        <v>25.5</v>
      </c>
      <c r="Q593" s="47" t="str">
        <f t="shared" si="33"/>
        <v>C23-T6</v>
      </c>
      <c r="R593" s="47">
        <f t="shared" si="34"/>
        <v>600</v>
      </c>
      <c r="S593" s="47">
        <f t="shared" si="35"/>
        <v>800</v>
      </c>
      <c r="U593" s="47">
        <f>VLOOKUP(A593,'Story Data'!A:B,2,0)*1000</f>
        <v>3900</v>
      </c>
    </row>
    <row r="594" spans="1:21">
      <c r="A594" s="47" t="s">
        <v>324</v>
      </c>
      <c r="B594" s="47" t="s">
        <v>55</v>
      </c>
      <c r="C594" s="47">
        <v>109</v>
      </c>
      <c r="D594" s="47">
        <v>0</v>
      </c>
      <c r="E594" s="47">
        <v>1</v>
      </c>
      <c r="F594" s="47">
        <v>0.8</v>
      </c>
      <c r="G594" s="47">
        <v>0.6</v>
      </c>
      <c r="H594" s="47">
        <v>0.8</v>
      </c>
      <c r="I594" s="47">
        <v>0.6</v>
      </c>
      <c r="J594" s="47" t="s">
        <v>348</v>
      </c>
      <c r="K594" s="47">
        <v>17.86</v>
      </c>
      <c r="L594" s="47">
        <v>6.22</v>
      </c>
      <c r="M594" s="47">
        <v>17.7</v>
      </c>
      <c r="N594" s="47">
        <v>17.86</v>
      </c>
      <c r="O594" s="47">
        <v>6.22</v>
      </c>
      <c r="P594" s="47">
        <v>21.6</v>
      </c>
      <c r="Q594" s="47" t="str">
        <f t="shared" si="33"/>
        <v>C23-T5</v>
      </c>
      <c r="R594" s="47">
        <f t="shared" si="34"/>
        <v>600</v>
      </c>
      <c r="S594" s="47">
        <f t="shared" si="35"/>
        <v>800</v>
      </c>
      <c r="U594" s="47">
        <f>VLOOKUP(A594,'Story Data'!A:B,2,0)*1000</f>
        <v>3900</v>
      </c>
    </row>
    <row r="595" spans="1:21">
      <c r="A595" s="47" t="s">
        <v>330</v>
      </c>
      <c r="B595" s="47" t="s">
        <v>55</v>
      </c>
      <c r="C595" s="47">
        <v>0</v>
      </c>
      <c r="D595" s="47">
        <v>0</v>
      </c>
      <c r="E595" s="47">
        <v>1</v>
      </c>
      <c r="F595" s="47">
        <v>0</v>
      </c>
      <c r="G595" s="47">
        <v>0.8</v>
      </c>
      <c r="H595" s="47">
        <v>0</v>
      </c>
      <c r="I595" s="47">
        <v>0.8</v>
      </c>
      <c r="J595" s="47" t="s">
        <v>348</v>
      </c>
      <c r="K595" s="47">
        <v>17.86</v>
      </c>
      <c r="L595" s="47">
        <v>6.22</v>
      </c>
      <c r="M595" s="47">
        <v>12.6</v>
      </c>
      <c r="N595" s="47">
        <v>17.86</v>
      </c>
      <c r="O595" s="47">
        <v>6.22</v>
      </c>
      <c r="P595" s="47">
        <v>17.7</v>
      </c>
      <c r="Q595" s="47" t="str">
        <f t="shared" si="33"/>
        <v>C23-T4</v>
      </c>
      <c r="R595" s="47">
        <f t="shared" si="34"/>
        <v>800</v>
      </c>
      <c r="S595" s="47">
        <f t="shared" si="35"/>
        <v>0</v>
      </c>
      <c r="U595" s="47">
        <f>VLOOKUP(A595,'Story Data'!A:B,2,0)*1000</f>
        <v>5100</v>
      </c>
    </row>
    <row r="596" spans="1:21">
      <c r="A596" s="47" t="s">
        <v>331</v>
      </c>
      <c r="B596" s="47" t="s">
        <v>55</v>
      </c>
      <c r="C596" s="47">
        <v>0</v>
      </c>
      <c r="D596" s="47">
        <v>0</v>
      </c>
      <c r="E596" s="47">
        <v>1</v>
      </c>
      <c r="F596" s="47">
        <v>0</v>
      </c>
      <c r="G596" s="47">
        <v>0.8</v>
      </c>
      <c r="H596" s="47">
        <v>0</v>
      </c>
      <c r="I596" s="47">
        <v>0.8</v>
      </c>
      <c r="J596" s="47" t="s">
        <v>348</v>
      </c>
      <c r="K596" s="47">
        <v>17.86</v>
      </c>
      <c r="L596" s="47">
        <v>6.22</v>
      </c>
      <c r="M596" s="47">
        <v>8.1</v>
      </c>
      <c r="N596" s="47">
        <v>17.86</v>
      </c>
      <c r="O596" s="47">
        <v>6.22</v>
      </c>
      <c r="P596" s="47">
        <v>12.6</v>
      </c>
      <c r="Q596" s="47" t="str">
        <f t="shared" si="33"/>
        <v>C23-T3</v>
      </c>
      <c r="R596" s="47">
        <f t="shared" si="34"/>
        <v>800</v>
      </c>
      <c r="S596" s="47">
        <f t="shared" si="35"/>
        <v>0</v>
      </c>
      <c r="U596" s="47">
        <f>VLOOKUP(A596,'Story Data'!A:B,2,0)*1000</f>
        <v>4500</v>
      </c>
    </row>
    <row r="597" spans="1:21">
      <c r="A597" s="47" t="s">
        <v>135</v>
      </c>
      <c r="B597" s="47" t="s">
        <v>55</v>
      </c>
      <c r="C597" s="47">
        <v>0</v>
      </c>
      <c r="D597" s="47">
        <v>0</v>
      </c>
      <c r="E597" s="47">
        <v>1</v>
      </c>
      <c r="F597" s="47">
        <v>0</v>
      </c>
      <c r="G597" s="47">
        <v>0.8</v>
      </c>
      <c r="H597" s="47">
        <v>0</v>
      </c>
      <c r="I597" s="47">
        <v>0.8</v>
      </c>
      <c r="J597" s="47" t="s">
        <v>348</v>
      </c>
      <c r="K597" s="47">
        <v>17.86</v>
      </c>
      <c r="L597" s="47">
        <v>6.22</v>
      </c>
      <c r="M597" s="47">
        <v>3</v>
      </c>
      <c r="N597" s="47">
        <v>17.86</v>
      </c>
      <c r="O597" s="47">
        <v>6.22</v>
      </c>
      <c r="P597" s="47">
        <v>8.1</v>
      </c>
      <c r="Q597" s="47" t="str">
        <f t="shared" si="33"/>
        <v>C23-T2</v>
      </c>
      <c r="R597" s="47">
        <f t="shared" si="34"/>
        <v>800</v>
      </c>
      <c r="S597" s="47">
        <f t="shared" si="35"/>
        <v>0</v>
      </c>
      <c r="U597" s="47">
        <f>VLOOKUP(A597,'Story Data'!A:B,2,0)*1000</f>
        <v>5100</v>
      </c>
    </row>
    <row r="598" spans="1:21">
      <c r="A598" s="47" t="s">
        <v>332</v>
      </c>
      <c r="B598" s="47" t="s">
        <v>55</v>
      </c>
      <c r="C598" s="47">
        <v>0</v>
      </c>
      <c r="D598" s="47">
        <v>0</v>
      </c>
      <c r="E598" s="47">
        <v>1</v>
      </c>
      <c r="F598" s="47">
        <v>0</v>
      </c>
      <c r="G598" s="47">
        <v>0.8</v>
      </c>
      <c r="H598" s="47">
        <v>0</v>
      </c>
      <c r="I598" s="47">
        <v>0.8</v>
      </c>
      <c r="J598" s="47" t="s">
        <v>348</v>
      </c>
      <c r="K598" s="47">
        <v>17.86</v>
      </c>
      <c r="L598" s="47">
        <v>6.22</v>
      </c>
      <c r="M598" s="47">
        <v>0</v>
      </c>
      <c r="N598" s="47">
        <v>17.86</v>
      </c>
      <c r="O598" s="47">
        <v>6.22</v>
      </c>
      <c r="P598" s="47">
        <v>3</v>
      </c>
      <c r="Q598" s="47" t="str">
        <f t="shared" si="33"/>
        <v>C23-T1</v>
      </c>
      <c r="R598" s="47">
        <f t="shared" si="34"/>
        <v>800</v>
      </c>
      <c r="S598" s="47">
        <f t="shared" si="35"/>
        <v>0</v>
      </c>
      <c r="U598" s="47">
        <f>VLOOKUP(A598,'Story Data'!A:B,2,0)*1000</f>
        <v>3000</v>
      </c>
    </row>
    <row r="599" spans="1:21">
      <c r="A599" s="47" t="s">
        <v>30</v>
      </c>
      <c r="B599" s="47" t="s">
        <v>55</v>
      </c>
      <c r="C599" s="47">
        <v>0</v>
      </c>
      <c r="D599" s="47">
        <v>0</v>
      </c>
      <c r="E599" s="47">
        <v>1</v>
      </c>
      <c r="F599" s="47">
        <v>0</v>
      </c>
      <c r="G599" s="47">
        <v>0.8</v>
      </c>
      <c r="H599" s="47">
        <v>0</v>
      </c>
      <c r="I599" s="47">
        <v>0.8</v>
      </c>
      <c r="J599" s="47" t="s">
        <v>348</v>
      </c>
      <c r="K599" s="47">
        <v>17.86</v>
      </c>
      <c r="L599" s="47">
        <v>6.22</v>
      </c>
      <c r="M599" s="47">
        <v>-3.1</v>
      </c>
      <c r="N599" s="47">
        <v>17.86</v>
      </c>
      <c r="O599" s="47">
        <v>6.22</v>
      </c>
      <c r="P599" s="47">
        <v>0</v>
      </c>
      <c r="Q599" s="47" t="str">
        <f t="shared" si="33"/>
        <v>C23-HAM</v>
      </c>
      <c r="R599" s="47">
        <f t="shared" si="34"/>
        <v>800</v>
      </c>
      <c r="S599" s="47">
        <f t="shared" si="35"/>
        <v>0</v>
      </c>
      <c r="U599" s="47">
        <f>VLOOKUP(A599,'Story Data'!A:B,2,0)*1000</f>
        <v>3100</v>
      </c>
    </row>
    <row r="600" spans="1:21">
      <c r="A600" s="47" t="s">
        <v>325</v>
      </c>
      <c r="B600" s="47" t="s">
        <v>54</v>
      </c>
      <c r="C600" s="47">
        <v>109</v>
      </c>
      <c r="D600" s="47">
        <v>0</v>
      </c>
      <c r="E600" s="47">
        <v>1</v>
      </c>
      <c r="F600" s="47">
        <v>0.8</v>
      </c>
      <c r="G600" s="47">
        <v>0.6</v>
      </c>
      <c r="H600" s="47">
        <v>0.8</v>
      </c>
      <c r="I600" s="47">
        <v>0.6</v>
      </c>
      <c r="J600" s="47" t="s">
        <v>348</v>
      </c>
      <c r="K600" s="47">
        <v>8.7899999999999991</v>
      </c>
      <c r="L600" s="47">
        <v>3.06</v>
      </c>
      <c r="M600" s="47">
        <v>37.200000000000003</v>
      </c>
      <c r="N600" s="47">
        <v>8.7899999999999991</v>
      </c>
      <c r="O600" s="47">
        <v>3.06</v>
      </c>
      <c r="P600" s="47">
        <v>41.1</v>
      </c>
      <c r="Q600" s="47" t="str">
        <f t="shared" si="33"/>
        <v>C22-AP MAI</v>
      </c>
      <c r="R600" s="47">
        <f t="shared" si="34"/>
        <v>600</v>
      </c>
      <c r="S600" s="47">
        <f t="shared" si="35"/>
        <v>800</v>
      </c>
      <c r="U600" s="47">
        <f>VLOOKUP(A600,'Story Data'!A:B,2,0)*1000</f>
        <v>3900</v>
      </c>
    </row>
    <row r="601" spans="1:21">
      <c r="A601" s="47" t="s">
        <v>326</v>
      </c>
      <c r="B601" s="47" t="s">
        <v>54</v>
      </c>
      <c r="C601" s="47">
        <v>109</v>
      </c>
      <c r="D601" s="47">
        <v>0</v>
      </c>
      <c r="E601" s="47">
        <v>1</v>
      </c>
      <c r="F601" s="47">
        <v>0.8</v>
      </c>
      <c r="G601" s="47">
        <v>0.6</v>
      </c>
      <c r="H601" s="47">
        <v>0.8</v>
      </c>
      <c r="I601" s="47">
        <v>0.6</v>
      </c>
      <c r="J601" s="47" t="s">
        <v>348</v>
      </c>
      <c r="K601" s="47">
        <v>8.7899999999999991</v>
      </c>
      <c r="L601" s="47">
        <v>3.06</v>
      </c>
      <c r="M601" s="47">
        <v>33.299999999999997</v>
      </c>
      <c r="N601" s="47">
        <v>8.7899999999999991</v>
      </c>
      <c r="O601" s="47">
        <v>3.06</v>
      </c>
      <c r="P601" s="47">
        <v>37.200000000000003</v>
      </c>
      <c r="Q601" s="47" t="str">
        <f t="shared" si="33"/>
        <v>C22-T9</v>
      </c>
      <c r="R601" s="47">
        <f t="shared" si="34"/>
        <v>600</v>
      </c>
      <c r="S601" s="47">
        <f t="shared" si="35"/>
        <v>800</v>
      </c>
      <c r="U601" s="47">
        <f>VLOOKUP(A601,'Story Data'!A:B,2,0)*1000</f>
        <v>3900</v>
      </c>
    </row>
    <row r="602" spans="1:21">
      <c r="A602" s="47" t="s">
        <v>327</v>
      </c>
      <c r="B602" s="47" t="s">
        <v>54</v>
      </c>
      <c r="C602" s="47">
        <v>109</v>
      </c>
      <c r="D602" s="47">
        <v>0</v>
      </c>
      <c r="E602" s="47">
        <v>1</v>
      </c>
      <c r="F602" s="47">
        <v>0.8</v>
      </c>
      <c r="G602" s="47">
        <v>0.6</v>
      </c>
      <c r="H602" s="47">
        <v>0.8</v>
      </c>
      <c r="I602" s="47">
        <v>0.6</v>
      </c>
      <c r="J602" s="47" t="s">
        <v>348</v>
      </c>
      <c r="K602" s="47">
        <v>8.7899999999999991</v>
      </c>
      <c r="L602" s="47">
        <v>3.06</v>
      </c>
      <c r="M602" s="47">
        <v>29.4</v>
      </c>
      <c r="N602" s="47">
        <v>8.7899999999999991</v>
      </c>
      <c r="O602" s="47">
        <v>3.06</v>
      </c>
      <c r="P602" s="47">
        <v>33.299999999999997</v>
      </c>
      <c r="Q602" s="47" t="str">
        <f t="shared" si="33"/>
        <v>C22-T8</v>
      </c>
      <c r="R602" s="47">
        <f t="shared" si="34"/>
        <v>600</v>
      </c>
      <c r="S602" s="47">
        <f t="shared" si="35"/>
        <v>800</v>
      </c>
      <c r="U602" s="47">
        <f>VLOOKUP(A602,'Story Data'!A:B,2,0)*1000</f>
        <v>3900</v>
      </c>
    </row>
    <row r="603" spans="1:21">
      <c r="A603" s="47" t="s">
        <v>328</v>
      </c>
      <c r="B603" s="47" t="s">
        <v>54</v>
      </c>
      <c r="C603" s="47">
        <v>109</v>
      </c>
      <c r="D603" s="47">
        <v>0</v>
      </c>
      <c r="E603" s="47">
        <v>1</v>
      </c>
      <c r="F603" s="47">
        <v>0.8</v>
      </c>
      <c r="G603" s="47">
        <v>0.6</v>
      </c>
      <c r="H603" s="47">
        <v>0.8</v>
      </c>
      <c r="I603" s="47">
        <v>0.6</v>
      </c>
      <c r="J603" s="47" t="s">
        <v>348</v>
      </c>
      <c r="K603" s="47">
        <v>8.7899999999999991</v>
      </c>
      <c r="L603" s="47">
        <v>3.06</v>
      </c>
      <c r="M603" s="47">
        <v>25.5</v>
      </c>
      <c r="N603" s="47">
        <v>8.7899999999999991</v>
      </c>
      <c r="O603" s="47">
        <v>3.06</v>
      </c>
      <c r="P603" s="47">
        <v>29.4</v>
      </c>
      <c r="Q603" s="47" t="str">
        <f t="shared" si="33"/>
        <v>C22-T7</v>
      </c>
      <c r="R603" s="47">
        <f t="shared" si="34"/>
        <v>600</v>
      </c>
      <c r="S603" s="47">
        <f t="shared" si="35"/>
        <v>800</v>
      </c>
      <c r="U603" s="47">
        <f>VLOOKUP(A603,'Story Data'!A:B,2,0)*1000</f>
        <v>3900</v>
      </c>
    </row>
    <row r="604" spans="1:21">
      <c r="A604" s="47" t="s">
        <v>329</v>
      </c>
      <c r="B604" s="47" t="s">
        <v>54</v>
      </c>
      <c r="C604" s="47">
        <v>109</v>
      </c>
      <c r="D604" s="47">
        <v>0</v>
      </c>
      <c r="E604" s="47">
        <v>1</v>
      </c>
      <c r="F604" s="47">
        <v>0.8</v>
      </c>
      <c r="G604" s="47">
        <v>0.6</v>
      </c>
      <c r="H604" s="47">
        <v>0.8</v>
      </c>
      <c r="I604" s="47">
        <v>0.6</v>
      </c>
      <c r="J604" s="47" t="s">
        <v>348</v>
      </c>
      <c r="K604" s="47">
        <v>8.7899999999999991</v>
      </c>
      <c r="L604" s="47">
        <v>3.06</v>
      </c>
      <c r="M604" s="47">
        <v>21.6</v>
      </c>
      <c r="N604" s="47">
        <v>8.7899999999999991</v>
      </c>
      <c r="O604" s="47">
        <v>3.06</v>
      </c>
      <c r="P604" s="47">
        <v>25.5</v>
      </c>
      <c r="Q604" s="47" t="str">
        <f t="shared" si="33"/>
        <v>C22-T6</v>
      </c>
      <c r="R604" s="47">
        <f t="shared" si="34"/>
        <v>600</v>
      </c>
      <c r="S604" s="47">
        <f t="shared" si="35"/>
        <v>800</v>
      </c>
      <c r="U604" s="47">
        <f>VLOOKUP(A604,'Story Data'!A:B,2,0)*1000</f>
        <v>3900</v>
      </c>
    </row>
    <row r="605" spans="1:21">
      <c r="A605" s="47" t="s">
        <v>324</v>
      </c>
      <c r="B605" s="47" t="s">
        <v>54</v>
      </c>
      <c r="C605" s="47">
        <v>109</v>
      </c>
      <c r="D605" s="47">
        <v>0</v>
      </c>
      <c r="E605" s="47">
        <v>1</v>
      </c>
      <c r="F605" s="47">
        <v>0.8</v>
      </c>
      <c r="G605" s="47">
        <v>0.6</v>
      </c>
      <c r="H605" s="47">
        <v>0.8</v>
      </c>
      <c r="I605" s="47">
        <v>0.6</v>
      </c>
      <c r="J605" s="47" t="s">
        <v>348</v>
      </c>
      <c r="K605" s="47">
        <v>8.7899999999999991</v>
      </c>
      <c r="L605" s="47">
        <v>3.06</v>
      </c>
      <c r="M605" s="47">
        <v>17.7</v>
      </c>
      <c r="N605" s="47">
        <v>8.7899999999999991</v>
      </c>
      <c r="O605" s="47">
        <v>3.06</v>
      </c>
      <c r="P605" s="47">
        <v>21.6</v>
      </c>
      <c r="Q605" s="47" t="str">
        <f t="shared" si="33"/>
        <v>C22-T5</v>
      </c>
      <c r="R605" s="47">
        <f t="shared" si="34"/>
        <v>600</v>
      </c>
      <c r="S605" s="47">
        <f t="shared" si="35"/>
        <v>800</v>
      </c>
      <c r="U605" s="47">
        <f>VLOOKUP(A605,'Story Data'!A:B,2,0)*1000</f>
        <v>3900</v>
      </c>
    </row>
    <row r="606" spans="1:21">
      <c r="A606" s="47" t="s">
        <v>330</v>
      </c>
      <c r="B606" s="47" t="s">
        <v>54</v>
      </c>
      <c r="C606" s="47">
        <v>109</v>
      </c>
      <c r="D606" s="47">
        <v>0</v>
      </c>
      <c r="E606" s="47">
        <v>1</v>
      </c>
      <c r="F606" s="47">
        <v>0.8</v>
      </c>
      <c r="G606" s="47">
        <v>0.8</v>
      </c>
      <c r="H606" s="47">
        <v>0.8</v>
      </c>
      <c r="I606" s="47">
        <v>0.8</v>
      </c>
      <c r="J606" s="47" t="s">
        <v>348</v>
      </c>
      <c r="K606" s="47">
        <v>8.7899999999999991</v>
      </c>
      <c r="L606" s="47">
        <v>3.06</v>
      </c>
      <c r="M606" s="47">
        <v>12.6</v>
      </c>
      <c r="N606" s="47">
        <v>8.7899999999999991</v>
      </c>
      <c r="O606" s="47">
        <v>3.06</v>
      </c>
      <c r="P606" s="47">
        <v>17.7</v>
      </c>
      <c r="Q606" s="47" t="str">
        <f t="shared" si="33"/>
        <v>C22-T4</v>
      </c>
      <c r="R606" s="47">
        <f t="shared" si="34"/>
        <v>800</v>
      </c>
      <c r="S606" s="47">
        <f t="shared" si="35"/>
        <v>800</v>
      </c>
      <c r="U606" s="47">
        <f>VLOOKUP(A606,'Story Data'!A:B,2,0)*1000</f>
        <v>5100</v>
      </c>
    </row>
    <row r="607" spans="1:21">
      <c r="A607" s="47" t="s">
        <v>331</v>
      </c>
      <c r="B607" s="47" t="s">
        <v>54</v>
      </c>
      <c r="C607" s="47">
        <v>109</v>
      </c>
      <c r="D607" s="47">
        <v>0</v>
      </c>
      <c r="E607" s="47">
        <v>1</v>
      </c>
      <c r="F607" s="47">
        <v>0.8</v>
      </c>
      <c r="G607" s="47">
        <v>0.8</v>
      </c>
      <c r="H607" s="47">
        <v>0.8</v>
      </c>
      <c r="I607" s="47">
        <v>0.8</v>
      </c>
      <c r="J607" s="47" t="s">
        <v>348</v>
      </c>
      <c r="K607" s="47">
        <v>8.7899999999999991</v>
      </c>
      <c r="L607" s="47">
        <v>3.06</v>
      </c>
      <c r="M607" s="47">
        <v>8.1</v>
      </c>
      <c r="N607" s="47">
        <v>8.7899999999999991</v>
      </c>
      <c r="O607" s="47">
        <v>3.06</v>
      </c>
      <c r="P607" s="47">
        <v>12.6</v>
      </c>
      <c r="Q607" s="47" t="str">
        <f t="shared" si="33"/>
        <v>C22-T3</v>
      </c>
      <c r="R607" s="47">
        <f t="shared" si="34"/>
        <v>800</v>
      </c>
      <c r="S607" s="47">
        <f t="shared" si="35"/>
        <v>800</v>
      </c>
      <c r="U607" s="47">
        <f>VLOOKUP(A607,'Story Data'!A:B,2,0)*1000</f>
        <v>4500</v>
      </c>
    </row>
    <row r="608" spans="1:21">
      <c r="A608" s="47" t="s">
        <v>135</v>
      </c>
      <c r="B608" s="47" t="s">
        <v>54</v>
      </c>
      <c r="C608" s="47">
        <v>109</v>
      </c>
      <c r="D608" s="47">
        <v>0</v>
      </c>
      <c r="E608" s="47">
        <v>1</v>
      </c>
      <c r="F608" s="47">
        <v>0.8</v>
      </c>
      <c r="G608" s="47">
        <v>0.8</v>
      </c>
      <c r="H608" s="47">
        <v>0.8</v>
      </c>
      <c r="I608" s="47">
        <v>0.8</v>
      </c>
      <c r="J608" s="47" t="s">
        <v>348</v>
      </c>
      <c r="K608" s="47">
        <v>8.7899999999999991</v>
      </c>
      <c r="L608" s="47">
        <v>3.06</v>
      </c>
      <c r="M608" s="47">
        <v>3</v>
      </c>
      <c r="N608" s="47">
        <v>8.7899999999999991</v>
      </c>
      <c r="O608" s="47">
        <v>3.06</v>
      </c>
      <c r="P608" s="47">
        <v>8.1</v>
      </c>
      <c r="Q608" s="47" t="str">
        <f t="shared" si="33"/>
        <v>C22-T2</v>
      </c>
      <c r="R608" s="47">
        <f t="shared" si="34"/>
        <v>800</v>
      </c>
      <c r="S608" s="47">
        <f t="shared" si="35"/>
        <v>800</v>
      </c>
      <c r="U608" s="47">
        <f>VLOOKUP(A608,'Story Data'!A:B,2,0)*1000</f>
        <v>5100</v>
      </c>
    </row>
    <row r="609" spans="1:21">
      <c r="A609" s="47" t="s">
        <v>332</v>
      </c>
      <c r="B609" s="47" t="s">
        <v>54</v>
      </c>
      <c r="C609" s="47">
        <v>109</v>
      </c>
      <c r="D609" s="47">
        <v>0</v>
      </c>
      <c r="E609" s="47">
        <v>1</v>
      </c>
      <c r="F609" s="47">
        <v>0.8</v>
      </c>
      <c r="G609" s="47">
        <v>0.8</v>
      </c>
      <c r="H609" s="47">
        <v>0.8</v>
      </c>
      <c r="I609" s="47">
        <v>0.8</v>
      </c>
      <c r="J609" s="47" t="s">
        <v>348</v>
      </c>
      <c r="K609" s="47">
        <v>8.7899999999999991</v>
      </c>
      <c r="L609" s="47">
        <v>3.06</v>
      </c>
      <c r="M609" s="47">
        <v>0</v>
      </c>
      <c r="N609" s="47">
        <v>8.7899999999999991</v>
      </c>
      <c r="O609" s="47">
        <v>3.06</v>
      </c>
      <c r="P609" s="47">
        <v>3</v>
      </c>
      <c r="Q609" s="47" t="str">
        <f t="shared" si="33"/>
        <v>C22-T1</v>
      </c>
      <c r="R609" s="47">
        <f t="shared" si="34"/>
        <v>800</v>
      </c>
      <c r="S609" s="47">
        <f t="shared" si="35"/>
        <v>800</v>
      </c>
      <c r="U609" s="47">
        <f>VLOOKUP(A609,'Story Data'!A:B,2,0)*1000</f>
        <v>3000</v>
      </c>
    </row>
    <row r="610" spans="1:21">
      <c r="A610" s="47" t="s">
        <v>30</v>
      </c>
      <c r="B610" s="47" t="s">
        <v>54</v>
      </c>
      <c r="C610" s="47">
        <v>109</v>
      </c>
      <c r="D610" s="47">
        <v>0</v>
      </c>
      <c r="E610" s="47">
        <v>1</v>
      </c>
      <c r="F610" s="47">
        <v>0.8</v>
      </c>
      <c r="G610" s="47">
        <v>0.8</v>
      </c>
      <c r="H610" s="47">
        <v>0.8</v>
      </c>
      <c r="I610" s="47">
        <v>0.8</v>
      </c>
      <c r="J610" s="47" t="s">
        <v>348</v>
      </c>
      <c r="K610" s="47">
        <v>8.7899999999999991</v>
      </c>
      <c r="L610" s="47">
        <v>3.06</v>
      </c>
      <c r="M610" s="47">
        <v>-3.1</v>
      </c>
      <c r="N610" s="47">
        <v>8.7899999999999991</v>
      </c>
      <c r="O610" s="47">
        <v>3.06</v>
      </c>
      <c r="P610" s="47">
        <v>0</v>
      </c>
      <c r="Q610" s="47" t="str">
        <f t="shared" si="33"/>
        <v>C22-HAM</v>
      </c>
      <c r="R610" s="47">
        <f t="shared" si="34"/>
        <v>800</v>
      </c>
      <c r="S610" s="47">
        <f t="shared" si="35"/>
        <v>800</v>
      </c>
      <c r="U610" s="47">
        <f>VLOOKUP(A610,'Story Data'!A:B,2,0)*1000</f>
        <v>3100</v>
      </c>
    </row>
    <row r="611" spans="1:21">
      <c r="A611" s="47" t="s">
        <v>325</v>
      </c>
      <c r="B611" s="47" t="s">
        <v>53</v>
      </c>
      <c r="C611" s="47">
        <v>109</v>
      </c>
      <c r="D611" s="47">
        <v>0</v>
      </c>
      <c r="E611" s="47">
        <v>1</v>
      </c>
      <c r="F611" s="47">
        <v>0.8</v>
      </c>
      <c r="G611" s="47">
        <v>0.6</v>
      </c>
      <c r="H611" s="47">
        <v>0.8</v>
      </c>
      <c r="I611" s="47">
        <v>0.6</v>
      </c>
      <c r="J611" s="47" t="s">
        <v>348</v>
      </c>
      <c r="K611" s="47">
        <v>0</v>
      </c>
      <c r="L611" s="47">
        <v>0</v>
      </c>
      <c r="M611" s="47">
        <v>37.200000000000003</v>
      </c>
      <c r="N611" s="47">
        <v>0</v>
      </c>
      <c r="O611" s="47">
        <v>0</v>
      </c>
      <c r="P611" s="47">
        <v>41.1</v>
      </c>
      <c r="Q611" s="47" t="str">
        <f t="shared" si="33"/>
        <v>C21-AP MAI</v>
      </c>
      <c r="R611" s="47">
        <f t="shared" si="34"/>
        <v>600</v>
      </c>
      <c r="S611" s="47">
        <f t="shared" si="35"/>
        <v>800</v>
      </c>
      <c r="U611" s="47">
        <f>VLOOKUP(A611,'Story Data'!A:B,2,0)*1000</f>
        <v>3900</v>
      </c>
    </row>
    <row r="612" spans="1:21">
      <c r="A612" s="47" t="s">
        <v>326</v>
      </c>
      <c r="B612" s="47" t="s">
        <v>53</v>
      </c>
      <c r="C612" s="47">
        <v>109</v>
      </c>
      <c r="D612" s="47">
        <v>0</v>
      </c>
      <c r="E612" s="47">
        <v>1</v>
      </c>
      <c r="F612" s="47">
        <v>0.8</v>
      </c>
      <c r="G612" s="47">
        <v>0.6</v>
      </c>
      <c r="H612" s="47">
        <v>0.8</v>
      </c>
      <c r="I612" s="47">
        <v>0.6</v>
      </c>
      <c r="J612" s="47" t="s">
        <v>348</v>
      </c>
      <c r="K612" s="47">
        <v>0</v>
      </c>
      <c r="L612" s="47">
        <v>0</v>
      </c>
      <c r="M612" s="47">
        <v>33.299999999999997</v>
      </c>
      <c r="N612" s="47">
        <v>0</v>
      </c>
      <c r="O612" s="47">
        <v>0</v>
      </c>
      <c r="P612" s="47">
        <v>37.200000000000003</v>
      </c>
      <c r="Q612" s="47" t="str">
        <f t="shared" si="33"/>
        <v>C21-T9</v>
      </c>
      <c r="R612" s="47">
        <f t="shared" si="34"/>
        <v>600</v>
      </c>
      <c r="S612" s="47">
        <f t="shared" si="35"/>
        <v>800</v>
      </c>
      <c r="U612" s="47">
        <f>VLOOKUP(A612,'Story Data'!A:B,2,0)*1000</f>
        <v>3900</v>
      </c>
    </row>
    <row r="613" spans="1:21">
      <c r="A613" s="47" t="s">
        <v>327</v>
      </c>
      <c r="B613" s="47" t="s">
        <v>53</v>
      </c>
      <c r="C613" s="47">
        <v>109</v>
      </c>
      <c r="D613" s="47">
        <v>0</v>
      </c>
      <c r="E613" s="47">
        <v>1</v>
      </c>
      <c r="F613" s="47">
        <v>0.8</v>
      </c>
      <c r="G613" s="47">
        <v>0.6</v>
      </c>
      <c r="H613" s="47">
        <v>0.8</v>
      </c>
      <c r="I613" s="47">
        <v>0.6</v>
      </c>
      <c r="J613" s="47" t="s">
        <v>348</v>
      </c>
      <c r="K613" s="47">
        <v>0</v>
      </c>
      <c r="L613" s="47">
        <v>0</v>
      </c>
      <c r="M613" s="47">
        <v>29.4</v>
      </c>
      <c r="N613" s="47">
        <v>0</v>
      </c>
      <c r="O613" s="47">
        <v>0</v>
      </c>
      <c r="P613" s="47">
        <v>33.299999999999997</v>
      </c>
      <c r="Q613" s="47" t="str">
        <f t="shared" si="33"/>
        <v>C21-T8</v>
      </c>
      <c r="R613" s="47">
        <f t="shared" si="34"/>
        <v>600</v>
      </c>
      <c r="S613" s="47">
        <f t="shared" si="35"/>
        <v>800</v>
      </c>
      <c r="U613" s="47">
        <f>VLOOKUP(A613,'Story Data'!A:B,2,0)*1000</f>
        <v>3900</v>
      </c>
    </row>
    <row r="614" spans="1:21">
      <c r="A614" s="47" t="s">
        <v>328</v>
      </c>
      <c r="B614" s="47" t="s">
        <v>53</v>
      </c>
      <c r="C614" s="47">
        <v>109</v>
      </c>
      <c r="D614" s="47">
        <v>0</v>
      </c>
      <c r="E614" s="47">
        <v>1</v>
      </c>
      <c r="F614" s="47">
        <v>0.8</v>
      </c>
      <c r="G614" s="47">
        <v>0.6</v>
      </c>
      <c r="H614" s="47">
        <v>0.8</v>
      </c>
      <c r="I614" s="47">
        <v>0.6</v>
      </c>
      <c r="J614" s="47" t="s">
        <v>348</v>
      </c>
      <c r="K614" s="47">
        <v>0</v>
      </c>
      <c r="L614" s="47">
        <v>0</v>
      </c>
      <c r="M614" s="47">
        <v>25.5</v>
      </c>
      <c r="N614" s="47">
        <v>0</v>
      </c>
      <c r="O614" s="47">
        <v>0</v>
      </c>
      <c r="P614" s="47">
        <v>29.4</v>
      </c>
      <c r="Q614" s="47" t="str">
        <f t="shared" si="33"/>
        <v>C21-T7</v>
      </c>
      <c r="R614" s="47">
        <f t="shared" si="34"/>
        <v>600</v>
      </c>
      <c r="S614" s="47">
        <f t="shared" si="35"/>
        <v>800</v>
      </c>
      <c r="U614" s="47">
        <f>VLOOKUP(A614,'Story Data'!A:B,2,0)*1000</f>
        <v>3900</v>
      </c>
    </row>
    <row r="615" spans="1:21">
      <c r="A615" s="47" t="s">
        <v>329</v>
      </c>
      <c r="B615" s="47" t="s">
        <v>53</v>
      </c>
      <c r="C615" s="47">
        <v>109</v>
      </c>
      <c r="D615" s="47">
        <v>0</v>
      </c>
      <c r="E615" s="47">
        <v>1</v>
      </c>
      <c r="F615" s="47">
        <v>0.8</v>
      </c>
      <c r="G615" s="47">
        <v>0.6</v>
      </c>
      <c r="H615" s="47">
        <v>0.8</v>
      </c>
      <c r="I615" s="47">
        <v>0.6</v>
      </c>
      <c r="J615" s="47" t="s">
        <v>348</v>
      </c>
      <c r="K615" s="47">
        <v>0</v>
      </c>
      <c r="L615" s="47">
        <v>0</v>
      </c>
      <c r="M615" s="47">
        <v>21.6</v>
      </c>
      <c r="N615" s="47">
        <v>0</v>
      </c>
      <c r="O615" s="47">
        <v>0</v>
      </c>
      <c r="P615" s="47">
        <v>25.5</v>
      </c>
      <c r="Q615" s="47" t="str">
        <f t="shared" si="33"/>
        <v>C21-T6</v>
      </c>
      <c r="R615" s="47">
        <f t="shared" si="34"/>
        <v>600</v>
      </c>
      <c r="S615" s="47">
        <f t="shared" si="35"/>
        <v>800</v>
      </c>
      <c r="U615" s="47">
        <f>VLOOKUP(A615,'Story Data'!A:B,2,0)*1000</f>
        <v>3900</v>
      </c>
    </row>
    <row r="616" spans="1:21">
      <c r="A616" s="47" t="s">
        <v>324</v>
      </c>
      <c r="B616" s="47" t="s">
        <v>53</v>
      </c>
      <c r="C616" s="47">
        <v>109</v>
      </c>
      <c r="D616" s="47">
        <v>0</v>
      </c>
      <c r="E616" s="47">
        <v>1</v>
      </c>
      <c r="F616" s="47">
        <v>0.8</v>
      </c>
      <c r="G616" s="47">
        <v>0.6</v>
      </c>
      <c r="H616" s="47">
        <v>0.8</v>
      </c>
      <c r="I616" s="47">
        <v>0.6</v>
      </c>
      <c r="J616" s="47" t="s">
        <v>348</v>
      </c>
      <c r="K616" s="47">
        <v>0</v>
      </c>
      <c r="L616" s="47">
        <v>0</v>
      </c>
      <c r="M616" s="47">
        <v>17.7</v>
      </c>
      <c r="N616" s="47">
        <v>0</v>
      </c>
      <c r="O616" s="47">
        <v>0</v>
      </c>
      <c r="P616" s="47">
        <v>21.6</v>
      </c>
      <c r="Q616" s="47" t="str">
        <f t="shared" si="33"/>
        <v>C21-T5</v>
      </c>
      <c r="R616" s="47">
        <f t="shared" si="34"/>
        <v>600</v>
      </c>
      <c r="S616" s="47">
        <f t="shared" si="35"/>
        <v>800</v>
      </c>
      <c r="U616" s="47">
        <f>VLOOKUP(A616,'Story Data'!A:B,2,0)*1000</f>
        <v>3900</v>
      </c>
    </row>
    <row r="617" spans="1:21">
      <c r="A617" s="47" t="s">
        <v>330</v>
      </c>
      <c r="B617" s="47" t="s">
        <v>53</v>
      </c>
      <c r="C617" s="47">
        <v>109</v>
      </c>
      <c r="D617" s="47">
        <v>0</v>
      </c>
      <c r="E617" s="47">
        <v>1</v>
      </c>
      <c r="F617" s="47">
        <v>0.8</v>
      </c>
      <c r="G617" s="47">
        <v>0.8</v>
      </c>
      <c r="H617" s="47">
        <v>0.8</v>
      </c>
      <c r="I617" s="47">
        <v>0.8</v>
      </c>
      <c r="J617" s="47" t="s">
        <v>348</v>
      </c>
      <c r="K617" s="47">
        <v>0</v>
      </c>
      <c r="L617" s="47">
        <v>0</v>
      </c>
      <c r="M617" s="47">
        <v>12.6</v>
      </c>
      <c r="N617" s="47">
        <v>0</v>
      </c>
      <c r="O617" s="47">
        <v>0</v>
      </c>
      <c r="P617" s="47">
        <v>17.7</v>
      </c>
      <c r="Q617" s="47" t="str">
        <f t="shared" si="33"/>
        <v>C21-T4</v>
      </c>
      <c r="R617" s="47">
        <f t="shared" si="34"/>
        <v>800</v>
      </c>
      <c r="S617" s="47">
        <f t="shared" si="35"/>
        <v>800</v>
      </c>
      <c r="U617" s="47">
        <f>VLOOKUP(A617,'Story Data'!A:B,2,0)*1000</f>
        <v>5100</v>
      </c>
    </row>
    <row r="618" spans="1:21">
      <c r="A618" s="47" t="s">
        <v>331</v>
      </c>
      <c r="B618" s="47" t="s">
        <v>53</v>
      </c>
      <c r="C618" s="47">
        <v>109</v>
      </c>
      <c r="D618" s="47">
        <v>0</v>
      </c>
      <c r="E618" s="47">
        <v>1</v>
      </c>
      <c r="F618" s="47">
        <v>0.8</v>
      </c>
      <c r="G618" s="47">
        <v>0.8</v>
      </c>
      <c r="H618" s="47">
        <v>0.8</v>
      </c>
      <c r="I618" s="47">
        <v>0.8</v>
      </c>
      <c r="J618" s="47" t="s">
        <v>348</v>
      </c>
      <c r="K618" s="47">
        <v>0</v>
      </c>
      <c r="L618" s="47">
        <v>0</v>
      </c>
      <c r="M618" s="47">
        <v>8.1</v>
      </c>
      <c r="N618" s="47">
        <v>0</v>
      </c>
      <c r="O618" s="47">
        <v>0</v>
      </c>
      <c r="P618" s="47">
        <v>12.6</v>
      </c>
      <c r="Q618" s="47" t="str">
        <f t="shared" si="33"/>
        <v>C21-T3</v>
      </c>
      <c r="R618" s="47">
        <f t="shared" si="34"/>
        <v>800</v>
      </c>
      <c r="S618" s="47">
        <f t="shared" si="35"/>
        <v>800</v>
      </c>
      <c r="U618" s="47">
        <f>VLOOKUP(A618,'Story Data'!A:B,2,0)*1000</f>
        <v>4500</v>
      </c>
    </row>
    <row r="619" spans="1:21">
      <c r="A619" s="47" t="s">
        <v>135</v>
      </c>
      <c r="B619" s="47" t="s">
        <v>53</v>
      </c>
      <c r="C619" s="47">
        <v>109</v>
      </c>
      <c r="D619" s="47">
        <v>0</v>
      </c>
      <c r="E619" s="47">
        <v>1</v>
      </c>
      <c r="F619" s="47">
        <v>0.8</v>
      </c>
      <c r="G619" s="47">
        <v>0.8</v>
      </c>
      <c r="H619" s="47">
        <v>0.8</v>
      </c>
      <c r="I619" s="47">
        <v>0.8</v>
      </c>
      <c r="J619" s="47" t="s">
        <v>348</v>
      </c>
      <c r="K619" s="47">
        <v>0</v>
      </c>
      <c r="L619" s="47">
        <v>0</v>
      </c>
      <c r="M619" s="47">
        <v>3</v>
      </c>
      <c r="N619" s="47">
        <v>0</v>
      </c>
      <c r="O619" s="47">
        <v>0</v>
      </c>
      <c r="P619" s="47">
        <v>8.1</v>
      </c>
      <c r="Q619" s="47" t="str">
        <f t="shared" si="33"/>
        <v>C21-T2</v>
      </c>
      <c r="R619" s="47">
        <f t="shared" si="34"/>
        <v>800</v>
      </c>
      <c r="S619" s="47">
        <f t="shared" si="35"/>
        <v>800</v>
      </c>
      <c r="U619" s="47">
        <f>VLOOKUP(A619,'Story Data'!A:B,2,0)*1000</f>
        <v>5100</v>
      </c>
    </row>
    <row r="620" spans="1:21">
      <c r="A620" s="47" t="s">
        <v>332</v>
      </c>
      <c r="B620" s="47" t="s">
        <v>53</v>
      </c>
      <c r="C620" s="47">
        <v>109</v>
      </c>
      <c r="D620" s="47">
        <v>0</v>
      </c>
      <c r="E620" s="47">
        <v>1</v>
      </c>
      <c r="F620" s="47">
        <v>0.8</v>
      </c>
      <c r="G620" s="47">
        <v>0.8</v>
      </c>
      <c r="H620" s="47">
        <v>0.8</v>
      </c>
      <c r="I620" s="47">
        <v>0.8</v>
      </c>
      <c r="J620" s="47" t="s">
        <v>348</v>
      </c>
      <c r="K620" s="47">
        <v>0</v>
      </c>
      <c r="L620" s="47">
        <v>0</v>
      </c>
      <c r="M620" s="47">
        <v>0</v>
      </c>
      <c r="N620" s="47">
        <v>0</v>
      </c>
      <c r="O620" s="47">
        <v>0</v>
      </c>
      <c r="P620" s="47">
        <v>3</v>
      </c>
      <c r="Q620" s="47" t="str">
        <f t="shared" si="33"/>
        <v>C21-T1</v>
      </c>
      <c r="R620" s="47">
        <f t="shared" si="34"/>
        <v>800</v>
      </c>
      <c r="S620" s="47">
        <f t="shared" si="35"/>
        <v>800</v>
      </c>
      <c r="U620" s="47">
        <f>VLOOKUP(A620,'Story Data'!A:B,2,0)*1000</f>
        <v>3000</v>
      </c>
    </row>
    <row r="621" spans="1:21">
      <c r="A621" s="47" t="s">
        <v>30</v>
      </c>
      <c r="B621" s="47" t="s">
        <v>53</v>
      </c>
      <c r="C621" s="47">
        <v>109</v>
      </c>
      <c r="D621" s="47">
        <v>0</v>
      </c>
      <c r="E621" s="47">
        <v>1</v>
      </c>
      <c r="F621" s="47">
        <v>0.8</v>
      </c>
      <c r="G621" s="47">
        <v>0.8</v>
      </c>
      <c r="H621" s="47">
        <v>0.8</v>
      </c>
      <c r="I621" s="47">
        <v>0.8</v>
      </c>
      <c r="J621" s="47" t="s">
        <v>348</v>
      </c>
      <c r="K621" s="47">
        <v>0</v>
      </c>
      <c r="L621" s="47">
        <v>0</v>
      </c>
      <c r="M621" s="47">
        <v>-3.1</v>
      </c>
      <c r="N621" s="47">
        <v>0</v>
      </c>
      <c r="O621" s="47">
        <v>0</v>
      </c>
      <c r="P621" s="47">
        <v>0</v>
      </c>
      <c r="Q621" s="47" t="str">
        <f t="shared" si="33"/>
        <v>C21-HAM</v>
      </c>
      <c r="R621" s="47">
        <f t="shared" si="34"/>
        <v>800</v>
      </c>
      <c r="S621" s="47">
        <f t="shared" si="35"/>
        <v>800</v>
      </c>
      <c r="U621" s="47">
        <f>VLOOKUP(A621,'Story Data'!A:B,2,0)*1000</f>
        <v>3100</v>
      </c>
    </row>
    <row r="622" spans="1:21">
      <c r="A622" s="47" t="s">
        <v>325</v>
      </c>
      <c r="B622" s="47" t="s">
        <v>52</v>
      </c>
      <c r="C622" s="47">
        <v>71</v>
      </c>
      <c r="D622" s="47">
        <v>0</v>
      </c>
      <c r="E622" s="47">
        <v>1</v>
      </c>
      <c r="F622" s="47">
        <v>0.6</v>
      </c>
      <c r="G622" s="47">
        <v>0.5</v>
      </c>
      <c r="H622" s="47">
        <v>0.6</v>
      </c>
      <c r="I622" s="47">
        <v>0.5</v>
      </c>
      <c r="J622" s="47" t="s">
        <v>348</v>
      </c>
      <c r="K622" s="47">
        <v>40.01</v>
      </c>
      <c r="L622" s="47">
        <v>32.1</v>
      </c>
      <c r="M622" s="47">
        <v>37.200000000000003</v>
      </c>
      <c r="N622" s="47">
        <v>40.01</v>
      </c>
      <c r="O622" s="47">
        <v>32.1</v>
      </c>
      <c r="P622" s="47">
        <v>41.1</v>
      </c>
      <c r="Q622" s="47" t="str">
        <f t="shared" si="33"/>
        <v>C20-AP MAI</v>
      </c>
      <c r="R622" s="47">
        <f t="shared" si="34"/>
        <v>500</v>
      </c>
      <c r="S622" s="47">
        <f t="shared" si="35"/>
        <v>600</v>
      </c>
      <c r="U622" s="47">
        <f>VLOOKUP(A622,'Story Data'!A:B,2,0)*1000</f>
        <v>3900</v>
      </c>
    </row>
    <row r="623" spans="1:21">
      <c r="A623" s="47" t="s">
        <v>326</v>
      </c>
      <c r="B623" s="47" t="s">
        <v>52</v>
      </c>
      <c r="C623" s="47">
        <v>71</v>
      </c>
      <c r="D623" s="47">
        <v>0</v>
      </c>
      <c r="E623" s="47">
        <v>1</v>
      </c>
      <c r="F623" s="47">
        <v>0.6</v>
      </c>
      <c r="G623" s="47">
        <v>0.5</v>
      </c>
      <c r="H623" s="47">
        <v>0.6</v>
      </c>
      <c r="I623" s="47">
        <v>0.5</v>
      </c>
      <c r="J623" s="47" t="s">
        <v>348</v>
      </c>
      <c r="K623" s="47">
        <v>40.01</v>
      </c>
      <c r="L623" s="47">
        <v>32.1</v>
      </c>
      <c r="M623" s="47">
        <v>33.299999999999997</v>
      </c>
      <c r="N623" s="47">
        <v>40.01</v>
      </c>
      <c r="O623" s="47">
        <v>32.1</v>
      </c>
      <c r="P623" s="47">
        <v>37.200000000000003</v>
      </c>
      <c r="Q623" s="47" t="str">
        <f t="shared" si="33"/>
        <v>C20-T9</v>
      </c>
      <c r="R623" s="47">
        <f t="shared" si="34"/>
        <v>500</v>
      </c>
      <c r="S623" s="47">
        <f t="shared" si="35"/>
        <v>600</v>
      </c>
      <c r="U623" s="47">
        <f>VLOOKUP(A623,'Story Data'!A:B,2,0)*1000</f>
        <v>3900</v>
      </c>
    </row>
    <row r="624" spans="1:21">
      <c r="A624" s="47" t="s">
        <v>327</v>
      </c>
      <c r="B624" s="47" t="s">
        <v>52</v>
      </c>
      <c r="C624" s="47">
        <v>71</v>
      </c>
      <c r="D624" s="47">
        <v>0</v>
      </c>
      <c r="E624" s="47">
        <v>1</v>
      </c>
      <c r="F624" s="47">
        <v>0.6</v>
      </c>
      <c r="G624" s="47">
        <v>0.5</v>
      </c>
      <c r="H624" s="47">
        <v>0.6</v>
      </c>
      <c r="I624" s="47">
        <v>0.5</v>
      </c>
      <c r="J624" s="47" t="s">
        <v>348</v>
      </c>
      <c r="K624" s="47">
        <v>40.01</v>
      </c>
      <c r="L624" s="47">
        <v>32.1</v>
      </c>
      <c r="M624" s="47">
        <v>29.4</v>
      </c>
      <c r="N624" s="47">
        <v>40.01</v>
      </c>
      <c r="O624" s="47">
        <v>32.1</v>
      </c>
      <c r="P624" s="47">
        <v>33.299999999999997</v>
      </c>
      <c r="Q624" s="47" t="str">
        <f t="shared" si="33"/>
        <v>C20-T8</v>
      </c>
      <c r="R624" s="47">
        <f t="shared" si="34"/>
        <v>500</v>
      </c>
      <c r="S624" s="47">
        <f t="shared" si="35"/>
        <v>600</v>
      </c>
      <c r="U624" s="47">
        <f>VLOOKUP(A624,'Story Data'!A:B,2,0)*1000</f>
        <v>3900</v>
      </c>
    </row>
    <row r="625" spans="1:21">
      <c r="A625" s="47" t="s">
        <v>328</v>
      </c>
      <c r="B625" s="47" t="s">
        <v>52</v>
      </c>
      <c r="C625" s="47">
        <v>71</v>
      </c>
      <c r="D625" s="47">
        <v>0</v>
      </c>
      <c r="E625" s="47">
        <v>1</v>
      </c>
      <c r="F625" s="47">
        <v>0.6</v>
      </c>
      <c r="G625" s="47">
        <v>0.5</v>
      </c>
      <c r="H625" s="47">
        <v>0.6</v>
      </c>
      <c r="I625" s="47">
        <v>0.5</v>
      </c>
      <c r="J625" s="47" t="s">
        <v>348</v>
      </c>
      <c r="K625" s="47">
        <v>40.01</v>
      </c>
      <c r="L625" s="47">
        <v>32.1</v>
      </c>
      <c r="M625" s="47">
        <v>25.5</v>
      </c>
      <c r="N625" s="47">
        <v>40.01</v>
      </c>
      <c r="O625" s="47">
        <v>32.1</v>
      </c>
      <c r="P625" s="47">
        <v>29.4</v>
      </c>
      <c r="Q625" s="47" t="str">
        <f t="shared" si="33"/>
        <v>C20-T7</v>
      </c>
      <c r="R625" s="47">
        <f t="shared" si="34"/>
        <v>500</v>
      </c>
      <c r="S625" s="47">
        <f t="shared" si="35"/>
        <v>600</v>
      </c>
      <c r="U625" s="47">
        <f>VLOOKUP(A625,'Story Data'!A:B,2,0)*1000</f>
        <v>3900</v>
      </c>
    </row>
    <row r="626" spans="1:21">
      <c r="A626" s="47" t="s">
        <v>329</v>
      </c>
      <c r="B626" s="47" t="s">
        <v>52</v>
      </c>
      <c r="C626" s="47">
        <v>71</v>
      </c>
      <c r="D626" s="47">
        <v>0</v>
      </c>
      <c r="E626" s="47">
        <v>1</v>
      </c>
      <c r="F626" s="47">
        <v>0.6</v>
      </c>
      <c r="G626" s="47">
        <v>0.5</v>
      </c>
      <c r="H626" s="47">
        <v>0.6</v>
      </c>
      <c r="I626" s="47">
        <v>0.5</v>
      </c>
      <c r="J626" s="47" t="s">
        <v>348</v>
      </c>
      <c r="K626" s="47">
        <v>40.01</v>
      </c>
      <c r="L626" s="47">
        <v>32.1</v>
      </c>
      <c r="M626" s="47">
        <v>21.6</v>
      </c>
      <c r="N626" s="47">
        <v>40.01</v>
      </c>
      <c r="O626" s="47">
        <v>32.1</v>
      </c>
      <c r="P626" s="47">
        <v>25.5</v>
      </c>
      <c r="Q626" s="47" t="str">
        <f t="shared" si="33"/>
        <v>C20-T6</v>
      </c>
      <c r="R626" s="47">
        <f t="shared" si="34"/>
        <v>500</v>
      </c>
      <c r="S626" s="47">
        <f t="shared" si="35"/>
        <v>600</v>
      </c>
      <c r="U626" s="47">
        <f>VLOOKUP(A626,'Story Data'!A:B,2,0)*1000</f>
        <v>3900</v>
      </c>
    </row>
    <row r="627" spans="1:21">
      <c r="A627" s="47" t="s">
        <v>324</v>
      </c>
      <c r="B627" s="47" t="s">
        <v>52</v>
      </c>
      <c r="C627" s="47">
        <v>71</v>
      </c>
      <c r="D627" s="47">
        <v>0</v>
      </c>
      <c r="E627" s="47">
        <v>1</v>
      </c>
      <c r="F627" s="47">
        <v>0.6</v>
      </c>
      <c r="G627" s="47">
        <v>0.5</v>
      </c>
      <c r="H627" s="47">
        <v>0.6</v>
      </c>
      <c r="I627" s="47">
        <v>0.5</v>
      </c>
      <c r="J627" s="47" t="s">
        <v>348</v>
      </c>
      <c r="K627" s="47">
        <v>40.01</v>
      </c>
      <c r="L627" s="47">
        <v>32.1</v>
      </c>
      <c r="M627" s="47">
        <v>17.7</v>
      </c>
      <c r="N627" s="47">
        <v>40.01</v>
      </c>
      <c r="O627" s="47">
        <v>32.1</v>
      </c>
      <c r="P627" s="47">
        <v>21.6</v>
      </c>
      <c r="Q627" s="47" t="str">
        <f t="shared" si="33"/>
        <v>C20-T5</v>
      </c>
      <c r="R627" s="47">
        <f t="shared" si="34"/>
        <v>500</v>
      </c>
      <c r="S627" s="47">
        <f t="shared" si="35"/>
        <v>600</v>
      </c>
      <c r="U627" s="47">
        <f>VLOOKUP(A627,'Story Data'!A:B,2,0)*1000</f>
        <v>3900</v>
      </c>
    </row>
    <row r="628" spans="1:21">
      <c r="A628" s="47" t="s">
        <v>330</v>
      </c>
      <c r="B628" s="47" t="s">
        <v>52</v>
      </c>
      <c r="C628" s="47">
        <v>0</v>
      </c>
      <c r="D628" s="47">
        <v>0</v>
      </c>
      <c r="E628" s="47">
        <v>1</v>
      </c>
      <c r="F628" s="47">
        <v>0</v>
      </c>
      <c r="G628" s="47">
        <v>0.8</v>
      </c>
      <c r="H628" s="47">
        <v>0</v>
      </c>
      <c r="I628" s="47">
        <v>0.8</v>
      </c>
      <c r="J628" s="47" t="s">
        <v>348</v>
      </c>
      <c r="K628" s="47">
        <v>40.01</v>
      </c>
      <c r="L628" s="47">
        <v>32.1</v>
      </c>
      <c r="M628" s="47">
        <v>12.6</v>
      </c>
      <c r="N628" s="47">
        <v>40.01</v>
      </c>
      <c r="O628" s="47">
        <v>32.1</v>
      </c>
      <c r="P628" s="47">
        <v>17.7</v>
      </c>
      <c r="Q628" s="47" t="str">
        <f t="shared" si="33"/>
        <v>C20-T4</v>
      </c>
      <c r="R628" s="47">
        <f t="shared" si="34"/>
        <v>800</v>
      </c>
      <c r="S628" s="47">
        <f t="shared" si="35"/>
        <v>0</v>
      </c>
      <c r="U628" s="47">
        <f>VLOOKUP(A628,'Story Data'!A:B,2,0)*1000</f>
        <v>5100</v>
      </c>
    </row>
    <row r="629" spans="1:21">
      <c r="A629" s="47" t="s">
        <v>331</v>
      </c>
      <c r="B629" s="47" t="s">
        <v>52</v>
      </c>
      <c r="C629" s="47">
        <v>0</v>
      </c>
      <c r="D629" s="47">
        <v>0</v>
      </c>
      <c r="E629" s="47">
        <v>1</v>
      </c>
      <c r="F629" s="47">
        <v>0</v>
      </c>
      <c r="G629" s="47">
        <v>0.8</v>
      </c>
      <c r="H629" s="47">
        <v>0</v>
      </c>
      <c r="I629" s="47">
        <v>0.8</v>
      </c>
      <c r="J629" s="47" t="s">
        <v>348</v>
      </c>
      <c r="K629" s="47">
        <v>40.01</v>
      </c>
      <c r="L629" s="47">
        <v>32.1</v>
      </c>
      <c r="M629" s="47">
        <v>8.1</v>
      </c>
      <c r="N629" s="47">
        <v>40.01</v>
      </c>
      <c r="O629" s="47">
        <v>32.1</v>
      </c>
      <c r="P629" s="47">
        <v>12.6</v>
      </c>
      <c r="Q629" s="47" t="str">
        <f t="shared" si="33"/>
        <v>C20-T3</v>
      </c>
      <c r="R629" s="47">
        <f t="shared" si="34"/>
        <v>800</v>
      </c>
      <c r="S629" s="47">
        <f t="shared" si="35"/>
        <v>0</v>
      </c>
      <c r="U629" s="47">
        <f>VLOOKUP(A629,'Story Data'!A:B,2,0)*1000</f>
        <v>4500</v>
      </c>
    </row>
    <row r="630" spans="1:21">
      <c r="A630" s="47" t="s">
        <v>135</v>
      </c>
      <c r="B630" s="47" t="s">
        <v>52</v>
      </c>
      <c r="C630" s="47">
        <v>0</v>
      </c>
      <c r="D630" s="47">
        <v>0</v>
      </c>
      <c r="E630" s="47">
        <v>1</v>
      </c>
      <c r="F630" s="47">
        <v>0</v>
      </c>
      <c r="G630" s="47">
        <v>0.8</v>
      </c>
      <c r="H630" s="47">
        <v>0</v>
      </c>
      <c r="I630" s="47">
        <v>0.8</v>
      </c>
      <c r="J630" s="47" t="s">
        <v>348</v>
      </c>
      <c r="K630" s="47">
        <v>40.01</v>
      </c>
      <c r="L630" s="47">
        <v>32.1</v>
      </c>
      <c r="M630" s="47">
        <v>3</v>
      </c>
      <c r="N630" s="47">
        <v>40.01</v>
      </c>
      <c r="O630" s="47">
        <v>32.1</v>
      </c>
      <c r="P630" s="47">
        <v>8.1</v>
      </c>
      <c r="Q630" s="47" t="str">
        <f t="shared" si="33"/>
        <v>C20-T2</v>
      </c>
      <c r="R630" s="47">
        <f t="shared" si="34"/>
        <v>800</v>
      </c>
      <c r="S630" s="47">
        <f t="shared" si="35"/>
        <v>0</v>
      </c>
      <c r="U630" s="47">
        <f>VLOOKUP(A630,'Story Data'!A:B,2,0)*1000</f>
        <v>5100</v>
      </c>
    </row>
    <row r="631" spans="1:21">
      <c r="A631" s="47" t="s">
        <v>332</v>
      </c>
      <c r="B631" s="47" t="s">
        <v>52</v>
      </c>
      <c r="C631" s="47">
        <v>0</v>
      </c>
      <c r="D631" s="47">
        <v>0</v>
      </c>
      <c r="E631" s="47">
        <v>1</v>
      </c>
      <c r="F631" s="47">
        <v>0</v>
      </c>
      <c r="G631" s="47">
        <v>0.8</v>
      </c>
      <c r="H631" s="47">
        <v>0</v>
      </c>
      <c r="I631" s="47">
        <v>0.8</v>
      </c>
      <c r="J631" s="47" t="s">
        <v>348</v>
      </c>
      <c r="K631" s="47">
        <v>40.01</v>
      </c>
      <c r="L631" s="47">
        <v>32.1</v>
      </c>
      <c r="M631" s="47">
        <v>0</v>
      </c>
      <c r="N631" s="47">
        <v>40.01</v>
      </c>
      <c r="O631" s="47">
        <v>32.1</v>
      </c>
      <c r="P631" s="47">
        <v>3</v>
      </c>
      <c r="Q631" s="47" t="str">
        <f t="shared" si="33"/>
        <v>C20-T1</v>
      </c>
      <c r="R631" s="47">
        <f t="shared" si="34"/>
        <v>800</v>
      </c>
      <c r="S631" s="47">
        <f t="shared" si="35"/>
        <v>0</v>
      </c>
      <c r="U631" s="47">
        <f>VLOOKUP(A631,'Story Data'!A:B,2,0)*1000</f>
        <v>3000</v>
      </c>
    </row>
    <row r="632" spans="1:21">
      <c r="A632" s="47" t="s">
        <v>30</v>
      </c>
      <c r="B632" s="47" t="s">
        <v>52</v>
      </c>
      <c r="C632" s="47">
        <v>0</v>
      </c>
      <c r="D632" s="47">
        <v>0</v>
      </c>
      <c r="E632" s="47">
        <v>1</v>
      </c>
      <c r="F632" s="47">
        <v>0</v>
      </c>
      <c r="G632" s="47">
        <v>0.8</v>
      </c>
      <c r="H632" s="47">
        <v>0</v>
      </c>
      <c r="I632" s="47">
        <v>0.8</v>
      </c>
      <c r="J632" s="47" t="s">
        <v>348</v>
      </c>
      <c r="K632" s="47">
        <v>40.01</v>
      </c>
      <c r="L632" s="47">
        <v>32.1</v>
      </c>
      <c r="M632" s="47">
        <v>-3.1</v>
      </c>
      <c r="N632" s="47">
        <v>40.01</v>
      </c>
      <c r="O632" s="47">
        <v>32.1</v>
      </c>
      <c r="P632" s="47">
        <v>0</v>
      </c>
      <c r="Q632" s="47" t="str">
        <f t="shared" si="33"/>
        <v>C20-HAM</v>
      </c>
      <c r="R632" s="47">
        <f t="shared" si="34"/>
        <v>800</v>
      </c>
      <c r="S632" s="47">
        <f t="shared" si="35"/>
        <v>0</v>
      </c>
      <c r="U632" s="47">
        <f>VLOOKUP(A632,'Story Data'!A:B,2,0)*1000</f>
        <v>3100</v>
      </c>
    </row>
    <row r="633" spans="1:21">
      <c r="A633" s="47" t="s">
        <v>325</v>
      </c>
      <c r="B633" s="47" t="s">
        <v>51</v>
      </c>
      <c r="C633" s="47">
        <v>71</v>
      </c>
      <c r="D633" s="47">
        <v>0</v>
      </c>
      <c r="E633" s="47">
        <v>1</v>
      </c>
      <c r="F633" s="47">
        <v>0.8</v>
      </c>
      <c r="G633" s="47">
        <v>0.6</v>
      </c>
      <c r="H633" s="47">
        <v>0.8</v>
      </c>
      <c r="I633" s="47">
        <v>0.6</v>
      </c>
      <c r="J633" s="47" t="s">
        <v>348</v>
      </c>
      <c r="K633" s="47">
        <v>8.7899999999999991</v>
      </c>
      <c r="L633" s="47">
        <v>59.2</v>
      </c>
      <c r="M633" s="47">
        <v>37.200000000000003</v>
      </c>
      <c r="N633" s="47">
        <v>8.7899999999999991</v>
      </c>
      <c r="O633" s="47">
        <v>59.2</v>
      </c>
      <c r="P633" s="47">
        <v>41.1</v>
      </c>
      <c r="Q633" s="47" t="str">
        <f t="shared" si="33"/>
        <v>C2-AP MAI</v>
      </c>
      <c r="R633" s="47">
        <f t="shared" si="34"/>
        <v>600</v>
      </c>
      <c r="S633" s="47">
        <f t="shared" si="35"/>
        <v>800</v>
      </c>
      <c r="U633" s="47">
        <f>VLOOKUP(A633,'Story Data'!A:B,2,0)*1000</f>
        <v>3900</v>
      </c>
    </row>
    <row r="634" spans="1:21">
      <c r="A634" s="47" t="s">
        <v>326</v>
      </c>
      <c r="B634" s="47" t="s">
        <v>51</v>
      </c>
      <c r="C634" s="47">
        <v>71</v>
      </c>
      <c r="D634" s="47">
        <v>0</v>
      </c>
      <c r="E634" s="47">
        <v>1</v>
      </c>
      <c r="F634" s="47">
        <v>0.8</v>
      </c>
      <c r="G634" s="47">
        <v>0.6</v>
      </c>
      <c r="H634" s="47">
        <v>0.8</v>
      </c>
      <c r="I634" s="47">
        <v>0.6</v>
      </c>
      <c r="J634" s="47" t="s">
        <v>348</v>
      </c>
      <c r="K634" s="47">
        <v>8.7899999999999991</v>
      </c>
      <c r="L634" s="47">
        <v>59.2</v>
      </c>
      <c r="M634" s="47">
        <v>33.299999999999997</v>
      </c>
      <c r="N634" s="47">
        <v>8.7899999999999991</v>
      </c>
      <c r="O634" s="47">
        <v>59.2</v>
      </c>
      <c r="P634" s="47">
        <v>37.200000000000003</v>
      </c>
      <c r="Q634" s="47" t="str">
        <f t="shared" si="33"/>
        <v>C2-T9</v>
      </c>
      <c r="R634" s="47">
        <f t="shared" si="34"/>
        <v>600</v>
      </c>
      <c r="S634" s="47">
        <f t="shared" si="35"/>
        <v>800</v>
      </c>
      <c r="U634" s="47">
        <f>VLOOKUP(A634,'Story Data'!A:B,2,0)*1000</f>
        <v>3900</v>
      </c>
    </row>
    <row r="635" spans="1:21">
      <c r="A635" s="47" t="s">
        <v>327</v>
      </c>
      <c r="B635" s="47" t="s">
        <v>51</v>
      </c>
      <c r="C635" s="47">
        <v>71</v>
      </c>
      <c r="D635" s="47">
        <v>0</v>
      </c>
      <c r="E635" s="47">
        <v>1</v>
      </c>
      <c r="F635" s="47">
        <v>0.8</v>
      </c>
      <c r="G635" s="47">
        <v>0.6</v>
      </c>
      <c r="H635" s="47">
        <v>0.8</v>
      </c>
      <c r="I635" s="47">
        <v>0.6</v>
      </c>
      <c r="J635" s="47" t="s">
        <v>348</v>
      </c>
      <c r="K635" s="47">
        <v>8.7899999999999991</v>
      </c>
      <c r="L635" s="47">
        <v>59.2</v>
      </c>
      <c r="M635" s="47">
        <v>29.4</v>
      </c>
      <c r="N635" s="47">
        <v>8.7899999999999991</v>
      </c>
      <c r="O635" s="47">
        <v>59.2</v>
      </c>
      <c r="P635" s="47">
        <v>33.299999999999997</v>
      </c>
      <c r="Q635" s="47" t="str">
        <f t="shared" si="33"/>
        <v>C2-T8</v>
      </c>
      <c r="R635" s="47">
        <f t="shared" si="34"/>
        <v>600</v>
      </c>
      <c r="S635" s="47">
        <f t="shared" si="35"/>
        <v>800</v>
      </c>
      <c r="U635" s="47">
        <f>VLOOKUP(A635,'Story Data'!A:B,2,0)*1000</f>
        <v>3900</v>
      </c>
    </row>
    <row r="636" spans="1:21">
      <c r="A636" s="47" t="s">
        <v>328</v>
      </c>
      <c r="B636" s="47" t="s">
        <v>51</v>
      </c>
      <c r="C636" s="47">
        <v>71</v>
      </c>
      <c r="D636" s="47">
        <v>0</v>
      </c>
      <c r="E636" s="47">
        <v>1</v>
      </c>
      <c r="F636" s="47">
        <v>0.8</v>
      </c>
      <c r="G636" s="47">
        <v>0.6</v>
      </c>
      <c r="H636" s="47">
        <v>0.8</v>
      </c>
      <c r="I636" s="47">
        <v>0.6</v>
      </c>
      <c r="J636" s="47" t="s">
        <v>348</v>
      </c>
      <c r="K636" s="47">
        <v>8.7899999999999991</v>
      </c>
      <c r="L636" s="47">
        <v>59.2</v>
      </c>
      <c r="M636" s="47">
        <v>25.5</v>
      </c>
      <c r="N636" s="47">
        <v>8.7899999999999991</v>
      </c>
      <c r="O636" s="47">
        <v>59.2</v>
      </c>
      <c r="P636" s="47">
        <v>29.4</v>
      </c>
      <c r="Q636" s="47" t="str">
        <f t="shared" si="33"/>
        <v>C2-T7</v>
      </c>
      <c r="R636" s="47">
        <f t="shared" si="34"/>
        <v>600</v>
      </c>
      <c r="S636" s="47">
        <f t="shared" si="35"/>
        <v>800</v>
      </c>
      <c r="U636" s="47">
        <f>VLOOKUP(A636,'Story Data'!A:B,2,0)*1000</f>
        <v>3900</v>
      </c>
    </row>
    <row r="637" spans="1:21">
      <c r="A637" s="47" t="s">
        <v>329</v>
      </c>
      <c r="B637" s="47" t="s">
        <v>51</v>
      </c>
      <c r="C637" s="47">
        <v>71</v>
      </c>
      <c r="D637" s="47">
        <v>0</v>
      </c>
      <c r="E637" s="47">
        <v>1</v>
      </c>
      <c r="F637" s="47">
        <v>0.8</v>
      </c>
      <c r="G637" s="47">
        <v>0.6</v>
      </c>
      <c r="H637" s="47">
        <v>0.8</v>
      </c>
      <c r="I637" s="47">
        <v>0.6</v>
      </c>
      <c r="J637" s="47" t="s">
        <v>348</v>
      </c>
      <c r="K637" s="47">
        <v>8.7899999999999991</v>
      </c>
      <c r="L637" s="47">
        <v>59.2</v>
      </c>
      <c r="M637" s="47">
        <v>21.6</v>
      </c>
      <c r="N637" s="47">
        <v>8.7899999999999991</v>
      </c>
      <c r="O637" s="47">
        <v>59.2</v>
      </c>
      <c r="P637" s="47">
        <v>25.5</v>
      </c>
      <c r="Q637" s="47" t="str">
        <f t="shared" si="33"/>
        <v>C2-T6</v>
      </c>
      <c r="R637" s="47">
        <f t="shared" si="34"/>
        <v>600</v>
      </c>
      <c r="S637" s="47">
        <f t="shared" si="35"/>
        <v>800</v>
      </c>
      <c r="U637" s="47">
        <f>VLOOKUP(A637,'Story Data'!A:B,2,0)*1000</f>
        <v>3900</v>
      </c>
    </row>
    <row r="638" spans="1:21">
      <c r="A638" s="47" t="s">
        <v>324</v>
      </c>
      <c r="B638" s="47" t="s">
        <v>51</v>
      </c>
      <c r="C638" s="47">
        <v>71</v>
      </c>
      <c r="D638" s="47">
        <v>0</v>
      </c>
      <c r="E638" s="47">
        <v>1</v>
      </c>
      <c r="F638" s="47">
        <v>0.8</v>
      </c>
      <c r="G638" s="47">
        <v>0.6</v>
      </c>
      <c r="H638" s="47">
        <v>0.8</v>
      </c>
      <c r="I638" s="47">
        <v>0.6</v>
      </c>
      <c r="J638" s="47" t="s">
        <v>348</v>
      </c>
      <c r="K638" s="47">
        <v>8.7899999999999991</v>
      </c>
      <c r="L638" s="47">
        <v>59.2</v>
      </c>
      <c r="M638" s="47">
        <v>17.7</v>
      </c>
      <c r="N638" s="47">
        <v>8.7899999999999991</v>
      </c>
      <c r="O638" s="47">
        <v>59.2</v>
      </c>
      <c r="P638" s="47">
        <v>21.6</v>
      </c>
      <c r="Q638" s="47" t="str">
        <f t="shared" si="33"/>
        <v>C2-T5</v>
      </c>
      <c r="R638" s="47">
        <f t="shared" si="34"/>
        <v>600</v>
      </c>
      <c r="S638" s="47">
        <f t="shared" si="35"/>
        <v>800</v>
      </c>
      <c r="U638" s="47">
        <f>VLOOKUP(A638,'Story Data'!A:B,2,0)*1000</f>
        <v>3900</v>
      </c>
    </row>
    <row r="639" spans="1:21">
      <c r="A639" s="47" t="s">
        <v>330</v>
      </c>
      <c r="B639" s="47" t="s">
        <v>51</v>
      </c>
      <c r="C639" s="47">
        <v>71</v>
      </c>
      <c r="D639" s="47">
        <v>0</v>
      </c>
      <c r="E639" s="47">
        <v>1</v>
      </c>
      <c r="F639" s="47">
        <v>0.8</v>
      </c>
      <c r="G639" s="47">
        <v>0.8</v>
      </c>
      <c r="H639" s="47">
        <v>0.8</v>
      </c>
      <c r="I639" s="47">
        <v>0.8</v>
      </c>
      <c r="J639" s="47" t="s">
        <v>348</v>
      </c>
      <c r="K639" s="47">
        <v>8.7899999999999991</v>
      </c>
      <c r="L639" s="47">
        <v>59.2</v>
      </c>
      <c r="M639" s="47">
        <v>12.6</v>
      </c>
      <c r="N639" s="47">
        <v>8.7899999999999991</v>
      </c>
      <c r="O639" s="47">
        <v>59.2</v>
      </c>
      <c r="P639" s="47">
        <v>17.7</v>
      </c>
      <c r="Q639" s="47" t="str">
        <f t="shared" si="33"/>
        <v>C2-T4</v>
      </c>
      <c r="R639" s="47">
        <f t="shared" si="34"/>
        <v>800</v>
      </c>
      <c r="S639" s="47">
        <f t="shared" si="35"/>
        <v>800</v>
      </c>
      <c r="U639" s="47">
        <f>VLOOKUP(A639,'Story Data'!A:B,2,0)*1000</f>
        <v>5100</v>
      </c>
    </row>
    <row r="640" spans="1:21">
      <c r="A640" s="47" t="s">
        <v>331</v>
      </c>
      <c r="B640" s="47" t="s">
        <v>51</v>
      </c>
      <c r="C640" s="47">
        <v>71</v>
      </c>
      <c r="D640" s="47">
        <v>0</v>
      </c>
      <c r="E640" s="47">
        <v>1</v>
      </c>
      <c r="F640" s="47">
        <v>0.8</v>
      </c>
      <c r="G640" s="47">
        <v>0.8</v>
      </c>
      <c r="H640" s="47">
        <v>0.8</v>
      </c>
      <c r="I640" s="47">
        <v>0.8</v>
      </c>
      <c r="J640" s="47" t="s">
        <v>348</v>
      </c>
      <c r="K640" s="47">
        <v>8.7899999999999991</v>
      </c>
      <c r="L640" s="47">
        <v>59.2</v>
      </c>
      <c r="M640" s="47">
        <v>8.1</v>
      </c>
      <c r="N640" s="47">
        <v>8.7899999999999991</v>
      </c>
      <c r="O640" s="47">
        <v>59.2</v>
      </c>
      <c r="P640" s="47">
        <v>12.6</v>
      </c>
      <c r="Q640" s="47" t="str">
        <f t="shared" si="33"/>
        <v>C2-T3</v>
      </c>
      <c r="R640" s="47">
        <f t="shared" si="34"/>
        <v>800</v>
      </c>
      <c r="S640" s="47">
        <f t="shared" si="35"/>
        <v>800</v>
      </c>
      <c r="U640" s="47">
        <f>VLOOKUP(A640,'Story Data'!A:B,2,0)*1000</f>
        <v>4500</v>
      </c>
    </row>
    <row r="641" spans="1:21">
      <c r="A641" s="47" t="s">
        <v>135</v>
      </c>
      <c r="B641" s="47" t="s">
        <v>51</v>
      </c>
      <c r="C641" s="47">
        <v>71</v>
      </c>
      <c r="D641" s="47">
        <v>0</v>
      </c>
      <c r="E641" s="47">
        <v>1</v>
      </c>
      <c r="F641" s="47">
        <v>0.8</v>
      </c>
      <c r="G641" s="47">
        <v>0.8</v>
      </c>
      <c r="H641" s="47">
        <v>0.8</v>
      </c>
      <c r="I641" s="47">
        <v>0.8</v>
      </c>
      <c r="J641" s="47" t="s">
        <v>348</v>
      </c>
      <c r="K641" s="47">
        <v>8.7899999999999991</v>
      </c>
      <c r="L641" s="47">
        <v>59.2</v>
      </c>
      <c r="M641" s="47">
        <v>3</v>
      </c>
      <c r="N641" s="47">
        <v>8.7899999999999991</v>
      </c>
      <c r="O641" s="47">
        <v>59.2</v>
      </c>
      <c r="P641" s="47">
        <v>8.1</v>
      </c>
      <c r="Q641" s="47" t="str">
        <f t="shared" si="33"/>
        <v>C2-T2</v>
      </c>
      <c r="R641" s="47">
        <f t="shared" si="34"/>
        <v>800</v>
      </c>
      <c r="S641" s="47">
        <f t="shared" si="35"/>
        <v>800</v>
      </c>
      <c r="U641" s="47">
        <f>VLOOKUP(A641,'Story Data'!A:B,2,0)*1000</f>
        <v>5100</v>
      </c>
    </row>
    <row r="642" spans="1:21">
      <c r="A642" s="47" t="s">
        <v>332</v>
      </c>
      <c r="B642" s="47" t="s">
        <v>51</v>
      </c>
      <c r="C642" s="47">
        <v>71</v>
      </c>
      <c r="D642" s="47">
        <v>0</v>
      </c>
      <c r="E642" s="47">
        <v>1</v>
      </c>
      <c r="F642" s="47">
        <v>0.8</v>
      </c>
      <c r="G642" s="47">
        <v>0.8</v>
      </c>
      <c r="H642" s="47">
        <v>0.8</v>
      </c>
      <c r="I642" s="47">
        <v>0.8</v>
      </c>
      <c r="J642" s="47" t="s">
        <v>348</v>
      </c>
      <c r="K642" s="47">
        <v>8.7899999999999991</v>
      </c>
      <c r="L642" s="47">
        <v>59.2</v>
      </c>
      <c r="M642" s="47">
        <v>0</v>
      </c>
      <c r="N642" s="47">
        <v>8.7899999999999991</v>
      </c>
      <c r="O642" s="47">
        <v>59.2</v>
      </c>
      <c r="P642" s="47">
        <v>3</v>
      </c>
      <c r="Q642" s="47" t="str">
        <f t="shared" si="33"/>
        <v>C2-T1</v>
      </c>
      <c r="R642" s="47">
        <f t="shared" si="34"/>
        <v>800</v>
      </c>
      <c r="S642" s="47">
        <f t="shared" si="35"/>
        <v>800</v>
      </c>
      <c r="U642" s="47">
        <f>VLOOKUP(A642,'Story Data'!A:B,2,0)*1000</f>
        <v>3000</v>
      </c>
    </row>
    <row r="643" spans="1:21">
      <c r="A643" s="47" t="s">
        <v>30</v>
      </c>
      <c r="B643" s="47" t="s">
        <v>51</v>
      </c>
      <c r="C643" s="47">
        <v>71</v>
      </c>
      <c r="D643" s="47">
        <v>0</v>
      </c>
      <c r="E643" s="47">
        <v>1</v>
      </c>
      <c r="F643" s="47">
        <v>0.8</v>
      </c>
      <c r="G643" s="47">
        <v>0.8</v>
      </c>
      <c r="H643" s="47">
        <v>0.8</v>
      </c>
      <c r="I643" s="47">
        <v>0.8</v>
      </c>
      <c r="J643" s="47" t="s">
        <v>348</v>
      </c>
      <c r="K643" s="47">
        <v>8.7899999999999991</v>
      </c>
      <c r="L643" s="47">
        <v>59.2</v>
      </c>
      <c r="M643" s="47">
        <v>-3.1</v>
      </c>
      <c r="N643" s="47">
        <v>8.7899999999999991</v>
      </c>
      <c r="O643" s="47">
        <v>59.2</v>
      </c>
      <c r="P643" s="47">
        <v>0</v>
      </c>
      <c r="Q643" s="47" t="str">
        <f t="shared" ref="Q643:Q706" si="36">B643&amp;"-"&amp;A643</f>
        <v>C2-HAM</v>
      </c>
      <c r="R643" s="47">
        <f t="shared" ref="R643:R706" si="37">G643*1000</f>
        <v>800</v>
      </c>
      <c r="S643" s="47">
        <f t="shared" ref="S643:S706" si="38">F643*1000</f>
        <v>800</v>
      </c>
      <c r="U643" s="47">
        <f>VLOOKUP(A643,'Story Data'!A:B,2,0)*1000</f>
        <v>3100</v>
      </c>
    </row>
    <row r="644" spans="1:21">
      <c r="A644" s="47" t="s">
        <v>325</v>
      </c>
      <c r="B644" s="47" t="s">
        <v>49</v>
      </c>
      <c r="C644" s="47">
        <v>71</v>
      </c>
      <c r="D644" s="47">
        <v>0</v>
      </c>
      <c r="E644" s="47">
        <v>1</v>
      </c>
      <c r="F644" s="47">
        <v>0.6</v>
      </c>
      <c r="G644" s="47">
        <v>0.5</v>
      </c>
      <c r="H644" s="47">
        <v>0.6</v>
      </c>
      <c r="I644" s="47">
        <v>0.5</v>
      </c>
      <c r="J644" s="47" t="s">
        <v>348</v>
      </c>
      <c r="K644" s="47">
        <v>30.95</v>
      </c>
      <c r="L644" s="47">
        <v>35.26</v>
      </c>
      <c r="M644" s="47">
        <v>37.200000000000003</v>
      </c>
      <c r="N644" s="47">
        <v>30.95</v>
      </c>
      <c r="O644" s="47">
        <v>35.26</v>
      </c>
      <c r="P644" s="47">
        <v>41.1</v>
      </c>
      <c r="Q644" s="47" t="str">
        <f t="shared" si="36"/>
        <v>C19-AP MAI</v>
      </c>
      <c r="R644" s="47">
        <f t="shared" si="37"/>
        <v>500</v>
      </c>
      <c r="S644" s="47">
        <f t="shared" si="38"/>
        <v>600</v>
      </c>
      <c r="U644" s="47">
        <f>VLOOKUP(A644,'Story Data'!A:B,2,0)*1000</f>
        <v>3900</v>
      </c>
    </row>
    <row r="645" spans="1:21">
      <c r="A645" s="47" t="s">
        <v>326</v>
      </c>
      <c r="B645" s="47" t="s">
        <v>49</v>
      </c>
      <c r="C645" s="47">
        <v>71</v>
      </c>
      <c r="D645" s="47">
        <v>0</v>
      </c>
      <c r="E645" s="47">
        <v>1</v>
      </c>
      <c r="F645" s="47">
        <v>0.6</v>
      </c>
      <c r="G645" s="47">
        <v>0.5</v>
      </c>
      <c r="H645" s="47">
        <v>0.6</v>
      </c>
      <c r="I645" s="47">
        <v>0.5</v>
      </c>
      <c r="J645" s="47" t="s">
        <v>348</v>
      </c>
      <c r="K645" s="47">
        <v>30.95</v>
      </c>
      <c r="L645" s="47">
        <v>35.26</v>
      </c>
      <c r="M645" s="47">
        <v>33.299999999999997</v>
      </c>
      <c r="N645" s="47">
        <v>30.95</v>
      </c>
      <c r="O645" s="47">
        <v>35.26</v>
      </c>
      <c r="P645" s="47">
        <v>37.200000000000003</v>
      </c>
      <c r="Q645" s="47" t="str">
        <f t="shared" si="36"/>
        <v>C19-T9</v>
      </c>
      <c r="R645" s="47">
        <f t="shared" si="37"/>
        <v>500</v>
      </c>
      <c r="S645" s="47">
        <f t="shared" si="38"/>
        <v>600</v>
      </c>
      <c r="U645" s="47">
        <f>VLOOKUP(A645,'Story Data'!A:B,2,0)*1000</f>
        <v>3900</v>
      </c>
    </row>
    <row r="646" spans="1:21">
      <c r="A646" s="47" t="s">
        <v>327</v>
      </c>
      <c r="B646" s="47" t="s">
        <v>49</v>
      </c>
      <c r="C646" s="47">
        <v>71</v>
      </c>
      <c r="D646" s="47">
        <v>0</v>
      </c>
      <c r="E646" s="47">
        <v>1</v>
      </c>
      <c r="F646" s="47">
        <v>0.6</v>
      </c>
      <c r="G646" s="47">
        <v>0.5</v>
      </c>
      <c r="H646" s="47">
        <v>0.6</v>
      </c>
      <c r="I646" s="47">
        <v>0.5</v>
      </c>
      <c r="J646" s="47" t="s">
        <v>348</v>
      </c>
      <c r="K646" s="47">
        <v>30.95</v>
      </c>
      <c r="L646" s="47">
        <v>35.26</v>
      </c>
      <c r="M646" s="47">
        <v>29.4</v>
      </c>
      <c r="N646" s="47">
        <v>30.95</v>
      </c>
      <c r="O646" s="47">
        <v>35.26</v>
      </c>
      <c r="P646" s="47">
        <v>33.299999999999997</v>
      </c>
      <c r="Q646" s="47" t="str">
        <f t="shared" si="36"/>
        <v>C19-T8</v>
      </c>
      <c r="R646" s="47">
        <f t="shared" si="37"/>
        <v>500</v>
      </c>
      <c r="S646" s="47">
        <f t="shared" si="38"/>
        <v>600</v>
      </c>
      <c r="U646" s="47">
        <f>VLOOKUP(A646,'Story Data'!A:B,2,0)*1000</f>
        <v>3900</v>
      </c>
    </row>
    <row r="647" spans="1:21">
      <c r="A647" s="47" t="s">
        <v>328</v>
      </c>
      <c r="B647" s="47" t="s">
        <v>49</v>
      </c>
      <c r="C647" s="47">
        <v>71</v>
      </c>
      <c r="D647" s="47">
        <v>0</v>
      </c>
      <c r="E647" s="47">
        <v>1</v>
      </c>
      <c r="F647" s="47">
        <v>0.6</v>
      </c>
      <c r="G647" s="47">
        <v>0.5</v>
      </c>
      <c r="H647" s="47">
        <v>0.6</v>
      </c>
      <c r="I647" s="47">
        <v>0.5</v>
      </c>
      <c r="J647" s="47" t="s">
        <v>348</v>
      </c>
      <c r="K647" s="47">
        <v>30.95</v>
      </c>
      <c r="L647" s="47">
        <v>35.26</v>
      </c>
      <c r="M647" s="47">
        <v>25.5</v>
      </c>
      <c r="N647" s="47">
        <v>30.95</v>
      </c>
      <c r="O647" s="47">
        <v>35.26</v>
      </c>
      <c r="P647" s="47">
        <v>29.4</v>
      </c>
      <c r="Q647" s="47" t="str">
        <f t="shared" si="36"/>
        <v>C19-T7</v>
      </c>
      <c r="R647" s="47">
        <f t="shared" si="37"/>
        <v>500</v>
      </c>
      <c r="S647" s="47">
        <f t="shared" si="38"/>
        <v>600</v>
      </c>
      <c r="U647" s="47">
        <f>VLOOKUP(A647,'Story Data'!A:B,2,0)*1000</f>
        <v>3900</v>
      </c>
    </row>
    <row r="648" spans="1:21">
      <c r="A648" s="47" t="s">
        <v>329</v>
      </c>
      <c r="B648" s="47" t="s">
        <v>49</v>
      </c>
      <c r="C648" s="47">
        <v>71</v>
      </c>
      <c r="D648" s="47">
        <v>0</v>
      </c>
      <c r="E648" s="47">
        <v>1</v>
      </c>
      <c r="F648" s="47">
        <v>0.6</v>
      </c>
      <c r="G648" s="47">
        <v>0.5</v>
      </c>
      <c r="H648" s="47">
        <v>0.6</v>
      </c>
      <c r="I648" s="47">
        <v>0.5</v>
      </c>
      <c r="J648" s="47" t="s">
        <v>348</v>
      </c>
      <c r="K648" s="47">
        <v>30.95</v>
      </c>
      <c r="L648" s="47">
        <v>35.26</v>
      </c>
      <c r="M648" s="47">
        <v>21.6</v>
      </c>
      <c r="N648" s="47">
        <v>30.95</v>
      </c>
      <c r="O648" s="47">
        <v>35.26</v>
      </c>
      <c r="P648" s="47">
        <v>25.5</v>
      </c>
      <c r="Q648" s="47" t="str">
        <f t="shared" si="36"/>
        <v>C19-T6</v>
      </c>
      <c r="R648" s="47">
        <f t="shared" si="37"/>
        <v>500</v>
      </c>
      <c r="S648" s="47">
        <f t="shared" si="38"/>
        <v>600</v>
      </c>
      <c r="U648" s="47">
        <f>VLOOKUP(A648,'Story Data'!A:B,2,0)*1000</f>
        <v>3900</v>
      </c>
    </row>
    <row r="649" spans="1:21">
      <c r="A649" s="47" t="s">
        <v>324</v>
      </c>
      <c r="B649" s="47" t="s">
        <v>49</v>
      </c>
      <c r="C649" s="47">
        <v>71</v>
      </c>
      <c r="D649" s="47">
        <v>0</v>
      </c>
      <c r="E649" s="47">
        <v>1</v>
      </c>
      <c r="F649" s="47">
        <v>0.6</v>
      </c>
      <c r="G649" s="47">
        <v>0.5</v>
      </c>
      <c r="H649" s="47">
        <v>0.6</v>
      </c>
      <c r="I649" s="47">
        <v>0.5</v>
      </c>
      <c r="J649" s="47" t="s">
        <v>348</v>
      </c>
      <c r="K649" s="47">
        <v>30.95</v>
      </c>
      <c r="L649" s="47">
        <v>35.26</v>
      </c>
      <c r="M649" s="47">
        <v>17.7</v>
      </c>
      <c r="N649" s="47">
        <v>30.95</v>
      </c>
      <c r="O649" s="47">
        <v>35.26</v>
      </c>
      <c r="P649" s="47">
        <v>21.6</v>
      </c>
      <c r="Q649" s="47" t="str">
        <f t="shared" si="36"/>
        <v>C19-T5</v>
      </c>
      <c r="R649" s="47">
        <f t="shared" si="37"/>
        <v>500</v>
      </c>
      <c r="S649" s="47">
        <f t="shared" si="38"/>
        <v>600</v>
      </c>
      <c r="U649" s="47">
        <f>VLOOKUP(A649,'Story Data'!A:B,2,0)*1000</f>
        <v>3900</v>
      </c>
    </row>
    <row r="650" spans="1:21">
      <c r="A650" s="47" t="s">
        <v>330</v>
      </c>
      <c r="B650" s="47" t="s">
        <v>49</v>
      </c>
      <c r="C650" s="47">
        <v>0</v>
      </c>
      <c r="D650" s="47">
        <v>0</v>
      </c>
      <c r="E650" s="47">
        <v>1</v>
      </c>
      <c r="F650" s="47">
        <v>0</v>
      </c>
      <c r="G650" s="47">
        <v>0.8</v>
      </c>
      <c r="H650" s="47">
        <v>0</v>
      </c>
      <c r="I650" s="47">
        <v>0.8</v>
      </c>
      <c r="J650" s="47" t="s">
        <v>348</v>
      </c>
      <c r="K650" s="47">
        <v>30.95</v>
      </c>
      <c r="L650" s="47">
        <v>35.26</v>
      </c>
      <c r="M650" s="47">
        <v>12.6</v>
      </c>
      <c r="N650" s="47">
        <v>30.95</v>
      </c>
      <c r="O650" s="47">
        <v>35.26</v>
      </c>
      <c r="P650" s="47">
        <v>17.7</v>
      </c>
      <c r="Q650" s="47" t="str">
        <f t="shared" si="36"/>
        <v>C19-T4</v>
      </c>
      <c r="R650" s="47">
        <f t="shared" si="37"/>
        <v>800</v>
      </c>
      <c r="S650" s="47">
        <f t="shared" si="38"/>
        <v>0</v>
      </c>
      <c r="U650" s="47">
        <f>VLOOKUP(A650,'Story Data'!A:B,2,0)*1000</f>
        <v>5100</v>
      </c>
    </row>
    <row r="651" spans="1:21">
      <c r="A651" s="47" t="s">
        <v>331</v>
      </c>
      <c r="B651" s="47" t="s">
        <v>49</v>
      </c>
      <c r="C651" s="47">
        <v>0</v>
      </c>
      <c r="D651" s="47">
        <v>0</v>
      </c>
      <c r="E651" s="47">
        <v>1</v>
      </c>
      <c r="F651" s="47">
        <v>0</v>
      </c>
      <c r="G651" s="47">
        <v>0.8</v>
      </c>
      <c r="H651" s="47">
        <v>0</v>
      </c>
      <c r="I651" s="47">
        <v>0.8</v>
      </c>
      <c r="J651" s="47" t="s">
        <v>348</v>
      </c>
      <c r="K651" s="47">
        <v>30.95</v>
      </c>
      <c r="L651" s="47">
        <v>35.26</v>
      </c>
      <c r="M651" s="47">
        <v>8.1</v>
      </c>
      <c r="N651" s="47">
        <v>30.95</v>
      </c>
      <c r="O651" s="47">
        <v>35.26</v>
      </c>
      <c r="P651" s="47">
        <v>12.6</v>
      </c>
      <c r="Q651" s="47" t="str">
        <f t="shared" si="36"/>
        <v>C19-T3</v>
      </c>
      <c r="R651" s="47">
        <f t="shared" si="37"/>
        <v>800</v>
      </c>
      <c r="S651" s="47">
        <f t="shared" si="38"/>
        <v>0</v>
      </c>
      <c r="U651" s="47">
        <f>VLOOKUP(A651,'Story Data'!A:B,2,0)*1000</f>
        <v>4500</v>
      </c>
    </row>
    <row r="652" spans="1:21">
      <c r="A652" s="47" t="s">
        <v>135</v>
      </c>
      <c r="B652" s="47" t="s">
        <v>49</v>
      </c>
      <c r="C652" s="47">
        <v>0</v>
      </c>
      <c r="D652" s="47">
        <v>0</v>
      </c>
      <c r="E652" s="47">
        <v>1</v>
      </c>
      <c r="F652" s="47">
        <v>0</v>
      </c>
      <c r="G652" s="47">
        <v>0.8</v>
      </c>
      <c r="H652" s="47">
        <v>0</v>
      </c>
      <c r="I652" s="47">
        <v>0.8</v>
      </c>
      <c r="J652" s="47" t="s">
        <v>348</v>
      </c>
      <c r="K652" s="47">
        <v>30.95</v>
      </c>
      <c r="L652" s="47">
        <v>35.26</v>
      </c>
      <c r="M652" s="47">
        <v>3</v>
      </c>
      <c r="N652" s="47">
        <v>30.95</v>
      </c>
      <c r="O652" s="47">
        <v>35.26</v>
      </c>
      <c r="P652" s="47">
        <v>8.1</v>
      </c>
      <c r="Q652" s="47" t="str">
        <f t="shared" si="36"/>
        <v>C19-T2</v>
      </c>
      <c r="R652" s="47">
        <f t="shared" si="37"/>
        <v>800</v>
      </c>
      <c r="S652" s="47">
        <f t="shared" si="38"/>
        <v>0</v>
      </c>
      <c r="U652" s="47">
        <f>VLOOKUP(A652,'Story Data'!A:B,2,0)*1000</f>
        <v>5100</v>
      </c>
    </row>
    <row r="653" spans="1:21">
      <c r="A653" s="47" t="s">
        <v>332</v>
      </c>
      <c r="B653" s="47" t="s">
        <v>49</v>
      </c>
      <c r="C653" s="47">
        <v>0</v>
      </c>
      <c r="D653" s="47">
        <v>0</v>
      </c>
      <c r="E653" s="47">
        <v>1</v>
      </c>
      <c r="F653" s="47">
        <v>0</v>
      </c>
      <c r="G653" s="47">
        <v>0.8</v>
      </c>
      <c r="H653" s="47">
        <v>0</v>
      </c>
      <c r="I653" s="47">
        <v>0.8</v>
      </c>
      <c r="J653" s="47" t="s">
        <v>348</v>
      </c>
      <c r="K653" s="47">
        <v>30.95</v>
      </c>
      <c r="L653" s="47">
        <v>35.26</v>
      </c>
      <c r="M653" s="47">
        <v>0</v>
      </c>
      <c r="N653" s="47">
        <v>30.95</v>
      </c>
      <c r="O653" s="47">
        <v>35.26</v>
      </c>
      <c r="P653" s="47">
        <v>3</v>
      </c>
      <c r="Q653" s="47" t="str">
        <f t="shared" si="36"/>
        <v>C19-T1</v>
      </c>
      <c r="R653" s="47">
        <f t="shared" si="37"/>
        <v>800</v>
      </c>
      <c r="S653" s="47">
        <f t="shared" si="38"/>
        <v>0</v>
      </c>
      <c r="U653" s="47">
        <f>VLOOKUP(A653,'Story Data'!A:B,2,0)*1000</f>
        <v>3000</v>
      </c>
    </row>
    <row r="654" spans="1:21">
      <c r="A654" s="47" t="s">
        <v>30</v>
      </c>
      <c r="B654" s="47" t="s">
        <v>49</v>
      </c>
      <c r="C654" s="47">
        <v>0</v>
      </c>
      <c r="D654" s="47">
        <v>0</v>
      </c>
      <c r="E654" s="47">
        <v>1</v>
      </c>
      <c r="F654" s="47">
        <v>0</v>
      </c>
      <c r="G654" s="47">
        <v>0.8</v>
      </c>
      <c r="H654" s="47">
        <v>0</v>
      </c>
      <c r="I654" s="47">
        <v>0.8</v>
      </c>
      <c r="J654" s="47" t="s">
        <v>348</v>
      </c>
      <c r="K654" s="47">
        <v>30.95</v>
      </c>
      <c r="L654" s="47">
        <v>35.26</v>
      </c>
      <c r="M654" s="47">
        <v>-3.1</v>
      </c>
      <c r="N654" s="47">
        <v>30.95</v>
      </c>
      <c r="O654" s="47">
        <v>35.26</v>
      </c>
      <c r="P654" s="47">
        <v>0</v>
      </c>
      <c r="Q654" s="47" t="str">
        <f t="shared" si="36"/>
        <v>C19-HAM</v>
      </c>
      <c r="R654" s="47">
        <f t="shared" si="37"/>
        <v>800</v>
      </c>
      <c r="S654" s="47">
        <f t="shared" si="38"/>
        <v>0</v>
      </c>
      <c r="U654" s="47">
        <f>VLOOKUP(A654,'Story Data'!A:B,2,0)*1000</f>
        <v>3100</v>
      </c>
    </row>
    <row r="655" spans="1:21">
      <c r="A655" s="47" t="s">
        <v>325</v>
      </c>
      <c r="B655" s="47" t="s">
        <v>47</v>
      </c>
      <c r="C655" s="47">
        <v>71</v>
      </c>
      <c r="D655" s="47">
        <v>0</v>
      </c>
      <c r="E655" s="47">
        <v>1</v>
      </c>
      <c r="F655" s="47">
        <v>0.6</v>
      </c>
      <c r="G655" s="47">
        <v>0.5</v>
      </c>
      <c r="H655" s="47">
        <v>0.6</v>
      </c>
      <c r="I655" s="47">
        <v>0.5</v>
      </c>
      <c r="J655" s="47" t="s">
        <v>348</v>
      </c>
      <c r="K655" s="47">
        <v>21.88</v>
      </c>
      <c r="L655" s="47">
        <v>38.42</v>
      </c>
      <c r="M655" s="47">
        <v>37.200000000000003</v>
      </c>
      <c r="N655" s="47">
        <v>21.88</v>
      </c>
      <c r="O655" s="47">
        <v>38.42</v>
      </c>
      <c r="P655" s="47">
        <v>41.1</v>
      </c>
      <c r="Q655" s="47" t="str">
        <f t="shared" si="36"/>
        <v>C18-AP MAI</v>
      </c>
      <c r="R655" s="47">
        <f t="shared" si="37"/>
        <v>500</v>
      </c>
      <c r="S655" s="47">
        <f t="shared" si="38"/>
        <v>600</v>
      </c>
      <c r="U655" s="47">
        <f>VLOOKUP(A655,'Story Data'!A:B,2,0)*1000</f>
        <v>3900</v>
      </c>
    </row>
    <row r="656" spans="1:21">
      <c r="A656" s="47" t="s">
        <v>326</v>
      </c>
      <c r="B656" s="47" t="s">
        <v>47</v>
      </c>
      <c r="C656" s="47">
        <v>71</v>
      </c>
      <c r="D656" s="47">
        <v>0</v>
      </c>
      <c r="E656" s="47">
        <v>1</v>
      </c>
      <c r="F656" s="47">
        <v>0.6</v>
      </c>
      <c r="G656" s="47">
        <v>0.5</v>
      </c>
      <c r="H656" s="47">
        <v>0.6</v>
      </c>
      <c r="I656" s="47">
        <v>0.5</v>
      </c>
      <c r="J656" s="47" t="s">
        <v>348</v>
      </c>
      <c r="K656" s="47">
        <v>21.88</v>
      </c>
      <c r="L656" s="47">
        <v>38.42</v>
      </c>
      <c r="M656" s="47">
        <v>33.299999999999997</v>
      </c>
      <c r="N656" s="47">
        <v>21.88</v>
      </c>
      <c r="O656" s="47">
        <v>38.42</v>
      </c>
      <c r="P656" s="47">
        <v>37.200000000000003</v>
      </c>
      <c r="Q656" s="47" t="str">
        <f t="shared" si="36"/>
        <v>C18-T9</v>
      </c>
      <c r="R656" s="47">
        <f t="shared" si="37"/>
        <v>500</v>
      </c>
      <c r="S656" s="47">
        <f t="shared" si="38"/>
        <v>600</v>
      </c>
      <c r="U656" s="47">
        <f>VLOOKUP(A656,'Story Data'!A:B,2,0)*1000</f>
        <v>3900</v>
      </c>
    </row>
    <row r="657" spans="1:21">
      <c r="A657" s="47" t="s">
        <v>327</v>
      </c>
      <c r="B657" s="47" t="s">
        <v>47</v>
      </c>
      <c r="C657" s="47">
        <v>71</v>
      </c>
      <c r="D657" s="47">
        <v>0</v>
      </c>
      <c r="E657" s="47">
        <v>1</v>
      </c>
      <c r="F657" s="47">
        <v>0.6</v>
      </c>
      <c r="G657" s="47">
        <v>0.5</v>
      </c>
      <c r="H657" s="47">
        <v>0.6</v>
      </c>
      <c r="I657" s="47">
        <v>0.5</v>
      </c>
      <c r="J657" s="47" t="s">
        <v>348</v>
      </c>
      <c r="K657" s="47">
        <v>21.88</v>
      </c>
      <c r="L657" s="47">
        <v>38.42</v>
      </c>
      <c r="M657" s="47">
        <v>29.4</v>
      </c>
      <c r="N657" s="47">
        <v>21.88</v>
      </c>
      <c r="O657" s="47">
        <v>38.42</v>
      </c>
      <c r="P657" s="47">
        <v>33.299999999999997</v>
      </c>
      <c r="Q657" s="47" t="str">
        <f t="shared" si="36"/>
        <v>C18-T8</v>
      </c>
      <c r="R657" s="47">
        <f t="shared" si="37"/>
        <v>500</v>
      </c>
      <c r="S657" s="47">
        <f t="shared" si="38"/>
        <v>600</v>
      </c>
      <c r="U657" s="47">
        <f>VLOOKUP(A657,'Story Data'!A:B,2,0)*1000</f>
        <v>3900</v>
      </c>
    </row>
    <row r="658" spans="1:21">
      <c r="A658" s="47" t="s">
        <v>328</v>
      </c>
      <c r="B658" s="47" t="s">
        <v>47</v>
      </c>
      <c r="C658" s="47">
        <v>71</v>
      </c>
      <c r="D658" s="47">
        <v>0</v>
      </c>
      <c r="E658" s="47">
        <v>1</v>
      </c>
      <c r="F658" s="47">
        <v>0.6</v>
      </c>
      <c r="G658" s="47">
        <v>0.5</v>
      </c>
      <c r="H658" s="47">
        <v>0.6</v>
      </c>
      <c r="I658" s="47">
        <v>0.5</v>
      </c>
      <c r="J658" s="47" t="s">
        <v>348</v>
      </c>
      <c r="K658" s="47">
        <v>21.88</v>
      </c>
      <c r="L658" s="47">
        <v>38.42</v>
      </c>
      <c r="M658" s="47">
        <v>25.5</v>
      </c>
      <c r="N658" s="47">
        <v>21.88</v>
      </c>
      <c r="O658" s="47">
        <v>38.42</v>
      </c>
      <c r="P658" s="47">
        <v>29.4</v>
      </c>
      <c r="Q658" s="47" t="str">
        <f t="shared" si="36"/>
        <v>C18-T7</v>
      </c>
      <c r="R658" s="47">
        <f t="shared" si="37"/>
        <v>500</v>
      </c>
      <c r="S658" s="47">
        <f t="shared" si="38"/>
        <v>600</v>
      </c>
      <c r="U658" s="47">
        <f>VLOOKUP(A658,'Story Data'!A:B,2,0)*1000</f>
        <v>3900</v>
      </c>
    </row>
    <row r="659" spans="1:21">
      <c r="A659" s="47" t="s">
        <v>329</v>
      </c>
      <c r="B659" s="47" t="s">
        <v>47</v>
      </c>
      <c r="C659" s="47">
        <v>71</v>
      </c>
      <c r="D659" s="47">
        <v>0</v>
      </c>
      <c r="E659" s="47">
        <v>1</v>
      </c>
      <c r="F659" s="47">
        <v>0.6</v>
      </c>
      <c r="G659" s="47">
        <v>0.5</v>
      </c>
      <c r="H659" s="47">
        <v>0.6</v>
      </c>
      <c r="I659" s="47">
        <v>0.5</v>
      </c>
      <c r="J659" s="47" t="s">
        <v>348</v>
      </c>
      <c r="K659" s="47">
        <v>21.88</v>
      </c>
      <c r="L659" s="47">
        <v>38.42</v>
      </c>
      <c r="M659" s="47">
        <v>21.6</v>
      </c>
      <c r="N659" s="47">
        <v>21.88</v>
      </c>
      <c r="O659" s="47">
        <v>38.42</v>
      </c>
      <c r="P659" s="47">
        <v>25.5</v>
      </c>
      <c r="Q659" s="47" t="str">
        <f t="shared" si="36"/>
        <v>C18-T6</v>
      </c>
      <c r="R659" s="47">
        <f t="shared" si="37"/>
        <v>500</v>
      </c>
      <c r="S659" s="47">
        <f t="shared" si="38"/>
        <v>600</v>
      </c>
      <c r="U659" s="47">
        <f>VLOOKUP(A659,'Story Data'!A:B,2,0)*1000</f>
        <v>3900</v>
      </c>
    </row>
    <row r="660" spans="1:21">
      <c r="A660" s="47" t="s">
        <v>324</v>
      </c>
      <c r="B660" s="47" t="s">
        <v>47</v>
      </c>
      <c r="C660" s="47">
        <v>71</v>
      </c>
      <c r="D660" s="47">
        <v>0</v>
      </c>
      <c r="E660" s="47">
        <v>1</v>
      </c>
      <c r="F660" s="47">
        <v>0.6</v>
      </c>
      <c r="G660" s="47">
        <v>0.5</v>
      </c>
      <c r="H660" s="47">
        <v>0.6</v>
      </c>
      <c r="I660" s="47">
        <v>0.5</v>
      </c>
      <c r="J660" s="47" t="s">
        <v>348</v>
      </c>
      <c r="K660" s="47">
        <v>21.88</v>
      </c>
      <c r="L660" s="47">
        <v>38.42</v>
      </c>
      <c r="M660" s="47">
        <v>17.7</v>
      </c>
      <c r="N660" s="47">
        <v>21.88</v>
      </c>
      <c r="O660" s="47">
        <v>38.42</v>
      </c>
      <c r="P660" s="47">
        <v>21.6</v>
      </c>
      <c r="Q660" s="47" t="str">
        <f t="shared" si="36"/>
        <v>C18-T5</v>
      </c>
      <c r="R660" s="47">
        <f t="shared" si="37"/>
        <v>500</v>
      </c>
      <c r="S660" s="47">
        <f t="shared" si="38"/>
        <v>600</v>
      </c>
      <c r="U660" s="47">
        <f>VLOOKUP(A660,'Story Data'!A:B,2,0)*1000</f>
        <v>3900</v>
      </c>
    </row>
    <row r="661" spans="1:21">
      <c r="A661" s="47" t="s">
        <v>330</v>
      </c>
      <c r="B661" s="47" t="s">
        <v>47</v>
      </c>
      <c r="C661" s="47">
        <v>0</v>
      </c>
      <c r="D661" s="47">
        <v>0</v>
      </c>
      <c r="E661" s="47">
        <v>1</v>
      </c>
      <c r="F661" s="47">
        <v>0</v>
      </c>
      <c r="G661" s="47">
        <v>0.8</v>
      </c>
      <c r="H661" s="47">
        <v>0</v>
      </c>
      <c r="I661" s="47">
        <v>0.8</v>
      </c>
      <c r="J661" s="47" t="s">
        <v>348</v>
      </c>
      <c r="K661" s="47">
        <v>21.88</v>
      </c>
      <c r="L661" s="47">
        <v>38.42</v>
      </c>
      <c r="M661" s="47">
        <v>12.6</v>
      </c>
      <c r="N661" s="47">
        <v>21.88</v>
      </c>
      <c r="O661" s="47">
        <v>38.42</v>
      </c>
      <c r="P661" s="47">
        <v>17.7</v>
      </c>
      <c r="Q661" s="47" t="str">
        <f t="shared" si="36"/>
        <v>C18-T4</v>
      </c>
      <c r="R661" s="47">
        <f t="shared" si="37"/>
        <v>800</v>
      </c>
      <c r="S661" s="47">
        <f t="shared" si="38"/>
        <v>0</v>
      </c>
      <c r="U661" s="47">
        <f>VLOOKUP(A661,'Story Data'!A:B,2,0)*1000</f>
        <v>5100</v>
      </c>
    </row>
    <row r="662" spans="1:21">
      <c r="A662" s="47" t="s">
        <v>331</v>
      </c>
      <c r="B662" s="47" t="s">
        <v>47</v>
      </c>
      <c r="C662" s="47">
        <v>0</v>
      </c>
      <c r="D662" s="47">
        <v>0</v>
      </c>
      <c r="E662" s="47">
        <v>1</v>
      </c>
      <c r="F662" s="47">
        <v>0</v>
      </c>
      <c r="G662" s="47">
        <v>0.8</v>
      </c>
      <c r="H662" s="47">
        <v>0</v>
      </c>
      <c r="I662" s="47">
        <v>0.8</v>
      </c>
      <c r="J662" s="47" t="s">
        <v>348</v>
      </c>
      <c r="K662" s="47">
        <v>21.88</v>
      </c>
      <c r="L662" s="47">
        <v>38.42</v>
      </c>
      <c r="M662" s="47">
        <v>8.1</v>
      </c>
      <c r="N662" s="47">
        <v>21.88</v>
      </c>
      <c r="O662" s="47">
        <v>38.42</v>
      </c>
      <c r="P662" s="47">
        <v>12.6</v>
      </c>
      <c r="Q662" s="47" t="str">
        <f t="shared" si="36"/>
        <v>C18-T3</v>
      </c>
      <c r="R662" s="47">
        <f t="shared" si="37"/>
        <v>800</v>
      </c>
      <c r="S662" s="47">
        <f t="shared" si="38"/>
        <v>0</v>
      </c>
      <c r="U662" s="47">
        <f>VLOOKUP(A662,'Story Data'!A:B,2,0)*1000</f>
        <v>4500</v>
      </c>
    </row>
    <row r="663" spans="1:21">
      <c r="A663" s="47" t="s">
        <v>135</v>
      </c>
      <c r="B663" s="47" t="s">
        <v>47</v>
      </c>
      <c r="C663" s="47">
        <v>0</v>
      </c>
      <c r="D663" s="47">
        <v>0</v>
      </c>
      <c r="E663" s="47">
        <v>1</v>
      </c>
      <c r="F663" s="47">
        <v>0</v>
      </c>
      <c r="G663" s="47">
        <v>0.8</v>
      </c>
      <c r="H663" s="47">
        <v>0</v>
      </c>
      <c r="I663" s="47">
        <v>0.8</v>
      </c>
      <c r="J663" s="47" t="s">
        <v>348</v>
      </c>
      <c r="K663" s="47">
        <v>21.88</v>
      </c>
      <c r="L663" s="47">
        <v>38.42</v>
      </c>
      <c r="M663" s="47">
        <v>3</v>
      </c>
      <c r="N663" s="47">
        <v>21.88</v>
      </c>
      <c r="O663" s="47">
        <v>38.42</v>
      </c>
      <c r="P663" s="47">
        <v>8.1</v>
      </c>
      <c r="Q663" s="47" t="str">
        <f t="shared" si="36"/>
        <v>C18-T2</v>
      </c>
      <c r="R663" s="47">
        <f t="shared" si="37"/>
        <v>800</v>
      </c>
      <c r="S663" s="47">
        <f t="shared" si="38"/>
        <v>0</v>
      </c>
      <c r="U663" s="47">
        <f>VLOOKUP(A663,'Story Data'!A:B,2,0)*1000</f>
        <v>5100</v>
      </c>
    </row>
    <row r="664" spans="1:21">
      <c r="A664" s="47" t="s">
        <v>332</v>
      </c>
      <c r="B664" s="47" t="s">
        <v>47</v>
      </c>
      <c r="C664" s="47">
        <v>0</v>
      </c>
      <c r="D664" s="47">
        <v>0</v>
      </c>
      <c r="E664" s="47">
        <v>1</v>
      </c>
      <c r="F664" s="47">
        <v>0</v>
      </c>
      <c r="G664" s="47">
        <v>0.8</v>
      </c>
      <c r="H664" s="47">
        <v>0</v>
      </c>
      <c r="I664" s="47">
        <v>0.8</v>
      </c>
      <c r="J664" s="47" t="s">
        <v>348</v>
      </c>
      <c r="K664" s="47">
        <v>21.88</v>
      </c>
      <c r="L664" s="47">
        <v>38.42</v>
      </c>
      <c r="M664" s="47">
        <v>0</v>
      </c>
      <c r="N664" s="47">
        <v>21.88</v>
      </c>
      <c r="O664" s="47">
        <v>38.42</v>
      </c>
      <c r="P664" s="47">
        <v>3</v>
      </c>
      <c r="Q664" s="47" t="str">
        <f t="shared" si="36"/>
        <v>C18-T1</v>
      </c>
      <c r="R664" s="47">
        <f t="shared" si="37"/>
        <v>800</v>
      </c>
      <c r="S664" s="47">
        <f t="shared" si="38"/>
        <v>0</v>
      </c>
      <c r="U664" s="47">
        <f>VLOOKUP(A664,'Story Data'!A:B,2,0)*1000</f>
        <v>3000</v>
      </c>
    </row>
    <row r="665" spans="1:21">
      <c r="A665" s="47" t="s">
        <v>30</v>
      </c>
      <c r="B665" s="47" t="s">
        <v>47</v>
      </c>
      <c r="C665" s="47">
        <v>0</v>
      </c>
      <c r="D665" s="47">
        <v>0</v>
      </c>
      <c r="E665" s="47">
        <v>1</v>
      </c>
      <c r="F665" s="47">
        <v>0</v>
      </c>
      <c r="G665" s="47">
        <v>0.8</v>
      </c>
      <c r="H665" s="47">
        <v>0</v>
      </c>
      <c r="I665" s="47">
        <v>0.8</v>
      </c>
      <c r="J665" s="47" t="s">
        <v>348</v>
      </c>
      <c r="K665" s="47">
        <v>21.88</v>
      </c>
      <c r="L665" s="47">
        <v>38.42</v>
      </c>
      <c r="M665" s="47">
        <v>-3.1</v>
      </c>
      <c r="N665" s="47">
        <v>21.88</v>
      </c>
      <c r="O665" s="47">
        <v>38.42</v>
      </c>
      <c r="P665" s="47">
        <v>0</v>
      </c>
      <c r="Q665" s="47" t="str">
        <f t="shared" si="36"/>
        <v>C18-HAM</v>
      </c>
      <c r="R665" s="47">
        <f t="shared" si="37"/>
        <v>800</v>
      </c>
      <c r="S665" s="47">
        <f t="shared" si="38"/>
        <v>0</v>
      </c>
      <c r="U665" s="47">
        <f>VLOOKUP(A665,'Story Data'!A:B,2,0)*1000</f>
        <v>3100</v>
      </c>
    </row>
    <row r="666" spans="1:21">
      <c r="A666" s="47" t="s">
        <v>325</v>
      </c>
      <c r="B666" s="47" t="s">
        <v>45</v>
      </c>
      <c r="C666" s="47">
        <v>71</v>
      </c>
      <c r="D666" s="47">
        <v>0</v>
      </c>
      <c r="E666" s="47">
        <v>1</v>
      </c>
      <c r="F666" s="47">
        <v>0.6</v>
      </c>
      <c r="G666" s="47">
        <v>0.5</v>
      </c>
      <c r="H666" s="47">
        <v>0.6</v>
      </c>
      <c r="I666" s="47">
        <v>0.5</v>
      </c>
      <c r="J666" s="47" t="s">
        <v>348</v>
      </c>
      <c r="K666" s="47">
        <v>12.82</v>
      </c>
      <c r="L666" s="47">
        <v>41.58</v>
      </c>
      <c r="M666" s="47">
        <v>37.200000000000003</v>
      </c>
      <c r="N666" s="47">
        <v>12.82</v>
      </c>
      <c r="O666" s="47">
        <v>41.58</v>
      </c>
      <c r="P666" s="47">
        <v>41.1</v>
      </c>
      <c r="Q666" s="47" t="str">
        <f t="shared" si="36"/>
        <v>C17-AP MAI</v>
      </c>
      <c r="R666" s="47">
        <f t="shared" si="37"/>
        <v>500</v>
      </c>
      <c r="S666" s="47">
        <f t="shared" si="38"/>
        <v>600</v>
      </c>
      <c r="U666" s="47">
        <f>VLOOKUP(A666,'Story Data'!A:B,2,0)*1000</f>
        <v>3900</v>
      </c>
    </row>
    <row r="667" spans="1:21">
      <c r="A667" s="47" t="s">
        <v>326</v>
      </c>
      <c r="B667" s="47" t="s">
        <v>45</v>
      </c>
      <c r="C667" s="47">
        <v>71</v>
      </c>
      <c r="D667" s="47">
        <v>0</v>
      </c>
      <c r="E667" s="47">
        <v>1</v>
      </c>
      <c r="F667" s="47">
        <v>0.6</v>
      </c>
      <c r="G667" s="47">
        <v>0.5</v>
      </c>
      <c r="H667" s="47">
        <v>0.6</v>
      </c>
      <c r="I667" s="47">
        <v>0.5</v>
      </c>
      <c r="J667" s="47" t="s">
        <v>348</v>
      </c>
      <c r="K667" s="47">
        <v>12.82</v>
      </c>
      <c r="L667" s="47">
        <v>41.58</v>
      </c>
      <c r="M667" s="47">
        <v>33.299999999999997</v>
      </c>
      <c r="N667" s="47">
        <v>12.82</v>
      </c>
      <c r="O667" s="47">
        <v>41.58</v>
      </c>
      <c r="P667" s="47">
        <v>37.200000000000003</v>
      </c>
      <c r="Q667" s="47" t="str">
        <f t="shared" si="36"/>
        <v>C17-T9</v>
      </c>
      <c r="R667" s="47">
        <f t="shared" si="37"/>
        <v>500</v>
      </c>
      <c r="S667" s="47">
        <f t="shared" si="38"/>
        <v>600</v>
      </c>
      <c r="U667" s="47">
        <f>VLOOKUP(A667,'Story Data'!A:B,2,0)*1000</f>
        <v>3900</v>
      </c>
    </row>
    <row r="668" spans="1:21">
      <c r="A668" s="47" t="s">
        <v>327</v>
      </c>
      <c r="B668" s="47" t="s">
        <v>45</v>
      </c>
      <c r="C668" s="47">
        <v>71</v>
      </c>
      <c r="D668" s="47">
        <v>0</v>
      </c>
      <c r="E668" s="47">
        <v>1</v>
      </c>
      <c r="F668" s="47">
        <v>0.6</v>
      </c>
      <c r="G668" s="47">
        <v>0.5</v>
      </c>
      <c r="H668" s="47">
        <v>0.6</v>
      </c>
      <c r="I668" s="47">
        <v>0.5</v>
      </c>
      <c r="J668" s="47" t="s">
        <v>348</v>
      </c>
      <c r="K668" s="47">
        <v>12.82</v>
      </c>
      <c r="L668" s="47">
        <v>41.58</v>
      </c>
      <c r="M668" s="47">
        <v>29.4</v>
      </c>
      <c r="N668" s="47">
        <v>12.82</v>
      </c>
      <c r="O668" s="47">
        <v>41.58</v>
      </c>
      <c r="P668" s="47">
        <v>33.299999999999997</v>
      </c>
      <c r="Q668" s="47" t="str">
        <f t="shared" si="36"/>
        <v>C17-T8</v>
      </c>
      <c r="R668" s="47">
        <f t="shared" si="37"/>
        <v>500</v>
      </c>
      <c r="S668" s="47">
        <f t="shared" si="38"/>
        <v>600</v>
      </c>
      <c r="U668" s="47">
        <f>VLOOKUP(A668,'Story Data'!A:B,2,0)*1000</f>
        <v>3900</v>
      </c>
    </row>
    <row r="669" spans="1:21">
      <c r="A669" s="47" t="s">
        <v>328</v>
      </c>
      <c r="B669" s="47" t="s">
        <v>45</v>
      </c>
      <c r="C669" s="47">
        <v>71</v>
      </c>
      <c r="D669" s="47">
        <v>0</v>
      </c>
      <c r="E669" s="47">
        <v>1</v>
      </c>
      <c r="F669" s="47">
        <v>0.6</v>
      </c>
      <c r="G669" s="47">
        <v>0.5</v>
      </c>
      <c r="H669" s="47">
        <v>0.6</v>
      </c>
      <c r="I669" s="47">
        <v>0.5</v>
      </c>
      <c r="J669" s="47" t="s">
        <v>348</v>
      </c>
      <c r="K669" s="47">
        <v>12.82</v>
      </c>
      <c r="L669" s="47">
        <v>41.58</v>
      </c>
      <c r="M669" s="47">
        <v>25.5</v>
      </c>
      <c r="N669" s="47">
        <v>12.82</v>
      </c>
      <c r="O669" s="47">
        <v>41.58</v>
      </c>
      <c r="P669" s="47">
        <v>29.4</v>
      </c>
      <c r="Q669" s="47" t="str">
        <f t="shared" si="36"/>
        <v>C17-T7</v>
      </c>
      <c r="R669" s="47">
        <f t="shared" si="37"/>
        <v>500</v>
      </c>
      <c r="S669" s="47">
        <f t="shared" si="38"/>
        <v>600</v>
      </c>
      <c r="U669" s="47">
        <f>VLOOKUP(A669,'Story Data'!A:B,2,0)*1000</f>
        <v>3900</v>
      </c>
    </row>
    <row r="670" spans="1:21">
      <c r="A670" s="47" t="s">
        <v>329</v>
      </c>
      <c r="B670" s="47" t="s">
        <v>45</v>
      </c>
      <c r="C670" s="47">
        <v>71</v>
      </c>
      <c r="D670" s="47">
        <v>0</v>
      </c>
      <c r="E670" s="47">
        <v>1</v>
      </c>
      <c r="F670" s="47">
        <v>0.6</v>
      </c>
      <c r="G670" s="47">
        <v>0.5</v>
      </c>
      <c r="H670" s="47">
        <v>0.6</v>
      </c>
      <c r="I670" s="47">
        <v>0.5</v>
      </c>
      <c r="J670" s="47" t="s">
        <v>348</v>
      </c>
      <c r="K670" s="47">
        <v>12.82</v>
      </c>
      <c r="L670" s="47">
        <v>41.58</v>
      </c>
      <c r="M670" s="47">
        <v>21.6</v>
      </c>
      <c r="N670" s="47">
        <v>12.82</v>
      </c>
      <c r="O670" s="47">
        <v>41.58</v>
      </c>
      <c r="P670" s="47">
        <v>25.5</v>
      </c>
      <c r="Q670" s="47" t="str">
        <f t="shared" si="36"/>
        <v>C17-T6</v>
      </c>
      <c r="R670" s="47">
        <f t="shared" si="37"/>
        <v>500</v>
      </c>
      <c r="S670" s="47">
        <f t="shared" si="38"/>
        <v>600</v>
      </c>
      <c r="U670" s="47">
        <f>VLOOKUP(A670,'Story Data'!A:B,2,0)*1000</f>
        <v>3900</v>
      </c>
    </row>
    <row r="671" spans="1:21">
      <c r="A671" s="47" t="s">
        <v>324</v>
      </c>
      <c r="B671" s="47" t="s">
        <v>45</v>
      </c>
      <c r="C671" s="47">
        <v>71</v>
      </c>
      <c r="D671" s="47">
        <v>0</v>
      </c>
      <c r="E671" s="47">
        <v>1</v>
      </c>
      <c r="F671" s="47">
        <v>0.6</v>
      </c>
      <c r="G671" s="47">
        <v>0.5</v>
      </c>
      <c r="H671" s="47">
        <v>0.6</v>
      </c>
      <c r="I671" s="47">
        <v>0.5</v>
      </c>
      <c r="J671" s="47" t="s">
        <v>348</v>
      </c>
      <c r="K671" s="47">
        <v>12.82</v>
      </c>
      <c r="L671" s="47">
        <v>41.58</v>
      </c>
      <c r="M671" s="47">
        <v>17.7</v>
      </c>
      <c r="N671" s="47">
        <v>12.82</v>
      </c>
      <c r="O671" s="47">
        <v>41.58</v>
      </c>
      <c r="P671" s="47">
        <v>21.6</v>
      </c>
      <c r="Q671" s="47" t="str">
        <f t="shared" si="36"/>
        <v>C17-T5</v>
      </c>
      <c r="R671" s="47">
        <f t="shared" si="37"/>
        <v>500</v>
      </c>
      <c r="S671" s="47">
        <f t="shared" si="38"/>
        <v>600</v>
      </c>
      <c r="U671" s="47">
        <f>VLOOKUP(A671,'Story Data'!A:B,2,0)*1000</f>
        <v>3900</v>
      </c>
    </row>
    <row r="672" spans="1:21">
      <c r="A672" s="47" t="s">
        <v>330</v>
      </c>
      <c r="B672" s="47" t="s">
        <v>45</v>
      </c>
      <c r="C672" s="47">
        <v>0</v>
      </c>
      <c r="D672" s="47">
        <v>0</v>
      </c>
      <c r="E672" s="47">
        <v>1</v>
      </c>
      <c r="F672" s="47">
        <v>0</v>
      </c>
      <c r="G672" s="47">
        <v>0.8</v>
      </c>
      <c r="H672" s="47">
        <v>0</v>
      </c>
      <c r="I672" s="47">
        <v>0.8</v>
      </c>
      <c r="J672" s="47" t="s">
        <v>348</v>
      </c>
      <c r="K672" s="47">
        <v>12.82</v>
      </c>
      <c r="L672" s="47">
        <v>41.58</v>
      </c>
      <c r="M672" s="47">
        <v>12.6</v>
      </c>
      <c r="N672" s="47">
        <v>12.82</v>
      </c>
      <c r="O672" s="47">
        <v>41.58</v>
      </c>
      <c r="P672" s="47">
        <v>17.7</v>
      </c>
      <c r="Q672" s="47" t="str">
        <f t="shared" si="36"/>
        <v>C17-T4</v>
      </c>
      <c r="R672" s="47">
        <f t="shared" si="37"/>
        <v>800</v>
      </c>
      <c r="S672" s="47">
        <f t="shared" si="38"/>
        <v>0</v>
      </c>
      <c r="U672" s="47">
        <f>VLOOKUP(A672,'Story Data'!A:B,2,0)*1000</f>
        <v>5100</v>
      </c>
    </row>
    <row r="673" spans="1:21">
      <c r="A673" s="47" t="s">
        <v>331</v>
      </c>
      <c r="B673" s="47" t="s">
        <v>45</v>
      </c>
      <c r="C673" s="47">
        <v>0</v>
      </c>
      <c r="D673" s="47">
        <v>0</v>
      </c>
      <c r="E673" s="47">
        <v>1</v>
      </c>
      <c r="F673" s="47">
        <v>0</v>
      </c>
      <c r="G673" s="47">
        <v>0.8</v>
      </c>
      <c r="H673" s="47">
        <v>0</v>
      </c>
      <c r="I673" s="47">
        <v>0.8</v>
      </c>
      <c r="J673" s="47" t="s">
        <v>348</v>
      </c>
      <c r="K673" s="47">
        <v>12.82</v>
      </c>
      <c r="L673" s="47">
        <v>41.58</v>
      </c>
      <c r="M673" s="47">
        <v>8.1</v>
      </c>
      <c r="N673" s="47">
        <v>12.82</v>
      </c>
      <c r="O673" s="47">
        <v>41.58</v>
      </c>
      <c r="P673" s="47">
        <v>12.6</v>
      </c>
      <c r="Q673" s="47" t="str">
        <f t="shared" si="36"/>
        <v>C17-T3</v>
      </c>
      <c r="R673" s="47">
        <f t="shared" si="37"/>
        <v>800</v>
      </c>
      <c r="S673" s="47">
        <f t="shared" si="38"/>
        <v>0</v>
      </c>
      <c r="U673" s="47">
        <f>VLOOKUP(A673,'Story Data'!A:B,2,0)*1000</f>
        <v>4500</v>
      </c>
    </row>
    <row r="674" spans="1:21">
      <c r="A674" s="47" t="s">
        <v>135</v>
      </c>
      <c r="B674" s="47" t="s">
        <v>45</v>
      </c>
      <c r="C674" s="47">
        <v>0</v>
      </c>
      <c r="D674" s="47">
        <v>0</v>
      </c>
      <c r="E674" s="47">
        <v>1</v>
      </c>
      <c r="F674" s="47">
        <v>0</v>
      </c>
      <c r="G674" s="47">
        <v>0.8</v>
      </c>
      <c r="H674" s="47">
        <v>0</v>
      </c>
      <c r="I674" s="47">
        <v>0.8</v>
      </c>
      <c r="J674" s="47" t="s">
        <v>348</v>
      </c>
      <c r="K674" s="47">
        <v>12.82</v>
      </c>
      <c r="L674" s="47">
        <v>41.58</v>
      </c>
      <c r="M674" s="47">
        <v>3</v>
      </c>
      <c r="N674" s="47">
        <v>12.82</v>
      </c>
      <c r="O674" s="47">
        <v>41.58</v>
      </c>
      <c r="P674" s="47">
        <v>8.1</v>
      </c>
      <c r="Q674" s="47" t="str">
        <f t="shared" si="36"/>
        <v>C17-T2</v>
      </c>
      <c r="R674" s="47">
        <f t="shared" si="37"/>
        <v>800</v>
      </c>
      <c r="S674" s="47">
        <f t="shared" si="38"/>
        <v>0</v>
      </c>
      <c r="U674" s="47">
        <f>VLOOKUP(A674,'Story Data'!A:B,2,0)*1000</f>
        <v>5100</v>
      </c>
    </row>
    <row r="675" spans="1:21">
      <c r="A675" s="47" t="s">
        <v>332</v>
      </c>
      <c r="B675" s="47" t="s">
        <v>45</v>
      </c>
      <c r="C675" s="47">
        <v>0</v>
      </c>
      <c r="D675" s="47">
        <v>0</v>
      </c>
      <c r="E675" s="47">
        <v>1</v>
      </c>
      <c r="F675" s="47">
        <v>0</v>
      </c>
      <c r="G675" s="47">
        <v>0.8</v>
      </c>
      <c r="H675" s="47">
        <v>0</v>
      </c>
      <c r="I675" s="47">
        <v>0.8</v>
      </c>
      <c r="J675" s="47" t="s">
        <v>348</v>
      </c>
      <c r="K675" s="47">
        <v>12.82</v>
      </c>
      <c r="L675" s="47">
        <v>41.58</v>
      </c>
      <c r="M675" s="47">
        <v>0</v>
      </c>
      <c r="N675" s="47">
        <v>12.82</v>
      </c>
      <c r="O675" s="47">
        <v>41.58</v>
      </c>
      <c r="P675" s="47">
        <v>3</v>
      </c>
      <c r="Q675" s="47" t="str">
        <f t="shared" si="36"/>
        <v>C17-T1</v>
      </c>
      <c r="R675" s="47">
        <f t="shared" si="37"/>
        <v>800</v>
      </c>
      <c r="S675" s="47">
        <f t="shared" si="38"/>
        <v>0</v>
      </c>
      <c r="U675" s="47">
        <f>VLOOKUP(A675,'Story Data'!A:B,2,0)*1000</f>
        <v>3000</v>
      </c>
    </row>
    <row r="676" spans="1:21">
      <c r="A676" s="47" t="s">
        <v>30</v>
      </c>
      <c r="B676" s="47" t="s">
        <v>45</v>
      </c>
      <c r="C676" s="47">
        <v>0</v>
      </c>
      <c r="D676" s="47">
        <v>0</v>
      </c>
      <c r="E676" s="47">
        <v>1</v>
      </c>
      <c r="F676" s="47">
        <v>0</v>
      </c>
      <c r="G676" s="47">
        <v>0.8</v>
      </c>
      <c r="H676" s="47">
        <v>0</v>
      </c>
      <c r="I676" s="47">
        <v>0.8</v>
      </c>
      <c r="J676" s="47" t="s">
        <v>348</v>
      </c>
      <c r="K676" s="47">
        <v>12.82</v>
      </c>
      <c r="L676" s="47">
        <v>41.58</v>
      </c>
      <c r="M676" s="47">
        <v>-3.1</v>
      </c>
      <c r="N676" s="47">
        <v>12.82</v>
      </c>
      <c r="O676" s="47">
        <v>41.58</v>
      </c>
      <c r="P676" s="47">
        <v>0</v>
      </c>
      <c r="Q676" s="47" t="str">
        <f t="shared" si="36"/>
        <v>C17-HAM</v>
      </c>
      <c r="R676" s="47">
        <f t="shared" si="37"/>
        <v>800</v>
      </c>
      <c r="S676" s="47">
        <f t="shared" si="38"/>
        <v>0</v>
      </c>
      <c r="U676" s="47">
        <f>VLOOKUP(A676,'Story Data'!A:B,2,0)*1000</f>
        <v>3100</v>
      </c>
    </row>
    <row r="677" spans="1:21">
      <c r="A677" s="47" t="s">
        <v>325</v>
      </c>
      <c r="B677" s="47" t="s">
        <v>43</v>
      </c>
      <c r="C677" s="47">
        <v>71</v>
      </c>
      <c r="D677" s="47">
        <v>0</v>
      </c>
      <c r="E677" s="47">
        <v>1</v>
      </c>
      <c r="F677" s="47">
        <v>0.6</v>
      </c>
      <c r="G677" s="47">
        <v>0.5</v>
      </c>
      <c r="H677" s="47">
        <v>0.6</v>
      </c>
      <c r="I677" s="47">
        <v>0.5</v>
      </c>
      <c r="J677" s="47" t="s">
        <v>348</v>
      </c>
      <c r="K677" s="47">
        <v>3.75</v>
      </c>
      <c r="L677" s="47">
        <v>44.74</v>
      </c>
      <c r="M677" s="47">
        <v>37.200000000000003</v>
      </c>
      <c r="N677" s="47">
        <v>3.75</v>
      </c>
      <c r="O677" s="47">
        <v>44.74</v>
      </c>
      <c r="P677" s="47">
        <v>41.1</v>
      </c>
      <c r="Q677" s="47" t="str">
        <f t="shared" si="36"/>
        <v>C16-AP MAI</v>
      </c>
      <c r="R677" s="47">
        <f t="shared" si="37"/>
        <v>500</v>
      </c>
      <c r="S677" s="47">
        <f t="shared" si="38"/>
        <v>600</v>
      </c>
      <c r="U677" s="47">
        <f>VLOOKUP(A677,'Story Data'!A:B,2,0)*1000</f>
        <v>3900</v>
      </c>
    </row>
    <row r="678" spans="1:21">
      <c r="A678" s="47" t="s">
        <v>326</v>
      </c>
      <c r="B678" s="47" t="s">
        <v>43</v>
      </c>
      <c r="C678" s="47">
        <v>71</v>
      </c>
      <c r="D678" s="47">
        <v>0</v>
      </c>
      <c r="E678" s="47">
        <v>1</v>
      </c>
      <c r="F678" s="47">
        <v>0.6</v>
      </c>
      <c r="G678" s="47">
        <v>0.5</v>
      </c>
      <c r="H678" s="47">
        <v>0.6</v>
      </c>
      <c r="I678" s="47">
        <v>0.5</v>
      </c>
      <c r="J678" s="47" t="s">
        <v>348</v>
      </c>
      <c r="K678" s="47">
        <v>3.75</v>
      </c>
      <c r="L678" s="47">
        <v>44.74</v>
      </c>
      <c r="M678" s="47">
        <v>33.299999999999997</v>
      </c>
      <c r="N678" s="47">
        <v>3.75</v>
      </c>
      <c r="O678" s="47">
        <v>44.74</v>
      </c>
      <c r="P678" s="47">
        <v>37.200000000000003</v>
      </c>
      <c r="Q678" s="47" t="str">
        <f t="shared" si="36"/>
        <v>C16-T9</v>
      </c>
      <c r="R678" s="47">
        <f t="shared" si="37"/>
        <v>500</v>
      </c>
      <c r="S678" s="47">
        <f t="shared" si="38"/>
        <v>600</v>
      </c>
      <c r="U678" s="47">
        <f>VLOOKUP(A678,'Story Data'!A:B,2,0)*1000</f>
        <v>3900</v>
      </c>
    </row>
    <row r="679" spans="1:21">
      <c r="A679" s="47" t="s">
        <v>327</v>
      </c>
      <c r="B679" s="47" t="s">
        <v>43</v>
      </c>
      <c r="C679" s="47">
        <v>71</v>
      </c>
      <c r="D679" s="47">
        <v>0</v>
      </c>
      <c r="E679" s="47">
        <v>1</v>
      </c>
      <c r="F679" s="47">
        <v>0.6</v>
      </c>
      <c r="G679" s="47">
        <v>0.5</v>
      </c>
      <c r="H679" s="47">
        <v>0.6</v>
      </c>
      <c r="I679" s="47">
        <v>0.5</v>
      </c>
      <c r="J679" s="47" t="s">
        <v>348</v>
      </c>
      <c r="K679" s="47">
        <v>3.75</v>
      </c>
      <c r="L679" s="47">
        <v>44.74</v>
      </c>
      <c r="M679" s="47">
        <v>29.4</v>
      </c>
      <c r="N679" s="47">
        <v>3.75</v>
      </c>
      <c r="O679" s="47">
        <v>44.74</v>
      </c>
      <c r="P679" s="47">
        <v>33.299999999999997</v>
      </c>
      <c r="Q679" s="47" t="str">
        <f t="shared" si="36"/>
        <v>C16-T8</v>
      </c>
      <c r="R679" s="47">
        <f t="shared" si="37"/>
        <v>500</v>
      </c>
      <c r="S679" s="47">
        <f t="shared" si="38"/>
        <v>600</v>
      </c>
      <c r="U679" s="47">
        <f>VLOOKUP(A679,'Story Data'!A:B,2,0)*1000</f>
        <v>3900</v>
      </c>
    </row>
    <row r="680" spans="1:21">
      <c r="A680" s="47" t="s">
        <v>328</v>
      </c>
      <c r="B680" s="47" t="s">
        <v>43</v>
      </c>
      <c r="C680" s="47">
        <v>71</v>
      </c>
      <c r="D680" s="47">
        <v>0</v>
      </c>
      <c r="E680" s="47">
        <v>1</v>
      </c>
      <c r="F680" s="47">
        <v>0.6</v>
      </c>
      <c r="G680" s="47">
        <v>0.5</v>
      </c>
      <c r="H680" s="47">
        <v>0.6</v>
      </c>
      <c r="I680" s="47">
        <v>0.5</v>
      </c>
      <c r="J680" s="47" t="s">
        <v>348</v>
      </c>
      <c r="K680" s="47">
        <v>3.75</v>
      </c>
      <c r="L680" s="47">
        <v>44.74</v>
      </c>
      <c r="M680" s="47">
        <v>25.5</v>
      </c>
      <c r="N680" s="47">
        <v>3.75</v>
      </c>
      <c r="O680" s="47">
        <v>44.74</v>
      </c>
      <c r="P680" s="47">
        <v>29.4</v>
      </c>
      <c r="Q680" s="47" t="str">
        <f t="shared" si="36"/>
        <v>C16-T7</v>
      </c>
      <c r="R680" s="47">
        <f t="shared" si="37"/>
        <v>500</v>
      </c>
      <c r="S680" s="47">
        <f t="shared" si="38"/>
        <v>600</v>
      </c>
      <c r="U680" s="47">
        <f>VLOOKUP(A680,'Story Data'!A:B,2,0)*1000</f>
        <v>3900</v>
      </c>
    </row>
    <row r="681" spans="1:21">
      <c r="A681" s="47" t="s">
        <v>329</v>
      </c>
      <c r="B681" s="47" t="s">
        <v>43</v>
      </c>
      <c r="C681" s="47">
        <v>71</v>
      </c>
      <c r="D681" s="47">
        <v>0</v>
      </c>
      <c r="E681" s="47">
        <v>1</v>
      </c>
      <c r="F681" s="47">
        <v>0.6</v>
      </c>
      <c r="G681" s="47">
        <v>0.5</v>
      </c>
      <c r="H681" s="47">
        <v>0.6</v>
      </c>
      <c r="I681" s="47">
        <v>0.5</v>
      </c>
      <c r="J681" s="47" t="s">
        <v>348</v>
      </c>
      <c r="K681" s="47">
        <v>3.75</v>
      </c>
      <c r="L681" s="47">
        <v>44.74</v>
      </c>
      <c r="M681" s="47">
        <v>21.6</v>
      </c>
      <c r="N681" s="47">
        <v>3.75</v>
      </c>
      <c r="O681" s="47">
        <v>44.74</v>
      </c>
      <c r="P681" s="47">
        <v>25.5</v>
      </c>
      <c r="Q681" s="47" t="str">
        <f t="shared" si="36"/>
        <v>C16-T6</v>
      </c>
      <c r="R681" s="47">
        <f t="shared" si="37"/>
        <v>500</v>
      </c>
      <c r="S681" s="47">
        <f t="shared" si="38"/>
        <v>600</v>
      </c>
      <c r="U681" s="47">
        <f>VLOOKUP(A681,'Story Data'!A:B,2,0)*1000</f>
        <v>3900</v>
      </c>
    </row>
    <row r="682" spans="1:21">
      <c r="A682" s="47" t="s">
        <v>324</v>
      </c>
      <c r="B682" s="47" t="s">
        <v>43</v>
      </c>
      <c r="C682" s="47">
        <v>71</v>
      </c>
      <c r="D682" s="47">
        <v>0</v>
      </c>
      <c r="E682" s="47">
        <v>1</v>
      </c>
      <c r="F682" s="47">
        <v>0.6</v>
      </c>
      <c r="G682" s="47">
        <v>0.5</v>
      </c>
      <c r="H682" s="47">
        <v>0.6</v>
      </c>
      <c r="I682" s="47">
        <v>0.5</v>
      </c>
      <c r="J682" s="47" t="s">
        <v>348</v>
      </c>
      <c r="K682" s="47">
        <v>3.75</v>
      </c>
      <c r="L682" s="47">
        <v>44.74</v>
      </c>
      <c r="M682" s="47">
        <v>17.7</v>
      </c>
      <c r="N682" s="47">
        <v>3.75</v>
      </c>
      <c r="O682" s="47">
        <v>44.74</v>
      </c>
      <c r="P682" s="47">
        <v>21.6</v>
      </c>
      <c r="Q682" s="47" t="str">
        <f t="shared" si="36"/>
        <v>C16-T5</v>
      </c>
      <c r="R682" s="47">
        <f t="shared" si="37"/>
        <v>500</v>
      </c>
      <c r="S682" s="47">
        <f t="shared" si="38"/>
        <v>600</v>
      </c>
      <c r="U682" s="47">
        <f>VLOOKUP(A682,'Story Data'!A:B,2,0)*1000</f>
        <v>3900</v>
      </c>
    </row>
    <row r="683" spans="1:21">
      <c r="A683" s="47" t="s">
        <v>330</v>
      </c>
      <c r="B683" s="47" t="s">
        <v>43</v>
      </c>
      <c r="C683" s="47">
        <v>0</v>
      </c>
      <c r="D683" s="47">
        <v>0</v>
      </c>
      <c r="E683" s="47">
        <v>1</v>
      </c>
      <c r="F683" s="47">
        <v>0</v>
      </c>
      <c r="G683" s="47">
        <v>0.8</v>
      </c>
      <c r="H683" s="47">
        <v>0</v>
      </c>
      <c r="I683" s="47">
        <v>0.8</v>
      </c>
      <c r="J683" s="47" t="s">
        <v>348</v>
      </c>
      <c r="K683" s="47">
        <v>3.75</v>
      </c>
      <c r="L683" s="47">
        <v>44.74</v>
      </c>
      <c r="M683" s="47">
        <v>12.6</v>
      </c>
      <c r="N683" s="47">
        <v>3.75</v>
      </c>
      <c r="O683" s="47">
        <v>44.74</v>
      </c>
      <c r="P683" s="47">
        <v>17.7</v>
      </c>
      <c r="Q683" s="47" t="str">
        <f t="shared" si="36"/>
        <v>C16-T4</v>
      </c>
      <c r="R683" s="47">
        <f t="shared" si="37"/>
        <v>800</v>
      </c>
      <c r="S683" s="47">
        <f t="shared" si="38"/>
        <v>0</v>
      </c>
      <c r="U683" s="47">
        <f>VLOOKUP(A683,'Story Data'!A:B,2,0)*1000</f>
        <v>5100</v>
      </c>
    </row>
    <row r="684" spans="1:21">
      <c r="A684" s="47" t="s">
        <v>331</v>
      </c>
      <c r="B684" s="47" t="s">
        <v>43</v>
      </c>
      <c r="C684" s="47">
        <v>0</v>
      </c>
      <c r="D684" s="47">
        <v>0</v>
      </c>
      <c r="E684" s="47">
        <v>1</v>
      </c>
      <c r="F684" s="47">
        <v>0</v>
      </c>
      <c r="G684" s="47">
        <v>0.8</v>
      </c>
      <c r="H684" s="47">
        <v>0</v>
      </c>
      <c r="I684" s="47">
        <v>0.8</v>
      </c>
      <c r="J684" s="47" t="s">
        <v>348</v>
      </c>
      <c r="K684" s="47">
        <v>3.75</v>
      </c>
      <c r="L684" s="47">
        <v>44.74</v>
      </c>
      <c r="M684" s="47">
        <v>8.1</v>
      </c>
      <c r="N684" s="47">
        <v>3.75</v>
      </c>
      <c r="O684" s="47">
        <v>44.74</v>
      </c>
      <c r="P684" s="47">
        <v>12.6</v>
      </c>
      <c r="Q684" s="47" t="str">
        <f t="shared" si="36"/>
        <v>C16-T3</v>
      </c>
      <c r="R684" s="47">
        <f t="shared" si="37"/>
        <v>800</v>
      </c>
      <c r="S684" s="47">
        <f t="shared" si="38"/>
        <v>0</v>
      </c>
      <c r="U684" s="47">
        <f>VLOOKUP(A684,'Story Data'!A:B,2,0)*1000</f>
        <v>4500</v>
      </c>
    </row>
    <row r="685" spans="1:21">
      <c r="A685" s="47" t="s">
        <v>135</v>
      </c>
      <c r="B685" s="47" t="s">
        <v>43</v>
      </c>
      <c r="C685" s="47">
        <v>0</v>
      </c>
      <c r="D685" s="47">
        <v>0</v>
      </c>
      <c r="E685" s="47">
        <v>1</v>
      </c>
      <c r="F685" s="47">
        <v>0</v>
      </c>
      <c r="G685" s="47">
        <v>0.8</v>
      </c>
      <c r="H685" s="47">
        <v>0</v>
      </c>
      <c r="I685" s="47">
        <v>0.8</v>
      </c>
      <c r="J685" s="47" t="s">
        <v>348</v>
      </c>
      <c r="K685" s="47">
        <v>3.75</v>
      </c>
      <c r="L685" s="47">
        <v>44.74</v>
      </c>
      <c r="M685" s="47">
        <v>3</v>
      </c>
      <c r="N685" s="47">
        <v>3.75</v>
      </c>
      <c r="O685" s="47">
        <v>44.74</v>
      </c>
      <c r="P685" s="47">
        <v>8.1</v>
      </c>
      <c r="Q685" s="47" t="str">
        <f t="shared" si="36"/>
        <v>C16-T2</v>
      </c>
      <c r="R685" s="47">
        <f t="shared" si="37"/>
        <v>800</v>
      </c>
      <c r="S685" s="47">
        <f t="shared" si="38"/>
        <v>0</v>
      </c>
      <c r="U685" s="47">
        <f>VLOOKUP(A685,'Story Data'!A:B,2,0)*1000</f>
        <v>5100</v>
      </c>
    </row>
    <row r="686" spans="1:21">
      <c r="A686" s="47" t="s">
        <v>332</v>
      </c>
      <c r="B686" s="47" t="s">
        <v>43</v>
      </c>
      <c r="C686" s="47">
        <v>0</v>
      </c>
      <c r="D686" s="47">
        <v>0</v>
      </c>
      <c r="E686" s="47">
        <v>1</v>
      </c>
      <c r="F686" s="47">
        <v>0</v>
      </c>
      <c r="G686" s="47">
        <v>0.8</v>
      </c>
      <c r="H686" s="47">
        <v>0</v>
      </c>
      <c r="I686" s="47">
        <v>0.8</v>
      </c>
      <c r="J686" s="47" t="s">
        <v>348</v>
      </c>
      <c r="K686" s="47">
        <v>3.75</v>
      </c>
      <c r="L686" s="47">
        <v>44.74</v>
      </c>
      <c r="M686" s="47">
        <v>0</v>
      </c>
      <c r="N686" s="47">
        <v>3.75</v>
      </c>
      <c r="O686" s="47">
        <v>44.74</v>
      </c>
      <c r="P686" s="47">
        <v>3</v>
      </c>
      <c r="Q686" s="47" t="str">
        <f t="shared" si="36"/>
        <v>C16-T1</v>
      </c>
      <c r="R686" s="47">
        <f t="shared" si="37"/>
        <v>800</v>
      </c>
      <c r="S686" s="47">
        <f t="shared" si="38"/>
        <v>0</v>
      </c>
      <c r="U686" s="47">
        <f>VLOOKUP(A686,'Story Data'!A:B,2,0)*1000</f>
        <v>3000</v>
      </c>
    </row>
    <row r="687" spans="1:21">
      <c r="A687" s="47" t="s">
        <v>30</v>
      </c>
      <c r="B687" s="47" t="s">
        <v>43</v>
      </c>
      <c r="C687" s="47">
        <v>0</v>
      </c>
      <c r="D687" s="47">
        <v>0</v>
      </c>
      <c r="E687" s="47">
        <v>1</v>
      </c>
      <c r="F687" s="47">
        <v>0</v>
      </c>
      <c r="G687" s="47">
        <v>0.8</v>
      </c>
      <c r="H687" s="47">
        <v>0</v>
      </c>
      <c r="I687" s="47">
        <v>0.8</v>
      </c>
      <c r="J687" s="47" t="s">
        <v>348</v>
      </c>
      <c r="K687" s="47">
        <v>3.75</v>
      </c>
      <c r="L687" s="47">
        <v>44.74</v>
      </c>
      <c r="M687" s="47">
        <v>-3.1</v>
      </c>
      <c r="N687" s="47">
        <v>3.75</v>
      </c>
      <c r="O687" s="47">
        <v>44.74</v>
      </c>
      <c r="P687" s="47">
        <v>0</v>
      </c>
      <c r="Q687" s="47" t="str">
        <f t="shared" si="36"/>
        <v>C16-HAM</v>
      </c>
      <c r="R687" s="47">
        <f t="shared" si="37"/>
        <v>800</v>
      </c>
      <c r="S687" s="47">
        <f t="shared" si="38"/>
        <v>0</v>
      </c>
      <c r="U687" s="47">
        <f>VLOOKUP(A687,'Story Data'!A:B,2,0)*1000</f>
        <v>3100</v>
      </c>
    </row>
    <row r="688" spans="1:21">
      <c r="A688" s="47" t="s">
        <v>325</v>
      </c>
      <c r="B688" s="47" t="s">
        <v>41</v>
      </c>
      <c r="C688" s="47">
        <v>71</v>
      </c>
      <c r="D688" s="47">
        <v>0</v>
      </c>
      <c r="E688" s="47">
        <v>1</v>
      </c>
      <c r="F688" s="47">
        <v>0.6</v>
      </c>
      <c r="G688" s="47">
        <v>0.5</v>
      </c>
      <c r="H688" s="47">
        <v>0.6</v>
      </c>
      <c r="I688" s="47">
        <v>0.5</v>
      </c>
      <c r="J688" s="47" t="s">
        <v>348</v>
      </c>
      <c r="K688" s="47">
        <v>-5.04</v>
      </c>
      <c r="L688" s="47">
        <v>47.81</v>
      </c>
      <c r="M688" s="47">
        <v>37.200000000000003</v>
      </c>
      <c r="N688" s="47">
        <v>-5.04</v>
      </c>
      <c r="O688" s="47">
        <v>47.81</v>
      </c>
      <c r="P688" s="47">
        <v>41.1</v>
      </c>
      <c r="Q688" s="47" t="str">
        <f t="shared" si="36"/>
        <v>C15-AP MAI</v>
      </c>
      <c r="R688" s="47">
        <f t="shared" si="37"/>
        <v>500</v>
      </c>
      <c r="S688" s="47">
        <f t="shared" si="38"/>
        <v>600</v>
      </c>
      <c r="U688" s="47">
        <f>VLOOKUP(A688,'Story Data'!A:B,2,0)*1000</f>
        <v>3900</v>
      </c>
    </row>
    <row r="689" spans="1:21">
      <c r="A689" s="47" t="s">
        <v>326</v>
      </c>
      <c r="B689" s="47" t="s">
        <v>41</v>
      </c>
      <c r="C689" s="47">
        <v>71</v>
      </c>
      <c r="D689" s="47">
        <v>0</v>
      </c>
      <c r="E689" s="47">
        <v>1</v>
      </c>
      <c r="F689" s="47">
        <v>0.6</v>
      </c>
      <c r="G689" s="47">
        <v>0.5</v>
      </c>
      <c r="H689" s="47">
        <v>0.6</v>
      </c>
      <c r="I689" s="47">
        <v>0.5</v>
      </c>
      <c r="J689" s="47" t="s">
        <v>348</v>
      </c>
      <c r="K689" s="47">
        <v>-5.04</v>
      </c>
      <c r="L689" s="47">
        <v>47.81</v>
      </c>
      <c r="M689" s="47">
        <v>33.299999999999997</v>
      </c>
      <c r="N689" s="47">
        <v>-5.04</v>
      </c>
      <c r="O689" s="47">
        <v>47.81</v>
      </c>
      <c r="P689" s="47">
        <v>37.200000000000003</v>
      </c>
      <c r="Q689" s="47" t="str">
        <f t="shared" si="36"/>
        <v>C15-T9</v>
      </c>
      <c r="R689" s="47">
        <f t="shared" si="37"/>
        <v>500</v>
      </c>
      <c r="S689" s="47">
        <f t="shared" si="38"/>
        <v>600</v>
      </c>
      <c r="U689" s="47">
        <f>VLOOKUP(A689,'Story Data'!A:B,2,0)*1000</f>
        <v>3900</v>
      </c>
    </row>
    <row r="690" spans="1:21">
      <c r="A690" s="47" t="s">
        <v>327</v>
      </c>
      <c r="B690" s="47" t="s">
        <v>41</v>
      </c>
      <c r="C690" s="47">
        <v>71</v>
      </c>
      <c r="D690" s="47">
        <v>0</v>
      </c>
      <c r="E690" s="47">
        <v>1</v>
      </c>
      <c r="F690" s="47">
        <v>0.6</v>
      </c>
      <c r="G690" s="47">
        <v>0.5</v>
      </c>
      <c r="H690" s="47">
        <v>0.6</v>
      </c>
      <c r="I690" s="47">
        <v>0.5</v>
      </c>
      <c r="J690" s="47" t="s">
        <v>348</v>
      </c>
      <c r="K690" s="47">
        <v>-5.04</v>
      </c>
      <c r="L690" s="47">
        <v>47.81</v>
      </c>
      <c r="M690" s="47">
        <v>29.4</v>
      </c>
      <c r="N690" s="47">
        <v>-5.04</v>
      </c>
      <c r="O690" s="47">
        <v>47.81</v>
      </c>
      <c r="P690" s="47">
        <v>33.299999999999997</v>
      </c>
      <c r="Q690" s="47" t="str">
        <f t="shared" si="36"/>
        <v>C15-T8</v>
      </c>
      <c r="R690" s="47">
        <f t="shared" si="37"/>
        <v>500</v>
      </c>
      <c r="S690" s="47">
        <f t="shared" si="38"/>
        <v>600</v>
      </c>
      <c r="U690" s="47">
        <f>VLOOKUP(A690,'Story Data'!A:B,2,0)*1000</f>
        <v>3900</v>
      </c>
    </row>
    <row r="691" spans="1:21">
      <c r="A691" s="47" t="s">
        <v>328</v>
      </c>
      <c r="B691" s="47" t="s">
        <v>41</v>
      </c>
      <c r="C691" s="47">
        <v>71</v>
      </c>
      <c r="D691" s="47">
        <v>0</v>
      </c>
      <c r="E691" s="47">
        <v>1</v>
      </c>
      <c r="F691" s="47">
        <v>0.6</v>
      </c>
      <c r="G691" s="47">
        <v>0.5</v>
      </c>
      <c r="H691" s="47">
        <v>0.6</v>
      </c>
      <c r="I691" s="47">
        <v>0.5</v>
      </c>
      <c r="J691" s="47" t="s">
        <v>348</v>
      </c>
      <c r="K691" s="47">
        <v>-5.04</v>
      </c>
      <c r="L691" s="47">
        <v>47.81</v>
      </c>
      <c r="M691" s="47">
        <v>25.5</v>
      </c>
      <c r="N691" s="47">
        <v>-5.04</v>
      </c>
      <c r="O691" s="47">
        <v>47.81</v>
      </c>
      <c r="P691" s="47">
        <v>29.4</v>
      </c>
      <c r="Q691" s="47" t="str">
        <f t="shared" si="36"/>
        <v>C15-T7</v>
      </c>
      <c r="R691" s="47">
        <f t="shared" si="37"/>
        <v>500</v>
      </c>
      <c r="S691" s="47">
        <f t="shared" si="38"/>
        <v>600</v>
      </c>
      <c r="U691" s="47">
        <f>VLOOKUP(A691,'Story Data'!A:B,2,0)*1000</f>
        <v>3900</v>
      </c>
    </row>
    <row r="692" spans="1:21">
      <c r="A692" s="47" t="s">
        <v>329</v>
      </c>
      <c r="B692" s="47" t="s">
        <v>41</v>
      </c>
      <c r="C692" s="47">
        <v>71</v>
      </c>
      <c r="D692" s="47">
        <v>0</v>
      </c>
      <c r="E692" s="47">
        <v>1</v>
      </c>
      <c r="F692" s="47">
        <v>0.6</v>
      </c>
      <c r="G692" s="47">
        <v>0.5</v>
      </c>
      <c r="H692" s="47">
        <v>0.6</v>
      </c>
      <c r="I692" s="47">
        <v>0.5</v>
      </c>
      <c r="J692" s="47" t="s">
        <v>348</v>
      </c>
      <c r="K692" s="47">
        <v>-5.04</v>
      </c>
      <c r="L692" s="47">
        <v>47.81</v>
      </c>
      <c r="M692" s="47">
        <v>21.6</v>
      </c>
      <c r="N692" s="47">
        <v>-5.04</v>
      </c>
      <c r="O692" s="47">
        <v>47.81</v>
      </c>
      <c r="P692" s="47">
        <v>25.5</v>
      </c>
      <c r="Q692" s="47" t="str">
        <f t="shared" si="36"/>
        <v>C15-T6</v>
      </c>
      <c r="R692" s="47">
        <f t="shared" si="37"/>
        <v>500</v>
      </c>
      <c r="S692" s="47">
        <f t="shared" si="38"/>
        <v>600</v>
      </c>
      <c r="U692" s="47">
        <f>VLOOKUP(A692,'Story Data'!A:B,2,0)*1000</f>
        <v>3900</v>
      </c>
    </row>
    <row r="693" spans="1:21">
      <c r="A693" s="47" t="s">
        <v>324</v>
      </c>
      <c r="B693" s="47" t="s">
        <v>41</v>
      </c>
      <c r="C693" s="47">
        <v>71</v>
      </c>
      <c r="D693" s="47">
        <v>0</v>
      </c>
      <c r="E693" s="47">
        <v>1</v>
      </c>
      <c r="F693" s="47">
        <v>0.6</v>
      </c>
      <c r="G693" s="47">
        <v>0.5</v>
      </c>
      <c r="H693" s="47">
        <v>0.6</v>
      </c>
      <c r="I693" s="47">
        <v>0.5</v>
      </c>
      <c r="J693" s="47" t="s">
        <v>348</v>
      </c>
      <c r="K693" s="47">
        <v>-5.04</v>
      </c>
      <c r="L693" s="47">
        <v>47.81</v>
      </c>
      <c r="M693" s="47">
        <v>17.7</v>
      </c>
      <c r="N693" s="47">
        <v>-5.04</v>
      </c>
      <c r="O693" s="47">
        <v>47.81</v>
      </c>
      <c r="P693" s="47">
        <v>21.6</v>
      </c>
      <c r="Q693" s="47" t="str">
        <f t="shared" si="36"/>
        <v>C15-T5</v>
      </c>
      <c r="R693" s="47">
        <f t="shared" si="37"/>
        <v>500</v>
      </c>
      <c r="S693" s="47">
        <f t="shared" si="38"/>
        <v>600</v>
      </c>
      <c r="U693" s="47">
        <f>VLOOKUP(A693,'Story Data'!A:B,2,0)*1000</f>
        <v>3900</v>
      </c>
    </row>
    <row r="694" spans="1:21">
      <c r="A694" s="47" t="s">
        <v>330</v>
      </c>
      <c r="B694" s="47" t="s">
        <v>41</v>
      </c>
      <c r="C694" s="47">
        <v>0</v>
      </c>
      <c r="D694" s="47">
        <v>0</v>
      </c>
      <c r="E694" s="47">
        <v>1</v>
      </c>
      <c r="F694" s="47">
        <v>0</v>
      </c>
      <c r="G694" s="47">
        <v>0.8</v>
      </c>
      <c r="H694" s="47">
        <v>0</v>
      </c>
      <c r="I694" s="47">
        <v>0.8</v>
      </c>
      <c r="J694" s="47" t="s">
        <v>348</v>
      </c>
      <c r="K694" s="47">
        <v>-5.04</v>
      </c>
      <c r="L694" s="47">
        <v>47.81</v>
      </c>
      <c r="M694" s="47">
        <v>12.6</v>
      </c>
      <c r="N694" s="47">
        <v>-5.04</v>
      </c>
      <c r="O694" s="47">
        <v>47.81</v>
      </c>
      <c r="P694" s="47">
        <v>17.7</v>
      </c>
      <c r="Q694" s="47" t="str">
        <f t="shared" si="36"/>
        <v>C15-T4</v>
      </c>
      <c r="R694" s="47">
        <f t="shared" si="37"/>
        <v>800</v>
      </c>
      <c r="S694" s="47">
        <f t="shared" si="38"/>
        <v>0</v>
      </c>
      <c r="U694" s="47">
        <f>VLOOKUP(A694,'Story Data'!A:B,2,0)*1000</f>
        <v>5100</v>
      </c>
    </row>
    <row r="695" spans="1:21">
      <c r="A695" s="47" t="s">
        <v>331</v>
      </c>
      <c r="B695" s="47" t="s">
        <v>41</v>
      </c>
      <c r="C695" s="47">
        <v>0</v>
      </c>
      <c r="D695" s="47">
        <v>0</v>
      </c>
      <c r="E695" s="47">
        <v>1</v>
      </c>
      <c r="F695" s="47">
        <v>0</v>
      </c>
      <c r="G695" s="47">
        <v>0.8</v>
      </c>
      <c r="H695" s="47">
        <v>0</v>
      </c>
      <c r="I695" s="47">
        <v>0.8</v>
      </c>
      <c r="J695" s="47" t="s">
        <v>348</v>
      </c>
      <c r="K695" s="47">
        <v>-5.04</v>
      </c>
      <c r="L695" s="47">
        <v>47.81</v>
      </c>
      <c r="M695" s="47">
        <v>8.1</v>
      </c>
      <c r="N695" s="47">
        <v>-5.04</v>
      </c>
      <c r="O695" s="47">
        <v>47.81</v>
      </c>
      <c r="P695" s="47">
        <v>12.6</v>
      </c>
      <c r="Q695" s="47" t="str">
        <f t="shared" si="36"/>
        <v>C15-T3</v>
      </c>
      <c r="R695" s="47">
        <f t="shared" si="37"/>
        <v>800</v>
      </c>
      <c r="S695" s="47">
        <f t="shared" si="38"/>
        <v>0</v>
      </c>
      <c r="U695" s="47">
        <f>VLOOKUP(A695,'Story Data'!A:B,2,0)*1000</f>
        <v>4500</v>
      </c>
    </row>
    <row r="696" spans="1:21">
      <c r="A696" s="47" t="s">
        <v>135</v>
      </c>
      <c r="B696" s="47" t="s">
        <v>41</v>
      </c>
      <c r="C696" s="47">
        <v>0</v>
      </c>
      <c r="D696" s="47">
        <v>0</v>
      </c>
      <c r="E696" s="47">
        <v>1</v>
      </c>
      <c r="F696" s="47">
        <v>0</v>
      </c>
      <c r="G696" s="47">
        <v>0.8</v>
      </c>
      <c r="H696" s="47">
        <v>0</v>
      </c>
      <c r="I696" s="47">
        <v>0.8</v>
      </c>
      <c r="J696" s="47" t="s">
        <v>348</v>
      </c>
      <c r="K696" s="47">
        <v>-5.04</v>
      </c>
      <c r="L696" s="47">
        <v>47.81</v>
      </c>
      <c r="M696" s="47">
        <v>3</v>
      </c>
      <c r="N696" s="47">
        <v>-5.04</v>
      </c>
      <c r="O696" s="47">
        <v>47.81</v>
      </c>
      <c r="P696" s="47">
        <v>8.1</v>
      </c>
      <c r="Q696" s="47" t="str">
        <f t="shared" si="36"/>
        <v>C15-T2</v>
      </c>
      <c r="R696" s="47">
        <f t="shared" si="37"/>
        <v>800</v>
      </c>
      <c r="S696" s="47">
        <f t="shared" si="38"/>
        <v>0</v>
      </c>
      <c r="U696" s="47">
        <f>VLOOKUP(A696,'Story Data'!A:B,2,0)*1000</f>
        <v>5100</v>
      </c>
    </row>
    <row r="697" spans="1:21">
      <c r="A697" s="47" t="s">
        <v>332</v>
      </c>
      <c r="B697" s="47" t="s">
        <v>41</v>
      </c>
      <c r="C697" s="47">
        <v>0</v>
      </c>
      <c r="D697" s="47">
        <v>0</v>
      </c>
      <c r="E697" s="47">
        <v>1</v>
      </c>
      <c r="F697" s="47">
        <v>0</v>
      </c>
      <c r="G697" s="47">
        <v>0.8</v>
      </c>
      <c r="H697" s="47">
        <v>0</v>
      </c>
      <c r="I697" s="47">
        <v>0.8</v>
      </c>
      <c r="J697" s="47" t="s">
        <v>348</v>
      </c>
      <c r="K697" s="47">
        <v>-5.04</v>
      </c>
      <c r="L697" s="47">
        <v>47.81</v>
      </c>
      <c r="M697" s="47">
        <v>0</v>
      </c>
      <c r="N697" s="47">
        <v>-5.04</v>
      </c>
      <c r="O697" s="47">
        <v>47.81</v>
      </c>
      <c r="P697" s="47">
        <v>3</v>
      </c>
      <c r="Q697" s="47" t="str">
        <f t="shared" si="36"/>
        <v>C15-T1</v>
      </c>
      <c r="R697" s="47">
        <f t="shared" si="37"/>
        <v>800</v>
      </c>
      <c r="S697" s="47">
        <f t="shared" si="38"/>
        <v>0</v>
      </c>
      <c r="U697" s="47">
        <f>VLOOKUP(A697,'Story Data'!A:B,2,0)*1000</f>
        <v>3000</v>
      </c>
    </row>
    <row r="698" spans="1:21">
      <c r="A698" s="47" t="s">
        <v>30</v>
      </c>
      <c r="B698" s="47" t="s">
        <v>41</v>
      </c>
      <c r="C698" s="47">
        <v>0</v>
      </c>
      <c r="D698" s="47">
        <v>0</v>
      </c>
      <c r="E698" s="47">
        <v>1</v>
      </c>
      <c r="F698" s="47">
        <v>0</v>
      </c>
      <c r="G698" s="47">
        <v>0.8</v>
      </c>
      <c r="H698" s="47">
        <v>0</v>
      </c>
      <c r="I698" s="47">
        <v>0.8</v>
      </c>
      <c r="J698" s="47" t="s">
        <v>348</v>
      </c>
      <c r="K698" s="47">
        <v>-5.04</v>
      </c>
      <c r="L698" s="47">
        <v>47.81</v>
      </c>
      <c r="M698" s="47">
        <v>-3.1</v>
      </c>
      <c r="N698" s="47">
        <v>-5.04</v>
      </c>
      <c r="O698" s="47">
        <v>47.81</v>
      </c>
      <c r="P698" s="47">
        <v>0</v>
      </c>
      <c r="Q698" s="47" t="str">
        <f t="shared" si="36"/>
        <v>C15-HAM</v>
      </c>
      <c r="R698" s="47">
        <f t="shared" si="37"/>
        <v>800</v>
      </c>
      <c r="S698" s="47">
        <f t="shared" si="38"/>
        <v>0</v>
      </c>
      <c r="U698" s="47">
        <f>VLOOKUP(A698,'Story Data'!A:B,2,0)*1000</f>
        <v>3100</v>
      </c>
    </row>
    <row r="699" spans="1:21">
      <c r="A699" s="47" t="s">
        <v>325</v>
      </c>
      <c r="B699" s="47" t="s">
        <v>40</v>
      </c>
      <c r="C699" s="47">
        <v>0</v>
      </c>
      <c r="D699" s="47">
        <v>0</v>
      </c>
      <c r="E699" s="47">
        <v>1</v>
      </c>
      <c r="F699" s="47">
        <v>0</v>
      </c>
      <c r="G699" s="47">
        <v>0.8</v>
      </c>
      <c r="H699" s="47">
        <v>0</v>
      </c>
      <c r="I699" s="47">
        <v>0.8</v>
      </c>
      <c r="J699" s="47" t="s">
        <v>348</v>
      </c>
      <c r="K699" s="47">
        <v>47.95</v>
      </c>
      <c r="L699" s="47">
        <v>36.64</v>
      </c>
      <c r="M699" s="47">
        <v>37.200000000000003</v>
      </c>
      <c r="N699" s="47">
        <v>47.95</v>
      </c>
      <c r="O699" s="47">
        <v>36.64</v>
      </c>
      <c r="P699" s="47">
        <v>41.1</v>
      </c>
      <c r="Q699" s="47" t="str">
        <f t="shared" si="36"/>
        <v>C14-AP MAI</v>
      </c>
      <c r="R699" s="47">
        <f t="shared" si="37"/>
        <v>800</v>
      </c>
      <c r="S699" s="47">
        <f t="shared" si="38"/>
        <v>0</v>
      </c>
      <c r="U699" s="47">
        <f>VLOOKUP(A699,'Story Data'!A:B,2,0)*1000</f>
        <v>3900</v>
      </c>
    </row>
    <row r="700" spans="1:21">
      <c r="A700" s="47" t="s">
        <v>326</v>
      </c>
      <c r="B700" s="47" t="s">
        <v>40</v>
      </c>
      <c r="C700" s="47">
        <v>0</v>
      </c>
      <c r="D700" s="47">
        <v>0</v>
      </c>
      <c r="E700" s="47">
        <v>1</v>
      </c>
      <c r="F700" s="47">
        <v>0</v>
      </c>
      <c r="G700" s="47">
        <v>0.8</v>
      </c>
      <c r="H700" s="47">
        <v>0</v>
      </c>
      <c r="I700" s="47">
        <v>0.8</v>
      </c>
      <c r="J700" s="47" t="s">
        <v>348</v>
      </c>
      <c r="K700" s="47">
        <v>47.95</v>
      </c>
      <c r="L700" s="47">
        <v>36.64</v>
      </c>
      <c r="M700" s="47">
        <v>33.299999999999997</v>
      </c>
      <c r="N700" s="47">
        <v>47.95</v>
      </c>
      <c r="O700" s="47">
        <v>36.64</v>
      </c>
      <c r="P700" s="47">
        <v>37.200000000000003</v>
      </c>
      <c r="Q700" s="47" t="str">
        <f t="shared" si="36"/>
        <v>C14-T9</v>
      </c>
      <c r="R700" s="47">
        <f t="shared" si="37"/>
        <v>800</v>
      </c>
      <c r="S700" s="47">
        <f t="shared" si="38"/>
        <v>0</v>
      </c>
      <c r="U700" s="47">
        <f>VLOOKUP(A700,'Story Data'!A:B,2,0)*1000</f>
        <v>3900</v>
      </c>
    </row>
    <row r="701" spans="1:21">
      <c r="A701" s="47" t="s">
        <v>327</v>
      </c>
      <c r="B701" s="47" t="s">
        <v>40</v>
      </c>
      <c r="C701" s="47">
        <v>0</v>
      </c>
      <c r="D701" s="47">
        <v>0</v>
      </c>
      <c r="E701" s="47">
        <v>1</v>
      </c>
      <c r="F701" s="47">
        <v>0</v>
      </c>
      <c r="G701" s="47">
        <v>0.8</v>
      </c>
      <c r="H701" s="47">
        <v>0</v>
      </c>
      <c r="I701" s="47">
        <v>0.8</v>
      </c>
      <c r="J701" s="47" t="s">
        <v>348</v>
      </c>
      <c r="K701" s="47">
        <v>47.95</v>
      </c>
      <c r="L701" s="47">
        <v>36.64</v>
      </c>
      <c r="M701" s="47">
        <v>29.4</v>
      </c>
      <c r="N701" s="47">
        <v>47.95</v>
      </c>
      <c r="O701" s="47">
        <v>36.64</v>
      </c>
      <c r="P701" s="47">
        <v>33.299999999999997</v>
      </c>
      <c r="Q701" s="47" t="str">
        <f t="shared" si="36"/>
        <v>C14-T8</v>
      </c>
      <c r="R701" s="47">
        <f t="shared" si="37"/>
        <v>800</v>
      </c>
      <c r="S701" s="47">
        <f t="shared" si="38"/>
        <v>0</v>
      </c>
      <c r="U701" s="47">
        <f>VLOOKUP(A701,'Story Data'!A:B,2,0)*1000</f>
        <v>3900</v>
      </c>
    </row>
    <row r="702" spans="1:21">
      <c r="A702" s="47" t="s">
        <v>328</v>
      </c>
      <c r="B702" s="47" t="s">
        <v>40</v>
      </c>
      <c r="C702" s="47">
        <v>0</v>
      </c>
      <c r="D702" s="47">
        <v>0</v>
      </c>
      <c r="E702" s="47">
        <v>1</v>
      </c>
      <c r="F702" s="47">
        <v>0</v>
      </c>
      <c r="G702" s="47">
        <v>0.8</v>
      </c>
      <c r="H702" s="47">
        <v>0</v>
      </c>
      <c r="I702" s="47">
        <v>0.8</v>
      </c>
      <c r="J702" s="47" t="s">
        <v>348</v>
      </c>
      <c r="K702" s="47">
        <v>47.95</v>
      </c>
      <c r="L702" s="47">
        <v>36.64</v>
      </c>
      <c r="M702" s="47">
        <v>25.5</v>
      </c>
      <c r="N702" s="47">
        <v>47.95</v>
      </c>
      <c r="O702" s="47">
        <v>36.64</v>
      </c>
      <c r="P702" s="47">
        <v>29.4</v>
      </c>
      <c r="Q702" s="47" t="str">
        <f t="shared" si="36"/>
        <v>C14-T7</v>
      </c>
      <c r="R702" s="47">
        <f t="shared" si="37"/>
        <v>800</v>
      </c>
      <c r="S702" s="47">
        <f t="shared" si="38"/>
        <v>0</v>
      </c>
      <c r="U702" s="47">
        <f>VLOOKUP(A702,'Story Data'!A:B,2,0)*1000</f>
        <v>3900</v>
      </c>
    </row>
    <row r="703" spans="1:21">
      <c r="A703" s="47" t="s">
        <v>329</v>
      </c>
      <c r="B703" s="47" t="s">
        <v>40</v>
      </c>
      <c r="C703" s="47">
        <v>0</v>
      </c>
      <c r="D703" s="47">
        <v>0</v>
      </c>
      <c r="E703" s="47">
        <v>1</v>
      </c>
      <c r="F703" s="47">
        <v>0</v>
      </c>
      <c r="G703" s="47">
        <v>0.8</v>
      </c>
      <c r="H703" s="47">
        <v>0</v>
      </c>
      <c r="I703" s="47">
        <v>0.8</v>
      </c>
      <c r="J703" s="47" t="s">
        <v>348</v>
      </c>
      <c r="K703" s="47">
        <v>47.95</v>
      </c>
      <c r="L703" s="47">
        <v>36.64</v>
      </c>
      <c r="M703" s="47">
        <v>21.6</v>
      </c>
      <c r="N703" s="47">
        <v>47.95</v>
      </c>
      <c r="O703" s="47">
        <v>36.64</v>
      </c>
      <c r="P703" s="47">
        <v>25.5</v>
      </c>
      <c r="Q703" s="47" t="str">
        <f t="shared" si="36"/>
        <v>C14-T6</v>
      </c>
      <c r="R703" s="47">
        <f t="shared" si="37"/>
        <v>800</v>
      </c>
      <c r="S703" s="47">
        <f t="shared" si="38"/>
        <v>0</v>
      </c>
      <c r="U703" s="47">
        <f>VLOOKUP(A703,'Story Data'!A:B,2,0)*1000</f>
        <v>3900</v>
      </c>
    </row>
    <row r="704" spans="1:21">
      <c r="A704" s="47" t="s">
        <v>324</v>
      </c>
      <c r="B704" s="47" t="s">
        <v>40</v>
      </c>
      <c r="C704" s="47">
        <v>0</v>
      </c>
      <c r="D704" s="47">
        <v>0</v>
      </c>
      <c r="E704" s="47">
        <v>1</v>
      </c>
      <c r="F704" s="47">
        <v>0</v>
      </c>
      <c r="G704" s="47">
        <v>0.8</v>
      </c>
      <c r="H704" s="47">
        <v>0</v>
      </c>
      <c r="I704" s="47">
        <v>0.8</v>
      </c>
      <c r="J704" s="47" t="s">
        <v>348</v>
      </c>
      <c r="K704" s="47">
        <v>47.95</v>
      </c>
      <c r="L704" s="47">
        <v>36.64</v>
      </c>
      <c r="M704" s="47">
        <v>17.7</v>
      </c>
      <c r="N704" s="47">
        <v>47.95</v>
      </c>
      <c r="O704" s="47">
        <v>36.64</v>
      </c>
      <c r="P704" s="47">
        <v>21.6</v>
      </c>
      <c r="Q704" s="47" t="str">
        <f t="shared" si="36"/>
        <v>C14-T5</v>
      </c>
      <c r="R704" s="47">
        <f t="shared" si="37"/>
        <v>800</v>
      </c>
      <c r="S704" s="47">
        <f t="shared" si="38"/>
        <v>0</v>
      </c>
      <c r="U704" s="47">
        <f>VLOOKUP(A704,'Story Data'!A:B,2,0)*1000</f>
        <v>3900</v>
      </c>
    </row>
    <row r="705" spans="1:21">
      <c r="A705" s="47" t="s">
        <v>330</v>
      </c>
      <c r="B705" s="47" t="s">
        <v>40</v>
      </c>
      <c r="C705" s="47">
        <v>0</v>
      </c>
      <c r="D705" s="47">
        <v>0</v>
      </c>
      <c r="E705" s="47">
        <v>1</v>
      </c>
      <c r="F705" s="47">
        <v>0</v>
      </c>
      <c r="G705" s="47">
        <v>0.8</v>
      </c>
      <c r="H705" s="47">
        <v>0</v>
      </c>
      <c r="I705" s="47">
        <v>0.8</v>
      </c>
      <c r="J705" s="47" t="s">
        <v>348</v>
      </c>
      <c r="K705" s="47">
        <v>47.95</v>
      </c>
      <c r="L705" s="47">
        <v>36.64</v>
      </c>
      <c r="M705" s="47">
        <v>12.6</v>
      </c>
      <c r="N705" s="47">
        <v>47.95</v>
      </c>
      <c r="O705" s="47">
        <v>36.64</v>
      </c>
      <c r="P705" s="47">
        <v>17.7</v>
      </c>
      <c r="Q705" s="47" t="str">
        <f t="shared" si="36"/>
        <v>C14-T4</v>
      </c>
      <c r="R705" s="47">
        <f t="shared" si="37"/>
        <v>800</v>
      </c>
      <c r="S705" s="47">
        <f t="shared" si="38"/>
        <v>0</v>
      </c>
      <c r="U705" s="47">
        <f>VLOOKUP(A705,'Story Data'!A:B,2,0)*1000</f>
        <v>5100</v>
      </c>
    </row>
    <row r="706" spans="1:21">
      <c r="A706" s="47" t="s">
        <v>331</v>
      </c>
      <c r="B706" s="47" t="s">
        <v>40</v>
      </c>
      <c r="C706" s="47">
        <v>0</v>
      </c>
      <c r="D706" s="47">
        <v>0</v>
      </c>
      <c r="E706" s="47">
        <v>1</v>
      </c>
      <c r="F706" s="47">
        <v>0</v>
      </c>
      <c r="G706" s="47">
        <v>0.8</v>
      </c>
      <c r="H706" s="47">
        <v>0</v>
      </c>
      <c r="I706" s="47">
        <v>0.8</v>
      </c>
      <c r="J706" s="47" t="s">
        <v>348</v>
      </c>
      <c r="K706" s="47">
        <v>47.95</v>
      </c>
      <c r="L706" s="47">
        <v>36.64</v>
      </c>
      <c r="M706" s="47">
        <v>8.1</v>
      </c>
      <c r="N706" s="47">
        <v>47.95</v>
      </c>
      <c r="O706" s="47">
        <v>36.64</v>
      </c>
      <c r="P706" s="47">
        <v>12.6</v>
      </c>
      <c r="Q706" s="47" t="str">
        <f t="shared" si="36"/>
        <v>C14-T3</v>
      </c>
      <c r="R706" s="47">
        <f t="shared" si="37"/>
        <v>800</v>
      </c>
      <c r="S706" s="47">
        <f t="shared" si="38"/>
        <v>0</v>
      </c>
      <c r="U706" s="47">
        <f>VLOOKUP(A706,'Story Data'!A:B,2,0)*1000</f>
        <v>4500</v>
      </c>
    </row>
    <row r="707" spans="1:21">
      <c r="A707" s="47" t="s">
        <v>135</v>
      </c>
      <c r="B707" s="47" t="s">
        <v>40</v>
      </c>
      <c r="C707" s="47">
        <v>0</v>
      </c>
      <c r="D707" s="47">
        <v>0</v>
      </c>
      <c r="E707" s="47">
        <v>1</v>
      </c>
      <c r="F707" s="47">
        <v>0</v>
      </c>
      <c r="G707" s="47">
        <v>0.8</v>
      </c>
      <c r="H707" s="47">
        <v>0</v>
      </c>
      <c r="I707" s="47">
        <v>0.8</v>
      </c>
      <c r="J707" s="47" t="s">
        <v>348</v>
      </c>
      <c r="K707" s="47">
        <v>47.95</v>
      </c>
      <c r="L707" s="47">
        <v>36.64</v>
      </c>
      <c r="M707" s="47">
        <v>3</v>
      </c>
      <c r="N707" s="47">
        <v>47.95</v>
      </c>
      <c r="O707" s="47">
        <v>36.64</v>
      </c>
      <c r="P707" s="47">
        <v>8.1</v>
      </c>
      <c r="Q707" s="47" t="str">
        <f t="shared" ref="Q707:Q764" si="39">B707&amp;"-"&amp;A707</f>
        <v>C14-T2</v>
      </c>
      <c r="R707" s="47">
        <f t="shared" ref="R707:R764" si="40">G707*1000</f>
        <v>800</v>
      </c>
      <c r="S707" s="47">
        <f t="shared" ref="S707:S764" si="41">F707*1000</f>
        <v>0</v>
      </c>
      <c r="U707" s="47">
        <f>VLOOKUP(A707,'Story Data'!A:B,2,0)*1000</f>
        <v>5100</v>
      </c>
    </row>
    <row r="708" spans="1:21">
      <c r="A708" s="47" t="s">
        <v>332</v>
      </c>
      <c r="B708" s="47" t="s">
        <v>40</v>
      </c>
      <c r="C708" s="47">
        <v>0</v>
      </c>
      <c r="D708" s="47">
        <v>0</v>
      </c>
      <c r="E708" s="47">
        <v>1</v>
      </c>
      <c r="F708" s="47">
        <v>0</v>
      </c>
      <c r="G708" s="47">
        <v>0.8</v>
      </c>
      <c r="H708" s="47">
        <v>0</v>
      </c>
      <c r="I708" s="47">
        <v>0.8</v>
      </c>
      <c r="J708" s="47" t="s">
        <v>348</v>
      </c>
      <c r="K708" s="47">
        <v>47.95</v>
      </c>
      <c r="L708" s="47">
        <v>36.64</v>
      </c>
      <c r="M708" s="47">
        <v>0</v>
      </c>
      <c r="N708" s="47">
        <v>47.95</v>
      </c>
      <c r="O708" s="47">
        <v>36.64</v>
      </c>
      <c r="P708" s="47">
        <v>3</v>
      </c>
      <c r="Q708" s="47" t="str">
        <f t="shared" si="39"/>
        <v>C14-T1</v>
      </c>
      <c r="R708" s="47">
        <f t="shared" si="40"/>
        <v>800</v>
      </c>
      <c r="S708" s="47">
        <f t="shared" si="41"/>
        <v>0</v>
      </c>
      <c r="U708" s="47">
        <f>VLOOKUP(A708,'Story Data'!A:B,2,0)*1000</f>
        <v>3000</v>
      </c>
    </row>
    <row r="709" spans="1:21">
      <c r="A709" s="47" t="s">
        <v>30</v>
      </c>
      <c r="B709" s="47" t="s">
        <v>40</v>
      </c>
      <c r="C709" s="47">
        <v>0</v>
      </c>
      <c r="D709" s="47">
        <v>0</v>
      </c>
      <c r="E709" s="47">
        <v>1</v>
      </c>
      <c r="F709" s="47">
        <v>0</v>
      </c>
      <c r="G709" s="47">
        <v>0.8</v>
      </c>
      <c r="H709" s="47">
        <v>0</v>
      </c>
      <c r="I709" s="47">
        <v>0.8</v>
      </c>
      <c r="J709" s="47" t="s">
        <v>348</v>
      </c>
      <c r="K709" s="47">
        <v>47.95</v>
      </c>
      <c r="L709" s="47">
        <v>36.64</v>
      </c>
      <c r="M709" s="47">
        <v>-3.1</v>
      </c>
      <c r="N709" s="47">
        <v>47.95</v>
      </c>
      <c r="O709" s="47">
        <v>36.64</v>
      </c>
      <c r="P709" s="47">
        <v>0</v>
      </c>
      <c r="Q709" s="47" t="str">
        <f t="shared" si="39"/>
        <v>C14-HAM</v>
      </c>
      <c r="R709" s="47">
        <f t="shared" si="40"/>
        <v>800</v>
      </c>
      <c r="S709" s="47">
        <f t="shared" si="41"/>
        <v>0</v>
      </c>
      <c r="U709" s="47">
        <f>VLOOKUP(A709,'Story Data'!A:B,2,0)*1000</f>
        <v>3100</v>
      </c>
    </row>
    <row r="710" spans="1:21">
      <c r="A710" s="47" t="s">
        <v>325</v>
      </c>
      <c r="B710" s="47" t="s">
        <v>38</v>
      </c>
      <c r="C710" s="47">
        <v>71</v>
      </c>
      <c r="D710" s="47">
        <v>0</v>
      </c>
      <c r="E710" s="47">
        <v>1</v>
      </c>
      <c r="F710" s="47">
        <v>0.8</v>
      </c>
      <c r="G710" s="47">
        <v>0.6</v>
      </c>
      <c r="H710" s="47">
        <v>0.8</v>
      </c>
      <c r="I710" s="47">
        <v>0.6</v>
      </c>
      <c r="J710" s="47" t="s">
        <v>348</v>
      </c>
      <c r="K710" s="47">
        <v>42.05</v>
      </c>
      <c r="L710" s="47">
        <v>38.479999999999997</v>
      </c>
      <c r="M710" s="47">
        <v>37.200000000000003</v>
      </c>
      <c r="N710" s="47">
        <v>42.05</v>
      </c>
      <c r="O710" s="47">
        <v>38.479999999999997</v>
      </c>
      <c r="P710" s="47">
        <v>41.1</v>
      </c>
      <c r="Q710" s="47" t="str">
        <f t="shared" si="39"/>
        <v>C13-AP MAI</v>
      </c>
      <c r="R710" s="47">
        <f t="shared" si="40"/>
        <v>600</v>
      </c>
      <c r="S710" s="47">
        <f t="shared" si="41"/>
        <v>800</v>
      </c>
      <c r="U710" s="47">
        <f>VLOOKUP(A710,'Story Data'!A:B,2,0)*1000</f>
        <v>3900</v>
      </c>
    </row>
    <row r="711" spans="1:21">
      <c r="A711" s="47" t="s">
        <v>326</v>
      </c>
      <c r="B711" s="47" t="s">
        <v>38</v>
      </c>
      <c r="C711" s="47">
        <v>71</v>
      </c>
      <c r="D711" s="47">
        <v>0</v>
      </c>
      <c r="E711" s="47">
        <v>1</v>
      </c>
      <c r="F711" s="47">
        <v>0.8</v>
      </c>
      <c r="G711" s="47">
        <v>0.6</v>
      </c>
      <c r="H711" s="47">
        <v>0.8</v>
      </c>
      <c r="I711" s="47">
        <v>0.6</v>
      </c>
      <c r="J711" s="47" t="s">
        <v>348</v>
      </c>
      <c r="K711" s="47">
        <v>42.05</v>
      </c>
      <c r="L711" s="47">
        <v>38.479999999999997</v>
      </c>
      <c r="M711" s="47">
        <v>33.299999999999997</v>
      </c>
      <c r="N711" s="47">
        <v>42.05</v>
      </c>
      <c r="O711" s="47">
        <v>38.479999999999997</v>
      </c>
      <c r="P711" s="47">
        <v>37.200000000000003</v>
      </c>
      <c r="Q711" s="47" t="str">
        <f t="shared" si="39"/>
        <v>C13-T9</v>
      </c>
      <c r="R711" s="47">
        <f t="shared" si="40"/>
        <v>600</v>
      </c>
      <c r="S711" s="47">
        <f t="shared" si="41"/>
        <v>800</v>
      </c>
      <c r="U711" s="47">
        <f>VLOOKUP(A711,'Story Data'!A:B,2,0)*1000</f>
        <v>3900</v>
      </c>
    </row>
    <row r="712" spans="1:21">
      <c r="A712" s="47" t="s">
        <v>327</v>
      </c>
      <c r="B712" s="47" t="s">
        <v>38</v>
      </c>
      <c r="C712" s="47">
        <v>71</v>
      </c>
      <c r="D712" s="47">
        <v>0</v>
      </c>
      <c r="E712" s="47">
        <v>1</v>
      </c>
      <c r="F712" s="47">
        <v>0.8</v>
      </c>
      <c r="G712" s="47">
        <v>0.6</v>
      </c>
      <c r="H712" s="47">
        <v>0.8</v>
      </c>
      <c r="I712" s="47">
        <v>0.6</v>
      </c>
      <c r="J712" s="47" t="s">
        <v>348</v>
      </c>
      <c r="K712" s="47">
        <v>42.05</v>
      </c>
      <c r="L712" s="47">
        <v>38.479999999999997</v>
      </c>
      <c r="M712" s="47">
        <v>29.4</v>
      </c>
      <c r="N712" s="47">
        <v>42.05</v>
      </c>
      <c r="O712" s="47">
        <v>38.479999999999997</v>
      </c>
      <c r="P712" s="47">
        <v>33.299999999999997</v>
      </c>
      <c r="Q712" s="47" t="str">
        <f t="shared" si="39"/>
        <v>C13-T8</v>
      </c>
      <c r="R712" s="47">
        <f t="shared" si="40"/>
        <v>600</v>
      </c>
      <c r="S712" s="47">
        <f t="shared" si="41"/>
        <v>800</v>
      </c>
      <c r="U712" s="47">
        <f>VLOOKUP(A712,'Story Data'!A:B,2,0)*1000</f>
        <v>3900</v>
      </c>
    </row>
    <row r="713" spans="1:21">
      <c r="A713" s="47" t="s">
        <v>328</v>
      </c>
      <c r="B713" s="47" t="s">
        <v>38</v>
      </c>
      <c r="C713" s="47">
        <v>71</v>
      </c>
      <c r="D713" s="47">
        <v>0</v>
      </c>
      <c r="E713" s="47">
        <v>1</v>
      </c>
      <c r="F713" s="47">
        <v>0.8</v>
      </c>
      <c r="G713" s="47">
        <v>0.6</v>
      </c>
      <c r="H713" s="47">
        <v>0.8</v>
      </c>
      <c r="I713" s="47">
        <v>0.6</v>
      </c>
      <c r="J713" s="47" t="s">
        <v>348</v>
      </c>
      <c r="K713" s="47">
        <v>42.05</v>
      </c>
      <c r="L713" s="47">
        <v>38.479999999999997</v>
      </c>
      <c r="M713" s="47">
        <v>25.5</v>
      </c>
      <c r="N713" s="47">
        <v>42.05</v>
      </c>
      <c r="O713" s="47">
        <v>38.479999999999997</v>
      </c>
      <c r="P713" s="47">
        <v>29.4</v>
      </c>
      <c r="Q713" s="47" t="str">
        <f t="shared" si="39"/>
        <v>C13-T7</v>
      </c>
      <c r="R713" s="47">
        <f t="shared" si="40"/>
        <v>600</v>
      </c>
      <c r="S713" s="47">
        <f t="shared" si="41"/>
        <v>800</v>
      </c>
      <c r="U713" s="47">
        <f>VLOOKUP(A713,'Story Data'!A:B,2,0)*1000</f>
        <v>3900</v>
      </c>
    </row>
    <row r="714" spans="1:21">
      <c r="A714" s="47" t="s">
        <v>329</v>
      </c>
      <c r="B714" s="47" t="s">
        <v>38</v>
      </c>
      <c r="C714" s="47">
        <v>71</v>
      </c>
      <c r="D714" s="47">
        <v>0</v>
      </c>
      <c r="E714" s="47">
        <v>1</v>
      </c>
      <c r="F714" s="47">
        <v>0.8</v>
      </c>
      <c r="G714" s="47">
        <v>0.6</v>
      </c>
      <c r="H714" s="47">
        <v>0.8</v>
      </c>
      <c r="I714" s="47">
        <v>0.6</v>
      </c>
      <c r="J714" s="47" t="s">
        <v>348</v>
      </c>
      <c r="K714" s="47">
        <v>42.05</v>
      </c>
      <c r="L714" s="47">
        <v>38.479999999999997</v>
      </c>
      <c r="M714" s="47">
        <v>21.6</v>
      </c>
      <c r="N714" s="47">
        <v>42.05</v>
      </c>
      <c r="O714" s="47">
        <v>38.479999999999997</v>
      </c>
      <c r="P714" s="47">
        <v>25.5</v>
      </c>
      <c r="Q714" s="47" t="str">
        <f t="shared" si="39"/>
        <v>C13-T6</v>
      </c>
      <c r="R714" s="47">
        <f t="shared" si="40"/>
        <v>600</v>
      </c>
      <c r="S714" s="47">
        <f t="shared" si="41"/>
        <v>800</v>
      </c>
      <c r="U714" s="47">
        <f>VLOOKUP(A714,'Story Data'!A:B,2,0)*1000</f>
        <v>3900</v>
      </c>
    </row>
    <row r="715" spans="1:21">
      <c r="A715" s="47" t="s">
        <v>324</v>
      </c>
      <c r="B715" s="47" t="s">
        <v>38</v>
      </c>
      <c r="C715" s="47">
        <v>71</v>
      </c>
      <c r="D715" s="47">
        <v>0</v>
      </c>
      <c r="E715" s="47">
        <v>1</v>
      </c>
      <c r="F715" s="47">
        <v>0.8</v>
      </c>
      <c r="G715" s="47">
        <v>0.6</v>
      </c>
      <c r="H715" s="47">
        <v>0.8</v>
      </c>
      <c r="I715" s="47">
        <v>0.6</v>
      </c>
      <c r="J715" s="47" t="s">
        <v>348</v>
      </c>
      <c r="K715" s="47">
        <v>42.05</v>
      </c>
      <c r="L715" s="47">
        <v>38.479999999999997</v>
      </c>
      <c r="M715" s="47">
        <v>17.7</v>
      </c>
      <c r="N715" s="47">
        <v>42.05</v>
      </c>
      <c r="O715" s="47">
        <v>38.479999999999997</v>
      </c>
      <c r="P715" s="47">
        <v>21.6</v>
      </c>
      <c r="Q715" s="47" t="str">
        <f t="shared" si="39"/>
        <v>C13-T5</v>
      </c>
      <c r="R715" s="47">
        <f t="shared" si="40"/>
        <v>600</v>
      </c>
      <c r="S715" s="47">
        <f t="shared" si="41"/>
        <v>800</v>
      </c>
      <c r="U715" s="47">
        <f>VLOOKUP(A715,'Story Data'!A:B,2,0)*1000</f>
        <v>3900</v>
      </c>
    </row>
    <row r="716" spans="1:21">
      <c r="A716" s="47" t="s">
        <v>330</v>
      </c>
      <c r="B716" s="47" t="s">
        <v>38</v>
      </c>
      <c r="C716" s="47">
        <v>71</v>
      </c>
      <c r="D716" s="47">
        <v>0</v>
      </c>
      <c r="E716" s="47">
        <v>1</v>
      </c>
      <c r="F716" s="47">
        <v>0.8</v>
      </c>
      <c r="G716" s="47">
        <v>0.8</v>
      </c>
      <c r="H716" s="47">
        <v>0.8</v>
      </c>
      <c r="I716" s="47">
        <v>0.8</v>
      </c>
      <c r="J716" s="47" t="s">
        <v>348</v>
      </c>
      <c r="K716" s="47">
        <v>42.05</v>
      </c>
      <c r="L716" s="47">
        <v>38.479999999999997</v>
      </c>
      <c r="M716" s="47">
        <v>12.6</v>
      </c>
      <c r="N716" s="47">
        <v>42.05</v>
      </c>
      <c r="O716" s="47">
        <v>38.479999999999997</v>
      </c>
      <c r="P716" s="47">
        <v>17.7</v>
      </c>
      <c r="Q716" s="47" t="str">
        <f t="shared" si="39"/>
        <v>C13-T4</v>
      </c>
      <c r="R716" s="47">
        <f t="shared" si="40"/>
        <v>800</v>
      </c>
      <c r="S716" s="47">
        <f t="shared" si="41"/>
        <v>800</v>
      </c>
      <c r="U716" s="47">
        <f>VLOOKUP(A716,'Story Data'!A:B,2,0)*1000</f>
        <v>5100</v>
      </c>
    </row>
    <row r="717" spans="1:21">
      <c r="A717" s="47" t="s">
        <v>331</v>
      </c>
      <c r="B717" s="47" t="s">
        <v>38</v>
      </c>
      <c r="C717" s="47">
        <v>71</v>
      </c>
      <c r="D717" s="47">
        <v>0</v>
      </c>
      <c r="E717" s="47">
        <v>1</v>
      </c>
      <c r="F717" s="47">
        <v>0.8</v>
      </c>
      <c r="G717" s="47">
        <v>0.8</v>
      </c>
      <c r="H717" s="47">
        <v>0.8</v>
      </c>
      <c r="I717" s="47">
        <v>0.8</v>
      </c>
      <c r="J717" s="47" t="s">
        <v>348</v>
      </c>
      <c r="K717" s="47">
        <v>42.05</v>
      </c>
      <c r="L717" s="47">
        <v>38.479999999999997</v>
      </c>
      <c r="M717" s="47">
        <v>8.1</v>
      </c>
      <c r="N717" s="47">
        <v>42.05</v>
      </c>
      <c r="O717" s="47">
        <v>38.479999999999997</v>
      </c>
      <c r="P717" s="47">
        <v>12.6</v>
      </c>
      <c r="Q717" s="47" t="str">
        <f t="shared" si="39"/>
        <v>C13-T3</v>
      </c>
      <c r="R717" s="47">
        <f t="shared" si="40"/>
        <v>800</v>
      </c>
      <c r="S717" s="47">
        <f t="shared" si="41"/>
        <v>800</v>
      </c>
      <c r="U717" s="47">
        <f>VLOOKUP(A717,'Story Data'!A:B,2,0)*1000</f>
        <v>4500</v>
      </c>
    </row>
    <row r="718" spans="1:21">
      <c r="A718" s="47" t="s">
        <v>135</v>
      </c>
      <c r="B718" s="47" t="s">
        <v>38</v>
      </c>
      <c r="C718" s="47">
        <v>71</v>
      </c>
      <c r="D718" s="47">
        <v>0</v>
      </c>
      <c r="E718" s="47">
        <v>1</v>
      </c>
      <c r="F718" s="47">
        <v>0.8</v>
      </c>
      <c r="G718" s="47">
        <v>0.8</v>
      </c>
      <c r="H718" s="47">
        <v>0.8</v>
      </c>
      <c r="I718" s="47">
        <v>0.8</v>
      </c>
      <c r="J718" s="47" t="s">
        <v>348</v>
      </c>
      <c r="K718" s="47">
        <v>42.05</v>
      </c>
      <c r="L718" s="47">
        <v>38.479999999999997</v>
      </c>
      <c r="M718" s="47">
        <v>3</v>
      </c>
      <c r="N718" s="47">
        <v>42.05</v>
      </c>
      <c r="O718" s="47">
        <v>38.479999999999997</v>
      </c>
      <c r="P718" s="47">
        <v>8.1</v>
      </c>
      <c r="Q718" s="47" t="str">
        <f t="shared" si="39"/>
        <v>C13-T2</v>
      </c>
      <c r="R718" s="47">
        <f t="shared" si="40"/>
        <v>800</v>
      </c>
      <c r="S718" s="47">
        <f t="shared" si="41"/>
        <v>800</v>
      </c>
      <c r="U718" s="47">
        <f>VLOOKUP(A718,'Story Data'!A:B,2,0)*1000</f>
        <v>5100</v>
      </c>
    </row>
    <row r="719" spans="1:21">
      <c r="A719" s="47" t="s">
        <v>332</v>
      </c>
      <c r="B719" s="47" t="s">
        <v>38</v>
      </c>
      <c r="C719" s="47">
        <v>71</v>
      </c>
      <c r="D719" s="47">
        <v>0</v>
      </c>
      <c r="E719" s="47">
        <v>1</v>
      </c>
      <c r="F719" s="47">
        <v>0.8</v>
      </c>
      <c r="G719" s="47">
        <v>0.8</v>
      </c>
      <c r="H719" s="47">
        <v>0.8</v>
      </c>
      <c r="I719" s="47">
        <v>0.8</v>
      </c>
      <c r="J719" s="47" t="s">
        <v>348</v>
      </c>
      <c r="K719" s="47">
        <v>42.05</v>
      </c>
      <c r="L719" s="47">
        <v>38.479999999999997</v>
      </c>
      <c r="M719" s="47">
        <v>0</v>
      </c>
      <c r="N719" s="47">
        <v>42.05</v>
      </c>
      <c r="O719" s="47">
        <v>38.479999999999997</v>
      </c>
      <c r="P719" s="47">
        <v>3</v>
      </c>
      <c r="Q719" s="47" t="str">
        <f t="shared" si="39"/>
        <v>C13-T1</v>
      </c>
      <c r="R719" s="47">
        <f t="shared" si="40"/>
        <v>800</v>
      </c>
      <c r="S719" s="47">
        <f t="shared" si="41"/>
        <v>800</v>
      </c>
      <c r="U719" s="47">
        <f>VLOOKUP(A719,'Story Data'!A:B,2,0)*1000</f>
        <v>3000</v>
      </c>
    </row>
    <row r="720" spans="1:21">
      <c r="A720" s="47" t="s">
        <v>30</v>
      </c>
      <c r="B720" s="47" t="s">
        <v>38</v>
      </c>
      <c r="C720" s="47">
        <v>71</v>
      </c>
      <c r="D720" s="47">
        <v>0</v>
      </c>
      <c r="E720" s="47">
        <v>1</v>
      </c>
      <c r="F720" s="47">
        <v>0.8</v>
      </c>
      <c r="G720" s="47">
        <v>0.8</v>
      </c>
      <c r="H720" s="47">
        <v>0.8</v>
      </c>
      <c r="I720" s="47">
        <v>0.8</v>
      </c>
      <c r="J720" s="47" t="s">
        <v>348</v>
      </c>
      <c r="K720" s="47">
        <v>42.05</v>
      </c>
      <c r="L720" s="47">
        <v>38.479999999999997</v>
      </c>
      <c r="M720" s="47">
        <v>-3.1</v>
      </c>
      <c r="N720" s="47">
        <v>42.05</v>
      </c>
      <c r="O720" s="47">
        <v>38.479999999999997</v>
      </c>
      <c r="P720" s="47">
        <v>0</v>
      </c>
      <c r="Q720" s="47" t="str">
        <f t="shared" si="39"/>
        <v>C13-HAM</v>
      </c>
      <c r="R720" s="47">
        <f t="shared" si="40"/>
        <v>800</v>
      </c>
      <c r="S720" s="47">
        <f t="shared" si="41"/>
        <v>800</v>
      </c>
      <c r="U720" s="47">
        <f>VLOOKUP(A720,'Story Data'!A:B,2,0)*1000</f>
        <v>3100</v>
      </c>
    </row>
    <row r="721" spans="1:21">
      <c r="A721" s="47" t="s">
        <v>325</v>
      </c>
      <c r="B721" s="47" t="s">
        <v>37</v>
      </c>
      <c r="C721" s="47">
        <v>71</v>
      </c>
      <c r="D721" s="47">
        <v>0</v>
      </c>
      <c r="E721" s="47">
        <v>1</v>
      </c>
      <c r="F721" s="47">
        <v>0.8</v>
      </c>
      <c r="G721" s="47">
        <v>0.6</v>
      </c>
      <c r="H721" s="47">
        <v>0.8</v>
      </c>
      <c r="I721" s="47">
        <v>0.6</v>
      </c>
      <c r="J721" s="47" t="s">
        <v>348</v>
      </c>
      <c r="K721" s="47">
        <v>33.15</v>
      </c>
      <c r="L721" s="47">
        <v>41.58</v>
      </c>
      <c r="M721" s="47">
        <v>37.200000000000003</v>
      </c>
      <c r="N721" s="47">
        <v>33.15</v>
      </c>
      <c r="O721" s="47">
        <v>41.58</v>
      </c>
      <c r="P721" s="47">
        <v>41.1</v>
      </c>
      <c r="Q721" s="47" t="str">
        <f t="shared" si="39"/>
        <v>C12-AP MAI</v>
      </c>
      <c r="R721" s="47">
        <f t="shared" si="40"/>
        <v>600</v>
      </c>
      <c r="S721" s="47">
        <f t="shared" si="41"/>
        <v>800</v>
      </c>
      <c r="U721" s="47">
        <f>VLOOKUP(A721,'Story Data'!A:B,2,0)*1000</f>
        <v>3900</v>
      </c>
    </row>
    <row r="722" spans="1:21">
      <c r="A722" s="47" t="s">
        <v>326</v>
      </c>
      <c r="B722" s="47" t="s">
        <v>37</v>
      </c>
      <c r="C722" s="47">
        <v>71</v>
      </c>
      <c r="D722" s="47">
        <v>0</v>
      </c>
      <c r="E722" s="47">
        <v>1</v>
      </c>
      <c r="F722" s="47">
        <v>0.8</v>
      </c>
      <c r="G722" s="47">
        <v>0.6</v>
      </c>
      <c r="H722" s="47">
        <v>0.8</v>
      </c>
      <c r="I722" s="47">
        <v>0.6</v>
      </c>
      <c r="J722" s="47" t="s">
        <v>348</v>
      </c>
      <c r="K722" s="47">
        <v>33.15</v>
      </c>
      <c r="L722" s="47">
        <v>41.58</v>
      </c>
      <c r="M722" s="47">
        <v>33.299999999999997</v>
      </c>
      <c r="N722" s="47">
        <v>33.15</v>
      </c>
      <c r="O722" s="47">
        <v>41.58</v>
      </c>
      <c r="P722" s="47">
        <v>37.200000000000003</v>
      </c>
      <c r="Q722" s="47" t="str">
        <f t="shared" si="39"/>
        <v>C12-T9</v>
      </c>
      <c r="R722" s="47">
        <f t="shared" si="40"/>
        <v>600</v>
      </c>
      <c r="S722" s="47">
        <f t="shared" si="41"/>
        <v>800</v>
      </c>
      <c r="U722" s="47">
        <f>VLOOKUP(A722,'Story Data'!A:B,2,0)*1000</f>
        <v>3900</v>
      </c>
    </row>
    <row r="723" spans="1:21">
      <c r="A723" s="47" t="s">
        <v>327</v>
      </c>
      <c r="B723" s="47" t="s">
        <v>37</v>
      </c>
      <c r="C723" s="47">
        <v>71</v>
      </c>
      <c r="D723" s="47">
        <v>0</v>
      </c>
      <c r="E723" s="47">
        <v>1</v>
      </c>
      <c r="F723" s="47">
        <v>0.8</v>
      </c>
      <c r="G723" s="47">
        <v>0.6</v>
      </c>
      <c r="H723" s="47">
        <v>0.8</v>
      </c>
      <c r="I723" s="47">
        <v>0.6</v>
      </c>
      <c r="J723" s="47" t="s">
        <v>348</v>
      </c>
      <c r="K723" s="47">
        <v>33.15</v>
      </c>
      <c r="L723" s="47">
        <v>41.58</v>
      </c>
      <c r="M723" s="47">
        <v>29.4</v>
      </c>
      <c r="N723" s="47">
        <v>33.15</v>
      </c>
      <c r="O723" s="47">
        <v>41.58</v>
      </c>
      <c r="P723" s="47">
        <v>33.299999999999997</v>
      </c>
      <c r="Q723" s="47" t="str">
        <f t="shared" si="39"/>
        <v>C12-T8</v>
      </c>
      <c r="R723" s="47">
        <f t="shared" si="40"/>
        <v>600</v>
      </c>
      <c r="S723" s="47">
        <f t="shared" si="41"/>
        <v>800</v>
      </c>
      <c r="U723" s="47">
        <f>VLOOKUP(A723,'Story Data'!A:B,2,0)*1000</f>
        <v>3900</v>
      </c>
    </row>
    <row r="724" spans="1:21">
      <c r="A724" s="47" t="s">
        <v>328</v>
      </c>
      <c r="B724" s="47" t="s">
        <v>37</v>
      </c>
      <c r="C724" s="47">
        <v>71</v>
      </c>
      <c r="D724" s="47">
        <v>0</v>
      </c>
      <c r="E724" s="47">
        <v>1</v>
      </c>
      <c r="F724" s="47">
        <v>0.8</v>
      </c>
      <c r="G724" s="47">
        <v>0.6</v>
      </c>
      <c r="H724" s="47">
        <v>0.8</v>
      </c>
      <c r="I724" s="47">
        <v>0.6</v>
      </c>
      <c r="J724" s="47" t="s">
        <v>348</v>
      </c>
      <c r="K724" s="47">
        <v>33.15</v>
      </c>
      <c r="L724" s="47">
        <v>41.58</v>
      </c>
      <c r="M724" s="47">
        <v>25.5</v>
      </c>
      <c r="N724" s="47">
        <v>33.15</v>
      </c>
      <c r="O724" s="47">
        <v>41.58</v>
      </c>
      <c r="P724" s="47">
        <v>29.4</v>
      </c>
      <c r="Q724" s="47" t="str">
        <f t="shared" si="39"/>
        <v>C12-T7</v>
      </c>
      <c r="R724" s="47">
        <f t="shared" si="40"/>
        <v>600</v>
      </c>
      <c r="S724" s="47">
        <f t="shared" si="41"/>
        <v>800</v>
      </c>
      <c r="U724" s="47">
        <f>VLOOKUP(A724,'Story Data'!A:B,2,0)*1000</f>
        <v>3900</v>
      </c>
    </row>
    <row r="725" spans="1:21">
      <c r="A725" s="47" t="s">
        <v>329</v>
      </c>
      <c r="B725" s="47" t="s">
        <v>37</v>
      </c>
      <c r="C725" s="47">
        <v>71</v>
      </c>
      <c r="D725" s="47">
        <v>0</v>
      </c>
      <c r="E725" s="47">
        <v>1</v>
      </c>
      <c r="F725" s="47">
        <v>0.8</v>
      </c>
      <c r="G725" s="47">
        <v>0.6</v>
      </c>
      <c r="H725" s="47">
        <v>0.8</v>
      </c>
      <c r="I725" s="47">
        <v>0.6</v>
      </c>
      <c r="J725" s="47" t="s">
        <v>348</v>
      </c>
      <c r="K725" s="47">
        <v>33.15</v>
      </c>
      <c r="L725" s="47">
        <v>41.58</v>
      </c>
      <c r="M725" s="47">
        <v>21.6</v>
      </c>
      <c r="N725" s="47">
        <v>33.15</v>
      </c>
      <c r="O725" s="47">
        <v>41.58</v>
      </c>
      <c r="P725" s="47">
        <v>25.5</v>
      </c>
      <c r="Q725" s="47" t="str">
        <f t="shared" si="39"/>
        <v>C12-T6</v>
      </c>
      <c r="R725" s="47">
        <f t="shared" si="40"/>
        <v>600</v>
      </c>
      <c r="S725" s="47">
        <f t="shared" si="41"/>
        <v>800</v>
      </c>
      <c r="U725" s="47">
        <f>VLOOKUP(A725,'Story Data'!A:B,2,0)*1000</f>
        <v>3900</v>
      </c>
    </row>
    <row r="726" spans="1:21">
      <c r="A726" s="47" t="s">
        <v>324</v>
      </c>
      <c r="B726" s="47" t="s">
        <v>37</v>
      </c>
      <c r="C726" s="47">
        <v>71</v>
      </c>
      <c r="D726" s="47">
        <v>0</v>
      </c>
      <c r="E726" s="47">
        <v>1</v>
      </c>
      <c r="F726" s="47">
        <v>0.8</v>
      </c>
      <c r="G726" s="47">
        <v>0.6</v>
      </c>
      <c r="H726" s="47">
        <v>0.8</v>
      </c>
      <c r="I726" s="47">
        <v>0.6</v>
      </c>
      <c r="J726" s="47" t="s">
        <v>348</v>
      </c>
      <c r="K726" s="47">
        <v>33.15</v>
      </c>
      <c r="L726" s="47">
        <v>41.58</v>
      </c>
      <c r="M726" s="47">
        <v>17.7</v>
      </c>
      <c r="N726" s="47">
        <v>33.15</v>
      </c>
      <c r="O726" s="47">
        <v>41.58</v>
      </c>
      <c r="P726" s="47">
        <v>21.6</v>
      </c>
      <c r="Q726" s="47" t="str">
        <f t="shared" si="39"/>
        <v>C12-T5</v>
      </c>
      <c r="R726" s="47">
        <f t="shared" si="40"/>
        <v>600</v>
      </c>
      <c r="S726" s="47">
        <f t="shared" si="41"/>
        <v>800</v>
      </c>
      <c r="U726" s="47">
        <f>VLOOKUP(A726,'Story Data'!A:B,2,0)*1000</f>
        <v>3900</v>
      </c>
    </row>
    <row r="727" spans="1:21">
      <c r="A727" s="47" t="s">
        <v>330</v>
      </c>
      <c r="B727" s="47" t="s">
        <v>37</v>
      </c>
      <c r="C727" s="47">
        <v>71</v>
      </c>
      <c r="D727" s="47">
        <v>0</v>
      </c>
      <c r="E727" s="47">
        <v>1</v>
      </c>
      <c r="F727" s="47">
        <v>0.8</v>
      </c>
      <c r="G727" s="47">
        <v>0.8</v>
      </c>
      <c r="H727" s="47">
        <v>0.8</v>
      </c>
      <c r="I727" s="47">
        <v>0.8</v>
      </c>
      <c r="J727" s="47" t="s">
        <v>348</v>
      </c>
      <c r="K727" s="47">
        <v>33.15</v>
      </c>
      <c r="L727" s="47">
        <v>41.58</v>
      </c>
      <c r="M727" s="47">
        <v>12.6</v>
      </c>
      <c r="N727" s="47">
        <v>33.15</v>
      </c>
      <c r="O727" s="47">
        <v>41.58</v>
      </c>
      <c r="P727" s="47">
        <v>17.7</v>
      </c>
      <c r="Q727" s="47" t="str">
        <f t="shared" si="39"/>
        <v>C12-T4</v>
      </c>
      <c r="R727" s="47">
        <f t="shared" si="40"/>
        <v>800</v>
      </c>
      <c r="S727" s="47">
        <f t="shared" si="41"/>
        <v>800</v>
      </c>
      <c r="U727" s="47">
        <f>VLOOKUP(A727,'Story Data'!A:B,2,0)*1000</f>
        <v>5100</v>
      </c>
    </row>
    <row r="728" spans="1:21">
      <c r="A728" s="47" t="s">
        <v>331</v>
      </c>
      <c r="B728" s="47" t="s">
        <v>37</v>
      </c>
      <c r="C728" s="47">
        <v>71</v>
      </c>
      <c r="D728" s="47">
        <v>0</v>
      </c>
      <c r="E728" s="47">
        <v>1</v>
      </c>
      <c r="F728" s="47">
        <v>0.8</v>
      </c>
      <c r="G728" s="47">
        <v>0.8</v>
      </c>
      <c r="H728" s="47">
        <v>0.8</v>
      </c>
      <c r="I728" s="47">
        <v>0.8</v>
      </c>
      <c r="J728" s="47" t="s">
        <v>348</v>
      </c>
      <c r="K728" s="47">
        <v>33.15</v>
      </c>
      <c r="L728" s="47">
        <v>41.58</v>
      </c>
      <c r="M728" s="47">
        <v>8.1</v>
      </c>
      <c r="N728" s="47">
        <v>33.15</v>
      </c>
      <c r="O728" s="47">
        <v>41.58</v>
      </c>
      <c r="P728" s="47">
        <v>12.6</v>
      </c>
      <c r="Q728" s="47" t="str">
        <f t="shared" si="39"/>
        <v>C12-T3</v>
      </c>
      <c r="R728" s="47">
        <f t="shared" si="40"/>
        <v>800</v>
      </c>
      <c r="S728" s="47">
        <f t="shared" si="41"/>
        <v>800</v>
      </c>
      <c r="U728" s="47">
        <f>VLOOKUP(A728,'Story Data'!A:B,2,0)*1000</f>
        <v>4500</v>
      </c>
    </row>
    <row r="729" spans="1:21">
      <c r="A729" s="47" t="s">
        <v>135</v>
      </c>
      <c r="B729" s="47" t="s">
        <v>37</v>
      </c>
      <c r="C729" s="47">
        <v>71</v>
      </c>
      <c r="D729" s="47">
        <v>0</v>
      </c>
      <c r="E729" s="47">
        <v>1</v>
      </c>
      <c r="F729" s="47">
        <v>0.8</v>
      </c>
      <c r="G729" s="47">
        <v>0.8</v>
      </c>
      <c r="H729" s="47">
        <v>0.8</v>
      </c>
      <c r="I729" s="47">
        <v>0.8</v>
      </c>
      <c r="J729" s="47" t="s">
        <v>348</v>
      </c>
      <c r="K729" s="47">
        <v>33.15</v>
      </c>
      <c r="L729" s="47">
        <v>41.58</v>
      </c>
      <c r="M729" s="47">
        <v>3</v>
      </c>
      <c r="N729" s="47">
        <v>33.15</v>
      </c>
      <c r="O729" s="47">
        <v>41.58</v>
      </c>
      <c r="P729" s="47">
        <v>8.1</v>
      </c>
      <c r="Q729" s="47" t="str">
        <f t="shared" si="39"/>
        <v>C12-T2</v>
      </c>
      <c r="R729" s="47">
        <f t="shared" si="40"/>
        <v>800</v>
      </c>
      <c r="S729" s="47">
        <f t="shared" si="41"/>
        <v>800</v>
      </c>
      <c r="U729" s="47">
        <f>VLOOKUP(A729,'Story Data'!A:B,2,0)*1000</f>
        <v>5100</v>
      </c>
    </row>
    <row r="730" spans="1:21">
      <c r="A730" s="47" t="s">
        <v>332</v>
      </c>
      <c r="B730" s="47" t="s">
        <v>37</v>
      </c>
      <c r="C730" s="47">
        <v>71</v>
      </c>
      <c r="D730" s="47">
        <v>0</v>
      </c>
      <c r="E730" s="47">
        <v>1</v>
      </c>
      <c r="F730" s="47">
        <v>0.8</v>
      </c>
      <c r="G730" s="47">
        <v>0.8</v>
      </c>
      <c r="H730" s="47">
        <v>0.8</v>
      </c>
      <c r="I730" s="47">
        <v>0.8</v>
      </c>
      <c r="J730" s="47" t="s">
        <v>348</v>
      </c>
      <c r="K730" s="47">
        <v>33.15</v>
      </c>
      <c r="L730" s="47">
        <v>41.58</v>
      </c>
      <c r="M730" s="47">
        <v>0</v>
      </c>
      <c r="N730" s="47">
        <v>33.15</v>
      </c>
      <c r="O730" s="47">
        <v>41.58</v>
      </c>
      <c r="P730" s="47">
        <v>3</v>
      </c>
      <c r="Q730" s="47" t="str">
        <f t="shared" si="39"/>
        <v>C12-T1</v>
      </c>
      <c r="R730" s="47">
        <f t="shared" si="40"/>
        <v>800</v>
      </c>
      <c r="S730" s="47">
        <f t="shared" si="41"/>
        <v>800</v>
      </c>
      <c r="U730" s="47">
        <f>VLOOKUP(A730,'Story Data'!A:B,2,0)*1000</f>
        <v>3000</v>
      </c>
    </row>
    <row r="731" spans="1:21">
      <c r="A731" s="47" t="s">
        <v>30</v>
      </c>
      <c r="B731" s="47" t="s">
        <v>37</v>
      </c>
      <c r="C731" s="47">
        <v>71</v>
      </c>
      <c r="D731" s="47">
        <v>0</v>
      </c>
      <c r="E731" s="47">
        <v>1</v>
      </c>
      <c r="F731" s="47">
        <v>0.8</v>
      </c>
      <c r="G731" s="47">
        <v>0.8</v>
      </c>
      <c r="H731" s="47">
        <v>0.8</v>
      </c>
      <c r="I731" s="47">
        <v>0.8</v>
      </c>
      <c r="J731" s="47" t="s">
        <v>348</v>
      </c>
      <c r="K731" s="47">
        <v>33.15</v>
      </c>
      <c r="L731" s="47">
        <v>41.58</v>
      </c>
      <c r="M731" s="47">
        <v>-3.1</v>
      </c>
      <c r="N731" s="47">
        <v>33.15</v>
      </c>
      <c r="O731" s="47">
        <v>41.58</v>
      </c>
      <c r="P731" s="47">
        <v>0</v>
      </c>
      <c r="Q731" s="47" t="str">
        <f t="shared" si="39"/>
        <v>C12-HAM</v>
      </c>
      <c r="R731" s="47">
        <f t="shared" si="40"/>
        <v>800</v>
      </c>
      <c r="S731" s="47">
        <f t="shared" si="41"/>
        <v>800</v>
      </c>
      <c r="U731" s="47">
        <f>VLOOKUP(A731,'Story Data'!A:B,2,0)*1000</f>
        <v>3100</v>
      </c>
    </row>
    <row r="732" spans="1:21">
      <c r="A732" s="47" t="s">
        <v>325</v>
      </c>
      <c r="B732" s="47" t="s">
        <v>35</v>
      </c>
      <c r="C732" s="47">
        <v>71</v>
      </c>
      <c r="D732" s="47">
        <v>0</v>
      </c>
      <c r="E732" s="47">
        <v>1</v>
      </c>
      <c r="F732" s="47">
        <v>0.8</v>
      </c>
      <c r="G732" s="47">
        <v>0.6</v>
      </c>
      <c r="H732" s="47">
        <v>0.8</v>
      </c>
      <c r="I732" s="47">
        <v>0.6</v>
      </c>
      <c r="J732" s="47" t="s">
        <v>348</v>
      </c>
      <c r="K732" s="47">
        <v>24.08</v>
      </c>
      <c r="L732" s="47">
        <v>44.74</v>
      </c>
      <c r="M732" s="47">
        <v>37.200000000000003</v>
      </c>
      <c r="N732" s="47">
        <v>24.08</v>
      </c>
      <c r="O732" s="47">
        <v>44.74</v>
      </c>
      <c r="P732" s="47">
        <v>41.1</v>
      </c>
      <c r="Q732" s="47" t="str">
        <f t="shared" si="39"/>
        <v>C11-AP MAI</v>
      </c>
      <c r="R732" s="47">
        <f t="shared" si="40"/>
        <v>600</v>
      </c>
      <c r="S732" s="47">
        <f t="shared" si="41"/>
        <v>800</v>
      </c>
      <c r="U732" s="47">
        <f>VLOOKUP(A732,'Story Data'!A:B,2,0)*1000</f>
        <v>3900</v>
      </c>
    </row>
    <row r="733" spans="1:21">
      <c r="A733" s="47" t="s">
        <v>326</v>
      </c>
      <c r="B733" s="47" t="s">
        <v>35</v>
      </c>
      <c r="C733" s="47">
        <v>71</v>
      </c>
      <c r="D733" s="47">
        <v>0</v>
      </c>
      <c r="E733" s="47">
        <v>1</v>
      </c>
      <c r="F733" s="47">
        <v>0.8</v>
      </c>
      <c r="G733" s="47">
        <v>0.6</v>
      </c>
      <c r="H733" s="47">
        <v>0.8</v>
      </c>
      <c r="I733" s="47">
        <v>0.6</v>
      </c>
      <c r="J733" s="47" t="s">
        <v>348</v>
      </c>
      <c r="K733" s="47">
        <v>24.08</v>
      </c>
      <c r="L733" s="47">
        <v>44.74</v>
      </c>
      <c r="M733" s="47">
        <v>33.299999999999997</v>
      </c>
      <c r="N733" s="47">
        <v>24.08</v>
      </c>
      <c r="O733" s="47">
        <v>44.74</v>
      </c>
      <c r="P733" s="47">
        <v>37.200000000000003</v>
      </c>
      <c r="Q733" s="47" t="str">
        <f t="shared" si="39"/>
        <v>C11-T9</v>
      </c>
      <c r="R733" s="47">
        <f t="shared" si="40"/>
        <v>600</v>
      </c>
      <c r="S733" s="47">
        <f t="shared" si="41"/>
        <v>800</v>
      </c>
      <c r="U733" s="47">
        <f>VLOOKUP(A733,'Story Data'!A:B,2,0)*1000</f>
        <v>3900</v>
      </c>
    </row>
    <row r="734" spans="1:21">
      <c r="A734" s="47" t="s">
        <v>327</v>
      </c>
      <c r="B734" s="47" t="s">
        <v>35</v>
      </c>
      <c r="C734" s="47">
        <v>71</v>
      </c>
      <c r="D734" s="47">
        <v>0</v>
      </c>
      <c r="E734" s="47">
        <v>1</v>
      </c>
      <c r="F734" s="47">
        <v>0.8</v>
      </c>
      <c r="G734" s="47">
        <v>0.6</v>
      </c>
      <c r="H734" s="47">
        <v>0.8</v>
      </c>
      <c r="I734" s="47">
        <v>0.6</v>
      </c>
      <c r="J734" s="47" t="s">
        <v>348</v>
      </c>
      <c r="K734" s="47">
        <v>24.08</v>
      </c>
      <c r="L734" s="47">
        <v>44.74</v>
      </c>
      <c r="M734" s="47">
        <v>29.4</v>
      </c>
      <c r="N734" s="47">
        <v>24.08</v>
      </c>
      <c r="O734" s="47">
        <v>44.74</v>
      </c>
      <c r="P734" s="47">
        <v>33.299999999999997</v>
      </c>
      <c r="Q734" s="47" t="str">
        <f t="shared" si="39"/>
        <v>C11-T8</v>
      </c>
      <c r="R734" s="47">
        <f t="shared" si="40"/>
        <v>600</v>
      </c>
      <c r="S734" s="47">
        <f t="shared" si="41"/>
        <v>800</v>
      </c>
      <c r="U734" s="47">
        <f>VLOOKUP(A734,'Story Data'!A:B,2,0)*1000</f>
        <v>3900</v>
      </c>
    </row>
    <row r="735" spans="1:21">
      <c r="A735" s="47" t="s">
        <v>328</v>
      </c>
      <c r="B735" s="47" t="s">
        <v>35</v>
      </c>
      <c r="C735" s="47">
        <v>71</v>
      </c>
      <c r="D735" s="47">
        <v>0</v>
      </c>
      <c r="E735" s="47">
        <v>1</v>
      </c>
      <c r="F735" s="47">
        <v>0.8</v>
      </c>
      <c r="G735" s="47">
        <v>0.6</v>
      </c>
      <c r="H735" s="47">
        <v>0.8</v>
      </c>
      <c r="I735" s="47">
        <v>0.6</v>
      </c>
      <c r="J735" s="47" t="s">
        <v>348</v>
      </c>
      <c r="K735" s="47">
        <v>24.08</v>
      </c>
      <c r="L735" s="47">
        <v>44.74</v>
      </c>
      <c r="M735" s="47">
        <v>25.5</v>
      </c>
      <c r="N735" s="47">
        <v>24.08</v>
      </c>
      <c r="O735" s="47">
        <v>44.74</v>
      </c>
      <c r="P735" s="47">
        <v>29.4</v>
      </c>
      <c r="Q735" s="47" t="str">
        <f t="shared" si="39"/>
        <v>C11-T7</v>
      </c>
      <c r="R735" s="47">
        <f t="shared" si="40"/>
        <v>600</v>
      </c>
      <c r="S735" s="47">
        <f t="shared" si="41"/>
        <v>800</v>
      </c>
      <c r="U735" s="47">
        <f>VLOOKUP(A735,'Story Data'!A:B,2,0)*1000</f>
        <v>3900</v>
      </c>
    </row>
    <row r="736" spans="1:21">
      <c r="A736" s="47" t="s">
        <v>329</v>
      </c>
      <c r="B736" s="47" t="s">
        <v>35</v>
      </c>
      <c r="C736" s="47">
        <v>71</v>
      </c>
      <c r="D736" s="47">
        <v>0</v>
      </c>
      <c r="E736" s="47">
        <v>1</v>
      </c>
      <c r="F736" s="47">
        <v>0.8</v>
      </c>
      <c r="G736" s="47">
        <v>0.6</v>
      </c>
      <c r="H736" s="47">
        <v>0.8</v>
      </c>
      <c r="I736" s="47">
        <v>0.6</v>
      </c>
      <c r="J736" s="47" t="s">
        <v>348</v>
      </c>
      <c r="K736" s="47">
        <v>24.08</v>
      </c>
      <c r="L736" s="47">
        <v>44.74</v>
      </c>
      <c r="M736" s="47">
        <v>21.6</v>
      </c>
      <c r="N736" s="47">
        <v>24.08</v>
      </c>
      <c r="O736" s="47">
        <v>44.74</v>
      </c>
      <c r="P736" s="47">
        <v>25.5</v>
      </c>
      <c r="Q736" s="47" t="str">
        <f t="shared" si="39"/>
        <v>C11-T6</v>
      </c>
      <c r="R736" s="47">
        <f t="shared" si="40"/>
        <v>600</v>
      </c>
      <c r="S736" s="47">
        <f t="shared" si="41"/>
        <v>800</v>
      </c>
      <c r="U736" s="47">
        <f>VLOOKUP(A736,'Story Data'!A:B,2,0)*1000</f>
        <v>3900</v>
      </c>
    </row>
    <row r="737" spans="1:21">
      <c r="A737" s="47" t="s">
        <v>324</v>
      </c>
      <c r="B737" s="47" t="s">
        <v>35</v>
      </c>
      <c r="C737" s="47">
        <v>71</v>
      </c>
      <c r="D737" s="47">
        <v>0</v>
      </c>
      <c r="E737" s="47">
        <v>1</v>
      </c>
      <c r="F737" s="47">
        <v>0.8</v>
      </c>
      <c r="G737" s="47">
        <v>0.6</v>
      </c>
      <c r="H737" s="47">
        <v>0.8</v>
      </c>
      <c r="I737" s="47">
        <v>0.6</v>
      </c>
      <c r="J737" s="47" t="s">
        <v>348</v>
      </c>
      <c r="K737" s="47">
        <v>24.08</v>
      </c>
      <c r="L737" s="47">
        <v>44.74</v>
      </c>
      <c r="M737" s="47">
        <v>17.7</v>
      </c>
      <c r="N737" s="47">
        <v>24.08</v>
      </c>
      <c r="O737" s="47">
        <v>44.74</v>
      </c>
      <c r="P737" s="47">
        <v>21.6</v>
      </c>
      <c r="Q737" s="47" t="str">
        <f t="shared" si="39"/>
        <v>C11-T5</v>
      </c>
      <c r="R737" s="47">
        <f t="shared" si="40"/>
        <v>600</v>
      </c>
      <c r="S737" s="47">
        <f t="shared" si="41"/>
        <v>800</v>
      </c>
      <c r="U737" s="47">
        <f>VLOOKUP(A737,'Story Data'!A:B,2,0)*1000</f>
        <v>3900</v>
      </c>
    </row>
    <row r="738" spans="1:21">
      <c r="A738" s="47" t="s">
        <v>330</v>
      </c>
      <c r="B738" s="47" t="s">
        <v>35</v>
      </c>
      <c r="C738" s="47">
        <v>71</v>
      </c>
      <c r="D738" s="47">
        <v>0</v>
      </c>
      <c r="E738" s="47">
        <v>1</v>
      </c>
      <c r="F738" s="47">
        <v>0.8</v>
      </c>
      <c r="G738" s="47">
        <v>0.8</v>
      </c>
      <c r="H738" s="47">
        <v>0.8</v>
      </c>
      <c r="I738" s="47">
        <v>0.8</v>
      </c>
      <c r="J738" s="47" t="s">
        <v>348</v>
      </c>
      <c r="K738" s="47">
        <v>24.08</v>
      </c>
      <c r="L738" s="47">
        <v>44.74</v>
      </c>
      <c r="M738" s="47">
        <v>12.6</v>
      </c>
      <c r="N738" s="47">
        <v>24.08</v>
      </c>
      <c r="O738" s="47">
        <v>44.74</v>
      </c>
      <c r="P738" s="47">
        <v>17.7</v>
      </c>
      <c r="Q738" s="47" t="str">
        <f t="shared" si="39"/>
        <v>C11-T4</v>
      </c>
      <c r="R738" s="47">
        <f t="shared" si="40"/>
        <v>800</v>
      </c>
      <c r="S738" s="47">
        <f t="shared" si="41"/>
        <v>800</v>
      </c>
      <c r="U738" s="47">
        <f>VLOOKUP(A738,'Story Data'!A:B,2,0)*1000</f>
        <v>5100</v>
      </c>
    </row>
    <row r="739" spans="1:21">
      <c r="A739" s="47" t="s">
        <v>331</v>
      </c>
      <c r="B739" s="47" t="s">
        <v>35</v>
      </c>
      <c r="C739" s="47">
        <v>71</v>
      </c>
      <c r="D739" s="47">
        <v>0</v>
      </c>
      <c r="E739" s="47">
        <v>1</v>
      </c>
      <c r="F739" s="47">
        <v>0.8</v>
      </c>
      <c r="G739" s="47">
        <v>0.8</v>
      </c>
      <c r="H739" s="47">
        <v>0.8</v>
      </c>
      <c r="I739" s="47">
        <v>0.8</v>
      </c>
      <c r="J739" s="47" t="s">
        <v>348</v>
      </c>
      <c r="K739" s="47">
        <v>24.08</v>
      </c>
      <c r="L739" s="47">
        <v>44.74</v>
      </c>
      <c r="M739" s="47">
        <v>8.1</v>
      </c>
      <c r="N739" s="47">
        <v>24.08</v>
      </c>
      <c r="O739" s="47">
        <v>44.74</v>
      </c>
      <c r="P739" s="47">
        <v>12.6</v>
      </c>
      <c r="Q739" s="47" t="str">
        <f t="shared" si="39"/>
        <v>C11-T3</v>
      </c>
      <c r="R739" s="47">
        <f t="shared" si="40"/>
        <v>800</v>
      </c>
      <c r="S739" s="47">
        <f t="shared" si="41"/>
        <v>800</v>
      </c>
      <c r="U739" s="47">
        <f>VLOOKUP(A739,'Story Data'!A:B,2,0)*1000</f>
        <v>4500</v>
      </c>
    </row>
    <row r="740" spans="1:21">
      <c r="A740" s="47" t="s">
        <v>135</v>
      </c>
      <c r="B740" s="47" t="s">
        <v>35</v>
      </c>
      <c r="C740" s="47">
        <v>71</v>
      </c>
      <c r="D740" s="47">
        <v>0</v>
      </c>
      <c r="E740" s="47">
        <v>1</v>
      </c>
      <c r="F740" s="47">
        <v>0.8</v>
      </c>
      <c r="G740" s="47">
        <v>0.8</v>
      </c>
      <c r="H740" s="47">
        <v>0.8</v>
      </c>
      <c r="I740" s="47">
        <v>0.8</v>
      </c>
      <c r="J740" s="47" t="s">
        <v>348</v>
      </c>
      <c r="K740" s="47">
        <v>24.08</v>
      </c>
      <c r="L740" s="47">
        <v>44.74</v>
      </c>
      <c r="M740" s="47">
        <v>3</v>
      </c>
      <c r="N740" s="47">
        <v>24.08</v>
      </c>
      <c r="O740" s="47">
        <v>44.74</v>
      </c>
      <c r="P740" s="47">
        <v>8.1</v>
      </c>
      <c r="Q740" s="47" t="str">
        <f t="shared" si="39"/>
        <v>C11-T2</v>
      </c>
      <c r="R740" s="47">
        <f t="shared" si="40"/>
        <v>800</v>
      </c>
      <c r="S740" s="47">
        <f t="shared" si="41"/>
        <v>800</v>
      </c>
      <c r="U740" s="47">
        <f>VLOOKUP(A740,'Story Data'!A:B,2,0)*1000</f>
        <v>5100</v>
      </c>
    </row>
    <row r="741" spans="1:21">
      <c r="A741" s="47" t="s">
        <v>332</v>
      </c>
      <c r="B741" s="47" t="s">
        <v>35</v>
      </c>
      <c r="C741" s="47">
        <v>71</v>
      </c>
      <c r="D741" s="47">
        <v>0</v>
      </c>
      <c r="E741" s="47">
        <v>1</v>
      </c>
      <c r="F741" s="47">
        <v>0.8</v>
      </c>
      <c r="G741" s="47">
        <v>0.8</v>
      </c>
      <c r="H741" s="47">
        <v>0.8</v>
      </c>
      <c r="I741" s="47">
        <v>0.8</v>
      </c>
      <c r="J741" s="47" t="s">
        <v>348</v>
      </c>
      <c r="K741" s="47">
        <v>24.08</v>
      </c>
      <c r="L741" s="47">
        <v>44.74</v>
      </c>
      <c r="M741" s="47">
        <v>0</v>
      </c>
      <c r="N741" s="47">
        <v>24.08</v>
      </c>
      <c r="O741" s="47">
        <v>44.74</v>
      </c>
      <c r="P741" s="47">
        <v>3</v>
      </c>
      <c r="Q741" s="47" t="str">
        <f t="shared" si="39"/>
        <v>C11-T1</v>
      </c>
      <c r="R741" s="47">
        <f t="shared" si="40"/>
        <v>800</v>
      </c>
      <c r="S741" s="47">
        <f t="shared" si="41"/>
        <v>800</v>
      </c>
      <c r="U741" s="47">
        <f>VLOOKUP(A741,'Story Data'!A:B,2,0)*1000</f>
        <v>3000</v>
      </c>
    </row>
    <row r="742" spans="1:21">
      <c r="A742" s="47" t="s">
        <v>30</v>
      </c>
      <c r="B742" s="47" t="s">
        <v>35</v>
      </c>
      <c r="C742" s="47">
        <v>71</v>
      </c>
      <c r="D742" s="47">
        <v>0</v>
      </c>
      <c r="E742" s="47">
        <v>1</v>
      </c>
      <c r="F742" s="47">
        <v>0.8</v>
      </c>
      <c r="G742" s="47">
        <v>0.8</v>
      </c>
      <c r="H742" s="47">
        <v>0.8</v>
      </c>
      <c r="I742" s="47">
        <v>0.8</v>
      </c>
      <c r="J742" s="47" t="s">
        <v>348</v>
      </c>
      <c r="K742" s="47">
        <v>24.08</v>
      </c>
      <c r="L742" s="47">
        <v>44.74</v>
      </c>
      <c r="M742" s="47">
        <v>-3.1</v>
      </c>
      <c r="N742" s="47">
        <v>24.08</v>
      </c>
      <c r="O742" s="47">
        <v>44.74</v>
      </c>
      <c r="P742" s="47">
        <v>0</v>
      </c>
      <c r="Q742" s="47" t="str">
        <f t="shared" si="39"/>
        <v>C11-HAM</v>
      </c>
      <c r="R742" s="47">
        <f t="shared" si="40"/>
        <v>800</v>
      </c>
      <c r="S742" s="47">
        <f t="shared" si="41"/>
        <v>800</v>
      </c>
      <c r="U742" s="47">
        <f>VLOOKUP(A742,'Story Data'!A:B,2,0)*1000</f>
        <v>3100</v>
      </c>
    </row>
    <row r="743" spans="1:21">
      <c r="A743" s="47" t="s">
        <v>325</v>
      </c>
      <c r="B743" s="47" t="s">
        <v>33</v>
      </c>
      <c r="C743" s="47">
        <v>71</v>
      </c>
      <c r="D743" s="47">
        <v>0</v>
      </c>
      <c r="E743" s="47">
        <v>1</v>
      </c>
      <c r="F743" s="47">
        <v>0.8</v>
      </c>
      <c r="G743" s="47">
        <v>0.6</v>
      </c>
      <c r="H743" s="47">
        <v>0.8</v>
      </c>
      <c r="I743" s="47">
        <v>0.6</v>
      </c>
      <c r="J743" s="47" t="s">
        <v>348</v>
      </c>
      <c r="K743" s="47">
        <v>15.02</v>
      </c>
      <c r="L743" s="47">
        <v>47.9</v>
      </c>
      <c r="M743" s="47">
        <v>37.200000000000003</v>
      </c>
      <c r="N743" s="47">
        <v>15.02</v>
      </c>
      <c r="O743" s="47">
        <v>47.9</v>
      </c>
      <c r="P743" s="47">
        <v>41.1</v>
      </c>
      <c r="Q743" s="47" t="str">
        <f t="shared" si="39"/>
        <v>C10-AP MAI</v>
      </c>
      <c r="R743" s="47">
        <f t="shared" si="40"/>
        <v>600</v>
      </c>
      <c r="S743" s="47">
        <f t="shared" si="41"/>
        <v>800</v>
      </c>
      <c r="U743" s="47">
        <f>VLOOKUP(A743,'Story Data'!A:B,2,0)*1000</f>
        <v>3900</v>
      </c>
    </row>
    <row r="744" spans="1:21">
      <c r="A744" s="47" t="s">
        <v>326</v>
      </c>
      <c r="B744" s="47" t="s">
        <v>33</v>
      </c>
      <c r="C744" s="47">
        <v>71</v>
      </c>
      <c r="D744" s="47">
        <v>0</v>
      </c>
      <c r="E744" s="47">
        <v>1</v>
      </c>
      <c r="F744" s="47">
        <v>0.8</v>
      </c>
      <c r="G744" s="47">
        <v>0.6</v>
      </c>
      <c r="H744" s="47">
        <v>0.8</v>
      </c>
      <c r="I744" s="47">
        <v>0.6</v>
      </c>
      <c r="J744" s="47" t="s">
        <v>348</v>
      </c>
      <c r="K744" s="47">
        <v>15.02</v>
      </c>
      <c r="L744" s="47">
        <v>47.9</v>
      </c>
      <c r="M744" s="47">
        <v>33.299999999999997</v>
      </c>
      <c r="N744" s="47">
        <v>15.02</v>
      </c>
      <c r="O744" s="47">
        <v>47.9</v>
      </c>
      <c r="P744" s="47">
        <v>37.200000000000003</v>
      </c>
      <c r="Q744" s="47" t="str">
        <f t="shared" si="39"/>
        <v>C10-T9</v>
      </c>
      <c r="R744" s="47">
        <f t="shared" si="40"/>
        <v>600</v>
      </c>
      <c r="S744" s="47">
        <f t="shared" si="41"/>
        <v>800</v>
      </c>
      <c r="U744" s="47">
        <f>VLOOKUP(A744,'Story Data'!A:B,2,0)*1000</f>
        <v>3900</v>
      </c>
    </row>
    <row r="745" spans="1:21">
      <c r="A745" s="47" t="s">
        <v>327</v>
      </c>
      <c r="B745" s="47" t="s">
        <v>33</v>
      </c>
      <c r="C745" s="47">
        <v>71</v>
      </c>
      <c r="D745" s="47">
        <v>0</v>
      </c>
      <c r="E745" s="47">
        <v>1</v>
      </c>
      <c r="F745" s="47">
        <v>0.8</v>
      </c>
      <c r="G745" s="47">
        <v>0.6</v>
      </c>
      <c r="H745" s="47">
        <v>0.8</v>
      </c>
      <c r="I745" s="47">
        <v>0.6</v>
      </c>
      <c r="J745" s="47" t="s">
        <v>348</v>
      </c>
      <c r="K745" s="47">
        <v>15.02</v>
      </c>
      <c r="L745" s="47">
        <v>47.9</v>
      </c>
      <c r="M745" s="47">
        <v>29.4</v>
      </c>
      <c r="N745" s="47">
        <v>15.02</v>
      </c>
      <c r="O745" s="47">
        <v>47.9</v>
      </c>
      <c r="P745" s="47">
        <v>33.299999999999997</v>
      </c>
      <c r="Q745" s="47" t="str">
        <f t="shared" si="39"/>
        <v>C10-T8</v>
      </c>
      <c r="R745" s="47">
        <f t="shared" si="40"/>
        <v>600</v>
      </c>
      <c r="S745" s="47">
        <f t="shared" si="41"/>
        <v>800</v>
      </c>
      <c r="U745" s="47">
        <f>VLOOKUP(A745,'Story Data'!A:B,2,0)*1000</f>
        <v>3900</v>
      </c>
    </row>
    <row r="746" spans="1:21">
      <c r="A746" s="47" t="s">
        <v>328</v>
      </c>
      <c r="B746" s="47" t="s">
        <v>33</v>
      </c>
      <c r="C746" s="47">
        <v>71</v>
      </c>
      <c r="D746" s="47">
        <v>0</v>
      </c>
      <c r="E746" s="47">
        <v>1</v>
      </c>
      <c r="F746" s="47">
        <v>0.8</v>
      </c>
      <c r="G746" s="47">
        <v>0.6</v>
      </c>
      <c r="H746" s="47">
        <v>0.8</v>
      </c>
      <c r="I746" s="47">
        <v>0.6</v>
      </c>
      <c r="J746" s="47" t="s">
        <v>348</v>
      </c>
      <c r="K746" s="47">
        <v>15.02</v>
      </c>
      <c r="L746" s="47">
        <v>47.9</v>
      </c>
      <c r="M746" s="47">
        <v>25.5</v>
      </c>
      <c r="N746" s="47">
        <v>15.02</v>
      </c>
      <c r="O746" s="47">
        <v>47.9</v>
      </c>
      <c r="P746" s="47">
        <v>29.4</v>
      </c>
      <c r="Q746" s="47" t="str">
        <f t="shared" si="39"/>
        <v>C10-T7</v>
      </c>
      <c r="R746" s="47">
        <f t="shared" si="40"/>
        <v>600</v>
      </c>
      <c r="S746" s="47">
        <f t="shared" si="41"/>
        <v>800</v>
      </c>
      <c r="U746" s="47">
        <f>VLOOKUP(A746,'Story Data'!A:B,2,0)*1000</f>
        <v>3900</v>
      </c>
    </row>
    <row r="747" spans="1:21">
      <c r="A747" s="47" t="s">
        <v>329</v>
      </c>
      <c r="B747" s="47" t="s">
        <v>33</v>
      </c>
      <c r="C747" s="47">
        <v>71</v>
      </c>
      <c r="D747" s="47">
        <v>0</v>
      </c>
      <c r="E747" s="47">
        <v>1</v>
      </c>
      <c r="F747" s="47">
        <v>0.8</v>
      </c>
      <c r="G747" s="47">
        <v>0.6</v>
      </c>
      <c r="H747" s="47">
        <v>0.8</v>
      </c>
      <c r="I747" s="47">
        <v>0.6</v>
      </c>
      <c r="J747" s="47" t="s">
        <v>348</v>
      </c>
      <c r="K747" s="47">
        <v>15.02</v>
      </c>
      <c r="L747" s="47">
        <v>47.9</v>
      </c>
      <c r="M747" s="47">
        <v>21.6</v>
      </c>
      <c r="N747" s="47">
        <v>15.02</v>
      </c>
      <c r="O747" s="47">
        <v>47.9</v>
      </c>
      <c r="P747" s="47">
        <v>25.5</v>
      </c>
      <c r="Q747" s="47" t="str">
        <f t="shared" si="39"/>
        <v>C10-T6</v>
      </c>
      <c r="R747" s="47">
        <f t="shared" si="40"/>
        <v>600</v>
      </c>
      <c r="S747" s="47">
        <f t="shared" si="41"/>
        <v>800</v>
      </c>
      <c r="U747" s="47">
        <f>VLOOKUP(A747,'Story Data'!A:B,2,0)*1000</f>
        <v>3900</v>
      </c>
    </row>
    <row r="748" spans="1:21">
      <c r="A748" s="47" t="s">
        <v>324</v>
      </c>
      <c r="B748" s="47" t="s">
        <v>33</v>
      </c>
      <c r="C748" s="47">
        <v>71</v>
      </c>
      <c r="D748" s="47">
        <v>0</v>
      </c>
      <c r="E748" s="47">
        <v>1</v>
      </c>
      <c r="F748" s="47">
        <v>0.8</v>
      </c>
      <c r="G748" s="47">
        <v>0.6</v>
      </c>
      <c r="H748" s="47">
        <v>0.8</v>
      </c>
      <c r="I748" s="47">
        <v>0.6</v>
      </c>
      <c r="J748" s="47" t="s">
        <v>348</v>
      </c>
      <c r="K748" s="47">
        <v>15.02</v>
      </c>
      <c r="L748" s="47">
        <v>47.9</v>
      </c>
      <c r="M748" s="47">
        <v>17.7</v>
      </c>
      <c r="N748" s="47">
        <v>15.02</v>
      </c>
      <c r="O748" s="47">
        <v>47.9</v>
      </c>
      <c r="P748" s="47">
        <v>21.6</v>
      </c>
      <c r="Q748" s="47" t="str">
        <f t="shared" si="39"/>
        <v>C10-T5</v>
      </c>
      <c r="R748" s="47">
        <f t="shared" si="40"/>
        <v>600</v>
      </c>
      <c r="S748" s="47">
        <f t="shared" si="41"/>
        <v>800</v>
      </c>
      <c r="U748" s="47">
        <f>VLOOKUP(A748,'Story Data'!A:B,2,0)*1000</f>
        <v>3900</v>
      </c>
    </row>
    <row r="749" spans="1:21">
      <c r="A749" s="47" t="s">
        <v>330</v>
      </c>
      <c r="B749" s="47" t="s">
        <v>33</v>
      </c>
      <c r="C749" s="47">
        <v>71</v>
      </c>
      <c r="D749" s="47">
        <v>0</v>
      </c>
      <c r="E749" s="47">
        <v>1</v>
      </c>
      <c r="F749" s="47">
        <v>0.8</v>
      </c>
      <c r="G749" s="47">
        <v>0.8</v>
      </c>
      <c r="H749" s="47">
        <v>0.8</v>
      </c>
      <c r="I749" s="47">
        <v>0.8</v>
      </c>
      <c r="J749" s="47" t="s">
        <v>348</v>
      </c>
      <c r="K749" s="47">
        <v>15.02</v>
      </c>
      <c r="L749" s="47">
        <v>47.9</v>
      </c>
      <c r="M749" s="47">
        <v>12.6</v>
      </c>
      <c r="N749" s="47">
        <v>15.02</v>
      </c>
      <c r="O749" s="47">
        <v>47.9</v>
      </c>
      <c r="P749" s="47">
        <v>17.7</v>
      </c>
      <c r="Q749" s="47" t="str">
        <f t="shared" si="39"/>
        <v>C10-T4</v>
      </c>
      <c r="R749" s="47">
        <f t="shared" si="40"/>
        <v>800</v>
      </c>
      <c r="S749" s="47">
        <f t="shared" si="41"/>
        <v>800</v>
      </c>
      <c r="U749" s="47">
        <f>VLOOKUP(A749,'Story Data'!A:B,2,0)*1000</f>
        <v>5100</v>
      </c>
    </row>
    <row r="750" spans="1:21">
      <c r="A750" s="47" t="s">
        <v>331</v>
      </c>
      <c r="B750" s="47" t="s">
        <v>33</v>
      </c>
      <c r="C750" s="47">
        <v>71</v>
      </c>
      <c r="D750" s="47">
        <v>0</v>
      </c>
      <c r="E750" s="47">
        <v>1</v>
      </c>
      <c r="F750" s="47">
        <v>0.8</v>
      </c>
      <c r="G750" s="47">
        <v>0.8</v>
      </c>
      <c r="H750" s="47">
        <v>0.8</v>
      </c>
      <c r="I750" s="47">
        <v>0.8</v>
      </c>
      <c r="J750" s="47" t="s">
        <v>348</v>
      </c>
      <c r="K750" s="47">
        <v>15.02</v>
      </c>
      <c r="L750" s="47">
        <v>47.9</v>
      </c>
      <c r="M750" s="47">
        <v>8.1</v>
      </c>
      <c r="N750" s="47">
        <v>15.02</v>
      </c>
      <c r="O750" s="47">
        <v>47.9</v>
      </c>
      <c r="P750" s="47">
        <v>12.6</v>
      </c>
      <c r="Q750" s="47" t="str">
        <f t="shared" si="39"/>
        <v>C10-T3</v>
      </c>
      <c r="R750" s="47">
        <f t="shared" si="40"/>
        <v>800</v>
      </c>
      <c r="S750" s="47">
        <f t="shared" si="41"/>
        <v>800</v>
      </c>
      <c r="U750" s="47">
        <f>VLOOKUP(A750,'Story Data'!A:B,2,0)*1000</f>
        <v>4500</v>
      </c>
    </row>
    <row r="751" spans="1:21">
      <c r="A751" s="47" t="s">
        <v>135</v>
      </c>
      <c r="B751" s="47" t="s">
        <v>33</v>
      </c>
      <c r="C751" s="47">
        <v>71</v>
      </c>
      <c r="D751" s="47">
        <v>0</v>
      </c>
      <c r="E751" s="47">
        <v>1</v>
      </c>
      <c r="F751" s="47">
        <v>0.8</v>
      </c>
      <c r="G751" s="47">
        <v>0.8</v>
      </c>
      <c r="H751" s="47">
        <v>0.8</v>
      </c>
      <c r="I751" s="47">
        <v>0.8</v>
      </c>
      <c r="J751" s="47" t="s">
        <v>348</v>
      </c>
      <c r="K751" s="47">
        <v>15.02</v>
      </c>
      <c r="L751" s="47">
        <v>47.9</v>
      </c>
      <c r="M751" s="47">
        <v>3</v>
      </c>
      <c r="N751" s="47">
        <v>15.02</v>
      </c>
      <c r="O751" s="47">
        <v>47.9</v>
      </c>
      <c r="P751" s="47">
        <v>8.1</v>
      </c>
      <c r="Q751" s="47" t="str">
        <f t="shared" si="39"/>
        <v>C10-T2</v>
      </c>
      <c r="R751" s="47">
        <f t="shared" si="40"/>
        <v>800</v>
      </c>
      <c r="S751" s="47">
        <f t="shared" si="41"/>
        <v>800</v>
      </c>
      <c r="U751" s="47">
        <f>VLOOKUP(A751,'Story Data'!A:B,2,0)*1000</f>
        <v>5100</v>
      </c>
    </row>
    <row r="752" spans="1:21">
      <c r="A752" s="47" t="s">
        <v>332</v>
      </c>
      <c r="B752" s="47" t="s">
        <v>33</v>
      </c>
      <c r="C752" s="47">
        <v>71</v>
      </c>
      <c r="D752" s="47">
        <v>0</v>
      </c>
      <c r="E752" s="47">
        <v>1</v>
      </c>
      <c r="F752" s="47">
        <v>0.8</v>
      </c>
      <c r="G752" s="47">
        <v>0.8</v>
      </c>
      <c r="H752" s="47">
        <v>0.8</v>
      </c>
      <c r="I752" s="47">
        <v>0.8</v>
      </c>
      <c r="J752" s="47" t="s">
        <v>348</v>
      </c>
      <c r="K752" s="47">
        <v>15.02</v>
      </c>
      <c r="L752" s="47">
        <v>47.9</v>
      </c>
      <c r="M752" s="47">
        <v>0</v>
      </c>
      <c r="N752" s="47">
        <v>15.02</v>
      </c>
      <c r="O752" s="47">
        <v>47.9</v>
      </c>
      <c r="P752" s="47">
        <v>3</v>
      </c>
      <c r="Q752" s="47" t="str">
        <f t="shared" si="39"/>
        <v>C10-T1</v>
      </c>
      <c r="R752" s="47">
        <f t="shared" si="40"/>
        <v>800</v>
      </c>
      <c r="S752" s="47">
        <f t="shared" si="41"/>
        <v>800</v>
      </c>
      <c r="U752" s="47">
        <f>VLOOKUP(A752,'Story Data'!A:B,2,0)*1000</f>
        <v>3000</v>
      </c>
    </row>
    <row r="753" spans="1:21">
      <c r="A753" s="47" t="s">
        <v>30</v>
      </c>
      <c r="B753" s="47" t="s">
        <v>33</v>
      </c>
      <c r="C753" s="47">
        <v>71</v>
      </c>
      <c r="D753" s="47">
        <v>0</v>
      </c>
      <c r="E753" s="47">
        <v>1</v>
      </c>
      <c r="F753" s="47">
        <v>0.8</v>
      </c>
      <c r="G753" s="47">
        <v>0.8</v>
      </c>
      <c r="H753" s="47">
        <v>0.8</v>
      </c>
      <c r="I753" s="47">
        <v>0.8</v>
      </c>
      <c r="J753" s="47" t="s">
        <v>348</v>
      </c>
      <c r="K753" s="47">
        <v>15.02</v>
      </c>
      <c r="L753" s="47">
        <v>47.9</v>
      </c>
      <c r="M753" s="47">
        <v>-3.1</v>
      </c>
      <c r="N753" s="47">
        <v>15.02</v>
      </c>
      <c r="O753" s="47">
        <v>47.9</v>
      </c>
      <c r="P753" s="47">
        <v>0</v>
      </c>
      <c r="Q753" s="47" t="str">
        <f t="shared" si="39"/>
        <v>C10-HAM</v>
      </c>
      <c r="R753" s="47">
        <f t="shared" si="40"/>
        <v>800</v>
      </c>
      <c r="S753" s="47">
        <f t="shared" si="41"/>
        <v>800</v>
      </c>
      <c r="U753" s="47">
        <f>VLOOKUP(A753,'Story Data'!A:B,2,0)*1000</f>
        <v>3100</v>
      </c>
    </row>
    <row r="754" spans="1:21">
      <c r="A754" s="47" t="s">
        <v>325</v>
      </c>
      <c r="B754" s="47" t="s">
        <v>29</v>
      </c>
      <c r="C754" s="47">
        <v>71</v>
      </c>
      <c r="D754" s="47">
        <v>0</v>
      </c>
      <c r="E754" s="47">
        <v>1</v>
      </c>
      <c r="F754" s="47">
        <v>0.8</v>
      </c>
      <c r="G754" s="47">
        <v>0.6</v>
      </c>
      <c r="H754" s="47">
        <v>0.8</v>
      </c>
      <c r="I754" s="47">
        <v>0.6</v>
      </c>
      <c r="J754" s="47" t="s">
        <v>348</v>
      </c>
      <c r="K754" s="47">
        <v>0</v>
      </c>
      <c r="L754" s="47">
        <v>62.26</v>
      </c>
      <c r="M754" s="47">
        <v>37.200000000000003</v>
      </c>
      <c r="N754" s="47">
        <v>0</v>
      </c>
      <c r="O754" s="47">
        <v>62.26</v>
      </c>
      <c r="P754" s="47">
        <v>41.1</v>
      </c>
      <c r="Q754" s="47" t="str">
        <f t="shared" si="39"/>
        <v>C1-AP MAI</v>
      </c>
      <c r="R754" s="47">
        <f t="shared" si="40"/>
        <v>600</v>
      </c>
      <c r="S754" s="47">
        <f t="shared" si="41"/>
        <v>800</v>
      </c>
      <c r="U754" s="47">
        <f>VLOOKUP(A754,'Story Data'!A:B,2,0)*1000</f>
        <v>3900</v>
      </c>
    </row>
    <row r="755" spans="1:21">
      <c r="A755" s="47" t="s">
        <v>326</v>
      </c>
      <c r="B755" s="47" t="s">
        <v>29</v>
      </c>
      <c r="C755" s="47">
        <v>71</v>
      </c>
      <c r="D755" s="47">
        <v>0</v>
      </c>
      <c r="E755" s="47">
        <v>1</v>
      </c>
      <c r="F755" s="47">
        <v>0.8</v>
      </c>
      <c r="G755" s="47">
        <v>0.6</v>
      </c>
      <c r="H755" s="47">
        <v>0.8</v>
      </c>
      <c r="I755" s="47">
        <v>0.6</v>
      </c>
      <c r="J755" s="47" t="s">
        <v>348</v>
      </c>
      <c r="K755" s="47">
        <v>0</v>
      </c>
      <c r="L755" s="47">
        <v>62.26</v>
      </c>
      <c r="M755" s="47">
        <v>33.299999999999997</v>
      </c>
      <c r="N755" s="47">
        <v>0</v>
      </c>
      <c r="O755" s="47">
        <v>62.26</v>
      </c>
      <c r="P755" s="47">
        <v>37.200000000000003</v>
      </c>
      <c r="Q755" s="47" t="str">
        <f t="shared" si="39"/>
        <v>C1-T9</v>
      </c>
      <c r="R755" s="47">
        <f t="shared" si="40"/>
        <v>600</v>
      </c>
      <c r="S755" s="47">
        <f t="shared" si="41"/>
        <v>800</v>
      </c>
      <c r="U755" s="47">
        <f>VLOOKUP(A755,'Story Data'!A:B,2,0)*1000</f>
        <v>3900</v>
      </c>
    </row>
    <row r="756" spans="1:21">
      <c r="A756" s="47" t="s">
        <v>327</v>
      </c>
      <c r="B756" s="47" t="s">
        <v>29</v>
      </c>
      <c r="C756" s="47">
        <v>71</v>
      </c>
      <c r="D756" s="47">
        <v>0</v>
      </c>
      <c r="E756" s="47">
        <v>1</v>
      </c>
      <c r="F756" s="47">
        <v>0.8</v>
      </c>
      <c r="G756" s="47">
        <v>0.6</v>
      </c>
      <c r="H756" s="47">
        <v>0.8</v>
      </c>
      <c r="I756" s="47">
        <v>0.6</v>
      </c>
      <c r="J756" s="47" t="s">
        <v>348</v>
      </c>
      <c r="K756" s="47">
        <v>0</v>
      </c>
      <c r="L756" s="47">
        <v>62.26</v>
      </c>
      <c r="M756" s="47">
        <v>29.4</v>
      </c>
      <c r="N756" s="47">
        <v>0</v>
      </c>
      <c r="O756" s="47">
        <v>62.26</v>
      </c>
      <c r="P756" s="47">
        <v>33.299999999999997</v>
      </c>
      <c r="Q756" s="47" t="str">
        <f t="shared" si="39"/>
        <v>C1-T8</v>
      </c>
      <c r="R756" s="47">
        <f t="shared" si="40"/>
        <v>600</v>
      </c>
      <c r="S756" s="47">
        <f t="shared" si="41"/>
        <v>800</v>
      </c>
      <c r="U756" s="47">
        <f>VLOOKUP(A756,'Story Data'!A:B,2,0)*1000</f>
        <v>3900</v>
      </c>
    </row>
    <row r="757" spans="1:21">
      <c r="A757" s="47" t="s">
        <v>328</v>
      </c>
      <c r="B757" s="47" t="s">
        <v>29</v>
      </c>
      <c r="C757" s="47">
        <v>71</v>
      </c>
      <c r="D757" s="47">
        <v>0</v>
      </c>
      <c r="E757" s="47">
        <v>1</v>
      </c>
      <c r="F757" s="47">
        <v>0.8</v>
      </c>
      <c r="G757" s="47">
        <v>0.6</v>
      </c>
      <c r="H757" s="47">
        <v>0.8</v>
      </c>
      <c r="I757" s="47">
        <v>0.6</v>
      </c>
      <c r="J757" s="47" t="s">
        <v>348</v>
      </c>
      <c r="K757" s="47">
        <v>0</v>
      </c>
      <c r="L757" s="47">
        <v>62.26</v>
      </c>
      <c r="M757" s="47">
        <v>25.5</v>
      </c>
      <c r="N757" s="47">
        <v>0</v>
      </c>
      <c r="O757" s="47">
        <v>62.26</v>
      </c>
      <c r="P757" s="47">
        <v>29.4</v>
      </c>
      <c r="Q757" s="47" t="str">
        <f t="shared" si="39"/>
        <v>C1-T7</v>
      </c>
      <c r="R757" s="47">
        <f t="shared" si="40"/>
        <v>600</v>
      </c>
      <c r="S757" s="47">
        <f t="shared" si="41"/>
        <v>800</v>
      </c>
      <c r="U757" s="47">
        <f>VLOOKUP(A757,'Story Data'!A:B,2,0)*1000</f>
        <v>3900</v>
      </c>
    </row>
    <row r="758" spans="1:21">
      <c r="A758" s="47" t="s">
        <v>329</v>
      </c>
      <c r="B758" s="47" t="s">
        <v>29</v>
      </c>
      <c r="C758" s="47">
        <v>71</v>
      </c>
      <c r="D758" s="47">
        <v>0</v>
      </c>
      <c r="E758" s="47">
        <v>1</v>
      </c>
      <c r="F758" s="47">
        <v>0.8</v>
      </c>
      <c r="G758" s="47">
        <v>0.6</v>
      </c>
      <c r="H758" s="47">
        <v>0.8</v>
      </c>
      <c r="I758" s="47">
        <v>0.6</v>
      </c>
      <c r="J758" s="47" t="s">
        <v>348</v>
      </c>
      <c r="K758" s="47">
        <v>0</v>
      </c>
      <c r="L758" s="47">
        <v>62.26</v>
      </c>
      <c r="M758" s="47">
        <v>21.6</v>
      </c>
      <c r="N758" s="47">
        <v>0</v>
      </c>
      <c r="O758" s="47">
        <v>62.26</v>
      </c>
      <c r="P758" s="47">
        <v>25.5</v>
      </c>
      <c r="Q758" s="47" t="str">
        <f t="shared" si="39"/>
        <v>C1-T6</v>
      </c>
      <c r="R758" s="47">
        <f t="shared" si="40"/>
        <v>600</v>
      </c>
      <c r="S758" s="47">
        <f t="shared" si="41"/>
        <v>800</v>
      </c>
      <c r="U758" s="47">
        <f>VLOOKUP(A758,'Story Data'!A:B,2,0)*1000</f>
        <v>3900</v>
      </c>
    </row>
    <row r="759" spans="1:21">
      <c r="A759" s="47" t="s">
        <v>324</v>
      </c>
      <c r="B759" s="47" t="s">
        <v>29</v>
      </c>
      <c r="C759" s="47">
        <v>71</v>
      </c>
      <c r="D759" s="47">
        <v>0</v>
      </c>
      <c r="E759" s="47">
        <v>1</v>
      </c>
      <c r="F759" s="47">
        <v>0.8</v>
      </c>
      <c r="G759" s="47">
        <v>0.6</v>
      </c>
      <c r="H759" s="47">
        <v>0.8</v>
      </c>
      <c r="I759" s="47">
        <v>0.6</v>
      </c>
      <c r="J759" s="47" t="s">
        <v>348</v>
      </c>
      <c r="K759" s="47">
        <v>0</v>
      </c>
      <c r="L759" s="47">
        <v>62.26</v>
      </c>
      <c r="M759" s="47">
        <v>17.7</v>
      </c>
      <c r="N759" s="47">
        <v>0</v>
      </c>
      <c r="O759" s="47">
        <v>62.26</v>
      </c>
      <c r="P759" s="47">
        <v>21.6</v>
      </c>
      <c r="Q759" s="47" t="str">
        <f t="shared" si="39"/>
        <v>C1-T5</v>
      </c>
      <c r="R759" s="47">
        <f t="shared" si="40"/>
        <v>600</v>
      </c>
      <c r="S759" s="47">
        <f t="shared" si="41"/>
        <v>800</v>
      </c>
      <c r="U759" s="47">
        <f>VLOOKUP(A759,'Story Data'!A:B,2,0)*1000</f>
        <v>3900</v>
      </c>
    </row>
    <row r="760" spans="1:21">
      <c r="A760" s="47" t="s">
        <v>330</v>
      </c>
      <c r="B760" s="47" t="s">
        <v>29</v>
      </c>
      <c r="C760" s="47">
        <v>71</v>
      </c>
      <c r="D760" s="47">
        <v>0</v>
      </c>
      <c r="E760" s="47">
        <v>1</v>
      </c>
      <c r="F760" s="47">
        <v>0.8</v>
      </c>
      <c r="G760" s="47">
        <v>0.8</v>
      </c>
      <c r="H760" s="47">
        <v>0.8</v>
      </c>
      <c r="I760" s="47">
        <v>0.8</v>
      </c>
      <c r="J760" s="47" t="s">
        <v>348</v>
      </c>
      <c r="K760" s="47">
        <v>0</v>
      </c>
      <c r="L760" s="47">
        <v>62.26</v>
      </c>
      <c r="M760" s="47">
        <v>12.6</v>
      </c>
      <c r="N760" s="47">
        <v>0</v>
      </c>
      <c r="O760" s="47">
        <v>62.26</v>
      </c>
      <c r="P760" s="47">
        <v>17.7</v>
      </c>
      <c r="Q760" s="47" t="str">
        <f t="shared" si="39"/>
        <v>C1-T4</v>
      </c>
      <c r="R760" s="47">
        <f t="shared" si="40"/>
        <v>800</v>
      </c>
      <c r="S760" s="47">
        <f t="shared" si="41"/>
        <v>800</v>
      </c>
      <c r="U760" s="47">
        <f>VLOOKUP(A760,'Story Data'!A:B,2,0)*1000</f>
        <v>5100</v>
      </c>
    </row>
    <row r="761" spans="1:21">
      <c r="A761" s="47" t="s">
        <v>331</v>
      </c>
      <c r="B761" s="47" t="s">
        <v>29</v>
      </c>
      <c r="C761" s="47">
        <v>71</v>
      </c>
      <c r="D761" s="47">
        <v>0</v>
      </c>
      <c r="E761" s="47">
        <v>1</v>
      </c>
      <c r="F761" s="47">
        <v>0.8</v>
      </c>
      <c r="G761" s="47">
        <v>0.8</v>
      </c>
      <c r="H761" s="47">
        <v>0.8</v>
      </c>
      <c r="I761" s="47">
        <v>0.8</v>
      </c>
      <c r="J761" s="47" t="s">
        <v>348</v>
      </c>
      <c r="K761" s="47">
        <v>0</v>
      </c>
      <c r="L761" s="47">
        <v>62.26</v>
      </c>
      <c r="M761" s="47">
        <v>8.1</v>
      </c>
      <c r="N761" s="47">
        <v>0</v>
      </c>
      <c r="O761" s="47">
        <v>62.26</v>
      </c>
      <c r="P761" s="47">
        <v>12.6</v>
      </c>
      <c r="Q761" s="47" t="str">
        <f t="shared" si="39"/>
        <v>C1-T3</v>
      </c>
      <c r="R761" s="47">
        <f t="shared" si="40"/>
        <v>800</v>
      </c>
      <c r="S761" s="47">
        <f t="shared" si="41"/>
        <v>800</v>
      </c>
      <c r="U761" s="47">
        <f>VLOOKUP(A761,'Story Data'!A:B,2,0)*1000</f>
        <v>4500</v>
      </c>
    </row>
    <row r="762" spans="1:21">
      <c r="A762" s="47" t="s">
        <v>135</v>
      </c>
      <c r="B762" s="47" t="s">
        <v>29</v>
      </c>
      <c r="C762" s="47">
        <v>71</v>
      </c>
      <c r="D762" s="47">
        <v>0</v>
      </c>
      <c r="E762" s="47">
        <v>1</v>
      </c>
      <c r="F762" s="47">
        <v>0.8</v>
      </c>
      <c r="G762" s="47">
        <v>0.8</v>
      </c>
      <c r="H762" s="47">
        <v>0.8</v>
      </c>
      <c r="I762" s="47">
        <v>0.8</v>
      </c>
      <c r="J762" s="47" t="s">
        <v>348</v>
      </c>
      <c r="K762" s="47">
        <v>0</v>
      </c>
      <c r="L762" s="47">
        <v>62.26</v>
      </c>
      <c r="M762" s="47">
        <v>3</v>
      </c>
      <c r="N762" s="47">
        <v>0</v>
      </c>
      <c r="O762" s="47">
        <v>62.26</v>
      </c>
      <c r="P762" s="47">
        <v>8.1</v>
      </c>
      <c r="Q762" s="47" t="str">
        <f t="shared" si="39"/>
        <v>C1-T2</v>
      </c>
      <c r="R762" s="47">
        <f t="shared" si="40"/>
        <v>800</v>
      </c>
      <c r="S762" s="47">
        <f t="shared" si="41"/>
        <v>800</v>
      </c>
      <c r="U762" s="47">
        <f>VLOOKUP(A762,'Story Data'!A:B,2,0)*1000</f>
        <v>5100</v>
      </c>
    </row>
    <row r="763" spans="1:21">
      <c r="A763" s="47" t="s">
        <v>332</v>
      </c>
      <c r="B763" s="47" t="s">
        <v>29</v>
      </c>
      <c r="C763" s="47">
        <v>71</v>
      </c>
      <c r="D763" s="47">
        <v>0</v>
      </c>
      <c r="E763" s="47">
        <v>1</v>
      </c>
      <c r="F763" s="47">
        <v>0.8</v>
      </c>
      <c r="G763" s="47">
        <v>0.8</v>
      </c>
      <c r="H763" s="47">
        <v>0.8</v>
      </c>
      <c r="I763" s="47">
        <v>0.8</v>
      </c>
      <c r="J763" s="47" t="s">
        <v>348</v>
      </c>
      <c r="K763" s="47">
        <v>0</v>
      </c>
      <c r="L763" s="47">
        <v>62.26</v>
      </c>
      <c r="M763" s="47">
        <v>0</v>
      </c>
      <c r="N763" s="47">
        <v>0</v>
      </c>
      <c r="O763" s="47">
        <v>62.26</v>
      </c>
      <c r="P763" s="47">
        <v>3</v>
      </c>
      <c r="Q763" s="47" t="str">
        <f t="shared" si="39"/>
        <v>C1-T1</v>
      </c>
      <c r="R763" s="47">
        <f t="shared" si="40"/>
        <v>800</v>
      </c>
      <c r="S763" s="47">
        <f t="shared" si="41"/>
        <v>800</v>
      </c>
      <c r="U763" s="47">
        <f>VLOOKUP(A763,'Story Data'!A:B,2,0)*1000</f>
        <v>3000</v>
      </c>
    </row>
    <row r="764" spans="1:21">
      <c r="A764" s="47" t="s">
        <v>30</v>
      </c>
      <c r="B764" s="47" t="s">
        <v>29</v>
      </c>
      <c r="C764" s="47">
        <v>71</v>
      </c>
      <c r="D764" s="47">
        <v>0</v>
      </c>
      <c r="E764" s="47">
        <v>1</v>
      </c>
      <c r="F764" s="47">
        <v>0.8</v>
      </c>
      <c r="G764" s="47">
        <v>0.8</v>
      </c>
      <c r="H764" s="47">
        <v>0.8</v>
      </c>
      <c r="I764" s="47">
        <v>0.8</v>
      </c>
      <c r="J764" s="47" t="s">
        <v>348</v>
      </c>
      <c r="K764" s="47">
        <v>0</v>
      </c>
      <c r="L764" s="47">
        <v>62.26</v>
      </c>
      <c r="M764" s="47">
        <v>-3.1</v>
      </c>
      <c r="N764" s="47">
        <v>0</v>
      </c>
      <c r="O764" s="47">
        <v>62.26</v>
      </c>
      <c r="P764" s="47">
        <v>0</v>
      </c>
      <c r="Q764" s="47" t="str">
        <f t="shared" si="39"/>
        <v>C1-HAM</v>
      </c>
      <c r="R764" s="47">
        <f t="shared" si="40"/>
        <v>800</v>
      </c>
      <c r="S764" s="47">
        <f t="shared" si="41"/>
        <v>800</v>
      </c>
      <c r="U764" s="47">
        <f>VLOOKUP(A764,'Story Data'!A:B,2,0)*1000</f>
        <v>3100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C000"/>
  </sheetPr>
  <dimension ref="A1:J9593"/>
  <sheetViews>
    <sheetView topLeftCell="A82" workbookViewId="0">
      <selection activeCell="A2" sqref="A2:J9594"/>
    </sheetView>
  </sheetViews>
  <sheetFormatPr defaultColWidth="9" defaultRowHeight="14.25"/>
  <cols>
    <col min="3" max="3" width="11.25" customWidth="1"/>
  </cols>
  <sheetData>
    <row r="1" spans="1:10">
      <c r="A1" t="s">
        <v>24</v>
      </c>
      <c r="B1" t="s">
        <v>173</v>
      </c>
      <c r="C1" t="s">
        <v>25</v>
      </c>
      <c r="D1" t="s">
        <v>349</v>
      </c>
      <c r="E1" t="s">
        <v>350</v>
      </c>
      <c r="F1" t="s">
        <v>146</v>
      </c>
      <c r="G1" t="s">
        <v>351</v>
      </c>
      <c r="H1" t="s">
        <v>352</v>
      </c>
      <c r="I1" t="s">
        <v>353</v>
      </c>
      <c r="J1" t="s">
        <v>354</v>
      </c>
    </row>
    <row r="2" spans="1:10">
      <c r="A2" t="s">
        <v>30</v>
      </c>
      <c r="B2" t="s">
        <v>29</v>
      </c>
      <c r="C2" t="s">
        <v>31</v>
      </c>
      <c r="D2" t="s">
        <v>355</v>
      </c>
      <c r="E2">
        <v>-5125.0619591068798</v>
      </c>
      <c r="F2">
        <v>153.56846978425099</v>
      </c>
      <c r="G2">
        <v>126.734749244775</v>
      </c>
      <c r="H2">
        <v>1.9586714059572701</v>
      </c>
      <c r="I2">
        <v>135.61675043584901</v>
      </c>
      <c r="J2">
        <v>158.18530841722699</v>
      </c>
    </row>
    <row r="3" spans="1:10">
      <c r="A3" t="s">
        <v>30</v>
      </c>
      <c r="B3" t="s">
        <v>29</v>
      </c>
      <c r="C3" t="s">
        <v>31</v>
      </c>
      <c r="D3" t="s">
        <v>356</v>
      </c>
      <c r="E3">
        <v>-5174.6619591068802</v>
      </c>
      <c r="F3">
        <v>153.56846978425099</v>
      </c>
      <c r="G3">
        <v>126.734749244775</v>
      </c>
      <c r="H3">
        <v>1.9586714059572701</v>
      </c>
      <c r="I3">
        <v>188.26821060221801</v>
      </c>
      <c r="J3">
        <v>232.549756180039</v>
      </c>
    </row>
    <row r="4" spans="1:10">
      <c r="A4" t="s">
        <v>30</v>
      </c>
      <c r="B4" t="s">
        <v>29</v>
      </c>
      <c r="C4" t="s">
        <v>34</v>
      </c>
      <c r="D4" t="s">
        <v>355</v>
      </c>
      <c r="E4">
        <v>-6747.2836500494795</v>
      </c>
      <c r="F4">
        <v>-110.659848098019</v>
      </c>
      <c r="G4">
        <v>-96.22848868957</v>
      </c>
      <c r="H4">
        <v>-2.0983646799100102</v>
      </c>
      <c r="I4">
        <v>-204.760453220465</v>
      </c>
      <c r="J4">
        <v>-243.61036641517401</v>
      </c>
    </row>
    <row r="5" spans="1:10">
      <c r="A5" t="s">
        <v>30</v>
      </c>
      <c r="B5" t="s">
        <v>29</v>
      </c>
      <c r="C5" t="s">
        <v>34</v>
      </c>
      <c r="D5" t="s">
        <v>356</v>
      </c>
      <c r="E5">
        <v>-6796.8836500494799</v>
      </c>
      <c r="F5">
        <v>-110.659848098019</v>
      </c>
      <c r="G5">
        <v>-96.22848868957</v>
      </c>
      <c r="H5">
        <v>-2.0983646799100102</v>
      </c>
      <c r="I5">
        <v>-162.84250566569901</v>
      </c>
      <c r="J5">
        <v>-184.95808695066799</v>
      </c>
    </row>
    <row r="6" spans="1:10">
      <c r="A6" t="s">
        <v>30</v>
      </c>
      <c r="B6" t="s">
        <v>33</v>
      </c>
      <c r="C6" t="s">
        <v>31</v>
      </c>
      <c r="D6" t="s">
        <v>355</v>
      </c>
      <c r="E6">
        <v>-9743.7285997975996</v>
      </c>
      <c r="F6">
        <v>72.366690192306606</v>
      </c>
      <c r="G6">
        <v>68.044628647650001</v>
      </c>
      <c r="H6">
        <v>1.95867140595786</v>
      </c>
      <c r="I6">
        <v>91.853424529000407</v>
      </c>
      <c r="J6">
        <v>101.773803024714</v>
      </c>
    </row>
    <row r="7" spans="1:10">
      <c r="A7" t="s">
        <v>30</v>
      </c>
      <c r="B7" t="s">
        <v>33</v>
      </c>
      <c r="C7" t="s">
        <v>31</v>
      </c>
      <c r="D7" t="s">
        <v>356</v>
      </c>
      <c r="E7">
        <v>-9793.3285997976</v>
      </c>
      <c r="F7">
        <v>72.366690192306606</v>
      </c>
      <c r="G7">
        <v>68.044628647650001</v>
      </c>
      <c r="H7">
        <v>1.95867140595786</v>
      </c>
      <c r="I7">
        <v>119.759632603328</v>
      </c>
      <c r="J7">
        <v>132.75118635209699</v>
      </c>
    </row>
    <row r="8" spans="1:10">
      <c r="A8" t="s">
        <v>30</v>
      </c>
      <c r="B8" t="s">
        <v>33</v>
      </c>
      <c r="C8" t="s">
        <v>34</v>
      </c>
      <c r="D8" t="s">
        <v>355</v>
      </c>
      <c r="E8">
        <v>-9917.3201950877192</v>
      </c>
      <c r="F8">
        <v>-74.6441110803828</v>
      </c>
      <c r="G8">
        <v>-69.202596628827294</v>
      </c>
      <c r="H8">
        <v>-2.0983646799105</v>
      </c>
      <c r="I8">
        <v>-91.307990455903607</v>
      </c>
      <c r="J8">
        <v>-91.752586229230701</v>
      </c>
    </row>
    <row r="9" spans="1:10">
      <c r="A9" t="s">
        <v>30</v>
      </c>
      <c r="B9" t="s">
        <v>33</v>
      </c>
      <c r="C9" t="s">
        <v>34</v>
      </c>
      <c r="D9" t="s">
        <v>356</v>
      </c>
      <c r="E9">
        <v>-9966.9201950877195</v>
      </c>
      <c r="F9">
        <v>-74.6441110803828</v>
      </c>
      <c r="G9">
        <v>-69.202596628827294</v>
      </c>
      <c r="H9">
        <v>-2.0983646799105</v>
      </c>
      <c r="I9">
        <v>-122.80389927188099</v>
      </c>
      <c r="J9">
        <v>-129.78997430964901</v>
      </c>
    </row>
    <row r="10" spans="1:10">
      <c r="A10" t="s">
        <v>30</v>
      </c>
      <c r="B10" t="s">
        <v>35</v>
      </c>
      <c r="C10" t="s">
        <v>31</v>
      </c>
      <c r="D10" t="s">
        <v>355</v>
      </c>
      <c r="E10">
        <v>-9842.0002766789203</v>
      </c>
      <c r="F10">
        <v>61.888117916415403</v>
      </c>
      <c r="G10">
        <v>67.964068474581396</v>
      </c>
      <c r="H10">
        <v>1.95867140595786</v>
      </c>
      <c r="I10">
        <v>91.672914572649304</v>
      </c>
      <c r="J10">
        <v>86.016661281410805</v>
      </c>
    </row>
    <row r="11" spans="1:10">
      <c r="A11" t="s">
        <v>30</v>
      </c>
      <c r="B11" t="s">
        <v>35</v>
      </c>
      <c r="C11" t="s">
        <v>31</v>
      </c>
      <c r="D11" t="s">
        <v>356</v>
      </c>
      <c r="E11">
        <v>-9891.6002766789206</v>
      </c>
      <c r="F11">
        <v>61.888117916415403</v>
      </c>
      <c r="G11">
        <v>67.964068474581396</v>
      </c>
      <c r="H11">
        <v>1.95867140595786</v>
      </c>
      <c r="I11">
        <v>119.63056243801999</v>
      </c>
      <c r="J11">
        <v>115.559766585464</v>
      </c>
    </row>
    <row r="12" spans="1:10">
      <c r="A12" t="s">
        <v>30</v>
      </c>
      <c r="B12" t="s">
        <v>35</v>
      </c>
      <c r="C12" t="s">
        <v>34</v>
      </c>
      <c r="D12" t="s">
        <v>355</v>
      </c>
      <c r="E12">
        <v>-9986.0811097113401</v>
      </c>
      <c r="F12">
        <v>-64.566669555636807</v>
      </c>
      <c r="G12">
        <v>-69.095223214143303</v>
      </c>
      <c r="H12">
        <v>-2.0983646799105</v>
      </c>
      <c r="I12">
        <v>-91.180663630873099</v>
      </c>
      <c r="J12">
        <v>-76.354757215792802</v>
      </c>
    </row>
    <row r="13" spans="1:10">
      <c r="A13" t="s">
        <v>30</v>
      </c>
      <c r="B13" t="s">
        <v>35</v>
      </c>
      <c r="C13" t="s">
        <v>34</v>
      </c>
      <c r="D13" t="s">
        <v>356</v>
      </c>
      <c r="E13">
        <v>-10035.6811097113</v>
      </c>
      <c r="F13">
        <v>-64.566669555636807</v>
      </c>
      <c r="G13">
        <v>-69.095223214143303</v>
      </c>
      <c r="H13">
        <v>-2.0983646799105</v>
      </c>
      <c r="I13">
        <v>-122.64489118888601</v>
      </c>
      <c r="J13">
        <v>-114.201372601432</v>
      </c>
    </row>
    <row r="14" spans="1:10">
      <c r="A14" t="s">
        <v>30</v>
      </c>
      <c r="B14" t="s">
        <v>37</v>
      </c>
      <c r="C14" t="s">
        <v>31</v>
      </c>
      <c r="D14" t="s">
        <v>355</v>
      </c>
      <c r="E14">
        <v>-9234.6841702084294</v>
      </c>
      <c r="F14">
        <v>62.884142243361801</v>
      </c>
      <c r="G14">
        <v>68.511853618141899</v>
      </c>
      <c r="H14">
        <v>1.95867140595786</v>
      </c>
      <c r="I14">
        <v>90.556495364520501</v>
      </c>
      <c r="J14">
        <v>84.685024875879705</v>
      </c>
    </row>
    <row r="15" spans="1:10">
      <c r="A15" t="s">
        <v>30</v>
      </c>
      <c r="B15" t="s">
        <v>37</v>
      </c>
      <c r="C15" t="s">
        <v>31</v>
      </c>
      <c r="D15" t="s">
        <v>356</v>
      </c>
      <c r="E15">
        <v>-9284.2841702084297</v>
      </c>
      <c r="F15">
        <v>62.884142243361801</v>
      </c>
      <c r="G15">
        <v>68.511853618141899</v>
      </c>
      <c r="H15">
        <v>1.95867140595786</v>
      </c>
      <c r="I15">
        <v>120.090533297627</v>
      </c>
      <c r="J15">
        <v>117.770937053178</v>
      </c>
    </row>
    <row r="16" spans="1:10">
      <c r="A16" t="s">
        <v>30</v>
      </c>
      <c r="B16" t="s">
        <v>37</v>
      </c>
      <c r="C16" t="s">
        <v>34</v>
      </c>
      <c r="D16" t="s">
        <v>355</v>
      </c>
      <c r="E16">
        <v>-9333.4479432278495</v>
      </c>
      <c r="F16">
        <v>-65.129573163551697</v>
      </c>
      <c r="G16">
        <v>-68.554192244843605</v>
      </c>
      <c r="H16">
        <v>-2.0983646799105</v>
      </c>
      <c r="I16">
        <v>-92.417891248718107</v>
      </c>
      <c r="J16">
        <v>-77.190435034050907</v>
      </c>
    </row>
    <row r="17" spans="1:10">
      <c r="A17" t="s">
        <v>30</v>
      </c>
      <c r="B17" t="s">
        <v>37</v>
      </c>
      <c r="C17" t="s">
        <v>34</v>
      </c>
      <c r="D17" t="s">
        <v>356</v>
      </c>
      <c r="E17">
        <v>-9383.0479432278498</v>
      </c>
      <c r="F17">
        <v>-65.129573163551697</v>
      </c>
      <c r="G17">
        <v>-68.554192244843605</v>
      </c>
      <c r="H17">
        <v>-2.0983646799105</v>
      </c>
      <c r="I17">
        <v>-122.08317892460001</v>
      </c>
      <c r="J17">
        <v>-117.23718306393801</v>
      </c>
    </row>
    <row r="18" spans="1:10">
      <c r="A18" t="s">
        <v>30</v>
      </c>
      <c r="B18" t="s">
        <v>38</v>
      </c>
      <c r="C18" t="s">
        <v>31</v>
      </c>
      <c r="D18" t="s">
        <v>355</v>
      </c>
      <c r="E18">
        <v>-5175.0879465763701</v>
      </c>
      <c r="F18">
        <v>81.330568544397494</v>
      </c>
      <c r="G18">
        <v>54.892026143929399</v>
      </c>
      <c r="H18">
        <v>1.95867140595786</v>
      </c>
      <c r="I18">
        <v>120.976289687301</v>
      </c>
      <c r="J18">
        <v>75.965631943551401</v>
      </c>
    </row>
    <row r="19" spans="1:10">
      <c r="A19" t="s">
        <v>30</v>
      </c>
      <c r="B19" t="s">
        <v>38</v>
      </c>
      <c r="C19" t="s">
        <v>31</v>
      </c>
      <c r="D19" t="s">
        <v>356</v>
      </c>
      <c r="E19">
        <v>-5224.6879465763705</v>
      </c>
      <c r="F19">
        <v>81.330568544397494</v>
      </c>
      <c r="G19">
        <v>54.892026143929399</v>
      </c>
      <c r="H19">
        <v>1.95867140595786</v>
      </c>
      <c r="I19">
        <v>107.31988430833501</v>
      </c>
      <c r="J19">
        <v>142.38777218943</v>
      </c>
    </row>
    <row r="20" spans="1:10">
      <c r="A20" t="s">
        <v>30</v>
      </c>
      <c r="B20" t="s">
        <v>38</v>
      </c>
      <c r="C20" t="s">
        <v>34</v>
      </c>
      <c r="D20" t="s">
        <v>355</v>
      </c>
      <c r="E20">
        <v>-6492.4685961378</v>
      </c>
      <c r="F20">
        <v>-65.008139540294806</v>
      </c>
      <c r="G20">
        <v>-82.580330973145706</v>
      </c>
      <c r="H20">
        <v>-2.0983646799105</v>
      </c>
      <c r="I20">
        <v>-62.9587681817343</v>
      </c>
      <c r="J20">
        <v>-109.890839121789</v>
      </c>
    </row>
    <row r="21" spans="1:10">
      <c r="A21" t="s">
        <v>30</v>
      </c>
      <c r="B21" t="s">
        <v>38</v>
      </c>
      <c r="C21" t="s">
        <v>34</v>
      </c>
      <c r="D21" t="s">
        <v>356</v>
      </c>
      <c r="E21">
        <v>-6542.0685961378003</v>
      </c>
      <c r="F21">
        <v>-65.008139540294806</v>
      </c>
      <c r="G21">
        <v>-82.580330973145706</v>
      </c>
      <c r="H21">
        <v>-2.0983646799105</v>
      </c>
      <c r="I21">
        <v>-135.13610777333901</v>
      </c>
      <c r="J21">
        <v>-125.713449454949</v>
      </c>
    </row>
    <row r="22" spans="1:10">
      <c r="A22" t="s">
        <v>30</v>
      </c>
      <c r="B22" t="s">
        <v>40</v>
      </c>
      <c r="C22" t="s">
        <v>31</v>
      </c>
      <c r="D22" t="s">
        <v>355</v>
      </c>
      <c r="E22">
        <v>-5278.3587909784501</v>
      </c>
      <c r="F22">
        <v>23.729635332090201</v>
      </c>
      <c r="G22">
        <v>75.600433641688895</v>
      </c>
      <c r="H22">
        <v>1.3653878031997599</v>
      </c>
      <c r="I22">
        <v>8.6125918655260403</v>
      </c>
      <c r="J22">
        <v>62.3053245982248</v>
      </c>
    </row>
    <row r="23" spans="1:10">
      <c r="A23" t="s">
        <v>30</v>
      </c>
      <c r="B23" t="s">
        <v>40</v>
      </c>
      <c r="C23" t="s">
        <v>31</v>
      </c>
      <c r="D23" t="s">
        <v>356</v>
      </c>
      <c r="E23">
        <v>-5317.3145398829602</v>
      </c>
      <c r="F23">
        <v>23.729635332090201</v>
      </c>
      <c r="G23">
        <v>75.600433641688895</v>
      </c>
      <c r="H23">
        <v>1.3653878031997599</v>
      </c>
      <c r="I23">
        <v>113.099691373236</v>
      </c>
      <c r="J23">
        <v>48.4085285663608</v>
      </c>
    </row>
    <row r="24" spans="1:10">
      <c r="A24" t="s">
        <v>30</v>
      </c>
      <c r="B24" t="s">
        <v>40</v>
      </c>
      <c r="C24" t="s">
        <v>34</v>
      </c>
      <c r="D24" t="s">
        <v>355</v>
      </c>
      <c r="E24">
        <v>-6403.6336815136401</v>
      </c>
      <c r="F24">
        <v>-40.551896071366599</v>
      </c>
      <c r="G24">
        <v>-22.792761334749201</v>
      </c>
      <c r="H24">
        <v>-1.462767839414</v>
      </c>
      <c r="I24">
        <v>-121.407225476704</v>
      </c>
      <c r="J24">
        <v>-25.161642353318602</v>
      </c>
    </row>
    <row r="25" spans="1:10">
      <c r="A25" t="s">
        <v>30</v>
      </c>
      <c r="B25" t="s">
        <v>40</v>
      </c>
      <c r="C25" t="s">
        <v>34</v>
      </c>
      <c r="D25" t="s">
        <v>356</v>
      </c>
      <c r="E25">
        <v>-6442.5894304181502</v>
      </c>
      <c r="F25">
        <v>-40.551896071366599</v>
      </c>
      <c r="G25">
        <v>-22.792761334749201</v>
      </c>
      <c r="H25">
        <v>-1.462767839414</v>
      </c>
      <c r="I25">
        <v>-62.190540832901497</v>
      </c>
      <c r="J25">
        <v>-63.413854613211399</v>
      </c>
    </row>
    <row r="26" spans="1:10">
      <c r="A26" t="s">
        <v>30</v>
      </c>
      <c r="B26" t="s">
        <v>41</v>
      </c>
      <c r="C26" t="s">
        <v>31</v>
      </c>
      <c r="D26" t="s">
        <v>355</v>
      </c>
      <c r="E26">
        <v>-5770.4874975495204</v>
      </c>
      <c r="F26">
        <v>4.4355537930590998</v>
      </c>
      <c r="G26">
        <v>85.127870180386907</v>
      </c>
      <c r="H26">
        <v>1.3653878031997599</v>
      </c>
      <c r="I26">
        <v>67.259690862580598</v>
      </c>
      <c r="J26">
        <v>184.18248892318999</v>
      </c>
    </row>
    <row r="27" spans="1:10">
      <c r="A27" t="s">
        <v>30</v>
      </c>
      <c r="B27" t="s">
        <v>41</v>
      </c>
      <c r="C27" t="s">
        <v>31</v>
      </c>
      <c r="D27" t="s">
        <v>356</v>
      </c>
      <c r="E27">
        <v>-5809.4432464540396</v>
      </c>
      <c r="F27">
        <v>4.4355537930590998</v>
      </c>
      <c r="G27">
        <v>85.127870180386907</v>
      </c>
      <c r="H27">
        <v>1.3653878031997599</v>
      </c>
      <c r="I27">
        <v>127.17348023693501</v>
      </c>
      <c r="J27">
        <v>41.524256891217803</v>
      </c>
    </row>
    <row r="28" spans="1:10">
      <c r="A28" t="s">
        <v>30</v>
      </c>
      <c r="B28" t="s">
        <v>41</v>
      </c>
      <c r="C28" t="s">
        <v>34</v>
      </c>
      <c r="D28" t="s">
        <v>355</v>
      </c>
      <c r="E28">
        <v>-6245.0504145565901</v>
      </c>
      <c r="F28">
        <v>-102.718712483818</v>
      </c>
      <c r="G28">
        <v>-50.717786656574802</v>
      </c>
      <c r="H28">
        <v>-1.462767839414</v>
      </c>
      <c r="I28">
        <v>-136.77160149637601</v>
      </c>
      <c r="J28">
        <v>27.761744434506401</v>
      </c>
    </row>
    <row r="29" spans="1:10">
      <c r="A29" t="s">
        <v>30</v>
      </c>
      <c r="B29" t="s">
        <v>41</v>
      </c>
      <c r="C29" t="s">
        <v>34</v>
      </c>
      <c r="D29" t="s">
        <v>356</v>
      </c>
      <c r="E29">
        <v>-6284.0061634611002</v>
      </c>
      <c r="F29">
        <v>-102.718712483818</v>
      </c>
      <c r="G29">
        <v>-50.717786656574802</v>
      </c>
      <c r="H29">
        <v>-1.462767839414</v>
      </c>
      <c r="I29">
        <v>-90.014131946913295</v>
      </c>
      <c r="J29">
        <v>-134.257815474875</v>
      </c>
    </row>
    <row r="30" spans="1:10">
      <c r="A30" t="s">
        <v>30</v>
      </c>
      <c r="B30" t="s">
        <v>43</v>
      </c>
      <c r="C30" t="s">
        <v>31</v>
      </c>
      <c r="D30" t="s">
        <v>355</v>
      </c>
      <c r="E30">
        <v>-8099.4476563140897</v>
      </c>
      <c r="F30">
        <v>44.1104552618688</v>
      </c>
      <c r="G30">
        <v>48.266325792272298</v>
      </c>
      <c r="H30">
        <v>1.3653878031997599</v>
      </c>
      <c r="I30">
        <v>56.8478506194758</v>
      </c>
      <c r="J30">
        <v>56.818089029903902</v>
      </c>
    </row>
    <row r="31" spans="1:10">
      <c r="A31" t="s">
        <v>30</v>
      </c>
      <c r="B31" t="s">
        <v>43</v>
      </c>
      <c r="C31" t="s">
        <v>31</v>
      </c>
      <c r="D31" t="s">
        <v>356</v>
      </c>
      <c r="E31">
        <v>-8138.4034052185998</v>
      </c>
      <c r="F31">
        <v>44.1104552618688</v>
      </c>
      <c r="G31">
        <v>48.266325792272298</v>
      </c>
      <c r="H31">
        <v>1.3653878031997599</v>
      </c>
      <c r="I31">
        <v>84.723925233410299</v>
      </c>
      <c r="J31">
        <v>76.473598366614496</v>
      </c>
    </row>
    <row r="32" spans="1:10">
      <c r="A32" t="s">
        <v>30</v>
      </c>
      <c r="B32" t="s">
        <v>43</v>
      </c>
      <c r="C32" t="s">
        <v>34</v>
      </c>
      <c r="D32" t="s">
        <v>355</v>
      </c>
      <c r="E32">
        <v>-8413.3785153850004</v>
      </c>
      <c r="F32">
        <v>-41.631998463640997</v>
      </c>
      <c r="G32">
        <v>-42.893731952105497</v>
      </c>
      <c r="H32">
        <v>-1.462767839414</v>
      </c>
      <c r="I32">
        <v>-65.013357233349694</v>
      </c>
      <c r="J32">
        <v>-60.280110718634099</v>
      </c>
    </row>
    <row r="33" spans="1:10">
      <c r="A33" t="s">
        <v>30</v>
      </c>
      <c r="B33" t="s">
        <v>43</v>
      </c>
      <c r="C33" t="s">
        <v>34</v>
      </c>
      <c r="D33" t="s">
        <v>356</v>
      </c>
      <c r="E33">
        <v>-8452.3342642895095</v>
      </c>
      <c r="F33">
        <v>-41.631998463640997</v>
      </c>
      <c r="G33">
        <v>-42.893731952105497</v>
      </c>
      <c r="H33">
        <v>-1.462767839414</v>
      </c>
      <c r="I33">
        <v>-76.234390942767305</v>
      </c>
      <c r="J33">
        <v>-72.252403980838395</v>
      </c>
    </row>
    <row r="34" spans="1:10">
      <c r="A34" t="s">
        <v>30</v>
      </c>
      <c r="B34" t="s">
        <v>45</v>
      </c>
      <c r="C34" t="s">
        <v>31</v>
      </c>
      <c r="D34" t="s">
        <v>355</v>
      </c>
      <c r="E34">
        <v>-7943.0398432737202</v>
      </c>
      <c r="F34">
        <v>36.3110557135657</v>
      </c>
      <c r="G34">
        <v>43.751738082571102</v>
      </c>
      <c r="H34">
        <v>1.3653878031997599</v>
      </c>
      <c r="I34">
        <v>35.985947641962397</v>
      </c>
      <c r="J34">
        <v>58.8140854975886</v>
      </c>
    </row>
    <row r="35" spans="1:10">
      <c r="A35" t="s">
        <v>30</v>
      </c>
      <c r="B35" t="s">
        <v>45</v>
      </c>
      <c r="C35" t="s">
        <v>31</v>
      </c>
      <c r="D35" t="s">
        <v>356</v>
      </c>
      <c r="E35">
        <v>-7981.9955921782403</v>
      </c>
      <c r="F35">
        <v>36.3110557135657</v>
      </c>
      <c r="G35">
        <v>43.751738082571102</v>
      </c>
      <c r="H35">
        <v>1.3653878031997599</v>
      </c>
      <c r="I35">
        <v>74.729609151415303</v>
      </c>
      <c r="J35">
        <v>65.577772607941597</v>
      </c>
    </row>
    <row r="36" spans="1:10">
      <c r="A36" t="s">
        <v>30</v>
      </c>
      <c r="B36" t="s">
        <v>45</v>
      </c>
      <c r="C36" t="s">
        <v>34</v>
      </c>
      <c r="D36" t="s">
        <v>355</v>
      </c>
      <c r="E36">
        <v>-8238.6130555026903</v>
      </c>
      <c r="F36">
        <v>-41.098102700647601</v>
      </c>
      <c r="G36">
        <v>-30.8181415137724</v>
      </c>
      <c r="H36">
        <v>-1.462767839414</v>
      </c>
      <c r="I36">
        <v>-60.9816499628865</v>
      </c>
      <c r="J36">
        <v>-46.998976584995802</v>
      </c>
    </row>
    <row r="37" spans="1:10">
      <c r="A37" t="s">
        <v>30</v>
      </c>
      <c r="B37" t="s">
        <v>45</v>
      </c>
      <c r="C37" t="s">
        <v>34</v>
      </c>
      <c r="D37" t="s">
        <v>356</v>
      </c>
      <c r="E37">
        <v>-8277.5688044071994</v>
      </c>
      <c r="F37">
        <v>-41.098102700647601</v>
      </c>
      <c r="G37">
        <v>-30.8181415137724</v>
      </c>
      <c r="H37">
        <v>-1.462767839414</v>
      </c>
      <c r="I37">
        <v>-59.631162109063297</v>
      </c>
      <c r="J37">
        <v>-68.602509355302601</v>
      </c>
    </row>
    <row r="38" spans="1:10">
      <c r="A38" t="s">
        <v>30</v>
      </c>
      <c r="B38" t="s">
        <v>47</v>
      </c>
      <c r="C38" t="s">
        <v>31</v>
      </c>
      <c r="D38" t="s">
        <v>355</v>
      </c>
      <c r="E38">
        <v>-6635.6374834564704</v>
      </c>
      <c r="F38">
        <v>40.589458601975302</v>
      </c>
      <c r="G38">
        <v>37.356399457808699</v>
      </c>
      <c r="H38">
        <v>1.3653878031997599</v>
      </c>
      <c r="I38">
        <v>28.350377713707001</v>
      </c>
      <c r="J38">
        <v>33.373196165557601</v>
      </c>
    </row>
    <row r="39" spans="1:10">
      <c r="A39" t="s">
        <v>30</v>
      </c>
      <c r="B39" t="s">
        <v>47</v>
      </c>
      <c r="C39" t="s">
        <v>31</v>
      </c>
      <c r="D39" t="s">
        <v>356</v>
      </c>
      <c r="E39">
        <v>-6674.5932323609804</v>
      </c>
      <c r="F39">
        <v>40.589458601975302</v>
      </c>
      <c r="G39">
        <v>37.356399457808699</v>
      </c>
      <c r="H39">
        <v>1.3653878031997599</v>
      </c>
      <c r="I39">
        <v>64.936982212301601</v>
      </c>
      <c r="J39">
        <v>66.428486641732505</v>
      </c>
    </row>
    <row r="40" spans="1:10">
      <c r="A40" t="s">
        <v>30</v>
      </c>
      <c r="B40" t="s">
        <v>47</v>
      </c>
      <c r="C40" t="s">
        <v>34</v>
      </c>
      <c r="D40" t="s">
        <v>355</v>
      </c>
      <c r="E40">
        <v>-7276.10154249671</v>
      </c>
      <c r="F40">
        <v>-27.763917712270398</v>
      </c>
      <c r="G40">
        <v>-25.892801147767599</v>
      </c>
      <c r="H40">
        <v>-1.462767839414</v>
      </c>
      <c r="I40">
        <v>-50.889964884459097</v>
      </c>
      <c r="J40">
        <v>-59.407720136505901</v>
      </c>
    </row>
    <row r="41" spans="1:10">
      <c r="A41" t="s">
        <v>30</v>
      </c>
      <c r="B41" t="s">
        <v>47</v>
      </c>
      <c r="C41" t="s">
        <v>34</v>
      </c>
      <c r="D41" t="s">
        <v>356</v>
      </c>
      <c r="E41">
        <v>-7315.05729140122</v>
      </c>
      <c r="F41">
        <v>-27.763917712270398</v>
      </c>
      <c r="G41">
        <v>-25.892801147767599</v>
      </c>
      <c r="H41">
        <v>-1.462767839414</v>
      </c>
      <c r="I41">
        <v>-51.939414621926304</v>
      </c>
      <c r="J41">
        <v>-52.703833854595601</v>
      </c>
    </row>
    <row r="42" spans="1:10">
      <c r="A42" t="s">
        <v>30</v>
      </c>
      <c r="B42" t="s">
        <v>49</v>
      </c>
      <c r="C42" t="s">
        <v>31</v>
      </c>
      <c r="D42" t="s">
        <v>355</v>
      </c>
      <c r="E42">
        <v>-6490.6142470322502</v>
      </c>
      <c r="F42">
        <v>30.5618818608752</v>
      </c>
      <c r="G42">
        <v>39.288829684600401</v>
      </c>
      <c r="H42">
        <v>1.3653878031997599</v>
      </c>
      <c r="I42">
        <v>30.554089407072599</v>
      </c>
      <c r="J42">
        <v>41.389369534508198</v>
      </c>
    </row>
    <row r="43" spans="1:10">
      <c r="A43" t="s">
        <v>30</v>
      </c>
      <c r="B43" t="s">
        <v>49</v>
      </c>
      <c r="C43" t="s">
        <v>31</v>
      </c>
      <c r="D43" t="s">
        <v>356</v>
      </c>
      <c r="E43">
        <v>-6529.5699959367603</v>
      </c>
      <c r="F43">
        <v>30.5618818608752</v>
      </c>
      <c r="G43">
        <v>39.288829684600401</v>
      </c>
      <c r="H43">
        <v>1.3653878031997599</v>
      </c>
      <c r="I43">
        <v>68.634289720857197</v>
      </c>
      <c r="J43">
        <v>53.721497184447699</v>
      </c>
    </row>
    <row r="44" spans="1:10">
      <c r="A44" t="s">
        <v>30</v>
      </c>
      <c r="B44" t="s">
        <v>49</v>
      </c>
      <c r="C44" t="s">
        <v>34</v>
      </c>
      <c r="D44" t="s">
        <v>355</v>
      </c>
      <c r="E44">
        <v>-6915.7162011189203</v>
      </c>
      <c r="F44">
        <v>-30.2085058760984</v>
      </c>
      <c r="G44">
        <v>-28.1051877185126</v>
      </c>
      <c r="H44">
        <v>-1.462767839414</v>
      </c>
      <c r="I44">
        <v>-53.179630652450598</v>
      </c>
      <c r="J44">
        <v>-41.028022061593397</v>
      </c>
    </row>
    <row r="45" spans="1:10">
      <c r="A45" t="s">
        <v>30</v>
      </c>
      <c r="B45" t="s">
        <v>49</v>
      </c>
      <c r="C45" t="s">
        <v>34</v>
      </c>
      <c r="D45" t="s">
        <v>356</v>
      </c>
      <c r="E45">
        <v>-6954.6719500234403</v>
      </c>
      <c r="F45">
        <v>-30.2085058760984</v>
      </c>
      <c r="G45">
        <v>-28.1051877185126</v>
      </c>
      <c r="H45">
        <v>-1.462767839414</v>
      </c>
      <c r="I45">
        <v>-56.590540871363203</v>
      </c>
      <c r="J45">
        <v>-52.264684158724897</v>
      </c>
    </row>
    <row r="46" spans="1:10">
      <c r="A46" t="s">
        <v>30</v>
      </c>
      <c r="B46" t="s">
        <v>51</v>
      </c>
      <c r="C46" t="s">
        <v>31</v>
      </c>
      <c r="D46" t="s">
        <v>355</v>
      </c>
      <c r="E46">
        <v>-6513.2018258973203</v>
      </c>
      <c r="F46">
        <v>164.898703248591</v>
      </c>
      <c r="G46">
        <v>115.311357137792</v>
      </c>
      <c r="H46">
        <v>1.9586714059575601</v>
      </c>
      <c r="I46">
        <v>151.03229199265201</v>
      </c>
      <c r="J46">
        <v>-30.643993373820301</v>
      </c>
    </row>
    <row r="47" spans="1:10">
      <c r="A47" t="s">
        <v>30</v>
      </c>
      <c r="B47" t="s">
        <v>51</v>
      </c>
      <c r="C47" t="s">
        <v>31</v>
      </c>
      <c r="D47" t="s">
        <v>356</v>
      </c>
      <c r="E47">
        <v>-6562.8018258973198</v>
      </c>
      <c r="F47">
        <v>164.898703248591</v>
      </c>
      <c r="G47">
        <v>115.311357137792</v>
      </c>
      <c r="H47">
        <v>1.9586714059575601</v>
      </c>
      <c r="I47">
        <v>177.641597398155</v>
      </c>
      <c r="J47">
        <v>230.14443503032999</v>
      </c>
    </row>
    <row r="48" spans="1:10">
      <c r="A48" t="s">
        <v>30</v>
      </c>
      <c r="B48" t="s">
        <v>51</v>
      </c>
      <c r="C48" t="s">
        <v>34</v>
      </c>
      <c r="D48" t="s">
        <v>355</v>
      </c>
      <c r="E48">
        <v>-7188.9883409351396</v>
      </c>
      <c r="F48">
        <v>-17.975113372042799</v>
      </c>
      <c r="G48">
        <v>-103.427406752797</v>
      </c>
      <c r="H48">
        <v>-2.09836467990994</v>
      </c>
      <c r="I48">
        <v>-179.84043888121201</v>
      </c>
      <c r="J48">
        <v>-281.24410766495498</v>
      </c>
    </row>
    <row r="49" spans="1:10">
      <c r="A49" t="s">
        <v>30</v>
      </c>
      <c r="B49" t="s">
        <v>51</v>
      </c>
      <c r="C49" t="s">
        <v>34</v>
      </c>
      <c r="D49" t="s">
        <v>356</v>
      </c>
      <c r="E49">
        <v>-7238.58834093514</v>
      </c>
      <c r="F49">
        <v>-17.975113372042799</v>
      </c>
      <c r="G49">
        <v>-103.427406752797</v>
      </c>
      <c r="H49">
        <v>-2.09836467990994</v>
      </c>
      <c r="I49">
        <v>-169.60949809323</v>
      </c>
      <c r="J49">
        <v>-86.569407451807294</v>
      </c>
    </row>
    <row r="50" spans="1:10">
      <c r="A50" t="s">
        <v>30</v>
      </c>
      <c r="B50" t="s">
        <v>52</v>
      </c>
      <c r="C50" t="s">
        <v>31</v>
      </c>
      <c r="D50" t="s">
        <v>355</v>
      </c>
      <c r="E50">
        <v>-4870.3533840234104</v>
      </c>
      <c r="F50">
        <v>29.702477749037701</v>
      </c>
      <c r="G50">
        <v>29.706384389481101</v>
      </c>
      <c r="H50">
        <v>1.3653878031997599</v>
      </c>
      <c r="I50">
        <v>72.886891202701193</v>
      </c>
      <c r="J50">
        <v>32.572618746775198</v>
      </c>
    </row>
    <row r="51" spans="1:10">
      <c r="A51" t="s">
        <v>30</v>
      </c>
      <c r="B51" t="s">
        <v>52</v>
      </c>
      <c r="C51" t="s">
        <v>31</v>
      </c>
      <c r="D51" t="s">
        <v>356</v>
      </c>
      <c r="E51">
        <v>-4909.3091329279196</v>
      </c>
      <c r="F51">
        <v>29.702477749037701</v>
      </c>
      <c r="G51">
        <v>29.706384389481101</v>
      </c>
      <c r="H51">
        <v>1.3653878031997599</v>
      </c>
      <c r="I51">
        <v>63.682110550165604</v>
      </c>
      <c r="J51">
        <v>50.629708475980799</v>
      </c>
    </row>
    <row r="52" spans="1:10">
      <c r="A52" t="s">
        <v>30</v>
      </c>
      <c r="B52" t="s">
        <v>52</v>
      </c>
      <c r="C52" t="s">
        <v>34</v>
      </c>
      <c r="D52" t="s">
        <v>355</v>
      </c>
      <c r="E52">
        <v>-5456.8026842006702</v>
      </c>
      <c r="F52">
        <v>-25.130881825787799</v>
      </c>
      <c r="G52">
        <v>-50.215774351979</v>
      </c>
      <c r="H52">
        <v>-1.462767839414</v>
      </c>
      <c r="I52">
        <v>-28.5155163642746</v>
      </c>
      <c r="J52">
        <v>-41.457447463325202</v>
      </c>
    </row>
    <row r="53" spans="1:10">
      <c r="A53" t="s">
        <v>30</v>
      </c>
      <c r="B53" t="s">
        <v>52</v>
      </c>
      <c r="C53" t="s">
        <v>34</v>
      </c>
      <c r="D53" t="s">
        <v>356</v>
      </c>
      <c r="E53">
        <v>-5495.7584331051803</v>
      </c>
      <c r="F53">
        <v>-25.130881825787799</v>
      </c>
      <c r="G53">
        <v>-50.215774351979</v>
      </c>
      <c r="H53">
        <v>-1.462767839414</v>
      </c>
      <c r="I53">
        <v>-82.889844595482501</v>
      </c>
      <c r="J53">
        <v>-45.342589830456099</v>
      </c>
    </row>
    <row r="54" spans="1:10">
      <c r="A54" t="s">
        <v>30</v>
      </c>
      <c r="B54" t="s">
        <v>53</v>
      </c>
      <c r="C54" t="s">
        <v>31</v>
      </c>
      <c r="D54" t="s">
        <v>355</v>
      </c>
      <c r="E54">
        <v>-5067.3974685716603</v>
      </c>
      <c r="F54">
        <v>110.678012114738</v>
      </c>
      <c r="G54">
        <v>153.27685535690199</v>
      </c>
      <c r="H54">
        <v>1.95867140595786</v>
      </c>
      <c r="I54">
        <v>93.242993029657598</v>
      </c>
      <c r="J54">
        <v>250.484971129092</v>
      </c>
    </row>
    <row r="55" spans="1:10">
      <c r="A55" t="s">
        <v>30</v>
      </c>
      <c r="B55" t="s">
        <v>53</v>
      </c>
      <c r="C55" t="s">
        <v>31</v>
      </c>
      <c r="D55" t="s">
        <v>356</v>
      </c>
      <c r="E55">
        <v>-5116.9974685716597</v>
      </c>
      <c r="F55">
        <v>110.678012114738</v>
      </c>
      <c r="G55">
        <v>153.27685535690199</v>
      </c>
      <c r="H55">
        <v>1.95867140595786</v>
      </c>
      <c r="I55">
        <v>217.21276101792401</v>
      </c>
      <c r="J55">
        <v>191.70337068075801</v>
      </c>
    </row>
    <row r="56" spans="1:10">
      <c r="A56" t="s">
        <v>30</v>
      </c>
      <c r="B56" t="s">
        <v>53</v>
      </c>
      <c r="C56" t="s">
        <v>34</v>
      </c>
      <c r="D56" t="s">
        <v>355</v>
      </c>
      <c r="E56">
        <v>-6690.5933353684804</v>
      </c>
      <c r="F56">
        <v>-153.32994809432901</v>
      </c>
      <c r="G56">
        <v>-76.950723545255798</v>
      </c>
      <c r="H56">
        <v>-2.0983646799105</v>
      </c>
      <c r="I56">
        <v>-258.05604492871203</v>
      </c>
      <c r="J56">
        <v>-151.49552026233999</v>
      </c>
    </row>
    <row r="57" spans="1:10">
      <c r="A57" t="s">
        <v>30</v>
      </c>
      <c r="B57" t="s">
        <v>53</v>
      </c>
      <c r="C57" t="s">
        <v>34</v>
      </c>
      <c r="D57" t="s">
        <v>356</v>
      </c>
      <c r="E57">
        <v>-6740.1933353684799</v>
      </c>
      <c r="F57">
        <v>-153.32994809432901</v>
      </c>
      <c r="G57">
        <v>-76.950723545255798</v>
      </c>
      <c r="H57">
        <v>-2.0983646799105</v>
      </c>
      <c r="I57">
        <v>-145.41480430087401</v>
      </c>
      <c r="J57">
        <v>-224.93492135073899</v>
      </c>
    </row>
    <row r="58" spans="1:10">
      <c r="A58" t="s">
        <v>30</v>
      </c>
      <c r="B58" t="s">
        <v>54</v>
      </c>
      <c r="C58" t="s">
        <v>31</v>
      </c>
      <c r="D58" t="s">
        <v>355</v>
      </c>
      <c r="E58">
        <v>-7030.65837144939</v>
      </c>
      <c r="F58">
        <v>31.995510201036499</v>
      </c>
      <c r="G58">
        <v>62.221354091136803</v>
      </c>
      <c r="H58">
        <v>1.95867140595786</v>
      </c>
      <c r="I58">
        <v>275.32828968548802</v>
      </c>
      <c r="J58">
        <v>291.08894233527201</v>
      </c>
    </row>
    <row r="59" spans="1:10">
      <c r="A59" t="s">
        <v>30</v>
      </c>
      <c r="B59" t="s">
        <v>54</v>
      </c>
      <c r="C59" t="s">
        <v>31</v>
      </c>
      <c r="D59" t="s">
        <v>356</v>
      </c>
      <c r="E59">
        <v>-7080.2583714493903</v>
      </c>
      <c r="F59">
        <v>31.995510201036499</v>
      </c>
      <c r="G59">
        <v>62.221354091136803</v>
      </c>
      <c r="H59">
        <v>1.95867140595786</v>
      </c>
      <c r="I59">
        <v>132.07056259517401</v>
      </c>
      <c r="J59">
        <v>104.810978398364</v>
      </c>
    </row>
    <row r="60" spans="1:10">
      <c r="A60" t="s">
        <v>30</v>
      </c>
      <c r="B60" t="s">
        <v>54</v>
      </c>
      <c r="C60" t="s">
        <v>34</v>
      </c>
      <c r="D60" t="s">
        <v>355</v>
      </c>
      <c r="E60">
        <v>-7868.8363009280301</v>
      </c>
      <c r="F60">
        <v>-166.414501973581</v>
      </c>
      <c r="G60">
        <v>-160.975494218921</v>
      </c>
      <c r="H60">
        <v>-2.0983646799105</v>
      </c>
      <c r="I60">
        <v>-60.962924059975897</v>
      </c>
      <c r="J60">
        <v>5.4550181274373601</v>
      </c>
    </row>
    <row r="61" spans="1:10">
      <c r="A61" t="s">
        <v>30</v>
      </c>
      <c r="B61" t="s">
        <v>54</v>
      </c>
      <c r="C61" t="s">
        <v>34</v>
      </c>
      <c r="D61" t="s">
        <v>356</v>
      </c>
      <c r="E61">
        <v>-7918.4363009280296</v>
      </c>
      <c r="F61">
        <v>-166.414501973581</v>
      </c>
      <c r="G61">
        <v>-160.975494218921</v>
      </c>
      <c r="H61">
        <v>-2.0983646799105</v>
      </c>
      <c r="I61">
        <v>-223.84303136579399</v>
      </c>
      <c r="J61">
        <v>-224.965892430541</v>
      </c>
    </row>
    <row r="62" spans="1:10">
      <c r="A62" t="s">
        <v>30</v>
      </c>
      <c r="B62" t="s">
        <v>55</v>
      </c>
      <c r="C62" t="s">
        <v>31</v>
      </c>
      <c r="D62" t="s">
        <v>355</v>
      </c>
      <c r="E62">
        <v>-7066.72296481588</v>
      </c>
      <c r="F62">
        <v>65.151522067019002</v>
      </c>
      <c r="G62">
        <v>-15.0673715695821</v>
      </c>
      <c r="H62">
        <v>1.3653878031997599</v>
      </c>
      <c r="I62">
        <v>194.323484458341</v>
      </c>
      <c r="J62">
        <v>132.05039470456001</v>
      </c>
    </row>
    <row r="63" spans="1:10">
      <c r="A63" t="s">
        <v>30</v>
      </c>
      <c r="B63" t="s">
        <v>55</v>
      </c>
      <c r="C63" t="s">
        <v>31</v>
      </c>
      <c r="D63" t="s">
        <v>356</v>
      </c>
      <c r="E63">
        <v>-7105.6787137203901</v>
      </c>
      <c r="F63">
        <v>65.151522067019002</v>
      </c>
      <c r="G63">
        <v>-15.0673715695821</v>
      </c>
      <c r="H63">
        <v>1.3653878031997599</v>
      </c>
      <c r="I63">
        <v>15.609925841833901</v>
      </c>
      <c r="J63">
        <v>107.46921762775899</v>
      </c>
    </row>
    <row r="64" spans="1:10">
      <c r="A64" t="s">
        <v>30</v>
      </c>
      <c r="B64" t="s">
        <v>55</v>
      </c>
      <c r="C64" t="s">
        <v>34</v>
      </c>
      <c r="D64" t="s">
        <v>355</v>
      </c>
      <c r="E64">
        <v>-7727.55913594513</v>
      </c>
      <c r="F64">
        <v>-83.234207311291001</v>
      </c>
      <c r="G64">
        <v>-103.993134714853</v>
      </c>
      <c r="H64">
        <v>-1.462767839414</v>
      </c>
      <c r="I64">
        <v>62.172120307947203</v>
      </c>
      <c r="J64">
        <v>-94.508490350253197</v>
      </c>
    </row>
    <row r="65" spans="1:10">
      <c r="A65" t="s">
        <v>30</v>
      </c>
      <c r="B65" t="s">
        <v>55</v>
      </c>
      <c r="C65" t="s">
        <v>34</v>
      </c>
      <c r="D65" t="s">
        <v>356</v>
      </c>
      <c r="E65">
        <v>-7766.5148848496401</v>
      </c>
      <c r="F65">
        <v>-83.234207311291001</v>
      </c>
      <c r="G65">
        <v>-103.993134714853</v>
      </c>
      <c r="H65">
        <v>-1.462767839414</v>
      </c>
      <c r="I65">
        <v>-128.20189055729301</v>
      </c>
      <c r="J65">
        <v>-125.983637530696</v>
      </c>
    </row>
    <row r="66" spans="1:10">
      <c r="A66" t="s">
        <v>30</v>
      </c>
      <c r="B66" t="s">
        <v>56</v>
      </c>
      <c r="C66" t="s">
        <v>31</v>
      </c>
      <c r="D66" t="s">
        <v>355</v>
      </c>
      <c r="E66">
        <v>-7122.3184945616003</v>
      </c>
      <c r="F66">
        <v>92.230239296150103</v>
      </c>
      <c r="G66">
        <v>0.79755351954665299</v>
      </c>
      <c r="H66">
        <v>1.3653878031997599</v>
      </c>
      <c r="I66">
        <v>132.99476938167101</v>
      </c>
      <c r="J66">
        <v>19.725374993292501</v>
      </c>
    </row>
    <row r="67" spans="1:10">
      <c r="A67" t="s">
        <v>30</v>
      </c>
      <c r="B67" t="s">
        <v>56</v>
      </c>
      <c r="C67" t="s">
        <v>31</v>
      </c>
      <c r="D67" t="s">
        <v>356</v>
      </c>
      <c r="E67">
        <v>-7161.2742434661104</v>
      </c>
      <c r="F67">
        <v>92.230239296150103</v>
      </c>
      <c r="G67">
        <v>0.79755351954665299</v>
      </c>
      <c r="H67">
        <v>1.3653878031997599</v>
      </c>
      <c r="I67">
        <v>30.176291189538901</v>
      </c>
      <c r="J67">
        <v>130.312242912171</v>
      </c>
    </row>
    <row r="68" spans="1:10">
      <c r="A68" t="s">
        <v>30</v>
      </c>
      <c r="B68" t="s">
        <v>56</v>
      </c>
      <c r="C68" t="s">
        <v>34</v>
      </c>
      <c r="D68" t="s">
        <v>355</v>
      </c>
      <c r="E68">
        <v>-7710.4950809662296</v>
      </c>
      <c r="F68">
        <v>-28.985958396095</v>
      </c>
      <c r="G68">
        <v>-75.283072320903798</v>
      </c>
      <c r="H68">
        <v>-1.462767839414</v>
      </c>
      <c r="I68">
        <v>27.628626144160101</v>
      </c>
      <c r="J68">
        <v>-155.617659568275</v>
      </c>
    </row>
    <row r="69" spans="1:10">
      <c r="A69" t="s">
        <v>30</v>
      </c>
      <c r="B69" t="s">
        <v>56</v>
      </c>
      <c r="C69" t="s">
        <v>34</v>
      </c>
      <c r="D69" t="s">
        <v>356</v>
      </c>
      <c r="E69">
        <v>-7749.4508298707497</v>
      </c>
      <c r="F69">
        <v>-28.985958396095</v>
      </c>
      <c r="G69">
        <v>-75.283072320903798</v>
      </c>
      <c r="H69">
        <v>-1.462767839414</v>
      </c>
      <c r="I69">
        <v>-100.458003947915</v>
      </c>
      <c r="J69">
        <v>-70.147256696983007</v>
      </c>
    </row>
    <row r="70" spans="1:10">
      <c r="A70" t="s">
        <v>30</v>
      </c>
      <c r="B70" t="s">
        <v>57</v>
      </c>
      <c r="C70" t="s">
        <v>31</v>
      </c>
      <c r="D70" t="s">
        <v>355</v>
      </c>
      <c r="E70">
        <v>-6272.8470535353099</v>
      </c>
      <c r="F70">
        <v>34.596866804560399</v>
      </c>
      <c r="G70">
        <v>-34.139475536051599</v>
      </c>
      <c r="H70">
        <v>1.3653878031997599</v>
      </c>
      <c r="I70">
        <v>263.48494314748399</v>
      </c>
      <c r="J70">
        <v>207.52105359969701</v>
      </c>
    </row>
    <row r="71" spans="1:10">
      <c r="A71" t="s">
        <v>30</v>
      </c>
      <c r="B71" t="s">
        <v>57</v>
      </c>
      <c r="C71" t="s">
        <v>31</v>
      </c>
      <c r="D71" t="s">
        <v>356</v>
      </c>
      <c r="E71">
        <v>-6311.80280243982</v>
      </c>
      <c r="F71">
        <v>34.596866804560399</v>
      </c>
      <c r="G71">
        <v>-34.139475536051599</v>
      </c>
      <c r="H71">
        <v>1.3653878031997599</v>
      </c>
      <c r="I71">
        <v>-0.173508834388031</v>
      </c>
      <c r="J71">
        <v>71.382378492053107</v>
      </c>
    </row>
    <row r="72" spans="1:10">
      <c r="A72" t="s">
        <v>30</v>
      </c>
      <c r="B72" t="s">
        <v>57</v>
      </c>
      <c r="C72" t="s">
        <v>34</v>
      </c>
      <c r="D72" t="s">
        <v>355</v>
      </c>
      <c r="E72">
        <v>-7165.1689644596299</v>
      </c>
      <c r="F72">
        <v>-115.217001224302</v>
      </c>
      <c r="G72">
        <v>-138.27146560559399</v>
      </c>
      <c r="H72">
        <v>-1.462767839414</v>
      </c>
      <c r="I72">
        <v>105.572816012023</v>
      </c>
      <c r="J72">
        <v>-35.954964106388204</v>
      </c>
    </row>
    <row r="73" spans="1:10">
      <c r="A73" t="s">
        <v>30</v>
      </c>
      <c r="B73" t="s">
        <v>57</v>
      </c>
      <c r="C73" t="s">
        <v>34</v>
      </c>
      <c r="D73" t="s">
        <v>356</v>
      </c>
      <c r="E73">
        <v>-7204.12471336414</v>
      </c>
      <c r="F73">
        <v>-115.217001224302</v>
      </c>
      <c r="G73">
        <v>-138.27146560559399</v>
      </c>
      <c r="H73">
        <v>-1.462767839414</v>
      </c>
      <c r="I73">
        <v>-165.24264954520501</v>
      </c>
      <c r="J73">
        <v>-149.73870569994301</v>
      </c>
    </row>
    <row r="74" spans="1:10">
      <c r="A74" t="s">
        <v>30</v>
      </c>
      <c r="B74" t="s">
        <v>58</v>
      </c>
      <c r="C74" t="s">
        <v>31</v>
      </c>
      <c r="D74" t="s">
        <v>355</v>
      </c>
      <c r="E74">
        <v>-3894.2426630527498</v>
      </c>
      <c r="F74">
        <v>62.466864718703199</v>
      </c>
      <c r="G74">
        <v>75.662456723034197</v>
      </c>
      <c r="H74">
        <v>1.95867140595786</v>
      </c>
      <c r="I74">
        <v>251.02077325333599</v>
      </c>
      <c r="J74">
        <v>120.245515878193</v>
      </c>
    </row>
    <row r="75" spans="1:10">
      <c r="A75" t="s">
        <v>30</v>
      </c>
      <c r="B75" t="s">
        <v>58</v>
      </c>
      <c r="C75" t="s">
        <v>31</v>
      </c>
      <c r="D75" t="s">
        <v>356</v>
      </c>
      <c r="E75">
        <v>-3943.8426630527501</v>
      </c>
      <c r="F75">
        <v>62.466864718703199</v>
      </c>
      <c r="G75">
        <v>75.662456723034197</v>
      </c>
      <c r="H75">
        <v>1.95867140595786</v>
      </c>
      <c r="I75">
        <v>144.45475454602499</v>
      </c>
      <c r="J75">
        <v>122.54646725960301</v>
      </c>
    </row>
    <row r="76" spans="1:10">
      <c r="A76" t="s">
        <v>30</v>
      </c>
      <c r="B76" t="s">
        <v>58</v>
      </c>
      <c r="C76" t="s">
        <v>34</v>
      </c>
      <c r="D76" t="s">
        <v>355</v>
      </c>
      <c r="E76">
        <v>-6238.8978395083896</v>
      </c>
      <c r="F76">
        <v>-84.842125517595406</v>
      </c>
      <c r="G76">
        <v>-149.73278920167999</v>
      </c>
      <c r="H76">
        <v>-2.0983646799105</v>
      </c>
      <c r="I76">
        <v>-90.133237610691396</v>
      </c>
      <c r="J76">
        <v>-71.253389155212702</v>
      </c>
    </row>
    <row r="77" spans="1:10">
      <c r="A77" t="s">
        <v>30</v>
      </c>
      <c r="B77" t="s">
        <v>58</v>
      </c>
      <c r="C77" t="s">
        <v>34</v>
      </c>
      <c r="D77" t="s">
        <v>356</v>
      </c>
      <c r="E77">
        <v>-6288.4978395083899</v>
      </c>
      <c r="F77">
        <v>-84.842125517595406</v>
      </c>
      <c r="G77">
        <v>-149.73278920167999</v>
      </c>
      <c r="H77">
        <v>-2.0983646799105</v>
      </c>
      <c r="I77">
        <v>-213.185249587182</v>
      </c>
      <c r="J77">
        <v>-142.91764901318899</v>
      </c>
    </row>
    <row r="78" spans="1:10">
      <c r="A78" t="s">
        <v>30</v>
      </c>
      <c r="B78" t="s">
        <v>59</v>
      </c>
      <c r="C78" t="s">
        <v>31</v>
      </c>
      <c r="D78" t="s">
        <v>355</v>
      </c>
      <c r="E78">
        <v>-1951.63325949454</v>
      </c>
      <c r="F78">
        <v>30.0100924483231</v>
      </c>
      <c r="G78">
        <v>16.928008772551401</v>
      </c>
      <c r="H78">
        <v>0.39790040188071701</v>
      </c>
      <c r="I78">
        <v>20.285900804294201</v>
      </c>
      <c r="J78">
        <v>103.480235978831</v>
      </c>
    </row>
    <row r="79" spans="1:10">
      <c r="A79" t="s">
        <v>30</v>
      </c>
      <c r="B79" t="s">
        <v>59</v>
      </c>
      <c r="C79" t="s">
        <v>31</v>
      </c>
      <c r="D79" t="s">
        <v>356</v>
      </c>
      <c r="E79">
        <v>-1976.4332594945399</v>
      </c>
      <c r="F79">
        <v>30.0100924483231</v>
      </c>
      <c r="G79">
        <v>16.928008772551401</v>
      </c>
      <c r="H79">
        <v>0.39790040188071701</v>
      </c>
      <c r="I79">
        <v>26.289440415705801</v>
      </c>
      <c r="J79">
        <v>63.380196329568697</v>
      </c>
    </row>
    <row r="80" spans="1:10">
      <c r="A80" t="s">
        <v>30</v>
      </c>
      <c r="B80" t="s">
        <v>59</v>
      </c>
      <c r="C80" t="s">
        <v>34</v>
      </c>
      <c r="D80" t="s">
        <v>355</v>
      </c>
      <c r="E80">
        <v>-3140.4865332403801</v>
      </c>
      <c r="F80">
        <v>-64.118294999217994</v>
      </c>
      <c r="G80">
        <v>-14.077674977247501</v>
      </c>
      <c r="H80">
        <v>-0.426278827009692</v>
      </c>
      <c r="I80">
        <v>-26.189071382418302</v>
      </c>
      <c r="J80">
        <v>-29.733429642869801</v>
      </c>
    </row>
    <row r="81" spans="1:10">
      <c r="A81" t="s">
        <v>30</v>
      </c>
      <c r="B81" t="s">
        <v>59</v>
      </c>
      <c r="C81" t="s">
        <v>34</v>
      </c>
      <c r="D81" t="s">
        <v>356</v>
      </c>
      <c r="E81">
        <v>-3165.2865332403799</v>
      </c>
      <c r="F81">
        <v>-64.118294999217994</v>
      </c>
      <c r="G81">
        <v>-14.077674977247501</v>
      </c>
      <c r="H81">
        <v>-0.426278827009692</v>
      </c>
      <c r="I81">
        <v>-23.3565762283881</v>
      </c>
      <c r="J81">
        <v>-95.368817901382002</v>
      </c>
    </row>
    <row r="82" spans="1:10">
      <c r="A82" t="s">
        <v>30</v>
      </c>
      <c r="B82" t="s">
        <v>60</v>
      </c>
      <c r="C82" t="s">
        <v>31</v>
      </c>
      <c r="D82" t="s">
        <v>355</v>
      </c>
      <c r="E82">
        <v>-5939.98411661919</v>
      </c>
      <c r="F82">
        <v>140.643831283217</v>
      </c>
      <c r="G82">
        <v>127.800695399704</v>
      </c>
      <c r="H82">
        <v>1.95867140595786</v>
      </c>
      <c r="I82">
        <v>-8.1032117645481296</v>
      </c>
      <c r="J82">
        <v>169.06804515939399</v>
      </c>
    </row>
    <row r="83" spans="1:10">
      <c r="A83" t="s">
        <v>30</v>
      </c>
      <c r="B83" t="s">
        <v>60</v>
      </c>
      <c r="C83" t="s">
        <v>31</v>
      </c>
      <c r="D83" t="s">
        <v>356</v>
      </c>
      <c r="E83">
        <v>-5989.5841166191904</v>
      </c>
      <c r="F83">
        <v>140.643831283217</v>
      </c>
      <c r="G83">
        <v>127.800695399704</v>
      </c>
      <c r="H83">
        <v>1.95867140595786</v>
      </c>
      <c r="I83">
        <v>179.329583957907</v>
      </c>
      <c r="J83">
        <v>219.76552199119701</v>
      </c>
    </row>
    <row r="84" spans="1:10">
      <c r="A84" t="s">
        <v>30</v>
      </c>
      <c r="B84" t="s">
        <v>60</v>
      </c>
      <c r="C84" t="s">
        <v>34</v>
      </c>
      <c r="D84" t="s">
        <v>355</v>
      </c>
      <c r="E84">
        <v>-6568.0555170502003</v>
      </c>
      <c r="F84">
        <v>-115.773293695511</v>
      </c>
      <c r="G84">
        <v>-24.138107030603202</v>
      </c>
      <c r="H84">
        <v>-2.0983646799105</v>
      </c>
      <c r="I84">
        <v>-217.01753819292099</v>
      </c>
      <c r="J84">
        <v>-216.31180140809499</v>
      </c>
    </row>
    <row r="85" spans="1:10">
      <c r="A85" t="s">
        <v>30</v>
      </c>
      <c r="B85" t="s">
        <v>60</v>
      </c>
      <c r="C85" t="s">
        <v>34</v>
      </c>
      <c r="D85" t="s">
        <v>356</v>
      </c>
      <c r="E85">
        <v>-6617.6555170501997</v>
      </c>
      <c r="F85">
        <v>-115.773293695511</v>
      </c>
      <c r="G85">
        <v>-24.138107030603202</v>
      </c>
      <c r="H85">
        <v>-2.0983646799105</v>
      </c>
      <c r="I85">
        <v>-83.096309971164004</v>
      </c>
      <c r="J85">
        <v>-189.910611718008</v>
      </c>
    </row>
    <row r="86" spans="1:10">
      <c r="A86" t="s">
        <v>30</v>
      </c>
      <c r="B86" t="s">
        <v>61</v>
      </c>
      <c r="C86" t="s">
        <v>31</v>
      </c>
      <c r="D86" t="s">
        <v>355</v>
      </c>
      <c r="E86">
        <v>-9416.4651148023295</v>
      </c>
      <c r="F86">
        <v>83.967487239211096</v>
      </c>
      <c r="G86">
        <v>77.112678331326805</v>
      </c>
      <c r="H86">
        <v>1.95867140595786</v>
      </c>
      <c r="I86">
        <v>84.840125567632398</v>
      </c>
      <c r="J86">
        <v>125.736448109614</v>
      </c>
    </row>
    <row r="87" spans="1:10">
      <c r="A87" t="s">
        <v>30</v>
      </c>
      <c r="B87" t="s">
        <v>61</v>
      </c>
      <c r="C87" t="s">
        <v>31</v>
      </c>
      <c r="D87" t="s">
        <v>356</v>
      </c>
      <c r="E87">
        <v>-9466.0651148023298</v>
      </c>
      <c r="F87">
        <v>83.967487239211096</v>
      </c>
      <c r="G87">
        <v>77.112678331326805</v>
      </c>
      <c r="H87">
        <v>1.95867140595786</v>
      </c>
      <c r="I87">
        <v>131.932443008625</v>
      </c>
      <c r="J87">
        <v>153.41025532597499</v>
      </c>
    </row>
    <row r="88" spans="1:10">
      <c r="A88" t="s">
        <v>30</v>
      </c>
      <c r="B88" t="s">
        <v>61</v>
      </c>
      <c r="C88" t="s">
        <v>34</v>
      </c>
      <c r="D88" t="s">
        <v>355</v>
      </c>
      <c r="E88">
        <v>-9654.8384311175796</v>
      </c>
      <c r="F88">
        <v>-90.065009514625999</v>
      </c>
      <c r="G88">
        <v>-67.033914942261404</v>
      </c>
      <c r="H88">
        <v>-2.0983646799105</v>
      </c>
      <c r="I88">
        <v>-107.284484515844</v>
      </c>
      <c r="J88">
        <v>-107.101938231692</v>
      </c>
    </row>
    <row r="89" spans="1:10">
      <c r="A89" t="s">
        <v>30</v>
      </c>
      <c r="B89" t="s">
        <v>61</v>
      </c>
      <c r="C89" t="s">
        <v>34</v>
      </c>
      <c r="D89" t="s">
        <v>356</v>
      </c>
      <c r="E89">
        <v>-9704.43843111758</v>
      </c>
      <c r="F89">
        <v>-90.065009514625999</v>
      </c>
      <c r="G89">
        <v>-67.033914942261404</v>
      </c>
      <c r="H89">
        <v>-2.0983646799105</v>
      </c>
      <c r="I89">
        <v>-123.13263545073301</v>
      </c>
      <c r="J89">
        <v>-153.67806450184</v>
      </c>
    </row>
    <row r="90" spans="1:10">
      <c r="A90" t="s">
        <v>30</v>
      </c>
      <c r="B90" t="s">
        <v>62</v>
      </c>
      <c r="C90" t="s">
        <v>31</v>
      </c>
      <c r="D90" t="s">
        <v>355</v>
      </c>
      <c r="E90">
        <v>-6919.0481358982297</v>
      </c>
      <c r="F90">
        <v>140.57463581485899</v>
      </c>
      <c r="G90">
        <v>103.81526099749701</v>
      </c>
      <c r="H90">
        <v>1.95867140595786</v>
      </c>
      <c r="I90">
        <v>194.22701750722899</v>
      </c>
      <c r="J90">
        <v>-69.183321069613498</v>
      </c>
    </row>
    <row r="91" spans="1:10">
      <c r="A91" t="s">
        <v>30</v>
      </c>
      <c r="B91" t="s">
        <v>62</v>
      </c>
      <c r="C91" t="s">
        <v>31</v>
      </c>
      <c r="D91" t="s">
        <v>356</v>
      </c>
      <c r="E91">
        <v>-6968.6481358982301</v>
      </c>
      <c r="F91">
        <v>140.57463581485899</v>
      </c>
      <c r="G91">
        <v>103.81526099749701</v>
      </c>
      <c r="H91">
        <v>1.95867140595786</v>
      </c>
      <c r="I91">
        <v>166.82031242731799</v>
      </c>
      <c r="J91">
        <v>196.43507655910901</v>
      </c>
    </row>
    <row r="92" spans="1:10">
      <c r="A92" t="s">
        <v>30</v>
      </c>
      <c r="B92" t="s">
        <v>62</v>
      </c>
      <c r="C92" t="s">
        <v>34</v>
      </c>
      <c r="D92" t="s">
        <v>355</v>
      </c>
      <c r="E92">
        <v>-7168.2197553349397</v>
      </c>
      <c r="F92">
        <v>4.3248343806432201</v>
      </c>
      <c r="G92">
        <v>-123.317813564636</v>
      </c>
      <c r="H92">
        <v>-2.0983646799105</v>
      </c>
      <c r="I92">
        <v>-155.05495200994699</v>
      </c>
      <c r="J92">
        <v>-239.550292734876</v>
      </c>
    </row>
    <row r="93" spans="1:10">
      <c r="A93" t="s">
        <v>30</v>
      </c>
      <c r="B93" t="s">
        <v>62</v>
      </c>
      <c r="C93" t="s">
        <v>34</v>
      </c>
      <c r="D93" t="s">
        <v>356</v>
      </c>
      <c r="E93">
        <v>-7217.8197553349401</v>
      </c>
      <c r="F93">
        <v>4.3248343806432201</v>
      </c>
      <c r="G93">
        <v>-123.317813564636</v>
      </c>
      <c r="H93">
        <v>-2.0983646799105</v>
      </c>
      <c r="I93">
        <v>-188.10615988816801</v>
      </c>
      <c r="J93">
        <v>-55.980332757541603</v>
      </c>
    </row>
    <row r="94" spans="1:10">
      <c r="A94" t="s">
        <v>30</v>
      </c>
      <c r="B94" t="s">
        <v>63</v>
      </c>
      <c r="C94" t="s">
        <v>31</v>
      </c>
      <c r="D94" t="s">
        <v>355</v>
      </c>
      <c r="E94">
        <v>-9762.0981603117107</v>
      </c>
      <c r="F94">
        <v>61.350117818545002</v>
      </c>
      <c r="G94">
        <v>71.906843795094403</v>
      </c>
      <c r="H94">
        <v>1.95867140595796</v>
      </c>
      <c r="I94">
        <v>99.163505711448806</v>
      </c>
      <c r="J94">
        <v>117.94746234096</v>
      </c>
    </row>
    <row r="95" spans="1:10">
      <c r="A95" t="s">
        <v>30</v>
      </c>
      <c r="B95" t="s">
        <v>63</v>
      </c>
      <c r="C95" t="s">
        <v>31</v>
      </c>
      <c r="D95" t="s">
        <v>356</v>
      </c>
      <c r="E95">
        <v>-9811.6981603117092</v>
      </c>
      <c r="F95">
        <v>61.350117818545002</v>
      </c>
      <c r="G95">
        <v>71.906843795094403</v>
      </c>
      <c r="H95">
        <v>1.95867140595796</v>
      </c>
      <c r="I95">
        <v>127.013004095236</v>
      </c>
      <c r="J95">
        <v>120.87734150034299</v>
      </c>
    </row>
    <row r="96" spans="1:10">
      <c r="A96" t="s">
        <v>30</v>
      </c>
      <c r="B96" t="s">
        <v>63</v>
      </c>
      <c r="C96" t="s">
        <v>34</v>
      </c>
      <c r="D96" t="s">
        <v>355</v>
      </c>
      <c r="E96">
        <v>-9932.5915766048001</v>
      </c>
      <c r="F96">
        <v>-81.789179803063703</v>
      </c>
      <c r="G96">
        <v>-73.622308900179306</v>
      </c>
      <c r="H96">
        <v>-2.0983646799105902</v>
      </c>
      <c r="I96">
        <v>-96.068826930422603</v>
      </c>
      <c r="J96">
        <v>-69.481847075504504</v>
      </c>
    </row>
    <row r="97" spans="1:10">
      <c r="A97" t="s">
        <v>30</v>
      </c>
      <c r="B97" t="s">
        <v>63</v>
      </c>
      <c r="C97" t="s">
        <v>34</v>
      </c>
      <c r="D97" t="s">
        <v>356</v>
      </c>
      <c r="E97">
        <v>-9982.1915766048005</v>
      </c>
      <c r="F97">
        <v>-81.789179803063703</v>
      </c>
      <c r="G97">
        <v>-73.622308900179306</v>
      </c>
      <c r="H97">
        <v>-2.0983646799105902</v>
      </c>
      <c r="I97">
        <v>-129.23626713997299</v>
      </c>
      <c r="J97">
        <v>-135.77281838689501</v>
      </c>
    </row>
    <row r="98" spans="1:10">
      <c r="A98" t="s">
        <v>30</v>
      </c>
      <c r="B98" t="s">
        <v>64</v>
      </c>
      <c r="C98" t="s">
        <v>31</v>
      </c>
      <c r="D98" t="s">
        <v>355</v>
      </c>
      <c r="E98">
        <v>-9643.57514169354</v>
      </c>
      <c r="F98">
        <v>50.450831024763801</v>
      </c>
      <c r="G98">
        <v>72.405546982048193</v>
      </c>
      <c r="H98">
        <v>1.95867140595786</v>
      </c>
      <c r="I98">
        <v>97.347937655991402</v>
      </c>
      <c r="J98">
        <v>102.786563759111</v>
      </c>
    </row>
    <row r="99" spans="1:10">
      <c r="A99" t="s">
        <v>30</v>
      </c>
      <c r="B99" t="s">
        <v>64</v>
      </c>
      <c r="C99" t="s">
        <v>31</v>
      </c>
      <c r="D99" t="s">
        <v>356</v>
      </c>
      <c r="E99">
        <v>-9693.1751416935404</v>
      </c>
      <c r="F99">
        <v>50.450831024763801</v>
      </c>
      <c r="G99">
        <v>72.405546982048193</v>
      </c>
      <c r="H99">
        <v>1.95867140595786</v>
      </c>
      <c r="I99">
        <v>127.419971273825</v>
      </c>
      <c r="J99">
        <v>102.961588120093</v>
      </c>
    </row>
    <row r="100" spans="1:10">
      <c r="A100" t="s">
        <v>30</v>
      </c>
      <c r="B100" t="s">
        <v>64</v>
      </c>
      <c r="C100" t="s">
        <v>34</v>
      </c>
      <c r="D100" t="s">
        <v>355</v>
      </c>
      <c r="E100">
        <v>-9794.6161296679202</v>
      </c>
      <c r="F100">
        <v>-71.834081554030803</v>
      </c>
      <c r="G100">
        <v>-72.757591276642202</v>
      </c>
      <c r="H100">
        <v>-2.0983646799105</v>
      </c>
      <c r="I100">
        <v>-97.210993847234306</v>
      </c>
      <c r="J100">
        <v>-53.504126500294198</v>
      </c>
    </row>
    <row r="101" spans="1:10">
      <c r="A101" t="s">
        <v>30</v>
      </c>
      <c r="B101" t="s">
        <v>64</v>
      </c>
      <c r="C101" t="s">
        <v>34</v>
      </c>
      <c r="D101" t="s">
        <v>356</v>
      </c>
      <c r="E101">
        <v>-9844.2161296679205</v>
      </c>
      <c r="F101">
        <v>-71.834081554030803</v>
      </c>
      <c r="G101">
        <v>-72.757591276642202</v>
      </c>
      <c r="H101">
        <v>-2.0983646799105</v>
      </c>
      <c r="I101">
        <v>-128.374364778309</v>
      </c>
      <c r="J101">
        <v>-119.96722750200399</v>
      </c>
    </row>
    <row r="102" spans="1:10">
      <c r="A102" t="s">
        <v>30</v>
      </c>
      <c r="B102" t="s">
        <v>65</v>
      </c>
      <c r="C102" t="s">
        <v>31</v>
      </c>
      <c r="D102" t="s">
        <v>355</v>
      </c>
      <c r="E102">
        <v>-9625.1698340662606</v>
      </c>
      <c r="F102">
        <v>59.321300772223502</v>
      </c>
      <c r="G102">
        <v>74.881357689608393</v>
      </c>
      <c r="H102">
        <v>1.95867140595786</v>
      </c>
      <c r="I102">
        <v>89.272221367261807</v>
      </c>
      <c r="J102">
        <v>81.710802780647597</v>
      </c>
    </row>
    <row r="103" spans="1:10">
      <c r="A103" t="s">
        <v>30</v>
      </c>
      <c r="B103" t="s">
        <v>65</v>
      </c>
      <c r="C103" t="s">
        <v>31</v>
      </c>
      <c r="D103" t="s">
        <v>356</v>
      </c>
      <c r="E103">
        <v>-9674.7698340662591</v>
      </c>
      <c r="F103">
        <v>59.321300772223502</v>
      </c>
      <c r="G103">
        <v>74.881357689608393</v>
      </c>
      <c r="H103">
        <v>1.95867140595786</v>
      </c>
      <c r="I103">
        <v>129.68544171730699</v>
      </c>
      <c r="J103">
        <v>112.253051857351</v>
      </c>
    </row>
    <row r="104" spans="1:10">
      <c r="A104" t="s">
        <v>30</v>
      </c>
      <c r="B104" t="s">
        <v>65</v>
      </c>
      <c r="C104" t="s">
        <v>34</v>
      </c>
      <c r="D104" t="s">
        <v>355</v>
      </c>
      <c r="E104">
        <v>-9729.9390627424691</v>
      </c>
      <c r="F104">
        <v>-63.157292861922997</v>
      </c>
      <c r="G104">
        <v>-69.012798168926295</v>
      </c>
      <c r="H104">
        <v>-2.0983646799105</v>
      </c>
      <c r="I104">
        <v>-102.612105288191</v>
      </c>
      <c r="J104">
        <v>-71.660853780037499</v>
      </c>
    </row>
    <row r="105" spans="1:10">
      <c r="A105" t="s">
        <v>30</v>
      </c>
      <c r="B105" t="s">
        <v>65</v>
      </c>
      <c r="C105" t="s">
        <v>34</v>
      </c>
      <c r="D105" t="s">
        <v>356</v>
      </c>
      <c r="E105">
        <v>-9779.5390627424695</v>
      </c>
      <c r="F105">
        <v>-63.157292861922997</v>
      </c>
      <c r="G105">
        <v>-69.012798168926295</v>
      </c>
      <c r="H105">
        <v>-2.0983646799105</v>
      </c>
      <c r="I105">
        <v>-124.832791124122</v>
      </c>
      <c r="J105">
        <v>-114.094678334809</v>
      </c>
    </row>
    <row r="106" spans="1:10">
      <c r="A106" t="s">
        <v>30</v>
      </c>
      <c r="B106" t="s">
        <v>66</v>
      </c>
      <c r="C106" t="s">
        <v>31</v>
      </c>
      <c r="D106" t="s">
        <v>355</v>
      </c>
      <c r="E106">
        <v>-5314.6972309914599</v>
      </c>
      <c r="F106">
        <v>61.716935192757099</v>
      </c>
      <c r="G106">
        <v>56.274984010319898</v>
      </c>
      <c r="H106">
        <v>1.95867140595786</v>
      </c>
      <c r="I106">
        <v>130.52575117159199</v>
      </c>
      <c r="J106">
        <v>111.064463815351</v>
      </c>
    </row>
    <row r="107" spans="1:10">
      <c r="A107" t="s">
        <v>30</v>
      </c>
      <c r="B107" t="s">
        <v>66</v>
      </c>
      <c r="C107" t="s">
        <v>31</v>
      </c>
      <c r="D107" t="s">
        <v>356</v>
      </c>
      <c r="E107">
        <v>-5364.2972309914603</v>
      </c>
      <c r="F107">
        <v>61.716935192757099</v>
      </c>
      <c r="G107">
        <v>56.274984010319898</v>
      </c>
      <c r="H107">
        <v>1.95867140595786</v>
      </c>
      <c r="I107">
        <v>112.257748147667</v>
      </c>
      <c r="J107">
        <v>121.82694638282</v>
      </c>
    </row>
    <row r="108" spans="1:10">
      <c r="A108" t="s">
        <v>30</v>
      </c>
      <c r="B108" t="s">
        <v>66</v>
      </c>
      <c r="C108" t="s">
        <v>34</v>
      </c>
      <c r="D108" t="s">
        <v>355</v>
      </c>
      <c r="E108">
        <v>-6647.8862003371996</v>
      </c>
      <c r="F108">
        <v>-80.595351273549895</v>
      </c>
      <c r="G108">
        <v>-88.048107338329999</v>
      </c>
      <c r="H108">
        <v>-2.0983646799105</v>
      </c>
      <c r="I108">
        <v>-62.346948121698603</v>
      </c>
      <c r="J108">
        <v>-69.642387227638807</v>
      </c>
    </row>
    <row r="109" spans="1:10">
      <c r="A109" t="s">
        <v>30</v>
      </c>
      <c r="B109" t="s">
        <v>66</v>
      </c>
      <c r="C109" t="s">
        <v>34</v>
      </c>
      <c r="D109" t="s">
        <v>356</v>
      </c>
      <c r="E109">
        <v>-6697.4862003372</v>
      </c>
      <c r="F109">
        <v>-80.595351273549895</v>
      </c>
      <c r="G109">
        <v>-88.048107338329999</v>
      </c>
      <c r="H109">
        <v>-2.0983646799105</v>
      </c>
      <c r="I109">
        <v>-142.57562741460501</v>
      </c>
      <c r="J109">
        <v>-138.92795964556501</v>
      </c>
    </row>
    <row r="110" spans="1:10">
      <c r="A110" t="s">
        <v>30</v>
      </c>
      <c r="B110" t="s">
        <v>67</v>
      </c>
      <c r="C110" t="s">
        <v>31</v>
      </c>
      <c r="D110" t="s">
        <v>355</v>
      </c>
      <c r="E110">
        <v>-5159.4937471314097</v>
      </c>
      <c r="F110">
        <v>24.969459607899001</v>
      </c>
      <c r="G110">
        <v>21.046376861662502</v>
      </c>
      <c r="H110">
        <v>1.3653878031997599</v>
      </c>
      <c r="I110">
        <v>125.899278519467</v>
      </c>
      <c r="J110">
        <v>60.055645821479303</v>
      </c>
    </row>
    <row r="111" spans="1:10">
      <c r="A111" t="s">
        <v>30</v>
      </c>
      <c r="B111" t="s">
        <v>67</v>
      </c>
      <c r="C111" t="s">
        <v>31</v>
      </c>
      <c r="D111" t="s">
        <v>356</v>
      </c>
      <c r="E111">
        <v>-5198.4494960359298</v>
      </c>
      <c r="F111">
        <v>24.969459607899001</v>
      </c>
      <c r="G111">
        <v>21.046376861662502</v>
      </c>
      <c r="H111">
        <v>1.3653878031997599</v>
      </c>
      <c r="I111">
        <v>60.477958671271601</v>
      </c>
      <c r="J111">
        <v>49.188193284923102</v>
      </c>
    </row>
    <row r="112" spans="1:10">
      <c r="A112" t="s">
        <v>30</v>
      </c>
      <c r="B112" t="s">
        <v>67</v>
      </c>
      <c r="C112" t="s">
        <v>34</v>
      </c>
      <c r="D112" t="s">
        <v>355</v>
      </c>
      <c r="E112">
        <v>-6217.6218553179797</v>
      </c>
      <c r="F112">
        <v>-39.686640423718302</v>
      </c>
      <c r="G112">
        <v>-77.7149354833346</v>
      </c>
      <c r="H112">
        <v>-1.462767839414</v>
      </c>
      <c r="I112">
        <v>-4.9091867282552597</v>
      </c>
      <c r="J112">
        <v>-28.2373826637379</v>
      </c>
    </row>
    <row r="113" spans="1:10">
      <c r="A113" t="s">
        <v>30</v>
      </c>
      <c r="B113" t="s">
        <v>67</v>
      </c>
      <c r="C113" t="s">
        <v>34</v>
      </c>
      <c r="D113" t="s">
        <v>356</v>
      </c>
      <c r="E113">
        <v>-6256.5776042224898</v>
      </c>
      <c r="F113">
        <v>-39.686640423718302</v>
      </c>
      <c r="G113">
        <v>-77.7149354833346</v>
      </c>
      <c r="H113">
        <v>-1.462767839414</v>
      </c>
      <c r="I113">
        <v>-115.160398607243</v>
      </c>
      <c r="J113">
        <v>-62.9931906562215</v>
      </c>
    </row>
    <row r="114" spans="1:10">
      <c r="A114" t="s">
        <v>30</v>
      </c>
      <c r="B114" t="s">
        <v>68</v>
      </c>
      <c r="C114" t="s">
        <v>31</v>
      </c>
      <c r="D114" t="s">
        <v>355</v>
      </c>
      <c r="E114">
        <v>-4790.7887763073304</v>
      </c>
      <c r="F114">
        <v>26.711687983011799</v>
      </c>
      <c r="G114">
        <v>62.245475738091997</v>
      </c>
      <c r="H114">
        <v>1.3653878031997599</v>
      </c>
      <c r="I114">
        <v>117.917544926481</v>
      </c>
      <c r="J114">
        <v>136.68028136451201</v>
      </c>
    </row>
    <row r="115" spans="1:10">
      <c r="A115" t="s">
        <v>30</v>
      </c>
      <c r="B115" t="s">
        <v>68</v>
      </c>
      <c r="C115" t="s">
        <v>31</v>
      </c>
      <c r="D115" t="s">
        <v>356</v>
      </c>
      <c r="E115">
        <v>-4829.7445252118496</v>
      </c>
      <c r="F115">
        <v>26.711687983011799</v>
      </c>
      <c r="G115">
        <v>62.245475738091997</v>
      </c>
      <c r="H115">
        <v>1.3653878031997599</v>
      </c>
      <c r="I115">
        <v>105.10198517845301</v>
      </c>
      <c r="J115">
        <v>61.877127612416103</v>
      </c>
    </row>
    <row r="116" spans="1:10">
      <c r="A116" t="s">
        <v>30</v>
      </c>
      <c r="B116" t="s">
        <v>68</v>
      </c>
      <c r="C116" t="s">
        <v>34</v>
      </c>
      <c r="D116" t="s">
        <v>355</v>
      </c>
      <c r="E116">
        <v>-5319.2716621333102</v>
      </c>
      <c r="F116">
        <v>-81.112318169457794</v>
      </c>
      <c r="G116">
        <v>-74.438912826848906</v>
      </c>
      <c r="H116">
        <v>-1.462767839414</v>
      </c>
      <c r="I116">
        <v>-87.908388961822496</v>
      </c>
      <c r="J116">
        <v>-20.960769554281299</v>
      </c>
    </row>
    <row r="117" spans="1:10">
      <c r="A117" t="s">
        <v>30</v>
      </c>
      <c r="B117" t="s">
        <v>68</v>
      </c>
      <c r="C117" t="s">
        <v>34</v>
      </c>
      <c r="D117" t="s">
        <v>356</v>
      </c>
      <c r="E117">
        <v>-5358.2274110378203</v>
      </c>
      <c r="F117">
        <v>-81.112318169457794</v>
      </c>
      <c r="G117">
        <v>-74.438912826848906</v>
      </c>
      <c r="H117">
        <v>-1.462767839414</v>
      </c>
      <c r="I117">
        <v>-112.892484188941</v>
      </c>
      <c r="J117">
        <v>-114.79956938016799</v>
      </c>
    </row>
    <row r="118" spans="1:10">
      <c r="A118" t="s">
        <v>30</v>
      </c>
      <c r="B118" t="s">
        <v>69</v>
      </c>
      <c r="C118" t="s">
        <v>31</v>
      </c>
      <c r="D118" t="s">
        <v>355</v>
      </c>
      <c r="E118">
        <v>-5600.6329684393504</v>
      </c>
      <c r="F118">
        <v>43.714465112375301</v>
      </c>
      <c r="G118">
        <v>64.384314389519901</v>
      </c>
      <c r="H118">
        <v>1.3653878031997599</v>
      </c>
      <c r="I118">
        <v>26.362122940782498</v>
      </c>
      <c r="J118">
        <v>58.181832622263101</v>
      </c>
    </row>
    <row r="119" spans="1:10">
      <c r="A119" t="s">
        <v>30</v>
      </c>
      <c r="B119" t="s">
        <v>69</v>
      </c>
      <c r="C119" t="s">
        <v>31</v>
      </c>
      <c r="D119" t="s">
        <v>356</v>
      </c>
      <c r="E119">
        <v>-5639.5887173438596</v>
      </c>
      <c r="F119">
        <v>43.714465112375301</v>
      </c>
      <c r="G119">
        <v>64.384314389519901</v>
      </c>
      <c r="H119">
        <v>1.3653878031997599</v>
      </c>
      <c r="I119">
        <v>100.25879542235</v>
      </c>
      <c r="J119">
        <v>75.152050950058296</v>
      </c>
    </row>
    <row r="120" spans="1:10">
      <c r="A120" t="s">
        <v>30</v>
      </c>
      <c r="B120" t="s">
        <v>69</v>
      </c>
      <c r="C120" t="s">
        <v>34</v>
      </c>
      <c r="D120" t="s">
        <v>355</v>
      </c>
      <c r="E120">
        <v>-5769.1030676996897</v>
      </c>
      <c r="F120">
        <v>-42.775844242010898</v>
      </c>
      <c r="G120">
        <v>-28.604287940632101</v>
      </c>
      <c r="H120">
        <v>-1.462767839414</v>
      </c>
      <c r="I120">
        <v>-99.462211448118794</v>
      </c>
      <c r="J120">
        <v>-60.407702428202498</v>
      </c>
    </row>
    <row r="121" spans="1:10">
      <c r="A121" t="s">
        <v>30</v>
      </c>
      <c r="B121" t="s">
        <v>69</v>
      </c>
      <c r="C121" t="s">
        <v>34</v>
      </c>
      <c r="D121" t="s">
        <v>356</v>
      </c>
      <c r="E121">
        <v>-5808.0588166041998</v>
      </c>
      <c r="F121">
        <v>-42.775844242010898</v>
      </c>
      <c r="G121">
        <v>-28.604287940632101</v>
      </c>
      <c r="H121">
        <v>-1.462767839414</v>
      </c>
      <c r="I121">
        <v>-62.440801938134001</v>
      </c>
      <c r="J121">
        <v>-74.468196057867999</v>
      </c>
    </row>
    <row r="122" spans="1:10">
      <c r="A122" t="s">
        <v>30</v>
      </c>
      <c r="B122" t="s">
        <v>70</v>
      </c>
      <c r="C122" t="s">
        <v>31</v>
      </c>
      <c r="D122" t="s">
        <v>355</v>
      </c>
      <c r="E122">
        <v>-7550.2871988216802</v>
      </c>
      <c r="F122">
        <v>37.764364017087303</v>
      </c>
      <c r="G122">
        <v>28.032678340100698</v>
      </c>
      <c r="H122">
        <v>1.3653878031997599</v>
      </c>
      <c r="I122">
        <v>69.098085239816001</v>
      </c>
      <c r="J122">
        <v>55.2404619245305</v>
      </c>
    </row>
    <row r="123" spans="1:10">
      <c r="A123" t="s">
        <v>30</v>
      </c>
      <c r="B123" t="s">
        <v>70</v>
      </c>
      <c r="C123" t="s">
        <v>31</v>
      </c>
      <c r="D123" t="s">
        <v>356</v>
      </c>
      <c r="E123">
        <v>-7589.2429477261903</v>
      </c>
      <c r="F123">
        <v>37.764364017087303</v>
      </c>
      <c r="G123">
        <v>28.032678340100698</v>
      </c>
      <c r="H123">
        <v>1.3653878031997599</v>
      </c>
      <c r="I123">
        <v>59.566452069566601</v>
      </c>
      <c r="J123">
        <v>66.246776224047196</v>
      </c>
    </row>
    <row r="124" spans="1:10">
      <c r="A124" t="s">
        <v>30</v>
      </c>
      <c r="B124" t="s">
        <v>70</v>
      </c>
      <c r="C124" t="s">
        <v>34</v>
      </c>
      <c r="D124" t="s">
        <v>355</v>
      </c>
      <c r="E124">
        <v>-7833.3269666966298</v>
      </c>
      <c r="F124">
        <v>-39.811624799073897</v>
      </c>
      <c r="G124">
        <v>-46.320896857679699</v>
      </c>
      <c r="H124">
        <v>-1.462767839414</v>
      </c>
      <c r="I124">
        <v>-27.420105021443</v>
      </c>
      <c r="J124">
        <v>-50.8517940745947</v>
      </c>
    </row>
    <row r="125" spans="1:10">
      <c r="A125" t="s">
        <v>30</v>
      </c>
      <c r="B125" t="s">
        <v>70</v>
      </c>
      <c r="C125" t="s">
        <v>34</v>
      </c>
      <c r="D125" t="s">
        <v>356</v>
      </c>
      <c r="E125">
        <v>-7872.2827156011499</v>
      </c>
      <c r="F125">
        <v>-39.811624799073897</v>
      </c>
      <c r="G125">
        <v>-46.320896857679699</v>
      </c>
      <c r="H125">
        <v>-1.462767839414</v>
      </c>
      <c r="I125">
        <v>-74.581949255688599</v>
      </c>
      <c r="J125">
        <v>-68.204616798269996</v>
      </c>
    </row>
    <row r="126" spans="1:10">
      <c r="A126" t="s">
        <v>30</v>
      </c>
      <c r="B126" t="s">
        <v>71</v>
      </c>
      <c r="C126" t="s">
        <v>31</v>
      </c>
      <c r="D126" t="s">
        <v>355</v>
      </c>
      <c r="E126">
        <v>-6550.9342068912301</v>
      </c>
      <c r="F126">
        <v>40.485138351280497</v>
      </c>
      <c r="G126">
        <v>27.578911660031299</v>
      </c>
      <c r="H126">
        <v>1.3653878031997599</v>
      </c>
      <c r="I126">
        <v>49.686790453451998</v>
      </c>
      <c r="J126">
        <v>34.394504332747601</v>
      </c>
    </row>
    <row r="127" spans="1:10">
      <c r="A127" t="s">
        <v>30</v>
      </c>
      <c r="B127" t="s">
        <v>71</v>
      </c>
      <c r="C127" t="s">
        <v>31</v>
      </c>
      <c r="D127" t="s">
        <v>356</v>
      </c>
      <c r="E127">
        <v>-6589.8899557957402</v>
      </c>
      <c r="F127">
        <v>40.485138351280497</v>
      </c>
      <c r="G127">
        <v>27.578911660031299</v>
      </c>
      <c r="H127">
        <v>1.3653878031997599</v>
      </c>
      <c r="I127">
        <v>55.506648550357703</v>
      </c>
      <c r="J127">
        <v>65.8002110996608</v>
      </c>
    </row>
    <row r="128" spans="1:10">
      <c r="A128" t="s">
        <v>30</v>
      </c>
      <c r="B128" t="s">
        <v>71</v>
      </c>
      <c r="C128" t="s">
        <v>34</v>
      </c>
      <c r="D128" t="s">
        <v>355</v>
      </c>
      <c r="E128">
        <v>-7196.59058563086</v>
      </c>
      <c r="F128">
        <v>-28.504266787450199</v>
      </c>
      <c r="G128">
        <v>-35.884467776833397</v>
      </c>
      <c r="H128">
        <v>-1.462767839414</v>
      </c>
      <c r="I128">
        <v>-30.009667203009901</v>
      </c>
      <c r="J128">
        <v>-59.724451300443903</v>
      </c>
    </row>
    <row r="129" spans="1:10">
      <c r="A129" t="s">
        <v>30</v>
      </c>
      <c r="B129" t="s">
        <v>71</v>
      </c>
      <c r="C129" t="s">
        <v>34</v>
      </c>
      <c r="D129" t="s">
        <v>356</v>
      </c>
      <c r="E129">
        <v>-7235.5463345353801</v>
      </c>
      <c r="F129">
        <v>-28.504266787450199</v>
      </c>
      <c r="G129">
        <v>-35.884467776833397</v>
      </c>
      <c r="H129">
        <v>-1.462767839414</v>
      </c>
      <c r="I129">
        <v>-61.576749262002103</v>
      </c>
      <c r="J129">
        <v>-53.989456219483202</v>
      </c>
    </row>
    <row r="130" spans="1:10">
      <c r="A130" t="s">
        <v>30</v>
      </c>
      <c r="B130" t="s">
        <v>72</v>
      </c>
      <c r="C130" t="s">
        <v>31</v>
      </c>
      <c r="D130" t="s">
        <v>355</v>
      </c>
      <c r="E130">
        <v>-6687.6329236714</v>
      </c>
      <c r="F130">
        <v>30.3948049721952</v>
      </c>
      <c r="G130">
        <v>29.344837732175801</v>
      </c>
      <c r="H130">
        <v>1.3653878031997599</v>
      </c>
      <c r="I130">
        <v>52.005891129735701</v>
      </c>
      <c r="J130">
        <v>42.055853468934799</v>
      </c>
    </row>
    <row r="131" spans="1:10">
      <c r="A131" t="s">
        <v>30</v>
      </c>
      <c r="B131" t="s">
        <v>72</v>
      </c>
      <c r="C131" t="s">
        <v>31</v>
      </c>
      <c r="D131" t="s">
        <v>356</v>
      </c>
      <c r="E131">
        <v>-6726.5886725759101</v>
      </c>
      <c r="F131">
        <v>30.3948049721952</v>
      </c>
      <c r="G131">
        <v>29.344837732175801</v>
      </c>
      <c r="H131">
        <v>1.3653878031997599</v>
      </c>
      <c r="I131">
        <v>59.043982315189602</v>
      </c>
      <c r="J131">
        <v>53.251413659792703</v>
      </c>
    </row>
    <row r="132" spans="1:10">
      <c r="A132" t="s">
        <v>30</v>
      </c>
      <c r="B132" t="s">
        <v>72</v>
      </c>
      <c r="C132" t="s">
        <v>34</v>
      </c>
      <c r="D132" t="s">
        <v>355</v>
      </c>
      <c r="E132">
        <v>-7113.5711576889198</v>
      </c>
      <c r="F132">
        <v>-30.660009830189399</v>
      </c>
      <c r="G132">
        <v>-38.1519489848219</v>
      </c>
      <c r="H132">
        <v>-1.462767839414</v>
      </c>
      <c r="I132">
        <v>-31.941501308010899</v>
      </c>
      <c r="J132">
        <v>-40.996266208525697</v>
      </c>
    </row>
    <row r="133" spans="1:10">
      <c r="A133" t="s">
        <v>30</v>
      </c>
      <c r="B133" t="s">
        <v>72</v>
      </c>
      <c r="C133" t="s">
        <v>34</v>
      </c>
      <c r="D133" t="s">
        <v>356</v>
      </c>
      <c r="E133">
        <v>-7152.5269065934299</v>
      </c>
      <c r="F133">
        <v>-30.660009830189399</v>
      </c>
      <c r="G133">
        <v>-38.1519489848219</v>
      </c>
      <c r="H133">
        <v>-1.462767839414</v>
      </c>
      <c r="I133">
        <v>-66.281637376668101</v>
      </c>
      <c r="J133">
        <v>-53.0139614591655</v>
      </c>
    </row>
    <row r="134" spans="1:10">
      <c r="A134" t="s">
        <v>30</v>
      </c>
      <c r="B134" t="s">
        <v>73</v>
      </c>
      <c r="C134" t="s">
        <v>31</v>
      </c>
      <c r="D134" t="s">
        <v>355</v>
      </c>
      <c r="E134">
        <v>-7004.5453304577904</v>
      </c>
      <c r="F134">
        <v>129.44115821204201</v>
      </c>
      <c r="G134">
        <v>115.93944202480399</v>
      </c>
      <c r="H134">
        <v>1.95867140595814</v>
      </c>
      <c r="I134">
        <v>167.00195265592799</v>
      </c>
      <c r="J134">
        <v>-85.439824009374703</v>
      </c>
    </row>
    <row r="135" spans="1:10">
      <c r="A135" t="s">
        <v>30</v>
      </c>
      <c r="B135" t="s">
        <v>73</v>
      </c>
      <c r="C135" t="s">
        <v>31</v>
      </c>
      <c r="D135" t="s">
        <v>356</v>
      </c>
      <c r="E135">
        <v>-7054.1453304577899</v>
      </c>
      <c r="F135">
        <v>129.44115821204201</v>
      </c>
      <c r="G135">
        <v>115.93944202480399</v>
      </c>
      <c r="H135">
        <v>1.95867140595814</v>
      </c>
      <c r="I135">
        <v>178.08998065862801</v>
      </c>
      <c r="J135">
        <v>178.65698917139201</v>
      </c>
    </row>
    <row r="136" spans="1:10">
      <c r="A136" t="s">
        <v>30</v>
      </c>
      <c r="B136" t="s">
        <v>73</v>
      </c>
      <c r="C136" t="s">
        <v>34</v>
      </c>
      <c r="D136" t="s">
        <v>355</v>
      </c>
      <c r="E136">
        <v>-7235.28028710735</v>
      </c>
      <c r="F136">
        <v>14.6023543285774</v>
      </c>
      <c r="G136">
        <v>-110.721851546867</v>
      </c>
      <c r="H136">
        <v>-2.09836467991029</v>
      </c>
      <c r="I136">
        <v>-181.36298155403699</v>
      </c>
      <c r="J136">
        <v>-222.66805503861801</v>
      </c>
    </row>
    <row r="137" spans="1:10">
      <c r="A137" t="s">
        <v>30</v>
      </c>
      <c r="B137" t="s">
        <v>73</v>
      </c>
      <c r="C137" t="s">
        <v>34</v>
      </c>
      <c r="D137" t="s">
        <v>356</v>
      </c>
      <c r="E137">
        <v>-7284.8802871073503</v>
      </c>
      <c r="F137">
        <v>14.6023543285774</v>
      </c>
      <c r="G137">
        <v>-110.721851546867</v>
      </c>
      <c r="H137">
        <v>-2.09836467991029</v>
      </c>
      <c r="I137">
        <v>-176.27647907513401</v>
      </c>
      <c r="J137">
        <v>-40.229979343465899</v>
      </c>
    </row>
    <row r="138" spans="1:10">
      <c r="A138" t="s">
        <v>30</v>
      </c>
      <c r="B138" t="s">
        <v>74</v>
      </c>
      <c r="C138" t="s">
        <v>31</v>
      </c>
      <c r="D138" t="s">
        <v>355</v>
      </c>
      <c r="E138">
        <v>-4906.69460768109</v>
      </c>
      <c r="F138">
        <v>29.979342285948199</v>
      </c>
      <c r="G138">
        <v>50.6435733951187</v>
      </c>
      <c r="H138">
        <v>1.3653878031997599</v>
      </c>
      <c r="I138">
        <v>28.4981315584232</v>
      </c>
      <c r="J138">
        <v>32.621514499990703</v>
      </c>
    </row>
    <row r="139" spans="1:10">
      <c r="A139" t="s">
        <v>30</v>
      </c>
      <c r="B139" t="s">
        <v>74</v>
      </c>
      <c r="C139" t="s">
        <v>31</v>
      </c>
      <c r="D139" t="s">
        <v>356</v>
      </c>
      <c r="E139">
        <v>-4945.6503565856001</v>
      </c>
      <c r="F139">
        <v>29.979342285948199</v>
      </c>
      <c r="G139">
        <v>50.6435733951187</v>
      </c>
      <c r="H139">
        <v>1.3653878031997599</v>
      </c>
      <c r="I139">
        <v>83.871826899709404</v>
      </c>
      <c r="J139">
        <v>50.880464316516502</v>
      </c>
    </row>
    <row r="140" spans="1:10">
      <c r="A140" t="s">
        <v>30</v>
      </c>
      <c r="B140" t="s">
        <v>74</v>
      </c>
      <c r="C140" t="s">
        <v>34</v>
      </c>
      <c r="D140" t="s">
        <v>355</v>
      </c>
      <c r="E140">
        <v>-5491.6317481199803</v>
      </c>
      <c r="F140">
        <v>-25.212241493419501</v>
      </c>
      <c r="G140">
        <v>-29.423223191688699</v>
      </c>
      <c r="H140">
        <v>-1.462767839414</v>
      </c>
      <c r="I140">
        <v>-73.239943784010293</v>
      </c>
      <c r="J140">
        <v>-42.0700992433921</v>
      </c>
    </row>
    <row r="141" spans="1:10">
      <c r="A141" t="s">
        <v>30</v>
      </c>
      <c r="B141" t="s">
        <v>74</v>
      </c>
      <c r="C141" t="s">
        <v>34</v>
      </c>
      <c r="D141" t="s">
        <v>356</v>
      </c>
      <c r="E141">
        <v>-5530.5874970244904</v>
      </c>
      <c r="F141">
        <v>-25.212241493419501</v>
      </c>
      <c r="G141">
        <v>-29.423223191688699</v>
      </c>
      <c r="H141">
        <v>-1.462767839414</v>
      </c>
      <c r="I141">
        <v>-62.830553494663498</v>
      </c>
      <c r="J141">
        <v>-45.551036603078899</v>
      </c>
    </row>
    <row r="142" spans="1:10">
      <c r="A142" t="s">
        <v>30</v>
      </c>
      <c r="B142" t="s">
        <v>75</v>
      </c>
      <c r="C142" t="s">
        <v>31</v>
      </c>
      <c r="D142" t="s">
        <v>355</v>
      </c>
      <c r="E142">
        <v>-4593.3707585810598</v>
      </c>
      <c r="F142">
        <v>-14.0617762099816</v>
      </c>
      <c r="G142">
        <v>32.867000055464999</v>
      </c>
      <c r="H142">
        <v>0.61973587454135204</v>
      </c>
      <c r="I142">
        <v>71.727099491313794</v>
      </c>
      <c r="J142">
        <v>103.061583048328</v>
      </c>
    </row>
    <row r="143" spans="1:10">
      <c r="A143" t="s">
        <v>30</v>
      </c>
      <c r="B143" t="s">
        <v>75</v>
      </c>
      <c r="C143" t="s">
        <v>31</v>
      </c>
      <c r="D143" t="s">
        <v>356</v>
      </c>
      <c r="E143">
        <v>-4621.2707585810604</v>
      </c>
      <c r="F143">
        <v>-14.0617762099816</v>
      </c>
      <c r="G143">
        <v>32.867000055464999</v>
      </c>
      <c r="H143">
        <v>0.61973587454135204</v>
      </c>
      <c r="I143">
        <v>56.372087376100602</v>
      </c>
      <c r="J143">
        <v>-7.1097032899787693E-2</v>
      </c>
    </row>
    <row r="144" spans="1:10">
      <c r="A144" t="s">
        <v>30</v>
      </c>
      <c r="B144" t="s">
        <v>75</v>
      </c>
      <c r="C144" t="s">
        <v>34</v>
      </c>
      <c r="D144" t="s">
        <v>355</v>
      </c>
      <c r="E144">
        <v>-5220.1094734308699</v>
      </c>
      <c r="F144">
        <v>-54.908668072366403</v>
      </c>
      <c r="G144">
        <v>-44.1982538942177</v>
      </c>
      <c r="H144">
        <v>-0.66393569950292997</v>
      </c>
      <c r="I144">
        <v>-45.541687988616502</v>
      </c>
      <c r="J144">
        <v>43.515554934127799</v>
      </c>
    </row>
    <row r="145" spans="1:10">
      <c r="A145" t="s">
        <v>30</v>
      </c>
      <c r="B145" t="s">
        <v>75</v>
      </c>
      <c r="C145" t="s">
        <v>34</v>
      </c>
      <c r="D145" t="s">
        <v>356</v>
      </c>
      <c r="E145">
        <v>-5248.0094734308695</v>
      </c>
      <c r="F145">
        <v>-54.908668072366403</v>
      </c>
      <c r="G145">
        <v>-44.1982538942177</v>
      </c>
      <c r="H145">
        <v>-0.66393569950292997</v>
      </c>
      <c r="I145">
        <v>-65.313562773536503</v>
      </c>
      <c r="J145">
        <v>-67.160142259923603</v>
      </c>
    </row>
    <row r="146" spans="1:10">
      <c r="A146" t="s">
        <v>30</v>
      </c>
      <c r="B146" t="s">
        <v>76</v>
      </c>
      <c r="C146" t="s">
        <v>31</v>
      </c>
      <c r="D146" t="s">
        <v>355</v>
      </c>
      <c r="E146">
        <v>-8780.5998741435997</v>
      </c>
      <c r="F146">
        <v>-83.532913293389697</v>
      </c>
      <c r="G146">
        <v>136.43233141239</v>
      </c>
      <c r="H146">
        <v>1.95867140595786</v>
      </c>
      <c r="I146">
        <v>159.41608676434399</v>
      </c>
      <c r="J146">
        <v>384.92905468223398</v>
      </c>
    </row>
    <row r="147" spans="1:10">
      <c r="A147" t="s">
        <v>30</v>
      </c>
      <c r="B147" t="s">
        <v>76</v>
      </c>
      <c r="C147" t="s">
        <v>31</v>
      </c>
      <c r="D147" t="s">
        <v>356</v>
      </c>
      <c r="E147">
        <v>-8830.1998741436</v>
      </c>
      <c r="F147">
        <v>-83.532913293389697</v>
      </c>
      <c r="G147">
        <v>136.43233141239</v>
      </c>
      <c r="H147">
        <v>1.95867140595786</v>
      </c>
      <c r="I147">
        <v>204.081256192898</v>
      </c>
      <c r="J147">
        <v>-33.591928713783901</v>
      </c>
    </row>
    <row r="148" spans="1:10">
      <c r="A148" t="s">
        <v>30</v>
      </c>
      <c r="B148" t="s">
        <v>76</v>
      </c>
      <c r="C148" t="s">
        <v>34</v>
      </c>
      <c r="D148" t="s">
        <v>355</v>
      </c>
      <c r="E148">
        <v>-9219.6548522459198</v>
      </c>
      <c r="F148">
        <v>-197.2540345649</v>
      </c>
      <c r="G148">
        <v>-105.832746917313</v>
      </c>
      <c r="H148">
        <v>-2.0983646799105</v>
      </c>
      <c r="I148">
        <v>-218.937173739499</v>
      </c>
      <c r="J148">
        <v>225.34725029770701</v>
      </c>
    </row>
    <row r="149" spans="1:10">
      <c r="A149" t="s">
        <v>30</v>
      </c>
      <c r="B149" t="s">
        <v>76</v>
      </c>
      <c r="C149" t="s">
        <v>34</v>
      </c>
      <c r="D149" t="s">
        <v>356</v>
      </c>
      <c r="E149">
        <v>-9269.2548522459201</v>
      </c>
      <c r="F149">
        <v>-197.2540345649</v>
      </c>
      <c r="G149">
        <v>-105.832746917313</v>
      </c>
      <c r="H149">
        <v>-2.0983646799105</v>
      </c>
      <c r="I149">
        <v>-168.743631233315</v>
      </c>
      <c r="J149">
        <v>-226.571304666972</v>
      </c>
    </row>
    <row r="150" spans="1:10">
      <c r="A150" t="s">
        <v>30</v>
      </c>
      <c r="B150" t="s">
        <v>77</v>
      </c>
      <c r="C150" t="s">
        <v>31</v>
      </c>
      <c r="D150" t="s">
        <v>355</v>
      </c>
      <c r="E150">
        <v>-4122.1448515608699</v>
      </c>
      <c r="F150">
        <v>1.0620027787259601</v>
      </c>
      <c r="G150">
        <v>15.312312471892</v>
      </c>
      <c r="H150">
        <v>0.61973587454135204</v>
      </c>
      <c r="I150">
        <v>52.871505477972903</v>
      </c>
      <c r="J150">
        <v>61.133351277719399</v>
      </c>
    </row>
    <row r="151" spans="1:10">
      <c r="A151" t="s">
        <v>30</v>
      </c>
      <c r="B151" t="s">
        <v>77</v>
      </c>
      <c r="C151" t="s">
        <v>31</v>
      </c>
      <c r="D151" t="s">
        <v>356</v>
      </c>
      <c r="E151">
        <v>-4150.0448515608696</v>
      </c>
      <c r="F151">
        <v>1.0620027787259601</v>
      </c>
      <c r="G151">
        <v>15.312312471892</v>
      </c>
      <c r="H151">
        <v>0.61973587454135204</v>
      </c>
      <c r="I151">
        <v>35.222903568467601</v>
      </c>
      <c r="J151">
        <v>14.693005256804501</v>
      </c>
    </row>
    <row r="152" spans="1:10">
      <c r="A152" t="s">
        <v>30</v>
      </c>
      <c r="B152" t="s">
        <v>77</v>
      </c>
      <c r="C152" t="s">
        <v>34</v>
      </c>
      <c r="D152" t="s">
        <v>355</v>
      </c>
      <c r="E152">
        <v>-4696.7400225928404</v>
      </c>
      <c r="F152">
        <v>-35.128328072362201</v>
      </c>
      <c r="G152">
        <v>-33.599692624785803</v>
      </c>
      <c r="H152">
        <v>-0.66393569950292997</v>
      </c>
      <c r="I152">
        <v>-12.3078746332354</v>
      </c>
      <c r="J152">
        <v>11.362984040220899</v>
      </c>
    </row>
    <row r="153" spans="1:10">
      <c r="A153" t="s">
        <v>30</v>
      </c>
      <c r="B153" t="s">
        <v>77</v>
      </c>
      <c r="C153" t="s">
        <v>34</v>
      </c>
      <c r="D153" t="s">
        <v>356</v>
      </c>
      <c r="E153">
        <v>-4724.6400225928401</v>
      </c>
      <c r="F153">
        <v>-35.128328072362201</v>
      </c>
      <c r="G153">
        <v>-33.599692624785803</v>
      </c>
      <c r="H153">
        <v>-0.66393569950292997</v>
      </c>
      <c r="I153">
        <v>-51.350151197701003</v>
      </c>
      <c r="J153">
        <v>-47.802278349136401</v>
      </c>
    </row>
    <row r="154" spans="1:10">
      <c r="A154" t="s">
        <v>30</v>
      </c>
      <c r="B154" t="s">
        <v>78</v>
      </c>
      <c r="C154" t="s">
        <v>31</v>
      </c>
      <c r="D154" t="s">
        <v>355</v>
      </c>
      <c r="E154">
        <v>-10070.394988460899</v>
      </c>
      <c r="F154">
        <v>80.639905571150607</v>
      </c>
      <c r="G154">
        <v>76.027652462000404</v>
      </c>
      <c r="H154">
        <v>1.95867140595786</v>
      </c>
      <c r="I154">
        <v>93.003317663085198</v>
      </c>
      <c r="J154">
        <v>15.0656441465567</v>
      </c>
    </row>
    <row r="155" spans="1:10">
      <c r="A155" t="s">
        <v>30</v>
      </c>
      <c r="B155" t="s">
        <v>78</v>
      </c>
      <c r="C155" t="s">
        <v>31</v>
      </c>
      <c r="D155" t="s">
        <v>356</v>
      </c>
      <c r="E155">
        <v>-10119.9949884609</v>
      </c>
      <c r="F155">
        <v>80.639905571150607</v>
      </c>
      <c r="G155">
        <v>76.027652462000404</v>
      </c>
      <c r="H155">
        <v>1.95867140595786</v>
      </c>
      <c r="I155">
        <v>135.04551337604499</v>
      </c>
      <c r="J155">
        <v>119.78110556732101</v>
      </c>
    </row>
    <row r="156" spans="1:10">
      <c r="A156" t="s">
        <v>30</v>
      </c>
      <c r="B156" t="s">
        <v>78</v>
      </c>
      <c r="C156" t="s">
        <v>34</v>
      </c>
      <c r="D156" t="s">
        <v>355</v>
      </c>
      <c r="E156">
        <v>-10397.4089866467</v>
      </c>
      <c r="F156">
        <v>-26.471729971548601</v>
      </c>
      <c r="G156">
        <v>-69.851420720361304</v>
      </c>
      <c r="H156">
        <v>-2.0983646799105</v>
      </c>
      <c r="I156">
        <v>-100.847642987836</v>
      </c>
      <c r="J156">
        <v>-130.222904527552</v>
      </c>
    </row>
    <row r="157" spans="1:10">
      <c r="A157" t="s">
        <v>30</v>
      </c>
      <c r="B157" t="s">
        <v>78</v>
      </c>
      <c r="C157" t="s">
        <v>34</v>
      </c>
      <c r="D157" t="s">
        <v>356</v>
      </c>
      <c r="E157">
        <v>-10447.008986646701</v>
      </c>
      <c r="F157">
        <v>-26.471729971548601</v>
      </c>
      <c r="G157">
        <v>-69.851420720361304</v>
      </c>
      <c r="H157">
        <v>-2.0983646799105</v>
      </c>
      <c r="I157">
        <v>-123.743520301714</v>
      </c>
      <c r="J157">
        <v>-67.017021589550595</v>
      </c>
    </row>
    <row r="158" spans="1:10">
      <c r="A158" t="s">
        <v>30</v>
      </c>
      <c r="B158" t="s">
        <v>79</v>
      </c>
      <c r="C158" t="s">
        <v>31</v>
      </c>
      <c r="D158" t="s">
        <v>355</v>
      </c>
      <c r="E158">
        <v>-4217.0452013150298</v>
      </c>
      <c r="F158">
        <v>25.325737657246901</v>
      </c>
      <c r="G158">
        <v>33.467444778609497</v>
      </c>
      <c r="H158">
        <v>0.43201723460624403</v>
      </c>
      <c r="I158">
        <v>-24.047390765530601</v>
      </c>
      <c r="J158">
        <v>-19.990748629534998</v>
      </c>
    </row>
    <row r="159" spans="1:10">
      <c r="A159" t="s">
        <v>30</v>
      </c>
      <c r="B159" t="s">
        <v>79</v>
      </c>
      <c r="C159" t="s">
        <v>31</v>
      </c>
      <c r="D159" t="s">
        <v>356</v>
      </c>
      <c r="E159">
        <v>-4238.9578100738099</v>
      </c>
      <c r="F159">
        <v>25.325737657246901</v>
      </c>
      <c r="G159">
        <v>33.467444778609497</v>
      </c>
      <c r="H159">
        <v>0.43201723460624403</v>
      </c>
      <c r="I159">
        <v>44.133998878022702</v>
      </c>
      <c r="J159">
        <v>32.272257616341001</v>
      </c>
    </row>
    <row r="160" spans="1:10">
      <c r="A160" t="s">
        <v>30</v>
      </c>
      <c r="B160" t="s">
        <v>79</v>
      </c>
      <c r="C160" t="s">
        <v>34</v>
      </c>
      <c r="D160" t="s">
        <v>355</v>
      </c>
      <c r="E160">
        <v>-4506.9303831868301</v>
      </c>
      <c r="F160">
        <v>6.23339998451823</v>
      </c>
      <c r="G160">
        <v>6.7094425817138701</v>
      </c>
      <c r="H160">
        <v>-0.46282888668954503</v>
      </c>
      <c r="I160">
        <v>-59.635470584486598</v>
      </c>
      <c r="J160">
        <v>-46.243852079223302</v>
      </c>
    </row>
    <row r="161" spans="1:10">
      <c r="A161" t="s">
        <v>30</v>
      </c>
      <c r="B161" t="s">
        <v>79</v>
      </c>
      <c r="C161" t="s">
        <v>34</v>
      </c>
      <c r="D161" t="s">
        <v>356</v>
      </c>
      <c r="E161">
        <v>-4528.8429919456203</v>
      </c>
      <c r="F161">
        <v>6.23339998451823</v>
      </c>
      <c r="G161">
        <v>6.7094425817138701</v>
      </c>
      <c r="H161">
        <v>-0.46282888668954503</v>
      </c>
      <c r="I161">
        <v>-3.2685094110376598</v>
      </c>
      <c r="J161">
        <v>-0.67353163562740004</v>
      </c>
    </row>
    <row r="162" spans="1:10">
      <c r="A162" t="s">
        <v>30</v>
      </c>
      <c r="B162" t="s">
        <v>80</v>
      </c>
      <c r="C162" t="s">
        <v>31</v>
      </c>
      <c r="D162" t="s">
        <v>355</v>
      </c>
      <c r="E162">
        <v>-4266.3482552298601</v>
      </c>
      <c r="F162">
        <v>25.405183897135998</v>
      </c>
      <c r="G162">
        <v>-4.5262301241436296</v>
      </c>
      <c r="H162">
        <v>0.43201723460617403</v>
      </c>
      <c r="I162">
        <v>55.776501031346598</v>
      </c>
      <c r="J162">
        <v>-20.692182995557602</v>
      </c>
    </row>
    <row r="163" spans="1:10">
      <c r="A163" t="s">
        <v>30</v>
      </c>
      <c r="B163" t="s">
        <v>80</v>
      </c>
      <c r="C163" t="s">
        <v>31</v>
      </c>
      <c r="D163" t="s">
        <v>356</v>
      </c>
      <c r="E163">
        <v>-4288.2608639886503</v>
      </c>
      <c r="F163">
        <v>25.405183897135998</v>
      </c>
      <c r="G163">
        <v>-4.5262301241436296</v>
      </c>
      <c r="H163">
        <v>0.43201723460617403</v>
      </c>
      <c r="I163">
        <v>6.3465271766084301</v>
      </c>
      <c r="J163">
        <v>32.3889383976951</v>
      </c>
    </row>
    <row r="164" spans="1:10">
      <c r="A164" t="s">
        <v>30</v>
      </c>
      <c r="B164" t="s">
        <v>80</v>
      </c>
      <c r="C164" t="s">
        <v>34</v>
      </c>
      <c r="D164" t="s">
        <v>355</v>
      </c>
      <c r="E164">
        <v>-4643.18051188136</v>
      </c>
      <c r="F164">
        <v>6.5893773998066898</v>
      </c>
      <c r="G164">
        <v>-31.207411432136599</v>
      </c>
      <c r="H164">
        <v>-0.46282888668958699</v>
      </c>
      <c r="I164">
        <v>20.360869466742301</v>
      </c>
      <c r="J164">
        <v>-46.368502483886097</v>
      </c>
    </row>
    <row r="165" spans="1:10">
      <c r="A165" t="s">
        <v>30</v>
      </c>
      <c r="B165" t="s">
        <v>80</v>
      </c>
      <c r="C165" t="s">
        <v>34</v>
      </c>
      <c r="D165" t="s">
        <v>356</v>
      </c>
      <c r="E165">
        <v>-4665.0931206401501</v>
      </c>
      <c r="F165">
        <v>6.5893773998066898</v>
      </c>
      <c r="G165">
        <v>-31.207411432136599</v>
      </c>
      <c r="H165">
        <v>-0.46282888668958699</v>
      </c>
      <c r="I165">
        <v>-40.983445502988197</v>
      </c>
      <c r="J165">
        <v>-0.266483856616476</v>
      </c>
    </row>
    <row r="166" spans="1:10">
      <c r="A166" t="s">
        <v>30</v>
      </c>
      <c r="B166" t="s">
        <v>81</v>
      </c>
      <c r="C166" t="s">
        <v>31</v>
      </c>
      <c r="D166" t="s">
        <v>355</v>
      </c>
      <c r="E166">
        <v>-1149.5998552721701</v>
      </c>
      <c r="F166">
        <v>12.001035679024801</v>
      </c>
      <c r="G166">
        <v>28.029102226125499</v>
      </c>
      <c r="H166">
        <v>1.3653878031997599</v>
      </c>
      <c r="I166">
        <v>22.768935007409599</v>
      </c>
      <c r="J166">
        <v>44.036369920616799</v>
      </c>
    </row>
    <row r="167" spans="1:10">
      <c r="A167" t="s">
        <v>30</v>
      </c>
      <c r="B167" t="s">
        <v>81</v>
      </c>
      <c r="C167" t="s">
        <v>31</v>
      </c>
      <c r="D167" t="s">
        <v>356</v>
      </c>
      <c r="E167">
        <v>-1188.5556041766899</v>
      </c>
      <c r="F167">
        <v>12.001035679024801</v>
      </c>
      <c r="G167">
        <v>28.029102226125499</v>
      </c>
      <c r="H167">
        <v>1.3653878031997599</v>
      </c>
      <c r="I167">
        <v>59.564298072229299</v>
      </c>
      <c r="J167">
        <v>33.301851086790897</v>
      </c>
    </row>
    <row r="168" spans="1:10">
      <c r="A168" t="s">
        <v>30</v>
      </c>
      <c r="B168" t="s">
        <v>81</v>
      </c>
      <c r="C168" t="s">
        <v>34</v>
      </c>
      <c r="D168" t="s">
        <v>355</v>
      </c>
      <c r="E168">
        <v>-1179.1545242029899</v>
      </c>
      <c r="F168">
        <v>-30.416165365048499</v>
      </c>
      <c r="G168">
        <v>-24.591612906086699</v>
      </c>
      <c r="H168">
        <v>-1.462767839414</v>
      </c>
      <c r="I168">
        <v>-27.485853461626998</v>
      </c>
      <c r="J168">
        <v>-3.9065461181073</v>
      </c>
    </row>
    <row r="169" spans="1:10">
      <c r="A169" t="s">
        <v>30</v>
      </c>
      <c r="B169" t="s">
        <v>81</v>
      </c>
      <c r="C169" t="s">
        <v>34</v>
      </c>
      <c r="D169" t="s">
        <v>356</v>
      </c>
      <c r="E169">
        <v>-1218.1102731075</v>
      </c>
      <c r="F169">
        <v>-30.416165365048499</v>
      </c>
      <c r="G169">
        <v>-24.591612906086699</v>
      </c>
      <c r="H169">
        <v>-1.462767839414</v>
      </c>
      <c r="I169">
        <v>-53.6249996343264</v>
      </c>
      <c r="J169">
        <v>-50.258929310954898</v>
      </c>
    </row>
    <row r="170" spans="1:10">
      <c r="A170" t="s">
        <v>30</v>
      </c>
      <c r="B170" t="s">
        <v>82</v>
      </c>
      <c r="C170" t="s">
        <v>31</v>
      </c>
      <c r="D170" t="s">
        <v>355</v>
      </c>
      <c r="E170">
        <v>-1266.9599896234599</v>
      </c>
      <c r="F170">
        <v>27.497032700978298</v>
      </c>
      <c r="G170">
        <v>23.578674192651899</v>
      </c>
      <c r="H170">
        <v>1.3653878031997599</v>
      </c>
      <c r="I170">
        <v>18.0201798414192</v>
      </c>
      <c r="J170">
        <v>14.000488496862699</v>
      </c>
    </row>
    <row r="171" spans="1:10">
      <c r="A171" t="s">
        <v>30</v>
      </c>
      <c r="B171" t="s">
        <v>82</v>
      </c>
      <c r="C171" t="s">
        <v>31</v>
      </c>
      <c r="D171" t="s">
        <v>356</v>
      </c>
      <c r="E171">
        <v>-1305.91573852798</v>
      </c>
      <c r="F171">
        <v>27.497032700978298</v>
      </c>
      <c r="G171">
        <v>23.578674192651899</v>
      </c>
      <c r="H171">
        <v>1.3653878031997599</v>
      </c>
      <c r="I171">
        <v>51.645592023420399</v>
      </c>
      <c r="J171">
        <v>48.248813488255799</v>
      </c>
    </row>
    <row r="172" spans="1:10">
      <c r="A172" t="s">
        <v>30</v>
      </c>
      <c r="B172" t="s">
        <v>82</v>
      </c>
      <c r="C172" t="s">
        <v>34</v>
      </c>
      <c r="D172" t="s">
        <v>355</v>
      </c>
      <c r="E172">
        <v>-1272.51284137432</v>
      </c>
      <c r="F172">
        <v>-16.352594954651501</v>
      </c>
      <c r="G172">
        <v>-21.038048774616499</v>
      </c>
      <c r="H172">
        <v>-1.462767839414</v>
      </c>
      <c r="I172">
        <v>-21.5049023202107</v>
      </c>
      <c r="J172">
        <v>-36.994644178921</v>
      </c>
    </row>
    <row r="173" spans="1:10">
      <c r="A173" t="s">
        <v>30</v>
      </c>
      <c r="B173" t="s">
        <v>82</v>
      </c>
      <c r="C173" t="s">
        <v>34</v>
      </c>
      <c r="D173" t="s">
        <v>356</v>
      </c>
      <c r="E173">
        <v>-1311.4685902788301</v>
      </c>
      <c r="F173">
        <v>-16.352594954651501</v>
      </c>
      <c r="G173">
        <v>-21.038048774616499</v>
      </c>
      <c r="H173">
        <v>-1.462767839414</v>
      </c>
      <c r="I173">
        <v>-47.254375706302199</v>
      </c>
      <c r="J173">
        <v>-36.695212156701203</v>
      </c>
    </row>
    <row r="174" spans="1:10">
      <c r="A174" t="s">
        <v>30</v>
      </c>
      <c r="B174" t="s">
        <v>83</v>
      </c>
      <c r="C174" t="s">
        <v>31</v>
      </c>
      <c r="D174" t="s">
        <v>355</v>
      </c>
      <c r="E174">
        <v>-1076.3229904232601</v>
      </c>
      <c r="F174">
        <v>5.7534582526732496</v>
      </c>
      <c r="G174">
        <v>12.116396159493</v>
      </c>
      <c r="H174">
        <v>0.122416962872366</v>
      </c>
      <c r="I174">
        <v>-1.4476234557886201</v>
      </c>
      <c r="J174">
        <v>7.2163833081325004</v>
      </c>
    </row>
    <row r="175" spans="1:10">
      <c r="A175" t="s">
        <v>30</v>
      </c>
      <c r="B175" t="s">
        <v>83</v>
      </c>
      <c r="C175" t="s">
        <v>31</v>
      </c>
      <c r="D175" t="s">
        <v>356</v>
      </c>
      <c r="E175">
        <v>-1088.7229904232599</v>
      </c>
      <c r="F175">
        <v>5.7534582526732496</v>
      </c>
      <c r="G175">
        <v>12.116396159493</v>
      </c>
      <c r="H175">
        <v>0.122416962872366</v>
      </c>
      <c r="I175">
        <v>16.356140943551399</v>
      </c>
      <c r="J175">
        <v>10.218808754206</v>
      </c>
    </row>
    <row r="176" spans="1:10">
      <c r="A176" t="s">
        <v>30</v>
      </c>
      <c r="B176" t="s">
        <v>83</v>
      </c>
      <c r="C176" t="s">
        <v>34</v>
      </c>
      <c r="D176" t="s">
        <v>355</v>
      </c>
      <c r="E176">
        <v>-1327.5307903170501</v>
      </c>
      <c r="F176">
        <v>-5.5634005296267803</v>
      </c>
      <c r="G176">
        <v>-1.28803685722174</v>
      </c>
      <c r="H176">
        <v>-0.131147792494406</v>
      </c>
      <c r="I176">
        <v>-21.206181584576399</v>
      </c>
      <c r="J176">
        <v>-7.6291887178560698</v>
      </c>
    </row>
    <row r="177" spans="1:10">
      <c r="A177" t="s">
        <v>30</v>
      </c>
      <c r="B177" t="s">
        <v>83</v>
      </c>
      <c r="C177" t="s">
        <v>34</v>
      </c>
      <c r="D177" t="s">
        <v>356</v>
      </c>
      <c r="E177">
        <v>-1339.93079031705</v>
      </c>
      <c r="F177">
        <v>-5.5634005296267803</v>
      </c>
      <c r="G177">
        <v>-1.28803685722174</v>
      </c>
      <c r="H177">
        <v>-0.131147792494406</v>
      </c>
      <c r="I177">
        <v>-5.4420321468754702</v>
      </c>
      <c r="J177">
        <v>-10.0424352224855</v>
      </c>
    </row>
    <row r="178" spans="1:10">
      <c r="A178" t="s">
        <v>30</v>
      </c>
      <c r="B178" t="s">
        <v>84</v>
      </c>
      <c r="C178" t="s">
        <v>31</v>
      </c>
      <c r="D178" t="s">
        <v>355</v>
      </c>
      <c r="E178">
        <v>-6108.4113527725203</v>
      </c>
      <c r="F178">
        <v>130.18902380500199</v>
      </c>
      <c r="G178">
        <v>102.93546195853899</v>
      </c>
      <c r="H178">
        <v>1.95867140595786</v>
      </c>
      <c r="I178">
        <v>194.06918456533299</v>
      </c>
      <c r="J178">
        <v>-69.851385832720197</v>
      </c>
    </row>
    <row r="179" spans="1:10">
      <c r="A179" t="s">
        <v>30</v>
      </c>
      <c r="B179" t="s">
        <v>84</v>
      </c>
      <c r="C179" t="s">
        <v>31</v>
      </c>
      <c r="D179" t="s">
        <v>356</v>
      </c>
      <c r="E179">
        <v>-6158.0113527725198</v>
      </c>
      <c r="F179">
        <v>130.18902380500199</v>
      </c>
      <c r="G179">
        <v>102.93546195853899</v>
      </c>
      <c r="H179">
        <v>1.95867140595786</v>
      </c>
      <c r="I179">
        <v>165.84879252580501</v>
      </c>
      <c r="J179">
        <v>180.66214964033</v>
      </c>
    </row>
    <row r="180" spans="1:10">
      <c r="A180" t="s">
        <v>30</v>
      </c>
      <c r="B180" t="s">
        <v>84</v>
      </c>
      <c r="C180" t="s">
        <v>34</v>
      </c>
      <c r="D180" t="s">
        <v>355</v>
      </c>
      <c r="E180">
        <v>-6625.6551951963802</v>
      </c>
      <c r="F180">
        <v>6.22761188398814</v>
      </c>
      <c r="G180">
        <v>-123.15262744455499</v>
      </c>
      <c r="H180">
        <v>-2.0983646799105</v>
      </c>
      <c r="I180">
        <v>-153.340077196409</v>
      </c>
      <c r="J180">
        <v>-222.967759255299</v>
      </c>
    </row>
    <row r="181" spans="1:10">
      <c r="A181" t="s">
        <v>30</v>
      </c>
      <c r="B181" t="s">
        <v>84</v>
      </c>
      <c r="C181" t="s">
        <v>34</v>
      </c>
      <c r="D181" t="s">
        <v>356</v>
      </c>
      <c r="E181">
        <v>-6675.2551951963796</v>
      </c>
      <c r="F181">
        <v>6.22761188398814</v>
      </c>
      <c r="G181">
        <v>-123.15262744455499</v>
      </c>
      <c r="H181">
        <v>-2.0983646799105</v>
      </c>
      <c r="I181">
        <v>-187.79289816353301</v>
      </c>
      <c r="J181">
        <v>-50.589724092480203</v>
      </c>
    </row>
    <row r="182" spans="1:10">
      <c r="A182" t="s">
        <v>30</v>
      </c>
      <c r="B182" t="s">
        <v>85</v>
      </c>
      <c r="C182" t="s">
        <v>31</v>
      </c>
      <c r="D182" t="s">
        <v>355</v>
      </c>
      <c r="E182">
        <v>-1059.48352349425</v>
      </c>
      <c r="F182">
        <v>4.05386143282111</v>
      </c>
      <c r="G182">
        <v>10.721800795431299</v>
      </c>
      <c r="H182">
        <v>0.122416962872366</v>
      </c>
      <c r="I182">
        <v>0.201944289947144</v>
      </c>
      <c r="J182">
        <v>10.5138190961192</v>
      </c>
    </row>
    <row r="183" spans="1:10">
      <c r="A183" t="s">
        <v>30</v>
      </c>
      <c r="B183" t="s">
        <v>85</v>
      </c>
      <c r="C183" t="s">
        <v>31</v>
      </c>
      <c r="D183" t="s">
        <v>356</v>
      </c>
      <c r="E183">
        <v>-1071.8835234942501</v>
      </c>
      <c r="F183">
        <v>4.05386143282111</v>
      </c>
      <c r="G183">
        <v>10.721800795431299</v>
      </c>
      <c r="H183">
        <v>0.122416962872366</v>
      </c>
      <c r="I183">
        <v>14.712528238103101</v>
      </c>
      <c r="J183">
        <v>8.6396915369658007</v>
      </c>
    </row>
    <row r="184" spans="1:10">
      <c r="A184" t="s">
        <v>30</v>
      </c>
      <c r="B184" t="s">
        <v>85</v>
      </c>
      <c r="C184" t="s">
        <v>34</v>
      </c>
      <c r="D184" t="s">
        <v>355</v>
      </c>
      <c r="E184">
        <v>-1269.4261055081199</v>
      </c>
      <c r="F184">
        <v>-7.1723022061814898</v>
      </c>
      <c r="G184">
        <v>-2.0344691329938098</v>
      </c>
      <c r="H184">
        <v>-0.131147792494406</v>
      </c>
      <c r="I184">
        <v>-18.525494285800399</v>
      </c>
      <c r="J184">
        <v>-3.9515067971059499</v>
      </c>
    </row>
    <row r="185" spans="1:10">
      <c r="A185" t="s">
        <v>30</v>
      </c>
      <c r="B185" t="s">
        <v>85</v>
      </c>
      <c r="C185" t="s">
        <v>34</v>
      </c>
      <c r="D185" t="s">
        <v>356</v>
      </c>
      <c r="E185">
        <v>-1281.82610550812</v>
      </c>
      <c r="F185">
        <v>-7.1723022061814898</v>
      </c>
      <c r="G185">
        <v>-2.0344691329938098</v>
      </c>
      <c r="H185">
        <v>-0.131147792494406</v>
      </c>
      <c r="I185">
        <v>-6.1053500804000898</v>
      </c>
      <c r="J185">
        <v>-11.7445456353697</v>
      </c>
    </row>
    <row r="186" spans="1:10">
      <c r="A186" t="s">
        <v>30</v>
      </c>
      <c r="B186" t="s">
        <v>86</v>
      </c>
      <c r="C186" t="s">
        <v>31</v>
      </c>
      <c r="D186" t="s">
        <v>355</v>
      </c>
      <c r="E186">
        <v>-2632.0659233350898</v>
      </c>
      <c r="F186">
        <v>23.410498749312399</v>
      </c>
      <c r="G186">
        <v>12.729446631251699</v>
      </c>
      <c r="H186">
        <v>0.43201723460617403</v>
      </c>
      <c r="I186">
        <v>52.905691563291199</v>
      </c>
      <c r="J186">
        <v>7.5619077531681302</v>
      </c>
    </row>
    <row r="187" spans="1:10">
      <c r="A187" t="s">
        <v>30</v>
      </c>
      <c r="B187" t="s">
        <v>86</v>
      </c>
      <c r="C187" t="s">
        <v>31</v>
      </c>
      <c r="D187" t="s">
        <v>356</v>
      </c>
      <c r="E187">
        <v>-2653.9785320938699</v>
      </c>
      <c r="F187">
        <v>23.410498749312399</v>
      </c>
      <c r="G187">
        <v>12.729446631251699</v>
      </c>
      <c r="H187">
        <v>0.43201723460617403</v>
      </c>
      <c r="I187">
        <v>26.974408070854601</v>
      </c>
      <c r="J187">
        <v>31.8722911178101</v>
      </c>
    </row>
    <row r="188" spans="1:10">
      <c r="A188" t="s">
        <v>30</v>
      </c>
      <c r="B188" t="s">
        <v>86</v>
      </c>
      <c r="C188" t="s">
        <v>34</v>
      </c>
      <c r="D188" t="s">
        <v>355</v>
      </c>
      <c r="E188">
        <v>-3132.31148033208</v>
      </c>
      <c r="F188">
        <v>-7.6182809369992297</v>
      </c>
      <c r="G188">
        <v>-31.987230655585801</v>
      </c>
      <c r="H188">
        <v>-0.46282888668958699</v>
      </c>
      <c r="I188">
        <v>-12.529639963108901</v>
      </c>
      <c r="J188">
        <v>-40.743379360155799</v>
      </c>
    </row>
    <row r="189" spans="1:10">
      <c r="A189" t="s">
        <v>30</v>
      </c>
      <c r="B189" t="s">
        <v>86</v>
      </c>
      <c r="C189" t="s">
        <v>34</v>
      </c>
      <c r="D189" t="s">
        <v>356</v>
      </c>
      <c r="E189">
        <v>-3154.2240890908702</v>
      </c>
      <c r="F189">
        <v>-7.6182809369992297</v>
      </c>
      <c r="G189">
        <v>-31.987230655585801</v>
      </c>
      <c r="H189">
        <v>-0.46282888668958699</v>
      </c>
      <c r="I189">
        <v>-46.297486946107902</v>
      </c>
      <c r="J189">
        <v>-16.097887506627</v>
      </c>
    </row>
    <row r="190" spans="1:10">
      <c r="A190" t="s">
        <v>30</v>
      </c>
      <c r="B190" t="s">
        <v>87</v>
      </c>
      <c r="C190" t="s">
        <v>31</v>
      </c>
      <c r="D190" t="s">
        <v>355</v>
      </c>
      <c r="E190">
        <v>-3047.1799821571299</v>
      </c>
      <c r="F190">
        <v>29.181078071112299</v>
      </c>
      <c r="G190">
        <v>19.990394594011502</v>
      </c>
      <c r="H190">
        <v>0.43201723460617403</v>
      </c>
      <c r="I190">
        <v>47.552320209396498</v>
      </c>
      <c r="J190">
        <v>-20.503974016409199</v>
      </c>
    </row>
    <row r="191" spans="1:10">
      <c r="A191" t="s">
        <v>30</v>
      </c>
      <c r="B191" t="s">
        <v>87</v>
      </c>
      <c r="C191" t="s">
        <v>31</v>
      </c>
      <c r="D191" t="s">
        <v>356</v>
      </c>
      <c r="E191">
        <v>-3069.09259091592</v>
      </c>
      <c r="F191">
        <v>29.181078071112299</v>
      </c>
      <c r="G191">
        <v>19.990394594011502</v>
      </c>
      <c r="H191">
        <v>0.43201723460617403</v>
      </c>
      <c r="I191">
        <v>34.907902705933402</v>
      </c>
      <c r="J191">
        <v>36.269920455717703</v>
      </c>
    </row>
    <row r="192" spans="1:10">
      <c r="A192" t="s">
        <v>30</v>
      </c>
      <c r="B192" t="s">
        <v>87</v>
      </c>
      <c r="C192" t="s">
        <v>34</v>
      </c>
      <c r="D192" t="s">
        <v>355</v>
      </c>
      <c r="E192">
        <v>-3301.8573155301601</v>
      </c>
      <c r="F192">
        <v>6.3985773227835399</v>
      </c>
      <c r="G192">
        <v>-29.821522501677102</v>
      </c>
      <c r="H192">
        <v>-0.46282888668958699</v>
      </c>
      <c r="I192">
        <v>-27.087333693178799</v>
      </c>
      <c r="J192">
        <v>-54.217991131808297</v>
      </c>
    </row>
    <row r="193" spans="1:10">
      <c r="A193" t="s">
        <v>30</v>
      </c>
      <c r="B193" t="s">
        <v>87</v>
      </c>
      <c r="C193" t="s">
        <v>34</v>
      </c>
      <c r="D193" t="s">
        <v>356</v>
      </c>
      <c r="E193">
        <v>-3323.7699242889498</v>
      </c>
      <c r="F193">
        <v>6.3985773227835399</v>
      </c>
      <c r="G193">
        <v>-29.821522501677102</v>
      </c>
      <c r="H193">
        <v>-0.46282888668958699</v>
      </c>
      <c r="I193">
        <v>-44.919412703478997</v>
      </c>
      <c r="J193">
        <v>-0.69495388285795201</v>
      </c>
    </row>
    <row r="194" spans="1:10">
      <c r="A194" t="s">
        <v>30</v>
      </c>
      <c r="B194" t="s">
        <v>88</v>
      </c>
      <c r="C194" t="s">
        <v>31</v>
      </c>
      <c r="D194" t="s">
        <v>355</v>
      </c>
      <c r="E194">
        <v>-3047.2797683060599</v>
      </c>
      <c r="F194">
        <v>28.762508009542099</v>
      </c>
      <c r="G194">
        <v>29.371908889712799</v>
      </c>
      <c r="H194">
        <v>0.43201723460617403</v>
      </c>
      <c r="I194">
        <v>26.652414965729701</v>
      </c>
      <c r="J194">
        <v>-21.2804632512442</v>
      </c>
    </row>
    <row r="195" spans="1:10">
      <c r="A195" t="s">
        <v>30</v>
      </c>
      <c r="B195" t="s">
        <v>88</v>
      </c>
      <c r="C195" t="s">
        <v>31</v>
      </c>
      <c r="D195" t="s">
        <v>356</v>
      </c>
      <c r="E195">
        <v>-3069.19237706485</v>
      </c>
      <c r="F195">
        <v>28.762508009542099</v>
      </c>
      <c r="G195">
        <v>29.371908889712799</v>
      </c>
      <c r="H195">
        <v>0.43201723460617403</v>
      </c>
      <c r="I195">
        <v>44.158972187788699</v>
      </c>
      <c r="J195">
        <v>35.887257939821502</v>
      </c>
    </row>
    <row r="196" spans="1:10">
      <c r="A196" t="s">
        <v>30</v>
      </c>
      <c r="B196" t="s">
        <v>88</v>
      </c>
      <c r="C196" t="s">
        <v>34</v>
      </c>
      <c r="D196" t="s">
        <v>355</v>
      </c>
      <c r="E196">
        <v>-3280.4380828630601</v>
      </c>
      <c r="F196">
        <v>6.8350816148987796</v>
      </c>
      <c r="G196">
        <v>-19.8381735332229</v>
      </c>
      <c r="H196">
        <v>-0.46282888668958699</v>
      </c>
      <c r="I196">
        <v>-46.9577534723254</v>
      </c>
      <c r="J196">
        <v>-53.343291362840901</v>
      </c>
    </row>
    <row r="197" spans="1:10">
      <c r="A197" t="s">
        <v>30</v>
      </c>
      <c r="B197" t="s">
        <v>88</v>
      </c>
      <c r="C197" t="s">
        <v>34</v>
      </c>
      <c r="D197" t="s">
        <v>356</v>
      </c>
      <c r="E197">
        <v>-3302.3506916218398</v>
      </c>
      <c r="F197">
        <v>6.8350816148987796</v>
      </c>
      <c r="G197">
        <v>-19.8381735332229</v>
      </c>
      <c r="H197">
        <v>-0.46282888668958699</v>
      </c>
      <c r="I197">
        <v>-34.909731089265598</v>
      </c>
      <c r="J197">
        <v>-0.158484718139729</v>
      </c>
    </row>
    <row r="198" spans="1:10">
      <c r="A198" t="s">
        <v>30</v>
      </c>
      <c r="B198" t="s">
        <v>89</v>
      </c>
      <c r="C198" t="s">
        <v>31</v>
      </c>
      <c r="D198" t="s">
        <v>355</v>
      </c>
      <c r="E198">
        <v>-2603.5333263115999</v>
      </c>
      <c r="F198">
        <v>23.338628084216602</v>
      </c>
      <c r="G198">
        <v>31.9035308414614</v>
      </c>
      <c r="H198">
        <v>0.43201723460617403</v>
      </c>
      <c r="I198">
        <v>12.035459695185301</v>
      </c>
      <c r="J198">
        <v>4.9160519471651298</v>
      </c>
    </row>
    <row r="199" spans="1:10">
      <c r="A199" t="s">
        <v>30</v>
      </c>
      <c r="B199" t="s">
        <v>89</v>
      </c>
      <c r="C199" t="s">
        <v>31</v>
      </c>
      <c r="D199" t="s">
        <v>356</v>
      </c>
      <c r="E199">
        <v>-2625.4459350703901</v>
      </c>
      <c r="F199">
        <v>23.338628084216602</v>
      </c>
      <c r="G199">
        <v>31.9035308414614</v>
      </c>
      <c r="H199">
        <v>0.43201723460617403</v>
      </c>
      <c r="I199">
        <v>45.915597533447901</v>
      </c>
      <c r="J199">
        <v>31.946877823269599</v>
      </c>
    </row>
    <row r="200" spans="1:10">
      <c r="A200" t="s">
        <v>30</v>
      </c>
      <c r="B200" t="s">
        <v>89</v>
      </c>
      <c r="C200" t="s">
        <v>34</v>
      </c>
      <c r="D200" t="s">
        <v>355</v>
      </c>
      <c r="E200">
        <v>-3060.15720332203</v>
      </c>
      <c r="F200">
        <v>-6.2352799797601604</v>
      </c>
      <c r="G200">
        <v>-12.505778017366501</v>
      </c>
      <c r="H200">
        <v>-0.46282888668958699</v>
      </c>
      <c r="I200">
        <v>-53.043860943630897</v>
      </c>
      <c r="J200">
        <v>-40.482958510148102</v>
      </c>
    </row>
    <row r="201" spans="1:10">
      <c r="A201" t="s">
        <v>30</v>
      </c>
      <c r="B201" t="s">
        <v>89</v>
      </c>
      <c r="C201" t="s">
        <v>34</v>
      </c>
      <c r="D201" t="s">
        <v>356</v>
      </c>
      <c r="E201">
        <v>-3082.0698120808102</v>
      </c>
      <c r="F201">
        <v>-6.2352799797601604</v>
      </c>
      <c r="G201">
        <v>-12.505778017366501</v>
      </c>
      <c r="H201">
        <v>-0.46282888668958699</v>
      </c>
      <c r="I201">
        <v>-26.790965027199199</v>
      </c>
      <c r="J201">
        <v>-14.493405262437699</v>
      </c>
    </row>
    <row r="202" spans="1:10">
      <c r="A202" t="s">
        <v>30</v>
      </c>
      <c r="B202" t="s">
        <v>90</v>
      </c>
      <c r="C202" t="s">
        <v>31</v>
      </c>
      <c r="D202" t="s">
        <v>355</v>
      </c>
      <c r="E202">
        <v>-250.002933722872</v>
      </c>
      <c r="F202">
        <v>6.6407573636327699</v>
      </c>
      <c r="G202">
        <v>7.7845323058002203</v>
      </c>
      <c r="H202">
        <v>0.26977680583972302</v>
      </c>
      <c r="I202">
        <v>7.1242149064436404</v>
      </c>
      <c r="J202">
        <v>-9.5917482130594093E-3</v>
      </c>
    </row>
    <row r="203" spans="1:10">
      <c r="A203" t="s">
        <v>30</v>
      </c>
      <c r="B203" t="s">
        <v>90</v>
      </c>
      <c r="C203" t="s">
        <v>31</v>
      </c>
      <c r="D203" t="s">
        <v>356</v>
      </c>
      <c r="E203">
        <v>-271.91554248166102</v>
      </c>
      <c r="F203">
        <v>6.6407573636327699</v>
      </c>
      <c r="G203">
        <v>7.7845323058002203</v>
      </c>
      <c r="H203">
        <v>0.26977680583972302</v>
      </c>
      <c r="I203">
        <v>11.380411803293001</v>
      </c>
      <c r="J203">
        <v>13.0660063185544</v>
      </c>
    </row>
    <row r="204" spans="1:10">
      <c r="A204" t="s">
        <v>30</v>
      </c>
      <c r="B204" t="s">
        <v>90</v>
      </c>
      <c r="C204" t="s">
        <v>34</v>
      </c>
      <c r="D204" t="s">
        <v>355</v>
      </c>
      <c r="E204">
        <v>-537.28935908167898</v>
      </c>
      <c r="F204">
        <v>1.35108465180906</v>
      </c>
      <c r="G204">
        <v>-1.90869426297992</v>
      </c>
      <c r="H204">
        <v>-0.28705805795407802</v>
      </c>
      <c r="I204">
        <v>-13.670911693707501</v>
      </c>
      <c r="J204">
        <v>-8.8339514498034895</v>
      </c>
    </row>
    <row r="205" spans="1:10">
      <c r="A205" t="s">
        <v>30</v>
      </c>
      <c r="B205" t="s">
        <v>90</v>
      </c>
      <c r="C205" t="s">
        <v>34</v>
      </c>
      <c r="D205" t="s">
        <v>356</v>
      </c>
      <c r="E205">
        <v>-559.201967840468</v>
      </c>
      <c r="F205">
        <v>1.35108465180906</v>
      </c>
      <c r="G205">
        <v>-1.90869426297992</v>
      </c>
      <c r="H205">
        <v>-0.28705805795407802</v>
      </c>
      <c r="I205">
        <v>0.28798934218599598</v>
      </c>
      <c r="J205">
        <v>2.86516073129871</v>
      </c>
    </row>
    <row r="206" spans="1:10">
      <c r="A206" t="s">
        <v>30</v>
      </c>
      <c r="B206" t="s">
        <v>91</v>
      </c>
      <c r="C206" t="s">
        <v>31</v>
      </c>
      <c r="D206" t="s">
        <v>355</v>
      </c>
      <c r="E206">
        <v>-259.32033867237402</v>
      </c>
      <c r="F206">
        <v>4.8294947060917197</v>
      </c>
      <c r="G206">
        <v>-1.0578380515079699</v>
      </c>
      <c r="H206">
        <v>0.26977680583972302</v>
      </c>
      <c r="I206">
        <v>10.122083122224</v>
      </c>
      <c r="J206">
        <v>0.380749917829249</v>
      </c>
    </row>
    <row r="207" spans="1:10">
      <c r="A207" t="s">
        <v>30</v>
      </c>
      <c r="B207" t="s">
        <v>91</v>
      </c>
      <c r="C207" t="s">
        <v>31</v>
      </c>
      <c r="D207" t="s">
        <v>356</v>
      </c>
      <c r="E207">
        <v>-281.23294743116298</v>
      </c>
      <c r="F207">
        <v>4.8294947060917197</v>
      </c>
      <c r="G207">
        <v>-1.0578380515079699</v>
      </c>
      <c r="H207">
        <v>0.26977680583972302</v>
      </c>
      <c r="I207">
        <v>-0.93100045498295703</v>
      </c>
      <c r="J207">
        <v>10.1090722876823</v>
      </c>
    </row>
    <row r="208" spans="1:10">
      <c r="A208" t="s">
        <v>30</v>
      </c>
      <c r="B208" t="s">
        <v>91</v>
      </c>
      <c r="C208" t="s">
        <v>34</v>
      </c>
      <c r="D208" t="s">
        <v>355</v>
      </c>
      <c r="E208">
        <v>-358.46045973903603</v>
      </c>
      <c r="F208">
        <v>1.1406594430880199</v>
      </c>
      <c r="G208">
        <v>-4.9344269034564796</v>
      </c>
      <c r="H208">
        <v>-0.28705805795407802</v>
      </c>
      <c r="I208">
        <v>-3.7810305605974301</v>
      </c>
      <c r="J208">
        <v>-7.02254781291568</v>
      </c>
    </row>
    <row r="209" spans="1:10">
      <c r="A209" t="s">
        <v>30</v>
      </c>
      <c r="B209" t="s">
        <v>91</v>
      </c>
      <c r="C209" t="s">
        <v>34</v>
      </c>
      <c r="D209" t="s">
        <v>356</v>
      </c>
      <c r="E209">
        <v>-380.37306849782499</v>
      </c>
      <c r="F209">
        <v>1.1406594430880199</v>
      </c>
      <c r="G209">
        <v>-4.9344269034564796</v>
      </c>
      <c r="H209">
        <v>-0.28705805795407802</v>
      </c>
      <c r="I209">
        <v>-11.3039683437803</v>
      </c>
      <c r="J209">
        <v>1.75660767968845</v>
      </c>
    </row>
    <row r="210" spans="1:10">
      <c r="A210" t="s">
        <v>30</v>
      </c>
      <c r="B210" t="s">
        <v>92</v>
      </c>
      <c r="C210" t="s">
        <v>31</v>
      </c>
      <c r="D210" t="s">
        <v>355</v>
      </c>
      <c r="E210">
        <v>-145.99216754783001</v>
      </c>
      <c r="F210">
        <v>5.27267482458383</v>
      </c>
      <c r="G210">
        <v>2.07501977108728</v>
      </c>
      <c r="H210">
        <v>0.26977680583972302</v>
      </c>
      <c r="I210">
        <v>7.9866300607785901</v>
      </c>
      <c r="J210">
        <v>1.84934804162097</v>
      </c>
    </row>
    <row r="211" spans="1:10">
      <c r="A211" t="s">
        <v>30</v>
      </c>
      <c r="B211" t="s">
        <v>92</v>
      </c>
      <c r="C211" t="s">
        <v>31</v>
      </c>
      <c r="D211" t="s">
        <v>356</v>
      </c>
      <c r="E211">
        <v>-167.904776306619</v>
      </c>
      <c r="F211">
        <v>5.27267482458383</v>
      </c>
      <c r="G211">
        <v>2.07501977108728</v>
      </c>
      <c r="H211">
        <v>0.26977680583972302</v>
      </c>
      <c r="I211">
        <v>4.9871381617554302</v>
      </c>
      <c r="J211">
        <v>9.9699187690106807</v>
      </c>
    </row>
    <row r="212" spans="1:10">
      <c r="A212" t="s">
        <v>30</v>
      </c>
      <c r="B212" t="s">
        <v>92</v>
      </c>
      <c r="C212" t="s">
        <v>34</v>
      </c>
      <c r="D212" t="s">
        <v>355</v>
      </c>
      <c r="E212">
        <v>-267.21467912663798</v>
      </c>
      <c r="F212">
        <v>-0.58310337428384096</v>
      </c>
      <c r="G212">
        <v>-2.8084173839103501</v>
      </c>
      <c r="H212">
        <v>-0.28705805795407802</v>
      </c>
      <c r="I212">
        <v>-7.36814396272512</v>
      </c>
      <c r="J212">
        <v>-7.0864009047852097</v>
      </c>
    </row>
    <row r="213" spans="1:10">
      <c r="A213" t="s">
        <v>30</v>
      </c>
      <c r="B213" t="s">
        <v>92</v>
      </c>
      <c r="C213" t="s">
        <v>34</v>
      </c>
      <c r="D213" t="s">
        <v>356</v>
      </c>
      <c r="E213">
        <v>-289.12728788542699</v>
      </c>
      <c r="F213">
        <v>-0.58310337428384096</v>
      </c>
      <c r="G213">
        <v>-2.8084173839103501</v>
      </c>
      <c r="H213">
        <v>-0.28705805795407802</v>
      </c>
      <c r="I213">
        <v>-6.64218466345348</v>
      </c>
      <c r="J213">
        <v>-0.66930013624496398</v>
      </c>
    </row>
    <row r="214" spans="1:10">
      <c r="A214" t="s">
        <v>30</v>
      </c>
      <c r="B214" t="s">
        <v>93</v>
      </c>
      <c r="C214" t="s">
        <v>31</v>
      </c>
      <c r="D214" t="s">
        <v>355</v>
      </c>
      <c r="E214">
        <v>-156.62778079962001</v>
      </c>
      <c r="F214">
        <v>4.4078934070244298</v>
      </c>
      <c r="G214">
        <v>1.1216202712554699</v>
      </c>
      <c r="H214">
        <v>0.26977680583970898</v>
      </c>
      <c r="I214">
        <v>8.2870717110222891</v>
      </c>
      <c r="J214">
        <v>4.30321271763742</v>
      </c>
    </row>
    <row r="215" spans="1:10">
      <c r="A215" t="s">
        <v>30</v>
      </c>
      <c r="B215" t="s">
        <v>93</v>
      </c>
      <c r="C215" t="s">
        <v>31</v>
      </c>
      <c r="D215" t="s">
        <v>356</v>
      </c>
      <c r="E215">
        <v>-178.540389558409</v>
      </c>
      <c r="F215">
        <v>4.4078934070244298</v>
      </c>
      <c r="G215">
        <v>1.1216202712554699</v>
      </c>
      <c r="H215">
        <v>0.26977680583970898</v>
      </c>
      <c r="I215">
        <v>4.0680095218635302</v>
      </c>
      <c r="J215">
        <v>7.8421193457036003</v>
      </c>
    </row>
    <row r="216" spans="1:10">
      <c r="A216" t="s">
        <v>30</v>
      </c>
      <c r="B216" t="s">
        <v>93</v>
      </c>
      <c r="C216" t="s">
        <v>34</v>
      </c>
      <c r="D216" t="s">
        <v>355</v>
      </c>
      <c r="E216">
        <v>-254.420559082496</v>
      </c>
      <c r="F216">
        <v>-2.79269694569185</v>
      </c>
      <c r="G216">
        <v>-3.17616724715307</v>
      </c>
      <c r="H216">
        <v>-0.28705805795407902</v>
      </c>
      <c r="I216">
        <v>-6.2369053763564999</v>
      </c>
      <c r="J216">
        <v>-6.1937215619056696</v>
      </c>
    </row>
    <row r="217" spans="1:10">
      <c r="A217" t="s">
        <v>30</v>
      </c>
      <c r="B217" t="s">
        <v>93</v>
      </c>
      <c r="C217" t="s">
        <v>34</v>
      </c>
      <c r="D217" t="s">
        <v>356</v>
      </c>
      <c r="E217">
        <v>-276.33316784128499</v>
      </c>
      <c r="F217">
        <v>-2.79269694569185</v>
      </c>
      <c r="G217">
        <v>-3.17616724715307</v>
      </c>
      <c r="H217">
        <v>-0.28705805795407902</v>
      </c>
      <c r="I217">
        <v>-8.3869388124803006</v>
      </c>
      <c r="J217">
        <v>-4.7255191598405499</v>
      </c>
    </row>
    <row r="218" spans="1:10">
      <c r="A218" t="s">
        <v>30</v>
      </c>
      <c r="B218" t="s">
        <v>94</v>
      </c>
      <c r="C218" t="s">
        <v>31</v>
      </c>
      <c r="D218" t="s">
        <v>355</v>
      </c>
      <c r="E218">
        <v>-235.48651693510601</v>
      </c>
      <c r="F218">
        <v>3.9588475112440502</v>
      </c>
      <c r="G218">
        <v>1.22262613672575</v>
      </c>
      <c r="H218">
        <v>0.26977680583972302</v>
      </c>
      <c r="I218">
        <v>7.6371830312949296</v>
      </c>
      <c r="J218">
        <v>3.8474189204768399</v>
      </c>
    </row>
    <row r="219" spans="1:10">
      <c r="A219" t="s">
        <v>30</v>
      </c>
      <c r="B219" t="s">
        <v>94</v>
      </c>
      <c r="C219" t="s">
        <v>31</v>
      </c>
      <c r="D219" t="s">
        <v>356</v>
      </c>
      <c r="E219">
        <v>-257.39912569389497</v>
      </c>
      <c r="F219">
        <v>3.9588475112440502</v>
      </c>
      <c r="G219">
        <v>1.22262613672575</v>
      </c>
      <c r="H219">
        <v>0.26977680583972302</v>
      </c>
      <c r="I219">
        <v>4.5109385312233297</v>
      </c>
      <c r="J219">
        <v>6.7436000047989104</v>
      </c>
    </row>
    <row r="220" spans="1:10">
      <c r="A220" t="s">
        <v>30</v>
      </c>
      <c r="B220" t="s">
        <v>94</v>
      </c>
      <c r="C220" t="s">
        <v>34</v>
      </c>
      <c r="D220" t="s">
        <v>355</v>
      </c>
      <c r="E220">
        <v>-391.16821666295601</v>
      </c>
      <c r="F220">
        <v>-2.2188880807879601</v>
      </c>
      <c r="G220">
        <v>-2.6598277260004601</v>
      </c>
      <c r="H220">
        <v>-0.28705805795407802</v>
      </c>
      <c r="I220">
        <v>-6.2637142130013803</v>
      </c>
      <c r="J220">
        <v>-5.8578245019699597</v>
      </c>
    </row>
    <row r="221" spans="1:10">
      <c r="A221" t="s">
        <v>30</v>
      </c>
      <c r="B221" t="s">
        <v>94</v>
      </c>
      <c r="C221" t="s">
        <v>34</v>
      </c>
      <c r="D221" t="s">
        <v>356</v>
      </c>
      <c r="E221">
        <v>-413.08082542174498</v>
      </c>
      <c r="F221">
        <v>-2.2188880807879601</v>
      </c>
      <c r="G221">
        <v>-2.6598277260004601</v>
      </c>
      <c r="H221">
        <v>-0.28705805795407802</v>
      </c>
      <c r="I221">
        <v>-7.5927946396813697</v>
      </c>
      <c r="J221">
        <v>-3.3601313518781599</v>
      </c>
    </row>
    <row r="222" spans="1:10">
      <c r="A222" t="s">
        <v>30</v>
      </c>
      <c r="B222" t="s">
        <v>95</v>
      </c>
      <c r="C222" t="s">
        <v>31</v>
      </c>
      <c r="D222" t="s">
        <v>355</v>
      </c>
      <c r="E222">
        <v>-3545.9501017958</v>
      </c>
      <c r="F222">
        <v>91.231405049397694</v>
      </c>
      <c r="G222">
        <v>99.439160545916906</v>
      </c>
      <c r="H222">
        <v>1.95867140595786</v>
      </c>
      <c r="I222">
        <v>197.65200447516699</v>
      </c>
      <c r="J222">
        <v>67.602882410844202</v>
      </c>
    </row>
    <row r="223" spans="1:10">
      <c r="A223" t="s">
        <v>30</v>
      </c>
      <c r="B223" t="s">
        <v>95</v>
      </c>
      <c r="C223" t="s">
        <v>31</v>
      </c>
      <c r="D223" t="s">
        <v>356</v>
      </c>
      <c r="E223">
        <v>-3595.5501017957999</v>
      </c>
      <c r="F223">
        <v>91.231405049397694</v>
      </c>
      <c r="G223">
        <v>99.439160545916906</v>
      </c>
      <c r="H223">
        <v>1.95867140595786</v>
      </c>
      <c r="I223">
        <v>162.58338670374499</v>
      </c>
      <c r="J223">
        <v>151.66571458296499</v>
      </c>
    </row>
    <row r="224" spans="1:10">
      <c r="A224" t="s">
        <v>30</v>
      </c>
      <c r="B224" t="s">
        <v>95</v>
      </c>
      <c r="C224" t="s">
        <v>34</v>
      </c>
      <c r="D224" t="s">
        <v>355</v>
      </c>
      <c r="E224">
        <v>-5788.3421738595698</v>
      </c>
      <c r="F224">
        <v>-61.169243171965803</v>
      </c>
      <c r="G224">
        <v>-124.843608563147</v>
      </c>
      <c r="H224">
        <v>-2.0983646799105</v>
      </c>
      <c r="I224">
        <v>-145.68375936592</v>
      </c>
      <c r="J224">
        <v>-131.288389286013</v>
      </c>
    </row>
    <row r="225" spans="1:10">
      <c r="A225" t="s">
        <v>30</v>
      </c>
      <c r="B225" t="s">
        <v>95</v>
      </c>
      <c r="C225" t="s">
        <v>34</v>
      </c>
      <c r="D225" t="s">
        <v>356</v>
      </c>
      <c r="E225">
        <v>-5837.9421738595702</v>
      </c>
      <c r="F225">
        <v>-61.169243171965803</v>
      </c>
      <c r="G225">
        <v>-124.843608563147</v>
      </c>
      <c r="H225">
        <v>-2.0983646799105</v>
      </c>
      <c r="I225">
        <v>-189.36893044791</v>
      </c>
      <c r="J225">
        <v>-122.158519638095</v>
      </c>
    </row>
    <row r="226" spans="1:10">
      <c r="A226" t="s">
        <v>30</v>
      </c>
      <c r="B226" t="s">
        <v>96</v>
      </c>
      <c r="C226" t="s">
        <v>31</v>
      </c>
      <c r="D226" t="s">
        <v>355</v>
      </c>
      <c r="E226">
        <v>-308.58964076142797</v>
      </c>
      <c r="F226">
        <v>5.9056082827522696</v>
      </c>
      <c r="G226">
        <v>-3.01195960809769</v>
      </c>
      <c r="H226">
        <v>0.26977680583972302</v>
      </c>
      <c r="I226">
        <v>11.681485613469899</v>
      </c>
      <c r="J226">
        <v>-2.3938591742642599</v>
      </c>
    </row>
    <row r="227" spans="1:10">
      <c r="A227" t="s">
        <v>30</v>
      </c>
      <c r="B227" t="s">
        <v>96</v>
      </c>
      <c r="C227" t="s">
        <v>31</v>
      </c>
      <c r="D227" t="s">
        <v>356</v>
      </c>
      <c r="E227">
        <v>-330.50224952021699</v>
      </c>
      <c r="F227">
        <v>5.9056082827522696</v>
      </c>
      <c r="G227">
        <v>-3.01195960809769</v>
      </c>
      <c r="H227">
        <v>0.26977680583972302</v>
      </c>
      <c r="I227">
        <v>-4.5026566314675698</v>
      </c>
      <c r="J227">
        <v>11.967126664940899</v>
      </c>
    </row>
    <row r="228" spans="1:10">
      <c r="A228" t="s">
        <v>30</v>
      </c>
      <c r="B228" t="s">
        <v>96</v>
      </c>
      <c r="C228" t="s">
        <v>34</v>
      </c>
      <c r="D228" t="s">
        <v>355</v>
      </c>
      <c r="E228">
        <v>-547.03898518040205</v>
      </c>
      <c r="F228">
        <v>3.9916387615878</v>
      </c>
      <c r="G228">
        <v>-6.32998524731856</v>
      </c>
      <c r="H228">
        <v>-0.28705805795407802</v>
      </c>
      <c r="I228">
        <v>-1.72255528550771</v>
      </c>
      <c r="J228">
        <v>-8.4709172950909792</v>
      </c>
    </row>
    <row r="229" spans="1:10">
      <c r="A229" t="s">
        <v>30</v>
      </c>
      <c r="B229" t="s">
        <v>96</v>
      </c>
      <c r="C229" t="s">
        <v>34</v>
      </c>
      <c r="D229" t="s">
        <v>356</v>
      </c>
      <c r="E229">
        <v>-568.95159393919096</v>
      </c>
      <c r="F229">
        <v>3.9916387615878</v>
      </c>
      <c r="G229">
        <v>-6.32998524731856</v>
      </c>
      <c r="H229">
        <v>-0.28705805795407802</v>
      </c>
      <c r="I229">
        <v>-14.4984420923606</v>
      </c>
      <c r="J229">
        <v>7.8495627031580701</v>
      </c>
    </row>
    <row r="230" spans="1:10">
      <c r="A230" t="s">
        <v>30</v>
      </c>
      <c r="B230" t="s">
        <v>97</v>
      </c>
      <c r="C230" t="s">
        <v>31</v>
      </c>
      <c r="D230" t="s">
        <v>355</v>
      </c>
      <c r="E230">
        <v>-308.93478181551501</v>
      </c>
      <c r="F230">
        <v>5.8505157788731896</v>
      </c>
      <c r="G230">
        <v>6.2904833788136596</v>
      </c>
      <c r="H230">
        <v>0.26977680583972302</v>
      </c>
      <c r="I230">
        <v>1.4370065243226799</v>
      </c>
      <c r="J230">
        <v>-2.5744185917823299</v>
      </c>
    </row>
    <row r="231" spans="1:10">
      <c r="A231" t="s">
        <v>30</v>
      </c>
      <c r="B231" t="s">
        <v>97</v>
      </c>
      <c r="C231" t="s">
        <v>31</v>
      </c>
      <c r="D231" t="s">
        <v>356</v>
      </c>
      <c r="E231">
        <v>-330.84739057430397</v>
      </c>
      <c r="F231">
        <v>5.8505157788731896</v>
      </c>
      <c r="G231">
        <v>6.2904833788136596</v>
      </c>
      <c r="H231">
        <v>0.26977680583972302</v>
      </c>
      <c r="I231">
        <v>14.4699316377665</v>
      </c>
      <c r="J231">
        <v>12.0144134854371</v>
      </c>
    </row>
    <row r="232" spans="1:10">
      <c r="A232" t="s">
        <v>30</v>
      </c>
      <c r="B232" t="s">
        <v>97</v>
      </c>
      <c r="C232" t="s">
        <v>34</v>
      </c>
      <c r="D232" t="s">
        <v>355</v>
      </c>
      <c r="E232">
        <v>-549.92617962320799</v>
      </c>
      <c r="F232">
        <v>4.1735771790847096</v>
      </c>
      <c r="G232">
        <v>3.05048013770854</v>
      </c>
      <c r="H232">
        <v>-0.28705805795407802</v>
      </c>
      <c r="I232">
        <v>-11.774044416805101</v>
      </c>
      <c r="J232">
        <v>-8.3873604279216796</v>
      </c>
    </row>
    <row r="233" spans="1:10">
      <c r="A233" t="s">
        <v>30</v>
      </c>
      <c r="B233" t="s">
        <v>97</v>
      </c>
      <c r="C233" t="s">
        <v>34</v>
      </c>
      <c r="D233" t="s">
        <v>356</v>
      </c>
      <c r="E233">
        <v>-571.83878838199701</v>
      </c>
      <c r="F233">
        <v>4.1735771790847096</v>
      </c>
      <c r="G233">
        <v>3.05048013770854</v>
      </c>
      <c r="H233">
        <v>-0.28705805795407802</v>
      </c>
      <c r="I233">
        <v>4.1500173709699402</v>
      </c>
      <c r="J233">
        <v>8.0984956645284001</v>
      </c>
    </row>
    <row r="234" spans="1:10">
      <c r="A234" t="s">
        <v>30</v>
      </c>
      <c r="B234" t="s">
        <v>98</v>
      </c>
      <c r="C234" t="s">
        <v>31</v>
      </c>
      <c r="D234" t="s">
        <v>355</v>
      </c>
      <c r="E234">
        <v>-230.31977681537899</v>
      </c>
      <c r="F234">
        <v>4.1735186731658702</v>
      </c>
      <c r="G234">
        <v>2.6655191370059601</v>
      </c>
      <c r="H234">
        <v>0.26977680583972302</v>
      </c>
      <c r="I234">
        <v>6.0134504467643399</v>
      </c>
      <c r="J234">
        <v>3.9684463390340801</v>
      </c>
    </row>
    <row r="235" spans="1:10">
      <c r="A235" t="s">
        <v>30</v>
      </c>
      <c r="B235" t="s">
        <v>98</v>
      </c>
      <c r="C235" t="s">
        <v>31</v>
      </c>
      <c r="D235" t="s">
        <v>356</v>
      </c>
      <c r="E235">
        <v>-252.23238557416701</v>
      </c>
      <c r="F235">
        <v>4.1735186731658702</v>
      </c>
      <c r="G235">
        <v>2.6655191370059601</v>
      </c>
      <c r="H235">
        <v>0.26977680583972302</v>
      </c>
      <c r="I235">
        <v>7.4492707843141401</v>
      </c>
      <c r="J235">
        <v>7.0417878056793599</v>
      </c>
    </row>
    <row r="236" spans="1:10">
      <c r="A236" t="s">
        <v>30</v>
      </c>
      <c r="B236" t="s">
        <v>98</v>
      </c>
      <c r="C236" t="s">
        <v>34</v>
      </c>
      <c r="D236" t="s">
        <v>355</v>
      </c>
      <c r="E236">
        <v>-393.464640284994</v>
      </c>
      <c r="F236">
        <v>-2.1377046153947501</v>
      </c>
      <c r="G236">
        <v>-1.1457946499510701</v>
      </c>
      <c r="H236">
        <v>-0.28705805795407802</v>
      </c>
      <c r="I236">
        <v>-7.8522051474561696</v>
      </c>
      <c r="J236">
        <v>-6.2449729378636496</v>
      </c>
    </row>
    <row r="237" spans="1:10">
      <c r="A237" t="s">
        <v>30</v>
      </c>
      <c r="B237" t="s">
        <v>98</v>
      </c>
      <c r="C237" t="s">
        <v>34</v>
      </c>
      <c r="D237" t="s">
        <v>356</v>
      </c>
      <c r="E237">
        <v>-415.37724904378302</v>
      </c>
      <c r="F237">
        <v>-2.1377046153947501</v>
      </c>
      <c r="G237">
        <v>-1.1457946499510701</v>
      </c>
      <c r="H237">
        <v>-0.28705805795407802</v>
      </c>
      <c r="I237">
        <v>-4.5768795751357896</v>
      </c>
      <c r="J237">
        <v>-3.0072908254184401</v>
      </c>
    </row>
    <row r="238" spans="1:10">
      <c r="A238" t="s">
        <v>30</v>
      </c>
      <c r="B238" t="s">
        <v>99</v>
      </c>
      <c r="C238" t="s">
        <v>31</v>
      </c>
      <c r="D238" t="s">
        <v>355</v>
      </c>
      <c r="E238">
        <v>-155.72690417963901</v>
      </c>
      <c r="F238">
        <v>4.71602060587478</v>
      </c>
      <c r="G238">
        <v>3.19749428471177</v>
      </c>
      <c r="H238">
        <v>0.26977680583972202</v>
      </c>
      <c r="I238">
        <v>5.9011477316825598</v>
      </c>
      <c r="J238">
        <v>4.2639036547927596</v>
      </c>
    </row>
    <row r="239" spans="1:10">
      <c r="A239" t="s">
        <v>30</v>
      </c>
      <c r="B239" t="s">
        <v>99</v>
      </c>
      <c r="C239" t="s">
        <v>31</v>
      </c>
      <c r="D239" t="s">
        <v>356</v>
      </c>
      <c r="E239">
        <v>-177.639512938427</v>
      </c>
      <c r="F239">
        <v>4.71602060587478</v>
      </c>
      <c r="G239">
        <v>3.19749428471177</v>
      </c>
      <c r="H239">
        <v>0.26977680583972202</v>
      </c>
      <c r="I239">
        <v>8.4035226669080796</v>
      </c>
      <c r="J239">
        <v>8.3681768302070108</v>
      </c>
    </row>
    <row r="240" spans="1:10">
      <c r="A240" t="s">
        <v>30</v>
      </c>
      <c r="B240" t="s">
        <v>99</v>
      </c>
      <c r="C240" t="s">
        <v>34</v>
      </c>
      <c r="D240" t="s">
        <v>355</v>
      </c>
      <c r="E240">
        <v>-254.60497875739401</v>
      </c>
      <c r="F240">
        <v>-2.5470553450970099</v>
      </c>
      <c r="G240">
        <v>-0.95976304827249903</v>
      </c>
      <c r="H240">
        <v>-0.28705805795406097</v>
      </c>
      <c r="I240">
        <v>-8.5138497500909196</v>
      </c>
      <c r="J240">
        <v>-6.6694394547537499</v>
      </c>
    </row>
    <row r="241" spans="1:10">
      <c r="A241" t="s">
        <v>30</v>
      </c>
      <c r="B241" t="s">
        <v>99</v>
      </c>
      <c r="C241" t="s">
        <v>34</v>
      </c>
      <c r="D241" t="s">
        <v>356</v>
      </c>
      <c r="E241">
        <v>-276.51758751618303</v>
      </c>
      <c r="F241">
        <v>-2.5470553450970099</v>
      </c>
      <c r="G241">
        <v>-0.95976304827249903</v>
      </c>
      <c r="H241">
        <v>-0.28705805795406097</v>
      </c>
      <c r="I241">
        <v>-4.0792578523547096</v>
      </c>
      <c r="J241">
        <v>-4.0499203217566002</v>
      </c>
    </row>
    <row r="242" spans="1:10">
      <c r="A242" t="s">
        <v>30</v>
      </c>
      <c r="B242" t="s">
        <v>100</v>
      </c>
      <c r="C242" t="s">
        <v>31</v>
      </c>
      <c r="D242" t="s">
        <v>355</v>
      </c>
      <c r="E242">
        <v>-143.67738062800001</v>
      </c>
      <c r="F242">
        <v>5.5078670195549702</v>
      </c>
      <c r="G242">
        <v>2.8086511686968199</v>
      </c>
      <c r="H242">
        <v>0.26977680583972302</v>
      </c>
      <c r="I242">
        <v>6.8620295167063201</v>
      </c>
      <c r="J242">
        <v>1.7078661696576301</v>
      </c>
    </row>
    <row r="243" spans="1:10">
      <c r="A243" t="s">
        <v>30</v>
      </c>
      <c r="B243" t="s">
        <v>100</v>
      </c>
      <c r="C243" t="s">
        <v>31</v>
      </c>
      <c r="D243" t="s">
        <v>356</v>
      </c>
      <c r="E243">
        <v>-165.58998938678801</v>
      </c>
      <c r="F243">
        <v>5.5078670195549702</v>
      </c>
      <c r="G243">
        <v>2.8086511686968199</v>
      </c>
      <c r="H243">
        <v>0.26977680583972302</v>
      </c>
      <c r="I243">
        <v>6.8910217406905696</v>
      </c>
      <c r="J243">
        <v>10.448970033266701</v>
      </c>
    </row>
    <row r="244" spans="1:10">
      <c r="A244" t="s">
        <v>30</v>
      </c>
      <c r="B244" t="s">
        <v>100</v>
      </c>
      <c r="C244" t="s">
        <v>34</v>
      </c>
      <c r="D244" t="s">
        <v>355</v>
      </c>
      <c r="E244">
        <v>-265.32323106008198</v>
      </c>
      <c r="F244">
        <v>-0.24959143329664399</v>
      </c>
      <c r="G244">
        <v>-1.77094807768937</v>
      </c>
      <c r="H244">
        <v>-0.28705805795407802</v>
      </c>
      <c r="I244">
        <v>-8.1675588280600095</v>
      </c>
      <c r="J244">
        <v>-7.4627764371425398</v>
      </c>
    </row>
    <row r="245" spans="1:10">
      <c r="A245" t="s">
        <v>30</v>
      </c>
      <c r="B245" t="s">
        <v>100</v>
      </c>
      <c r="C245" t="s">
        <v>34</v>
      </c>
      <c r="D245" t="s">
        <v>356</v>
      </c>
      <c r="E245">
        <v>-287.235839818871</v>
      </c>
      <c r="F245">
        <v>-0.24959143329664399</v>
      </c>
      <c r="G245">
        <v>-1.77094807768937</v>
      </c>
      <c r="H245">
        <v>-0.28705805795407802</v>
      </c>
      <c r="I245">
        <v>-4.97967146992114</v>
      </c>
      <c r="J245">
        <v>9.6774016649234795E-2</v>
      </c>
    </row>
    <row r="246" spans="1:10">
      <c r="A246" t="s">
        <v>30</v>
      </c>
      <c r="B246" t="s">
        <v>101</v>
      </c>
      <c r="C246" t="s">
        <v>31</v>
      </c>
      <c r="D246" t="s">
        <v>355</v>
      </c>
      <c r="E246">
        <v>-258.35935404206901</v>
      </c>
      <c r="F246">
        <v>4.9075582328562604</v>
      </c>
      <c r="G246">
        <v>4.9857998045629399</v>
      </c>
      <c r="H246">
        <v>0.26977680583972302</v>
      </c>
      <c r="I246">
        <v>3.5772160782886799</v>
      </c>
      <c r="J246">
        <v>0.268475510613851</v>
      </c>
    </row>
    <row r="247" spans="1:10">
      <c r="A247" t="s">
        <v>30</v>
      </c>
      <c r="B247" t="s">
        <v>101</v>
      </c>
      <c r="C247" t="s">
        <v>31</v>
      </c>
      <c r="D247" t="s">
        <v>356</v>
      </c>
      <c r="E247">
        <v>-280.27196280085798</v>
      </c>
      <c r="F247">
        <v>4.9075582328562604</v>
      </c>
      <c r="G247">
        <v>4.9857998045629399</v>
      </c>
      <c r="H247">
        <v>0.26977680583972302</v>
      </c>
      <c r="I247">
        <v>11.1743331970215</v>
      </c>
      <c r="J247">
        <v>10.2712531108902</v>
      </c>
    </row>
    <row r="248" spans="1:10">
      <c r="A248" t="s">
        <v>30</v>
      </c>
      <c r="B248" t="s">
        <v>101</v>
      </c>
      <c r="C248" t="s">
        <v>34</v>
      </c>
      <c r="D248" t="s">
        <v>355</v>
      </c>
      <c r="E248">
        <v>-359.33003098515002</v>
      </c>
      <c r="F248">
        <v>1.4220711405308699</v>
      </c>
      <c r="G248">
        <v>1.1172584845431599</v>
      </c>
      <c r="H248">
        <v>-0.28705805795407802</v>
      </c>
      <c r="I248">
        <v>-10.375782428799999</v>
      </c>
      <c r="J248">
        <v>-7.17370859273408</v>
      </c>
    </row>
    <row r="249" spans="1:10">
      <c r="A249" t="s">
        <v>30</v>
      </c>
      <c r="B249" t="s">
        <v>101</v>
      </c>
      <c r="C249" t="s">
        <v>34</v>
      </c>
      <c r="D249" t="s">
        <v>356</v>
      </c>
      <c r="E249">
        <v>-381.24263974393898</v>
      </c>
      <c r="F249">
        <v>1.4220711405308699</v>
      </c>
      <c r="G249">
        <v>1.1172584845431599</v>
      </c>
      <c r="H249">
        <v>-0.28705805795407802</v>
      </c>
      <c r="I249">
        <v>0.94658114869613097</v>
      </c>
      <c r="J249">
        <v>2.4453648644896502</v>
      </c>
    </row>
    <row r="250" spans="1:10">
      <c r="A250" t="s">
        <v>30</v>
      </c>
      <c r="B250" t="s">
        <v>102</v>
      </c>
      <c r="C250" t="s">
        <v>31</v>
      </c>
      <c r="D250" t="s">
        <v>355</v>
      </c>
      <c r="E250">
        <v>-243.92694404851699</v>
      </c>
      <c r="F250">
        <v>6.7539234688992504</v>
      </c>
      <c r="G250">
        <v>2.14214438240244</v>
      </c>
      <c r="H250">
        <v>0.26977680583972302</v>
      </c>
      <c r="I250">
        <v>14.3398847929413</v>
      </c>
      <c r="J250">
        <v>0.94848961023815703</v>
      </c>
    </row>
    <row r="251" spans="1:10">
      <c r="A251" t="s">
        <v>30</v>
      </c>
      <c r="B251" t="s">
        <v>102</v>
      </c>
      <c r="C251" t="s">
        <v>31</v>
      </c>
      <c r="D251" t="s">
        <v>356</v>
      </c>
      <c r="E251">
        <v>-265.83955280730601</v>
      </c>
      <c r="F251">
        <v>6.7539234688992504</v>
      </c>
      <c r="G251">
        <v>2.14214438240244</v>
      </c>
      <c r="H251">
        <v>0.26977680583972302</v>
      </c>
      <c r="I251">
        <v>-0.22871475639588601</v>
      </c>
      <c r="J251">
        <v>12.934006101586</v>
      </c>
    </row>
    <row r="252" spans="1:10">
      <c r="A252" t="s">
        <v>30</v>
      </c>
      <c r="B252" t="s">
        <v>102</v>
      </c>
      <c r="C252" t="s">
        <v>34</v>
      </c>
      <c r="D252" t="s">
        <v>355</v>
      </c>
      <c r="E252">
        <v>-535.66453714127499</v>
      </c>
      <c r="F252">
        <v>0.59646363886874898</v>
      </c>
      <c r="G252">
        <v>-8.5161904210436496</v>
      </c>
      <c r="H252">
        <v>-0.28705805795407802</v>
      </c>
      <c r="I252">
        <v>-7.57905723378689</v>
      </c>
      <c r="J252">
        <v>-8.9569681020226604</v>
      </c>
    </row>
    <row r="253" spans="1:10">
      <c r="A253" t="s">
        <v>30</v>
      </c>
      <c r="B253" t="s">
        <v>102</v>
      </c>
      <c r="C253" t="s">
        <v>34</v>
      </c>
      <c r="D253" t="s">
        <v>356</v>
      </c>
      <c r="E253">
        <v>-557.57714590006401</v>
      </c>
      <c r="F253">
        <v>0.59646363886874898</v>
      </c>
      <c r="G253">
        <v>-8.5161904210436496</v>
      </c>
      <c r="H253">
        <v>-0.28705805795407802</v>
      </c>
      <c r="I253">
        <v>-12.7700004042375</v>
      </c>
      <c r="J253">
        <v>1.84371544071028</v>
      </c>
    </row>
    <row r="254" spans="1:10">
      <c r="A254" t="s">
        <v>30</v>
      </c>
      <c r="B254" t="s">
        <v>103</v>
      </c>
      <c r="C254" t="s">
        <v>31</v>
      </c>
      <c r="D254" t="s">
        <v>355</v>
      </c>
      <c r="E254">
        <v>-531.04896865467094</v>
      </c>
      <c r="F254">
        <v>25.7754722728024</v>
      </c>
      <c r="G254">
        <v>5.8449333543545796</v>
      </c>
      <c r="H254">
        <v>0.85262792956752098</v>
      </c>
      <c r="I254">
        <v>38.413543818620703</v>
      </c>
      <c r="J254">
        <v>16.3943146124357</v>
      </c>
    </row>
    <row r="255" spans="1:10">
      <c r="A255" t="s">
        <v>30</v>
      </c>
      <c r="B255" t="s">
        <v>103</v>
      </c>
      <c r="C255" t="s">
        <v>31</v>
      </c>
      <c r="D255" t="s">
        <v>356</v>
      </c>
      <c r="E255">
        <v>-570.004717559185</v>
      </c>
      <c r="F255">
        <v>25.7754722728024</v>
      </c>
      <c r="G255">
        <v>5.8449333543545796</v>
      </c>
      <c r="H255">
        <v>0.85262792956752098</v>
      </c>
      <c r="I255">
        <v>-0.50111665487648904</v>
      </c>
      <c r="J255">
        <v>40.460760780724499</v>
      </c>
    </row>
    <row r="256" spans="1:10">
      <c r="A256" t="s">
        <v>30</v>
      </c>
      <c r="B256" t="s">
        <v>103</v>
      </c>
      <c r="C256" t="s">
        <v>34</v>
      </c>
      <c r="D256" t="s">
        <v>355</v>
      </c>
      <c r="E256">
        <v>-1048.08815972765</v>
      </c>
      <c r="F256">
        <v>-3.4380024083572698</v>
      </c>
      <c r="G256">
        <v>-23.332697866348401</v>
      </c>
      <c r="H256">
        <v>-0.90724522020054299</v>
      </c>
      <c r="I256">
        <v>-19.247263781586199</v>
      </c>
      <c r="J256">
        <v>-40.8345714325744</v>
      </c>
    </row>
    <row r="257" spans="1:10">
      <c r="A257" t="s">
        <v>30</v>
      </c>
      <c r="B257" t="s">
        <v>103</v>
      </c>
      <c r="C257" t="s">
        <v>34</v>
      </c>
      <c r="D257" t="s">
        <v>356</v>
      </c>
      <c r="E257">
        <v>-1087.0439086321601</v>
      </c>
      <c r="F257">
        <v>-3.4380024083572698</v>
      </c>
      <c r="G257">
        <v>-23.332697866348401</v>
      </c>
      <c r="H257">
        <v>-0.90724522020054299</v>
      </c>
      <c r="I257">
        <v>-34.544673295270002</v>
      </c>
      <c r="J257">
        <v>4.3451389789167498</v>
      </c>
    </row>
    <row r="258" spans="1:10">
      <c r="A258" t="s">
        <v>30</v>
      </c>
      <c r="B258" t="s">
        <v>104</v>
      </c>
      <c r="C258" t="s">
        <v>31</v>
      </c>
      <c r="D258" t="s">
        <v>355</v>
      </c>
      <c r="E258">
        <v>-809.815333626545</v>
      </c>
      <c r="F258">
        <v>12.172913962832</v>
      </c>
      <c r="G258">
        <v>6.60199069622655</v>
      </c>
      <c r="H258">
        <v>0.85262792956752098</v>
      </c>
      <c r="I258">
        <v>17.130113881545899</v>
      </c>
      <c r="J258">
        <v>23.628690638133101</v>
      </c>
    </row>
    <row r="259" spans="1:10">
      <c r="A259" t="s">
        <v>30</v>
      </c>
      <c r="B259" t="s">
        <v>104</v>
      </c>
      <c r="C259" t="s">
        <v>31</v>
      </c>
      <c r="D259" t="s">
        <v>356</v>
      </c>
      <c r="E259">
        <v>-848.77108253105803</v>
      </c>
      <c r="F259">
        <v>12.172913962832</v>
      </c>
      <c r="G259">
        <v>6.60199069622655</v>
      </c>
      <c r="H259">
        <v>0.85262792956752098</v>
      </c>
      <c r="I259">
        <v>7.3898649903456901</v>
      </c>
      <c r="J259">
        <v>15.145731244895799</v>
      </c>
    </row>
    <row r="260" spans="1:10">
      <c r="A260" t="s">
        <v>30</v>
      </c>
      <c r="B260" t="s">
        <v>104</v>
      </c>
      <c r="C260" t="s">
        <v>34</v>
      </c>
      <c r="D260" t="s">
        <v>355</v>
      </c>
      <c r="E260">
        <v>-988.06640616904303</v>
      </c>
      <c r="F260">
        <v>-9.6202407739808002</v>
      </c>
      <c r="G260">
        <v>-4.6074062826053197</v>
      </c>
      <c r="H260">
        <v>-0.90724522020054299</v>
      </c>
      <c r="I260">
        <v>-19.3290118111296</v>
      </c>
      <c r="J260">
        <v>-26.239499653174001</v>
      </c>
    </row>
    <row r="261" spans="1:10">
      <c r="A261" t="s">
        <v>30</v>
      </c>
      <c r="B261" t="s">
        <v>104</v>
      </c>
      <c r="C261" t="s">
        <v>34</v>
      </c>
      <c r="D261" t="s">
        <v>356</v>
      </c>
      <c r="E261">
        <v>-1027.02215507356</v>
      </c>
      <c r="F261">
        <v>-9.6202407739808002</v>
      </c>
      <c r="G261">
        <v>-4.6074062826053197</v>
      </c>
      <c r="H261">
        <v>-0.90724522020054299</v>
      </c>
      <c r="I261">
        <v>-3.4055512377036301</v>
      </c>
      <c r="J261">
        <v>-9.8432533744979995</v>
      </c>
    </row>
    <row r="262" spans="1:10">
      <c r="A262" t="s">
        <v>30</v>
      </c>
      <c r="B262" t="s">
        <v>105</v>
      </c>
      <c r="C262" t="s">
        <v>31</v>
      </c>
      <c r="D262" t="s">
        <v>355</v>
      </c>
      <c r="E262">
        <v>-663.74975992820498</v>
      </c>
      <c r="F262">
        <v>11.269579977766099</v>
      </c>
      <c r="G262">
        <v>19.288285987803999</v>
      </c>
      <c r="H262">
        <v>0.85262792956752098</v>
      </c>
      <c r="I262">
        <v>4.7087474017182398</v>
      </c>
      <c r="J262">
        <v>26.378162845005502</v>
      </c>
    </row>
    <row r="263" spans="1:10">
      <c r="A263" t="s">
        <v>30</v>
      </c>
      <c r="B263" t="s">
        <v>105</v>
      </c>
      <c r="C263" t="s">
        <v>31</v>
      </c>
      <c r="D263" t="s">
        <v>356</v>
      </c>
      <c r="E263">
        <v>-702.70550883271903</v>
      </c>
      <c r="F263">
        <v>11.269579977766099</v>
      </c>
      <c r="G263">
        <v>19.288285987803999</v>
      </c>
      <c r="H263">
        <v>0.85262792956752098</v>
      </c>
      <c r="I263">
        <v>31.481070661784202</v>
      </c>
      <c r="J263">
        <v>12.5923938479611</v>
      </c>
    </row>
    <row r="264" spans="1:10">
      <c r="A264" t="s">
        <v>30</v>
      </c>
      <c r="B264" t="s">
        <v>105</v>
      </c>
      <c r="C264" t="s">
        <v>34</v>
      </c>
      <c r="D264" t="s">
        <v>355</v>
      </c>
      <c r="E264">
        <v>-1016.0693903832999</v>
      </c>
      <c r="F264">
        <v>-11.562369003321599</v>
      </c>
      <c r="G264">
        <v>6.2476667185780803</v>
      </c>
      <c r="H264">
        <v>-0.90724522020054299</v>
      </c>
      <c r="I264">
        <v>-32.744398731890598</v>
      </c>
      <c r="J264">
        <v>-25.820131587609001</v>
      </c>
    </row>
    <row r="265" spans="1:10">
      <c r="A265" t="s">
        <v>30</v>
      </c>
      <c r="B265" t="s">
        <v>105</v>
      </c>
      <c r="C265" t="s">
        <v>34</v>
      </c>
      <c r="D265" t="s">
        <v>356</v>
      </c>
      <c r="E265">
        <v>-1055.0251392878199</v>
      </c>
      <c r="F265">
        <v>-11.562369003321599</v>
      </c>
      <c r="G265">
        <v>6.2476667185780803</v>
      </c>
      <c r="H265">
        <v>-0.90724522020054299</v>
      </c>
      <c r="I265">
        <v>19.644731397827801</v>
      </c>
      <c r="J265">
        <v>-12.9420085697866</v>
      </c>
    </row>
    <row r="266" spans="1:10">
      <c r="A266" t="s">
        <v>30</v>
      </c>
      <c r="B266" t="s">
        <v>106</v>
      </c>
      <c r="C266" t="s">
        <v>31</v>
      </c>
      <c r="D266" t="s">
        <v>355</v>
      </c>
      <c r="E266">
        <v>-1790.95778702396</v>
      </c>
      <c r="F266">
        <v>67.133480527772207</v>
      </c>
      <c r="G266">
        <v>14.5123308699664</v>
      </c>
      <c r="H266">
        <v>0.39790040188098202</v>
      </c>
      <c r="I266">
        <v>22.7691208177066</v>
      </c>
      <c r="J266">
        <v>28.464033815793901</v>
      </c>
    </row>
    <row r="267" spans="1:10">
      <c r="A267" t="s">
        <v>30</v>
      </c>
      <c r="B267" t="s">
        <v>106</v>
      </c>
      <c r="C267" t="s">
        <v>31</v>
      </c>
      <c r="D267" t="s">
        <v>356</v>
      </c>
      <c r="E267">
        <v>-1815.75778702396</v>
      </c>
      <c r="F267">
        <v>67.133480527772207</v>
      </c>
      <c r="G267">
        <v>14.5123308699664</v>
      </c>
      <c r="H267">
        <v>0.39790040188098202</v>
      </c>
      <c r="I267">
        <v>23.341355534735602</v>
      </c>
      <c r="J267">
        <v>99.186863801372894</v>
      </c>
    </row>
    <row r="268" spans="1:10">
      <c r="A268" t="s">
        <v>30</v>
      </c>
      <c r="B268" t="s">
        <v>106</v>
      </c>
      <c r="C268" t="s">
        <v>34</v>
      </c>
      <c r="D268" t="s">
        <v>355</v>
      </c>
      <c r="E268">
        <v>-3019.72301758614</v>
      </c>
      <c r="F268">
        <v>-29.796262791734801</v>
      </c>
      <c r="G268">
        <v>-15.229825443490499</v>
      </c>
      <c r="H268">
        <v>-0.42627882700947101</v>
      </c>
      <c r="I268">
        <v>-21.649691551433101</v>
      </c>
      <c r="J268">
        <v>-109.006189354367</v>
      </c>
    </row>
    <row r="269" spans="1:10">
      <c r="A269" t="s">
        <v>30</v>
      </c>
      <c r="B269" t="s">
        <v>106</v>
      </c>
      <c r="C269" t="s">
        <v>34</v>
      </c>
      <c r="D269" t="s">
        <v>356</v>
      </c>
      <c r="E269">
        <v>-3044.5230175861402</v>
      </c>
      <c r="F269">
        <v>-29.796262791734801</v>
      </c>
      <c r="G269">
        <v>-15.229825443490499</v>
      </c>
      <c r="H269">
        <v>-0.42627882700947101</v>
      </c>
      <c r="I269">
        <v>-24.446159446387</v>
      </c>
      <c r="J269">
        <v>-63.983644358230102</v>
      </c>
    </row>
    <row r="270" spans="1:10">
      <c r="A270" t="s">
        <v>30</v>
      </c>
      <c r="B270" t="s">
        <v>107</v>
      </c>
      <c r="C270" t="s">
        <v>31</v>
      </c>
      <c r="D270" t="s">
        <v>355</v>
      </c>
      <c r="E270">
        <v>-784.27715652431596</v>
      </c>
      <c r="F270">
        <v>25.213380630713601</v>
      </c>
      <c r="G270">
        <v>11.4393873533822</v>
      </c>
      <c r="H270">
        <v>0.85262792956752098</v>
      </c>
      <c r="I270">
        <v>9.3314345358873396</v>
      </c>
      <c r="J270">
        <v>10.3587072937435</v>
      </c>
    </row>
    <row r="271" spans="1:10">
      <c r="A271" t="s">
        <v>30</v>
      </c>
      <c r="B271" t="s">
        <v>107</v>
      </c>
      <c r="C271" t="s">
        <v>31</v>
      </c>
      <c r="D271" t="s">
        <v>356</v>
      </c>
      <c r="E271">
        <v>-823.23290542882899</v>
      </c>
      <c r="F271">
        <v>25.213380630713601</v>
      </c>
      <c r="G271">
        <v>11.4393873533822</v>
      </c>
      <c r="H271">
        <v>0.85262792956752098</v>
      </c>
      <c r="I271">
        <v>20.068910990655901</v>
      </c>
      <c r="J271">
        <v>40.964292466826002</v>
      </c>
    </row>
    <row r="272" spans="1:10">
      <c r="A272" t="s">
        <v>30</v>
      </c>
      <c r="B272" t="s">
        <v>107</v>
      </c>
      <c r="C272" t="s">
        <v>34</v>
      </c>
      <c r="D272" t="s">
        <v>355</v>
      </c>
      <c r="E272">
        <v>-1017.43347487286</v>
      </c>
      <c r="F272">
        <v>3.3999628036426901</v>
      </c>
      <c r="G272">
        <v>1.5517947931761999</v>
      </c>
      <c r="H272">
        <v>-0.90724522020054299</v>
      </c>
      <c r="I272">
        <v>-23.449928924129001</v>
      </c>
      <c r="J272">
        <v>-41.6108565879087</v>
      </c>
    </row>
    <row r="273" spans="1:10">
      <c r="A273" t="s">
        <v>30</v>
      </c>
      <c r="B273" t="s">
        <v>107</v>
      </c>
      <c r="C273" t="s">
        <v>34</v>
      </c>
      <c r="D273" t="s">
        <v>356</v>
      </c>
      <c r="E273">
        <v>-1056.38922377737</v>
      </c>
      <c r="F273">
        <v>3.3999628036426901</v>
      </c>
      <c r="G273">
        <v>1.5517947931761999</v>
      </c>
      <c r="H273">
        <v>-0.90724522020054299</v>
      </c>
      <c r="I273">
        <v>6.0852592754334003</v>
      </c>
      <c r="J273">
        <v>16.484922885513299</v>
      </c>
    </row>
    <row r="274" spans="1:10">
      <c r="A274" t="s">
        <v>30</v>
      </c>
      <c r="B274" t="s">
        <v>108</v>
      </c>
      <c r="C274" t="s">
        <v>31</v>
      </c>
      <c r="D274" t="s">
        <v>355</v>
      </c>
      <c r="E274">
        <v>-694.37732444962796</v>
      </c>
      <c r="F274">
        <v>3.2572289912109902</v>
      </c>
      <c r="G274">
        <v>14.5980500756685</v>
      </c>
      <c r="H274">
        <v>0.85262792956752098</v>
      </c>
      <c r="I274">
        <v>15.6350654391128</v>
      </c>
      <c r="J274">
        <v>36.694858237619798</v>
      </c>
    </row>
    <row r="275" spans="1:10">
      <c r="A275" t="s">
        <v>30</v>
      </c>
      <c r="B275" t="s">
        <v>108</v>
      </c>
      <c r="C275" t="s">
        <v>31</v>
      </c>
      <c r="D275" t="s">
        <v>356</v>
      </c>
      <c r="E275">
        <v>-733.33307335414099</v>
      </c>
      <c r="F275">
        <v>3.2572289912109902</v>
      </c>
      <c r="G275">
        <v>14.5980500756685</v>
      </c>
      <c r="H275">
        <v>0.85262792956752098</v>
      </c>
      <c r="I275">
        <v>21.2637454175259</v>
      </c>
      <c r="J275">
        <v>-2.9137251089227298</v>
      </c>
    </row>
    <row r="276" spans="1:10">
      <c r="A276" t="s">
        <v>30</v>
      </c>
      <c r="B276" t="s">
        <v>108</v>
      </c>
      <c r="C276" t="s">
        <v>34</v>
      </c>
      <c r="D276" t="s">
        <v>355</v>
      </c>
      <c r="E276">
        <v>-1098.0128076648</v>
      </c>
      <c r="F276">
        <v>-20.119997767556299</v>
      </c>
      <c r="G276">
        <v>-3.9577669166457601</v>
      </c>
      <c r="H276">
        <v>-0.90724522020054299</v>
      </c>
      <c r="I276">
        <v>-27.066157992112299</v>
      </c>
      <c r="J276">
        <v>-17.814780839654698</v>
      </c>
    </row>
    <row r="277" spans="1:10">
      <c r="A277" t="s">
        <v>30</v>
      </c>
      <c r="B277" t="s">
        <v>108</v>
      </c>
      <c r="C277" t="s">
        <v>34</v>
      </c>
      <c r="D277" t="s">
        <v>356</v>
      </c>
      <c r="E277">
        <v>-1136.9685565693101</v>
      </c>
      <c r="F277">
        <v>-20.119997767556299</v>
      </c>
      <c r="G277">
        <v>-3.9577669166457601</v>
      </c>
      <c r="H277">
        <v>-0.90724522020054299</v>
      </c>
      <c r="I277">
        <v>0.29003982244507798</v>
      </c>
      <c r="J277">
        <v>-30.480780699782599</v>
      </c>
    </row>
    <row r="278" spans="1:10">
      <c r="A278" t="s">
        <v>30</v>
      </c>
      <c r="B278" t="s">
        <v>109</v>
      </c>
      <c r="C278" t="s">
        <v>31</v>
      </c>
      <c r="D278" t="s">
        <v>355</v>
      </c>
      <c r="E278">
        <v>-514.29669734103697</v>
      </c>
      <c r="F278">
        <v>18.085753733927898</v>
      </c>
      <c r="G278">
        <v>12.0714056510127</v>
      </c>
      <c r="H278">
        <v>0.85262792956752098</v>
      </c>
      <c r="I278">
        <v>30.231794002066099</v>
      </c>
      <c r="J278">
        <v>43.342932497818403</v>
      </c>
    </row>
    <row r="279" spans="1:10">
      <c r="A279" t="s">
        <v>30</v>
      </c>
      <c r="B279" t="s">
        <v>109</v>
      </c>
      <c r="C279" t="s">
        <v>31</v>
      </c>
      <c r="D279" t="s">
        <v>356</v>
      </c>
      <c r="E279">
        <v>-553.25244624555</v>
      </c>
      <c r="F279">
        <v>18.085753733927898</v>
      </c>
      <c r="G279">
        <v>12.0714056510127</v>
      </c>
      <c r="H279">
        <v>0.85262792956752098</v>
      </c>
      <c r="I279">
        <v>13.4653368721596</v>
      </c>
      <c r="J279">
        <v>22.0781239390002</v>
      </c>
    </row>
    <row r="280" spans="1:10">
      <c r="A280" t="s">
        <v>30</v>
      </c>
      <c r="B280" t="s">
        <v>109</v>
      </c>
      <c r="C280" t="s">
        <v>34</v>
      </c>
      <c r="D280" t="s">
        <v>355</v>
      </c>
      <c r="E280">
        <v>-728.02500954769903</v>
      </c>
      <c r="F280">
        <v>-25.3794502970051</v>
      </c>
      <c r="G280">
        <v>-16.4803486637582</v>
      </c>
      <c r="H280">
        <v>-0.90724522020054299</v>
      </c>
      <c r="I280">
        <v>-24.986722775058301</v>
      </c>
      <c r="J280">
        <v>-34.970569281342001</v>
      </c>
    </row>
    <row r="281" spans="1:10">
      <c r="A281" t="s">
        <v>30</v>
      </c>
      <c r="B281" t="s">
        <v>109</v>
      </c>
      <c r="C281" t="s">
        <v>34</v>
      </c>
      <c r="D281" t="s">
        <v>356</v>
      </c>
      <c r="E281">
        <v>-766.98075845221297</v>
      </c>
      <c r="F281">
        <v>-25.3794502970051</v>
      </c>
      <c r="G281">
        <v>-16.4803486637582</v>
      </c>
      <c r="H281">
        <v>-0.90724522020054299</v>
      </c>
      <c r="I281">
        <v>-21.887988984662702</v>
      </c>
      <c r="J281">
        <v>-36.316220068063103</v>
      </c>
    </row>
    <row r="282" spans="1:10">
      <c r="A282" t="s">
        <v>30</v>
      </c>
      <c r="B282" t="s">
        <v>110</v>
      </c>
      <c r="C282" t="s">
        <v>31</v>
      </c>
      <c r="D282" t="s">
        <v>355</v>
      </c>
      <c r="E282">
        <v>-6237.7523131954504</v>
      </c>
      <c r="F282">
        <v>137.08590363012399</v>
      </c>
      <c r="G282">
        <v>127.553976970967</v>
      </c>
      <c r="H282">
        <v>1.9586714059571799</v>
      </c>
      <c r="I282">
        <v>-20.2994690939279</v>
      </c>
      <c r="J282">
        <v>179.369574282337</v>
      </c>
    </row>
    <row r="283" spans="1:10">
      <c r="A283" t="s">
        <v>30</v>
      </c>
      <c r="B283" t="s">
        <v>110</v>
      </c>
      <c r="C283" t="s">
        <v>31</v>
      </c>
      <c r="D283" t="s">
        <v>356</v>
      </c>
      <c r="E283">
        <v>-6287.3523131954498</v>
      </c>
      <c r="F283">
        <v>137.08590363012399</v>
      </c>
      <c r="G283">
        <v>127.553976970967</v>
      </c>
      <c r="H283">
        <v>1.9586714059571799</v>
      </c>
      <c r="I283">
        <v>175.44655573229099</v>
      </c>
      <c r="J283">
        <v>217.21993288397101</v>
      </c>
    </row>
    <row r="284" spans="1:10">
      <c r="A284" t="s">
        <v>30</v>
      </c>
      <c r="B284" t="s">
        <v>110</v>
      </c>
      <c r="C284" t="s">
        <v>34</v>
      </c>
      <c r="D284" t="s">
        <v>355</v>
      </c>
      <c r="E284">
        <v>-6822.6946055190901</v>
      </c>
      <c r="F284">
        <v>-120.480643612598</v>
      </c>
      <c r="G284">
        <v>-17.461494980261499</v>
      </c>
      <c r="H284">
        <v>-2.09836467991052</v>
      </c>
      <c r="I284">
        <v>-220.10576411168401</v>
      </c>
      <c r="J284">
        <v>-207.82327433173501</v>
      </c>
    </row>
    <row r="285" spans="1:10">
      <c r="A285" t="s">
        <v>30</v>
      </c>
      <c r="B285" t="s">
        <v>110</v>
      </c>
      <c r="C285" t="s">
        <v>34</v>
      </c>
      <c r="D285" t="s">
        <v>356</v>
      </c>
      <c r="E285">
        <v>-6872.2946055190896</v>
      </c>
      <c r="F285">
        <v>-120.480643612598</v>
      </c>
      <c r="G285">
        <v>-17.461494980261499</v>
      </c>
      <c r="H285">
        <v>-2.09836467991052</v>
      </c>
      <c r="I285">
        <v>-74.565094766715205</v>
      </c>
      <c r="J285">
        <v>-194.19732687904201</v>
      </c>
    </row>
    <row r="286" spans="1:10">
      <c r="A286" t="s">
        <v>30</v>
      </c>
      <c r="B286" t="s">
        <v>111</v>
      </c>
      <c r="C286" t="s">
        <v>31</v>
      </c>
      <c r="D286" t="s">
        <v>355</v>
      </c>
      <c r="E286">
        <v>-9617.7502353750006</v>
      </c>
      <c r="F286">
        <v>87.591012447437706</v>
      </c>
      <c r="G286">
        <v>70.238173048256598</v>
      </c>
      <c r="H286">
        <v>1.95867140595761</v>
      </c>
      <c r="I286">
        <v>87.890119451285699</v>
      </c>
      <c r="J286">
        <v>122.001267421021</v>
      </c>
    </row>
    <row r="287" spans="1:10">
      <c r="A287" t="s">
        <v>30</v>
      </c>
      <c r="B287" t="s">
        <v>111</v>
      </c>
      <c r="C287" t="s">
        <v>31</v>
      </c>
      <c r="D287" t="s">
        <v>356</v>
      </c>
      <c r="E287">
        <v>-9667.3502353749991</v>
      </c>
      <c r="F287">
        <v>87.591012447437706</v>
      </c>
      <c r="G287">
        <v>70.238173048256598</v>
      </c>
      <c r="H287">
        <v>1.95867140595761</v>
      </c>
      <c r="I287">
        <v>121.86035786613699</v>
      </c>
      <c r="J287">
        <v>157.970447462219</v>
      </c>
    </row>
    <row r="288" spans="1:10">
      <c r="A288" t="s">
        <v>30</v>
      </c>
      <c r="B288" t="s">
        <v>111</v>
      </c>
      <c r="C288" t="s">
        <v>34</v>
      </c>
      <c r="D288" t="s">
        <v>355</v>
      </c>
      <c r="E288">
        <v>-9827.3681338755105</v>
      </c>
      <c r="F288">
        <v>-88.475586293374107</v>
      </c>
      <c r="G288">
        <v>-67.397901117306802</v>
      </c>
      <c r="H288">
        <v>-2.09836467991027</v>
      </c>
      <c r="I288">
        <v>-96.008398583360801</v>
      </c>
      <c r="J288">
        <v>-113.767350648545</v>
      </c>
    </row>
    <row r="289" spans="1:10">
      <c r="A289" t="s">
        <v>30</v>
      </c>
      <c r="B289" t="s">
        <v>111</v>
      </c>
      <c r="C289" t="s">
        <v>34</v>
      </c>
      <c r="D289" t="s">
        <v>356</v>
      </c>
      <c r="E289">
        <v>-9876.9681338755108</v>
      </c>
      <c r="F289">
        <v>-88.475586293374107</v>
      </c>
      <c r="G289">
        <v>-67.397901117306802</v>
      </c>
      <c r="H289">
        <v>-2.09836467991027</v>
      </c>
      <c r="I289">
        <v>-121.173794012268</v>
      </c>
      <c r="J289">
        <v>-152.47870961214699</v>
      </c>
    </row>
    <row r="290" spans="1:10">
      <c r="A290" t="s">
        <v>30</v>
      </c>
      <c r="B290" t="s">
        <v>112</v>
      </c>
      <c r="C290" t="s">
        <v>31</v>
      </c>
      <c r="D290" t="s">
        <v>355</v>
      </c>
      <c r="E290">
        <v>-3166.8402773174598</v>
      </c>
      <c r="F290">
        <v>516.66768119298195</v>
      </c>
      <c r="G290">
        <v>-5.1467971745082801</v>
      </c>
      <c r="H290">
        <v>1.6941797163204</v>
      </c>
      <c r="I290">
        <v>34.7465711055683</v>
      </c>
      <c r="J290">
        <v>630.18616998062805</v>
      </c>
    </row>
    <row r="291" spans="1:10">
      <c r="A291" t="s">
        <v>30</v>
      </c>
      <c r="B291" t="s">
        <v>112</v>
      </c>
      <c r="C291" t="s">
        <v>31</v>
      </c>
      <c r="D291" t="s">
        <v>356</v>
      </c>
      <c r="E291">
        <v>-3205.8251684966099</v>
      </c>
      <c r="F291">
        <v>516.66768119298195</v>
      </c>
      <c r="G291">
        <v>-5.1467971745083698</v>
      </c>
      <c r="H291">
        <v>1.69417971632042</v>
      </c>
      <c r="I291">
        <v>-1.3556539131468699</v>
      </c>
      <c r="J291">
        <v>913.585088664257</v>
      </c>
    </row>
    <row r="292" spans="1:10">
      <c r="A292" t="s">
        <v>30</v>
      </c>
      <c r="B292" t="s">
        <v>112</v>
      </c>
      <c r="C292" t="s">
        <v>34</v>
      </c>
      <c r="D292" t="s">
        <v>355</v>
      </c>
      <c r="E292">
        <v>-3573.8985760127898</v>
      </c>
      <c r="F292">
        <v>-485.54728571406298</v>
      </c>
      <c r="G292">
        <v>-18.807438834830698</v>
      </c>
      <c r="H292">
        <v>0.85213232772039704</v>
      </c>
      <c r="I292">
        <v>14.5983502056015</v>
      </c>
      <c r="J292">
        <v>-688.83345895965601</v>
      </c>
    </row>
    <row r="293" spans="1:10">
      <c r="A293" t="s">
        <v>30</v>
      </c>
      <c r="B293" t="s">
        <v>112</v>
      </c>
      <c r="C293" t="s">
        <v>34</v>
      </c>
      <c r="D293" t="s">
        <v>356</v>
      </c>
      <c r="E293">
        <v>-3612.8834671919399</v>
      </c>
      <c r="F293">
        <v>-485.54728571406298</v>
      </c>
      <c r="G293">
        <v>-18.807438834830599</v>
      </c>
      <c r="H293">
        <v>0.85213232772045</v>
      </c>
      <c r="I293">
        <v>-23.557556404634202</v>
      </c>
      <c r="J293">
        <v>-875.75915165863501</v>
      </c>
    </row>
    <row r="294" spans="1:10">
      <c r="A294" t="s">
        <v>30</v>
      </c>
      <c r="B294" t="s">
        <v>113</v>
      </c>
      <c r="C294" t="s">
        <v>31</v>
      </c>
      <c r="D294" t="s">
        <v>355</v>
      </c>
      <c r="E294">
        <v>-2519.1715319013801</v>
      </c>
      <c r="F294">
        <v>487.73844461711201</v>
      </c>
      <c r="G294">
        <v>2.2459724239862102</v>
      </c>
      <c r="H294">
        <v>0.20084947399696401</v>
      </c>
      <c r="I294">
        <v>4.4637634459308302</v>
      </c>
      <c r="J294">
        <v>682.160109236469</v>
      </c>
    </row>
    <row r="295" spans="1:10">
      <c r="A295" t="s">
        <v>30</v>
      </c>
      <c r="B295" t="s">
        <v>113</v>
      </c>
      <c r="C295" t="s">
        <v>31</v>
      </c>
      <c r="D295" t="s">
        <v>356</v>
      </c>
      <c r="E295">
        <v>-2558.15637734236</v>
      </c>
      <c r="F295">
        <v>487.73844461711201</v>
      </c>
      <c r="G295">
        <v>2.24597242398616</v>
      </c>
      <c r="H295">
        <v>0.20084947399702599</v>
      </c>
      <c r="I295">
        <v>8.8430380278436696E-12</v>
      </c>
      <c r="J295">
        <v>874.77076573209399</v>
      </c>
    </row>
    <row r="296" spans="1:10">
      <c r="A296" t="s">
        <v>30</v>
      </c>
      <c r="B296" t="s">
        <v>113</v>
      </c>
      <c r="C296" t="s">
        <v>34</v>
      </c>
      <c r="D296" t="s">
        <v>355</v>
      </c>
      <c r="E296">
        <v>-2578.5888375396298</v>
      </c>
      <c r="F296">
        <v>-504.38945397727502</v>
      </c>
      <c r="G296">
        <v>-1.4399236922329699</v>
      </c>
      <c r="H296">
        <v>-0.47722826512065097</v>
      </c>
      <c r="I296">
        <v>-6.9625145143486797</v>
      </c>
      <c r="J296">
        <v>-638.14927930249405</v>
      </c>
    </row>
    <row r="297" spans="1:10">
      <c r="A297" t="s">
        <v>30</v>
      </c>
      <c r="B297" t="s">
        <v>113</v>
      </c>
      <c r="C297" t="s">
        <v>34</v>
      </c>
      <c r="D297" t="s">
        <v>356</v>
      </c>
      <c r="E297">
        <v>-2617.5736829806101</v>
      </c>
      <c r="F297">
        <v>-504.38945397727502</v>
      </c>
      <c r="G297">
        <v>-1.43992369223287</v>
      </c>
      <c r="H297">
        <v>-0.47722826512054101</v>
      </c>
      <c r="I297">
        <v>8.5371969910742102E-12</v>
      </c>
      <c r="J297">
        <v>-882.37806481462405</v>
      </c>
    </row>
    <row r="298" spans="1:10">
      <c r="A298" t="s">
        <v>30</v>
      </c>
      <c r="B298" t="s">
        <v>114</v>
      </c>
      <c r="C298" t="s">
        <v>31</v>
      </c>
      <c r="D298" t="s">
        <v>355</v>
      </c>
      <c r="E298">
        <v>-2737.8673737551799</v>
      </c>
      <c r="F298">
        <v>534.73957411752099</v>
      </c>
      <c r="G298">
        <v>7.6898513757218296</v>
      </c>
      <c r="H298">
        <v>-9.7454547857895295E-3</v>
      </c>
      <c r="I298">
        <v>8.4876317639819607</v>
      </c>
      <c r="J298">
        <v>712.67792228511303</v>
      </c>
    </row>
    <row r="299" spans="1:10">
      <c r="A299" t="s">
        <v>30</v>
      </c>
      <c r="B299" t="s">
        <v>114</v>
      </c>
      <c r="C299" t="s">
        <v>31</v>
      </c>
      <c r="D299" t="s">
        <v>356</v>
      </c>
      <c r="E299">
        <v>-2776.8522649343299</v>
      </c>
      <c r="F299">
        <v>534.73957411752201</v>
      </c>
      <c r="G299">
        <v>7.6898513757217302</v>
      </c>
      <c r="H299">
        <v>-9.7454547856790606E-3</v>
      </c>
      <c r="I299">
        <v>11.9080998592312</v>
      </c>
      <c r="J299">
        <v>957.63484673057201</v>
      </c>
    </row>
    <row r="300" spans="1:10">
      <c r="A300" t="s">
        <v>30</v>
      </c>
      <c r="B300" t="s">
        <v>114</v>
      </c>
      <c r="C300" t="s">
        <v>34</v>
      </c>
      <c r="D300" t="s">
        <v>355</v>
      </c>
      <c r="E300">
        <v>-2841.4350602435002</v>
      </c>
      <c r="F300">
        <v>-537.55057174216495</v>
      </c>
      <c r="G300">
        <v>-6.10102823395441</v>
      </c>
      <c r="H300">
        <v>-0.82946423852214102</v>
      </c>
      <c r="I300">
        <v>-11.931646338159201</v>
      </c>
      <c r="J300">
        <v>-701.19617394045997</v>
      </c>
    </row>
    <row r="301" spans="1:10">
      <c r="A301" t="s">
        <v>30</v>
      </c>
      <c r="B301" t="s">
        <v>114</v>
      </c>
      <c r="C301" t="s">
        <v>34</v>
      </c>
      <c r="D301" t="s">
        <v>356</v>
      </c>
      <c r="E301">
        <v>-2880.4199514226498</v>
      </c>
      <c r="F301">
        <v>-537.55057174216597</v>
      </c>
      <c r="G301">
        <v>-6.1010282339542901</v>
      </c>
      <c r="H301">
        <v>-0.82946423852200102</v>
      </c>
      <c r="I301">
        <v>-10.4267626939293</v>
      </c>
      <c r="J301">
        <v>-954.86719102231496</v>
      </c>
    </row>
    <row r="302" spans="1:10">
      <c r="A302" t="s">
        <v>30</v>
      </c>
      <c r="B302" t="s">
        <v>115</v>
      </c>
      <c r="C302" t="s">
        <v>31</v>
      </c>
      <c r="D302" t="s">
        <v>355</v>
      </c>
      <c r="E302">
        <v>-4055.5092463165902</v>
      </c>
      <c r="F302">
        <v>597.29912174761796</v>
      </c>
      <c r="G302">
        <v>-7.1867106196446802</v>
      </c>
      <c r="H302">
        <v>0.50224827846870601</v>
      </c>
      <c r="I302">
        <v>32.761393951158198</v>
      </c>
      <c r="J302">
        <v>908.74590138139104</v>
      </c>
    </row>
    <row r="303" spans="1:10">
      <c r="A303" t="s">
        <v>30</v>
      </c>
      <c r="B303" t="s">
        <v>115</v>
      </c>
      <c r="C303" t="s">
        <v>31</v>
      </c>
      <c r="D303" t="s">
        <v>356</v>
      </c>
      <c r="E303">
        <v>-4104.7837463165897</v>
      </c>
      <c r="F303">
        <v>597.29912174761898</v>
      </c>
      <c r="G303">
        <v>-7.1867106196446802</v>
      </c>
      <c r="H303">
        <v>0.50224827846870901</v>
      </c>
      <c r="I303">
        <v>-3.92723076935384</v>
      </c>
      <c r="J303">
        <v>1271.28334236399</v>
      </c>
    </row>
    <row r="304" spans="1:10">
      <c r="A304" t="s">
        <v>30</v>
      </c>
      <c r="B304" t="s">
        <v>115</v>
      </c>
      <c r="C304" t="s">
        <v>34</v>
      </c>
      <c r="D304" t="s">
        <v>355</v>
      </c>
      <c r="E304">
        <v>-4456.2847504311903</v>
      </c>
      <c r="F304">
        <v>-696.06706504106705</v>
      </c>
      <c r="G304">
        <v>-17.539762942269999</v>
      </c>
      <c r="H304">
        <v>-0.587422331352358</v>
      </c>
      <c r="I304">
        <v>18.306555542647001</v>
      </c>
      <c r="J304">
        <v>-584.35471485316702</v>
      </c>
    </row>
    <row r="305" spans="1:10">
      <c r="A305" t="s">
        <v>30</v>
      </c>
      <c r="B305" t="s">
        <v>115</v>
      </c>
      <c r="C305" t="s">
        <v>34</v>
      </c>
      <c r="D305" t="s">
        <v>356</v>
      </c>
      <c r="E305">
        <v>-4505.5592504311899</v>
      </c>
      <c r="F305">
        <v>-696.06706504106705</v>
      </c>
      <c r="G305">
        <v>-17.539762942269999</v>
      </c>
      <c r="H305">
        <v>-0.587422331352355</v>
      </c>
      <c r="I305">
        <v>-21.6568877787765</v>
      </c>
      <c r="J305">
        <v>-1253.0727800454499</v>
      </c>
    </row>
    <row r="306" spans="1:10">
      <c r="A306" t="s">
        <v>30</v>
      </c>
      <c r="B306" t="s">
        <v>116</v>
      </c>
      <c r="C306" t="s">
        <v>31</v>
      </c>
      <c r="D306" t="s">
        <v>355</v>
      </c>
      <c r="E306">
        <v>-3351.4535542882099</v>
      </c>
      <c r="F306">
        <v>557.98880086674296</v>
      </c>
      <c r="G306">
        <v>1.57984589355293</v>
      </c>
      <c r="H306">
        <v>1.637061915096</v>
      </c>
      <c r="I306">
        <v>1.4167907418507499</v>
      </c>
      <c r="J306">
        <v>801.77212140665199</v>
      </c>
    </row>
    <row r="307" spans="1:10">
      <c r="A307" t="s">
        <v>30</v>
      </c>
      <c r="B307" t="s">
        <v>116</v>
      </c>
      <c r="C307" t="s">
        <v>31</v>
      </c>
      <c r="D307" t="s">
        <v>356</v>
      </c>
      <c r="E307">
        <v>-3400.7280542882099</v>
      </c>
      <c r="F307">
        <v>557.98880086674296</v>
      </c>
      <c r="G307">
        <v>1.57984589355294</v>
      </c>
      <c r="H307">
        <v>1.637061915096</v>
      </c>
      <c r="I307">
        <v>7.1768305498915094E-14</v>
      </c>
      <c r="J307">
        <v>1167.4497997875601</v>
      </c>
    </row>
    <row r="308" spans="1:10">
      <c r="A308" t="s">
        <v>30</v>
      </c>
      <c r="B308" t="s">
        <v>116</v>
      </c>
      <c r="C308" t="s">
        <v>34</v>
      </c>
      <c r="D308" t="s">
        <v>355</v>
      </c>
      <c r="E308">
        <v>-3570.4413100060001</v>
      </c>
      <c r="F308">
        <v>-620.85513711662497</v>
      </c>
      <c r="G308">
        <v>-0.45702927156476397</v>
      </c>
      <c r="H308">
        <v>0.54186780335883999</v>
      </c>
      <c r="I308">
        <v>-4.8975222700140701</v>
      </c>
      <c r="J308">
        <v>-566.570971771318</v>
      </c>
    </row>
    <row r="309" spans="1:10">
      <c r="A309" t="s">
        <v>30</v>
      </c>
      <c r="B309" t="s">
        <v>116</v>
      </c>
      <c r="C309" t="s">
        <v>34</v>
      </c>
      <c r="D309" t="s">
        <v>356</v>
      </c>
      <c r="E309">
        <v>-3619.7158100060001</v>
      </c>
      <c r="F309">
        <v>-620.85513711662497</v>
      </c>
      <c r="G309">
        <v>-0.45702927156476703</v>
      </c>
      <c r="H309">
        <v>0.541867803358839</v>
      </c>
      <c r="I309">
        <v>-6.9400454374410999E-14</v>
      </c>
      <c r="J309">
        <v>-1127.13429252686</v>
      </c>
    </row>
    <row r="310" spans="1:10">
      <c r="A310" t="s">
        <v>30</v>
      </c>
      <c r="B310" t="s">
        <v>117</v>
      </c>
      <c r="C310" t="s">
        <v>31</v>
      </c>
      <c r="D310" t="s">
        <v>355</v>
      </c>
      <c r="E310">
        <v>-4753.70437169263</v>
      </c>
      <c r="F310">
        <v>578.303675585321</v>
      </c>
      <c r="G310">
        <v>30.039471266488299</v>
      </c>
      <c r="H310">
        <v>-7.9336058804584697</v>
      </c>
      <c r="I310">
        <v>-41.833435869157498</v>
      </c>
      <c r="J310">
        <v>731.63921349671398</v>
      </c>
    </row>
    <row r="311" spans="1:10">
      <c r="A311" t="s">
        <v>30</v>
      </c>
      <c r="B311" t="s">
        <v>117</v>
      </c>
      <c r="C311" t="s">
        <v>31</v>
      </c>
      <c r="D311" t="s">
        <v>356</v>
      </c>
      <c r="E311">
        <v>-4802.9788716926296</v>
      </c>
      <c r="F311">
        <v>578.303675585321</v>
      </c>
      <c r="G311">
        <v>30.039471266488299</v>
      </c>
      <c r="H311">
        <v>-7.9336058804584804</v>
      </c>
      <c r="I311">
        <v>34.532381323148897</v>
      </c>
      <c r="J311">
        <v>1190.4914504817</v>
      </c>
    </row>
    <row r="312" spans="1:10">
      <c r="A312" t="s">
        <v>30</v>
      </c>
      <c r="B312" t="s">
        <v>117</v>
      </c>
      <c r="C312" t="s">
        <v>34</v>
      </c>
      <c r="D312" t="s">
        <v>355</v>
      </c>
      <c r="E312">
        <v>-5290.1701167496703</v>
      </c>
      <c r="F312">
        <v>-602.29107466132302</v>
      </c>
      <c r="G312">
        <v>18.554191033318599</v>
      </c>
      <c r="H312">
        <v>-9.3274878729451096</v>
      </c>
      <c r="I312">
        <v>-58.626895417928502</v>
      </c>
      <c r="J312">
        <v>-606.13415552356798</v>
      </c>
    </row>
    <row r="313" spans="1:10">
      <c r="A313" t="s">
        <v>30</v>
      </c>
      <c r="B313" t="s">
        <v>117</v>
      </c>
      <c r="C313" t="s">
        <v>34</v>
      </c>
      <c r="D313" t="s">
        <v>356</v>
      </c>
      <c r="E313">
        <v>-5339.4446167496699</v>
      </c>
      <c r="F313">
        <v>-602.29107466132302</v>
      </c>
      <c r="G313">
        <v>18.554191033318599</v>
      </c>
      <c r="H313">
        <v>-9.3274878729451096</v>
      </c>
      <c r="I313">
        <v>15.647640519166499</v>
      </c>
      <c r="J313">
        <v>-1139.34732964416</v>
      </c>
    </row>
    <row r="314" spans="1:10">
      <c r="A314" t="s">
        <v>30</v>
      </c>
      <c r="B314" t="s">
        <v>118</v>
      </c>
      <c r="C314" t="s">
        <v>31</v>
      </c>
      <c r="D314" t="s">
        <v>355</v>
      </c>
      <c r="E314">
        <v>-3295.0867302740198</v>
      </c>
      <c r="F314">
        <v>499.18789120330001</v>
      </c>
      <c r="G314">
        <v>20.079352855362799</v>
      </c>
      <c r="H314">
        <v>-0.82822622539470203</v>
      </c>
      <c r="I314">
        <v>-16.517742911396301</v>
      </c>
      <c r="J314">
        <v>615.42720308063997</v>
      </c>
    </row>
    <row r="315" spans="1:10">
      <c r="A315" t="s">
        <v>30</v>
      </c>
      <c r="B315" t="s">
        <v>118</v>
      </c>
      <c r="C315" t="s">
        <v>31</v>
      </c>
      <c r="D315" t="s">
        <v>356</v>
      </c>
      <c r="E315">
        <v>-3334.2327282623201</v>
      </c>
      <c r="F315">
        <v>499.18789120330001</v>
      </c>
      <c r="G315">
        <v>20.0793528553627</v>
      </c>
      <c r="H315">
        <v>-0.82822622539453805</v>
      </c>
      <c r="I315">
        <v>24.963726569422199</v>
      </c>
      <c r="J315">
        <v>882.29108922410501</v>
      </c>
    </row>
    <row r="316" spans="1:10">
      <c r="A316" t="s">
        <v>30</v>
      </c>
      <c r="B316" t="s">
        <v>118</v>
      </c>
      <c r="C316" t="s">
        <v>34</v>
      </c>
      <c r="D316" t="s">
        <v>355</v>
      </c>
      <c r="E316">
        <v>-3686.1007082400902</v>
      </c>
      <c r="F316">
        <v>-477.44776453451198</v>
      </c>
      <c r="G316">
        <v>5.9529752223105001</v>
      </c>
      <c r="H316">
        <v>-1.6757348851559799</v>
      </c>
      <c r="I316">
        <v>-37.283118780526202</v>
      </c>
      <c r="J316">
        <v>-665.92486519669296</v>
      </c>
    </row>
    <row r="317" spans="1:10">
      <c r="A317" t="s">
        <v>30</v>
      </c>
      <c r="B317" t="s">
        <v>118</v>
      </c>
      <c r="C317" t="s">
        <v>34</v>
      </c>
      <c r="D317" t="s">
        <v>356</v>
      </c>
      <c r="E317">
        <v>-3725.2467062283899</v>
      </c>
      <c r="F317">
        <v>-477.44776453451198</v>
      </c>
      <c r="G317">
        <v>5.9529752223106103</v>
      </c>
      <c r="H317">
        <v>-1.6757348851559</v>
      </c>
      <c r="I317">
        <v>1.93562877944275</v>
      </c>
      <c r="J317">
        <v>-865.39435866691497</v>
      </c>
    </row>
    <row r="318" spans="1:10">
      <c r="A318" t="s">
        <v>30</v>
      </c>
      <c r="B318" t="s">
        <v>119</v>
      </c>
      <c r="C318" t="s">
        <v>31</v>
      </c>
      <c r="D318" t="s">
        <v>355</v>
      </c>
      <c r="E318">
        <v>-2557.9259397108499</v>
      </c>
      <c r="F318">
        <v>476.137173987501</v>
      </c>
      <c r="G318">
        <v>1.6254891948411601</v>
      </c>
      <c r="H318">
        <v>0.39303360270687498</v>
      </c>
      <c r="I318">
        <v>7.1235347877649504</v>
      </c>
      <c r="J318">
        <v>658.10707567685597</v>
      </c>
    </row>
    <row r="319" spans="1:10">
      <c r="A319" t="s">
        <v>30</v>
      </c>
      <c r="B319" t="s">
        <v>119</v>
      </c>
      <c r="C319" t="s">
        <v>31</v>
      </c>
      <c r="D319" t="s">
        <v>356</v>
      </c>
      <c r="E319">
        <v>-2597.0718176529199</v>
      </c>
      <c r="F319">
        <v>476.137173987501</v>
      </c>
      <c r="G319">
        <v>1.6254891948411401</v>
      </c>
      <c r="H319">
        <v>0.39303360270694099</v>
      </c>
      <c r="I319">
        <v>-8.7366191453118799E-12</v>
      </c>
      <c r="J319">
        <v>851.05485410397705</v>
      </c>
    </row>
    <row r="320" spans="1:10">
      <c r="A320" t="s">
        <v>30</v>
      </c>
      <c r="B320" t="s">
        <v>119</v>
      </c>
      <c r="C320" t="s">
        <v>34</v>
      </c>
      <c r="D320" t="s">
        <v>355</v>
      </c>
      <c r="E320">
        <v>-2631.0099285317701</v>
      </c>
      <c r="F320">
        <v>-491.45848449886898</v>
      </c>
      <c r="G320">
        <v>-2.2979144476689002</v>
      </c>
      <c r="H320">
        <v>-0.268516863312593</v>
      </c>
      <c r="I320">
        <v>-5.0390165040161499</v>
      </c>
      <c r="J320">
        <v>-625.890136689065</v>
      </c>
    </row>
    <row r="321" spans="1:10">
      <c r="A321" t="s">
        <v>30</v>
      </c>
      <c r="B321" t="s">
        <v>119</v>
      </c>
      <c r="C321" t="s">
        <v>34</v>
      </c>
      <c r="D321" t="s">
        <v>356</v>
      </c>
      <c r="E321">
        <v>-2670.1558064738401</v>
      </c>
      <c r="F321">
        <v>-491.45848449886898</v>
      </c>
      <c r="G321">
        <v>-2.2979144476689002</v>
      </c>
      <c r="H321">
        <v>-0.26851686331257002</v>
      </c>
      <c r="I321">
        <v>-8.9494806200378101E-12</v>
      </c>
      <c r="J321">
        <v>-866.33397770142801</v>
      </c>
    </row>
    <row r="322" spans="1:10">
      <c r="A322" t="s">
        <v>30</v>
      </c>
      <c r="B322" t="s">
        <v>120</v>
      </c>
      <c r="C322" t="s">
        <v>31</v>
      </c>
      <c r="D322" t="s">
        <v>355</v>
      </c>
      <c r="E322">
        <v>-2861.8877467331399</v>
      </c>
      <c r="F322">
        <v>518.19279438967305</v>
      </c>
      <c r="G322">
        <v>4.9861548230797901</v>
      </c>
      <c r="H322">
        <v>0.19318583387015001</v>
      </c>
      <c r="I322">
        <v>14.996131876297699</v>
      </c>
      <c r="J322">
        <v>710.32367257934504</v>
      </c>
    </row>
    <row r="323" spans="1:10">
      <c r="A323" t="s">
        <v>30</v>
      </c>
      <c r="B323" t="s">
        <v>120</v>
      </c>
      <c r="C323" t="s">
        <v>31</v>
      </c>
      <c r="D323" t="s">
        <v>356</v>
      </c>
      <c r="E323">
        <v>-2901.0337447214401</v>
      </c>
      <c r="F323">
        <v>518.19279438967396</v>
      </c>
      <c r="G323">
        <v>4.9861548230798398</v>
      </c>
      <c r="H323">
        <v>0.193185833870262</v>
      </c>
      <c r="I323">
        <v>9.3659896751272207</v>
      </c>
      <c r="J323">
        <v>930.91149204865803</v>
      </c>
    </row>
    <row r="324" spans="1:10">
      <c r="A324" t="s">
        <v>30</v>
      </c>
      <c r="B324" t="s">
        <v>120</v>
      </c>
      <c r="C324" t="s">
        <v>34</v>
      </c>
      <c r="D324" t="s">
        <v>355</v>
      </c>
      <c r="E324">
        <v>-2967.1368602309199</v>
      </c>
      <c r="F324">
        <v>-533.65102572886701</v>
      </c>
      <c r="G324">
        <v>-9.2947915362209894</v>
      </c>
      <c r="H324">
        <v>-0.64858284627020502</v>
      </c>
      <c r="I324">
        <v>-6.0922338782724097</v>
      </c>
      <c r="J324">
        <v>-676.57329469721606</v>
      </c>
    </row>
    <row r="325" spans="1:10">
      <c r="A325" t="s">
        <v>30</v>
      </c>
      <c r="B325" t="s">
        <v>120</v>
      </c>
      <c r="C325" t="s">
        <v>34</v>
      </c>
      <c r="D325" t="s">
        <v>356</v>
      </c>
      <c r="E325">
        <v>-3006.2828582192201</v>
      </c>
      <c r="F325">
        <v>-533.65102572886804</v>
      </c>
      <c r="G325">
        <v>-9.2947915362210392</v>
      </c>
      <c r="H325">
        <v>-0.64858284627018803</v>
      </c>
      <c r="I325">
        <v>-13.8188654878397</v>
      </c>
      <c r="J325">
        <v>-945.08163131802996</v>
      </c>
    </row>
    <row r="674" spans="1:7">
      <c r="A674" s="46"/>
      <c r="B674" s="46"/>
      <c r="G674" s="46"/>
    </row>
    <row r="675" spans="1:7">
      <c r="A675" s="46"/>
      <c r="B675" s="46"/>
      <c r="G675" s="46"/>
    </row>
    <row r="676" spans="1:7">
      <c r="A676" s="46"/>
      <c r="B676" s="46"/>
      <c r="G676" s="46"/>
    </row>
    <row r="677" spans="1:7">
      <c r="A677" s="46"/>
      <c r="B677" s="46"/>
      <c r="G677" s="46"/>
    </row>
    <row r="1122" spans="1:7">
      <c r="A1122" s="46"/>
      <c r="B1122" s="46"/>
      <c r="G1122" s="46"/>
    </row>
    <row r="1123" spans="1:7">
      <c r="A1123" s="46"/>
      <c r="B1123" s="46"/>
      <c r="G1123" s="46"/>
    </row>
    <row r="1124" spans="1:7">
      <c r="A1124" s="46"/>
      <c r="B1124" s="46"/>
      <c r="G1124" s="46"/>
    </row>
    <row r="1125" spans="1:7">
      <c r="A1125" s="46"/>
      <c r="B1125" s="46"/>
      <c r="G1125" s="46"/>
    </row>
    <row r="1506" spans="1:7">
      <c r="A1506" s="46"/>
      <c r="B1506" s="46"/>
      <c r="G1506" s="46"/>
    </row>
    <row r="1507" spans="1:7">
      <c r="A1507" s="46"/>
      <c r="B1507" s="46"/>
      <c r="G1507" s="46"/>
    </row>
    <row r="1508" spans="1:7">
      <c r="A1508" s="46"/>
      <c r="B1508" s="46"/>
      <c r="G1508" s="46"/>
    </row>
    <row r="1509" spans="1:7">
      <c r="A1509" s="46"/>
      <c r="B1509" s="46"/>
      <c r="G1509" s="46"/>
    </row>
    <row r="9592" spans="3:3">
      <c r="C9592" s="46"/>
    </row>
    <row r="9593" spans="3:3">
      <c r="C9593" s="4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C000"/>
  </sheetPr>
  <dimension ref="A1:J3957"/>
  <sheetViews>
    <sheetView workbookViewId="0">
      <selection activeCell="E3968" sqref="E3968"/>
    </sheetView>
  </sheetViews>
  <sheetFormatPr defaultColWidth="9" defaultRowHeight="14.25"/>
  <cols>
    <col min="3" max="3" width="11.25" customWidth="1"/>
  </cols>
  <sheetData>
    <row r="1" spans="1:10">
      <c r="A1" t="s">
        <v>24</v>
      </c>
      <c r="B1" t="s">
        <v>173</v>
      </c>
      <c r="C1" t="s">
        <v>25</v>
      </c>
      <c r="D1" t="s">
        <v>349</v>
      </c>
      <c r="E1" t="s">
        <v>350</v>
      </c>
      <c r="F1" t="s">
        <v>146</v>
      </c>
      <c r="G1" t="s">
        <v>351</v>
      </c>
      <c r="H1" t="s">
        <v>352</v>
      </c>
      <c r="I1" t="s">
        <v>353</v>
      </c>
      <c r="J1" t="s">
        <v>354</v>
      </c>
    </row>
    <row r="2" spans="1:10">
      <c r="A2" t="s">
        <v>357</v>
      </c>
      <c r="B2" t="s">
        <v>358</v>
      </c>
      <c r="C2" t="s">
        <v>359</v>
      </c>
      <c r="D2" t="s">
        <v>355</v>
      </c>
      <c r="E2">
        <v>4.9660992787925098</v>
      </c>
      <c r="F2">
        <v>37.070356389091501</v>
      </c>
      <c r="G2">
        <v>9.9063937507799693</v>
      </c>
      <c r="H2">
        <v>11.37327123355</v>
      </c>
      <c r="I2">
        <v>24.188414090760499</v>
      </c>
      <c r="J2">
        <v>21.291657799280699</v>
      </c>
    </row>
    <row r="3" spans="1:10">
      <c r="A3" t="s">
        <v>357</v>
      </c>
      <c r="B3" t="s">
        <v>358</v>
      </c>
      <c r="C3" t="s">
        <v>359</v>
      </c>
      <c r="D3" t="s">
        <v>356</v>
      </c>
      <c r="E3">
        <v>4.9660992787971496</v>
      </c>
      <c r="F3">
        <v>37.070356389290602</v>
      </c>
      <c r="G3">
        <v>9.9063937508949493</v>
      </c>
      <c r="H3">
        <v>11.3732712335221</v>
      </c>
      <c r="I3">
        <v>11.779344116091</v>
      </c>
      <c r="J3">
        <v>39.565746287125499</v>
      </c>
    </row>
    <row r="4" spans="1:10">
      <c r="A4" t="s">
        <v>357</v>
      </c>
      <c r="B4" t="s">
        <v>358</v>
      </c>
      <c r="C4" t="s">
        <v>360</v>
      </c>
      <c r="D4" t="s">
        <v>355</v>
      </c>
      <c r="E4">
        <v>4.5439903513606499</v>
      </c>
      <c r="F4">
        <v>29.966697253677999</v>
      </c>
      <c r="G4">
        <v>4.2763133355229703</v>
      </c>
      <c r="H4">
        <v>6.8832087699517697</v>
      </c>
      <c r="I4">
        <v>10.8296934228808</v>
      </c>
      <c r="J4">
        <v>18.218774809304399</v>
      </c>
    </row>
    <row r="5" spans="1:10">
      <c r="A5" t="s">
        <v>357</v>
      </c>
      <c r="B5" t="s">
        <v>358</v>
      </c>
      <c r="C5" t="s">
        <v>360</v>
      </c>
      <c r="D5" t="s">
        <v>356</v>
      </c>
      <c r="E5">
        <v>4.5439903513403799</v>
      </c>
      <c r="F5">
        <v>29.966697253945402</v>
      </c>
      <c r="G5">
        <v>4.2763133355650798</v>
      </c>
      <c r="H5">
        <v>6.8832087699414704</v>
      </c>
      <c r="I5">
        <v>5.43907404950565</v>
      </c>
      <c r="J5">
        <v>33.620419610532799</v>
      </c>
    </row>
    <row r="6" spans="1:10">
      <c r="A6" t="s">
        <v>357</v>
      </c>
      <c r="B6" t="s">
        <v>361</v>
      </c>
      <c r="C6" t="s">
        <v>359</v>
      </c>
      <c r="D6" t="s">
        <v>355</v>
      </c>
      <c r="E6">
        <v>5.3896918508099896</v>
      </c>
      <c r="F6">
        <v>20.513994546663</v>
      </c>
      <c r="G6">
        <v>17.888633399356301</v>
      </c>
      <c r="H6">
        <v>9.4611238885839892</v>
      </c>
      <c r="I6">
        <v>57.556924452204697</v>
      </c>
      <c r="J6">
        <v>4.4111377872697997</v>
      </c>
    </row>
    <row r="7" spans="1:10">
      <c r="A7" t="s">
        <v>357</v>
      </c>
      <c r="B7" t="s">
        <v>361</v>
      </c>
      <c r="C7" t="s">
        <v>359</v>
      </c>
      <c r="D7" t="s">
        <v>356</v>
      </c>
      <c r="E7">
        <v>5.3896918508641498</v>
      </c>
      <c r="F7">
        <v>20.5139945467503</v>
      </c>
      <c r="G7">
        <v>17.888633399504801</v>
      </c>
      <c r="H7">
        <v>9.4611238885506204</v>
      </c>
      <c r="I7">
        <v>34.168087211160902</v>
      </c>
      <c r="J7">
        <v>25.341560657922098</v>
      </c>
    </row>
    <row r="8" spans="1:10">
      <c r="A8" t="s">
        <v>357</v>
      </c>
      <c r="B8" t="s">
        <v>361</v>
      </c>
      <c r="C8" t="s">
        <v>360</v>
      </c>
      <c r="D8" t="s">
        <v>355</v>
      </c>
      <c r="E8">
        <v>2.4869075034636099</v>
      </c>
      <c r="F8">
        <v>20.319423212172602</v>
      </c>
      <c r="G8">
        <v>7.54721611914698</v>
      </c>
      <c r="H8">
        <v>6.2746440684732097</v>
      </c>
      <c r="I8">
        <v>24.106506726137098</v>
      </c>
      <c r="J8">
        <v>3.9985393148551802</v>
      </c>
    </row>
    <row r="9" spans="1:10">
      <c r="A9" t="s">
        <v>357</v>
      </c>
      <c r="B9" t="s">
        <v>361</v>
      </c>
      <c r="C9" t="s">
        <v>360</v>
      </c>
      <c r="D9" t="s">
        <v>356</v>
      </c>
      <c r="E9">
        <v>2.4869075034855199</v>
      </c>
      <c r="F9">
        <v>20.3194232122659</v>
      </c>
      <c r="G9">
        <v>7.5472161192065004</v>
      </c>
      <c r="H9">
        <v>6.2746440684614404</v>
      </c>
      <c r="I9">
        <v>14.196690427675099</v>
      </c>
      <c r="J9">
        <v>25.452947088818298</v>
      </c>
    </row>
    <row r="10" spans="1:10">
      <c r="A10" t="s">
        <v>357</v>
      </c>
      <c r="B10" t="s">
        <v>362</v>
      </c>
      <c r="C10" t="s">
        <v>359</v>
      </c>
      <c r="D10" t="s">
        <v>355</v>
      </c>
      <c r="E10">
        <v>10.546286449658099</v>
      </c>
      <c r="F10">
        <v>26.845774696046199</v>
      </c>
      <c r="G10">
        <v>15.857807882002501</v>
      </c>
      <c r="H10">
        <v>8.3164728169222109</v>
      </c>
      <c r="I10">
        <v>40.077809077947997</v>
      </c>
      <c r="J10">
        <v>4.0704712831744798</v>
      </c>
    </row>
    <row r="11" spans="1:10">
      <c r="A11" t="s">
        <v>357</v>
      </c>
      <c r="B11" t="s">
        <v>362</v>
      </c>
      <c r="C11" t="s">
        <v>359</v>
      </c>
      <c r="D11" t="s">
        <v>356</v>
      </c>
      <c r="E11">
        <v>10.5462864496536</v>
      </c>
      <c r="F11">
        <v>26.845774695966298</v>
      </c>
      <c r="G11">
        <v>15.8578078821488</v>
      </c>
      <c r="H11">
        <v>8.3164728169066304</v>
      </c>
      <c r="I11">
        <v>19.848966396157898</v>
      </c>
      <c r="J11">
        <v>36.007670087354597</v>
      </c>
    </row>
    <row r="12" spans="1:10">
      <c r="A12" t="s">
        <v>357</v>
      </c>
      <c r="B12" t="s">
        <v>362</v>
      </c>
      <c r="C12" t="s">
        <v>360</v>
      </c>
      <c r="D12" t="s">
        <v>355</v>
      </c>
      <c r="E12">
        <v>4.4809128913849996</v>
      </c>
      <c r="F12">
        <v>24.236222165613199</v>
      </c>
      <c r="G12">
        <v>6.8169183559775997</v>
      </c>
      <c r="H12">
        <v>6.2475782151214299</v>
      </c>
      <c r="I12">
        <v>16.9963742477245</v>
      </c>
      <c r="J12">
        <v>2.7416709299023601</v>
      </c>
    </row>
    <row r="13" spans="1:10">
      <c r="A13" t="s">
        <v>357</v>
      </c>
      <c r="B13" t="s">
        <v>362</v>
      </c>
      <c r="C13" t="s">
        <v>360</v>
      </c>
      <c r="D13" t="s">
        <v>356</v>
      </c>
      <c r="E13">
        <v>4.4809128913823297</v>
      </c>
      <c r="F13">
        <v>24.236222165449899</v>
      </c>
      <c r="G13">
        <v>6.8169183560312696</v>
      </c>
      <c r="H13">
        <v>6.2475782151138404</v>
      </c>
      <c r="I13">
        <v>8.2502233900603095</v>
      </c>
      <c r="J13">
        <v>33.087984449036703</v>
      </c>
    </row>
    <row r="14" spans="1:10">
      <c r="A14" t="s">
        <v>357</v>
      </c>
      <c r="B14" t="s">
        <v>363</v>
      </c>
      <c r="C14" t="s">
        <v>359</v>
      </c>
      <c r="D14" t="s">
        <v>355</v>
      </c>
      <c r="E14">
        <v>9.7588551846119191</v>
      </c>
      <c r="F14">
        <v>25.190440186537302</v>
      </c>
      <c r="G14">
        <v>13.908835332309501</v>
      </c>
      <c r="H14">
        <v>8.2496937569355797</v>
      </c>
      <c r="I14">
        <v>36.665817398890702</v>
      </c>
      <c r="J14">
        <v>4.2785260730313004</v>
      </c>
    </row>
    <row r="15" spans="1:10">
      <c r="A15" t="s">
        <v>357</v>
      </c>
      <c r="B15" t="s">
        <v>363</v>
      </c>
      <c r="C15" t="s">
        <v>359</v>
      </c>
      <c r="D15" t="s">
        <v>356</v>
      </c>
      <c r="E15">
        <v>9.7588551845875404</v>
      </c>
      <c r="F15">
        <v>25.190440186463199</v>
      </c>
      <c r="G15">
        <v>13.9088353324689</v>
      </c>
      <c r="H15">
        <v>8.2496937569098794</v>
      </c>
      <c r="I15">
        <v>18.879160086977901</v>
      </c>
      <c r="J15">
        <v>32.656217330366999</v>
      </c>
    </row>
    <row r="16" spans="1:10">
      <c r="A16" t="s">
        <v>357</v>
      </c>
      <c r="B16" t="s">
        <v>363</v>
      </c>
      <c r="C16" t="s">
        <v>360</v>
      </c>
      <c r="D16" t="s">
        <v>355</v>
      </c>
      <c r="E16">
        <v>5.3302451683767202</v>
      </c>
      <c r="F16">
        <v>33.310103475249903</v>
      </c>
      <c r="G16">
        <v>8.8267700843515193</v>
      </c>
      <c r="H16">
        <v>6.4150721561413304</v>
      </c>
      <c r="I16">
        <v>20.273419420575401</v>
      </c>
      <c r="J16">
        <v>3.0520615023084798</v>
      </c>
    </row>
    <row r="17" spans="1:10">
      <c r="A17" t="s">
        <v>357</v>
      </c>
      <c r="B17" t="s">
        <v>363</v>
      </c>
      <c r="C17" t="s">
        <v>360</v>
      </c>
      <c r="D17" t="s">
        <v>356</v>
      </c>
      <c r="E17">
        <v>5.3302451683622802</v>
      </c>
      <c r="F17">
        <v>33.310103475039298</v>
      </c>
      <c r="G17">
        <v>8.8267700844001808</v>
      </c>
      <c r="H17">
        <v>6.41507215613212</v>
      </c>
      <c r="I17">
        <v>8.8223433583995607</v>
      </c>
      <c r="J17">
        <v>45.1168060783179</v>
      </c>
    </row>
    <row r="18" spans="1:10">
      <c r="A18" t="s">
        <v>357</v>
      </c>
      <c r="B18" t="s">
        <v>364</v>
      </c>
      <c r="C18" t="s">
        <v>359</v>
      </c>
      <c r="D18" t="s">
        <v>355</v>
      </c>
      <c r="E18">
        <v>3.4264011857854602</v>
      </c>
      <c r="F18">
        <v>14.991838038109201</v>
      </c>
      <c r="G18">
        <v>16.102174419884399</v>
      </c>
      <c r="H18">
        <v>9.5777314313696404</v>
      </c>
      <c r="I18">
        <v>54.8030607720316</v>
      </c>
      <c r="J18">
        <v>7.5372029671272402</v>
      </c>
    </row>
    <row r="19" spans="1:10">
      <c r="A19" t="s">
        <v>357</v>
      </c>
      <c r="B19" t="s">
        <v>364</v>
      </c>
      <c r="C19" t="s">
        <v>359</v>
      </c>
      <c r="D19" t="s">
        <v>356</v>
      </c>
      <c r="E19">
        <v>3.4264011858419199</v>
      </c>
      <c r="F19">
        <v>14.991838038156301</v>
      </c>
      <c r="G19">
        <v>16.102174420026302</v>
      </c>
      <c r="H19">
        <v>9.5777314313294504</v>
      </c>
      <c r="I19">
        <v>33.433793480554499</v>
      </c>
      <c r="J19">
        <v>17.672997371709101</v>
      </c>
    </row>
    <row r="20" spans="1:10">
      <c r="A20" t="s">
        <v>357</v>
      </c>
      <c r="B20" t="s">
        <v>364</v>
      </c>
      <c r="C20" t="s">
        <v>360</v>
      </c>
      <c r="D20" t="s">
        <v>355</v>
      </c>
      <c r="E20">
        <v>2.1085518888080901</v>
      </c>
      <c r="F20">
        <v>25.548938272643401</v>
      </c>
      <c r="G20">
        <v>10.0698282062488</v>
      </c>
      <c r="H20">
        <v>6.8363634233800399</v>
      </c>
      <c r="I20">
        <v>31.697274434781601</v>
      </c>
      <c r="J20">
        <v>9.5571511172350601</v>
      </c>
    </row>
    <row r="21" spans="1:10">
      <c r="A21" t="s">
        <v>357</v>
      </c>
      <c r="B21" t="s">
        <v>364</v>
      </c>
      <c r="C21" t="s">
        <v>360</v>
      </c>
      <c r="D21" t="s">
        <v>356</v>
      </c>
      <c r="E21">
        <v>2.1085518888434902</v>
      </c>
      <c r="F21">
        <v>25.548938272712199</v>
      </c>
      <c r="G21">
        <v>10.0698282062953</v>
      </c>
      <c r="H21">
        <v>6.83636342336876</v>
      </c>
      <c r="I21">
        <v>18.235783183349699</v>
      </c>
      <c r="J21">
        <v>30.735515770899401</v>
      </c>
    </row>
    <row r="22" spans="1:10">
      <c r="A22" t="s">
        <v>357</v>
      </c>
      <c r="B22" t="s">
        <v>365</v>
      </c>
      <c r="C22" t="s">
        <v>359</v>
      </c>
      <c r="D22" t="s">
        <v>355</v>
      </c>
      <c r="E22">
        <v>7.2629077237161201</v>
      </c>
      <c r="F22">
        <v>25.938075272519502</v>
      </c>
      <c r="G22">
        <v>9.0157632172066204</v>
      </c>
      <c r="H22">
        <v>10.7266991227554</v>
      </c>
      <c r="I22">
        <v>26.104188686595801</v>
      </c>
      <c r="J22">
        <v>17.9202878919779</v>
      </c>
    </row>
    <row r="23" spans="1:10">
      <c r="A23" t="s">
        <v>357</v>
      </c>
      <c r="B23" t="s">
        <v>365</v>
      </c>
      <c r="C23" t="s">
        <v>359</v>
      </c>
      <c r="D23" t="s">
        <v>356</v>
      </c>
      <c r="E23">
        <v>7.2629077237146902</v>
      </c>
      <c r="F23">
        <v>25.938075272651599</v>
      </c>
      <c r="G23">
        <v>9.0157632172662492</v>
      </c>
      <c r="H23">
        <v>10.7266991227176</v>
      </c>
      <c r="I23">
        <v>14.951202246833899</v>
      </c>
      <c r="J23">
        <v>29.117283997366599</v>
      </c>
    </row>
    <row r="24" spans="1:10">
      <c r="A24" t="s">
        <v>357</v>
      </c>
      <c r="B24" t="s">
        <v>365</v>
      </c>
      <c r="C24" t="s">
        <v>360</v>
      </c>
      <c r="D24" t="s">
        <v>355</v>
      </c>
      <c r="E24">
        <v>7.2347710194934898</v>
      </c>
      <c r="F24">
        <v>33.0521548584776</v>
      </c>
      <c r="G24">
        <v>6.2587541772171997</v>
      </c>
      <c r="H24">
        <v>7.7037133620361899</v>
      </c>
      <c r="I24">
        <v>16.257164205250199</v>
      </c>
      <c r="J24">
        <v>23.4859966332162</v>
      </c>
    </row>
    <row r="25" spans="1:10">
      <c r="A25" t="s">
        <v>357</v>
      </c>
      <c r="B25" t="s">
        <v>365</v>
      </c>
      <c r="C25" t="s">
        <v>360</v>
      </c>
      <c r="D25" t="s">
        <v>356</v>
      </c>
      <c r="E25">
        <v>7.2347710194503598</v>
      </c>
      <c r="F25">
        <v>33.052154858658</v>
      </c>
      <c r="G25">
        <v>6.2587541772068302</v>
      </c>
      <c r="H25">
        <v>7.7037133620253799</v>
      </c>
      <c r="I25">
        <v>8.2865754118009907</v>
      </c>
      <c r="J25">
        <v>37.3413939695943</v>
      </c>
    </row>
    <row r="26" spans="1:10">
      <c r="A26" t="s">
        <v>357</v>
      </c>
      <c r="B26" t="s">
        <v>366</v>
      </c>
      <c r="C26" t="s">
        <v>359</v>
      </c>
      <c r="D26" t="s">
        <v>355</v>
      </c>
      <c r="E26">
        <v>21.6964995590291</v>
      </c>
      <c r="F26">
        <v>29.110480089563598</v>
      </c>
      <c r="G26">
        <v>8.9214384273838991</v>
      </c>
      <c r="H26">
        <v>10.714195197040199</v>
      </c>
      <c r="I26">
        <v>37.431890538494301</v>
      </c>
      <c r="J26">
        <v>10.283328590031299</v>
      </c>
    </row>
    <row r="27" spans="1:10">
      <c r="A27" t="s">
        <v>357</v>
      </c>
      <c r="B27" t="s">
        <v>366</v>
      </c>
      <c r="C27" t="s">
        <v>359</v>
      </c>
      <c r="D27" t="s">
        <v>356</v>
      </c>
      <c r="E27">
        <v>21.696499558993501</v>
      </c>
      <c r="F27">
        <v>29.1104800900087</v>
      </c>
      <c r="G27">
        <v>8.9214384275075904</v>
      </c>
      <c r="H27">
        <v>10.7141951970693</v>
      </c>
      <c r="I27">
        <v>25.5028118453091</v>
      </c>
      <c r="J27">
        <v>35.454289251739098</v>
      </c>
    </row>
    <row r="28" spans="1:10">
      <c r="A28" t="s">
        <v>357</v>
      </c>
      <c r="B28" t="s">
        <v>366</v>
      </c>
      <c r="C28" t="s">
        <v>360</v>
      </c>
      <c r="D28" t="s">
        <v>355</v>
      </c>
      <c r="E28">
        <v>21.824773130345601</v>
      </c>
      <c r="F28">
        <v>21.379065516771799</v>
      </c>
      <c r="G28">
        <v>10.6741009054341</v>
      </c>
      <c r="H28">
        <v>7.0665171693311599</v>
      </c>
      <c r="I28">
        <v>45.258437755815002</v>
      </c>
      <c r="J28">
        <v>6.9760072299731304</v>
      </c>
    </row>
    <row r="29" spans="1:10">
      <c r="A29" t="s">
        <v>357</v>
      </c>
      <c r="B29" t="s">
        <v>366</v>
      </c>
      <c r="C29" t="s">
        <v>360</v>
      </c>
      <c r="D29" t="s">
        <v>356</v>
      </c>
      <c r="E29">
        <v>21.824773130341299</v>
      </c>
      <c r="F29">
        <v>21.379065516761401</v>
      </c>
      <c r="G29">
        <v>10.674100905529199</v>
      </c>
      <c r="H29">
        <v>7.0665171693496802</v>
      </c>
      <c r="I29">
        <v>30.931892795431999</v>
      </c>
      <c r="J29">
        <v>23.9365171894379</v>
      </c>
    </row>
    <row r="30" spans="1:10">
      <c r="A30" t="s">
        <v>357</v>
      </c>
      <c r="B30" t="s">
        <v>367</v>
      </c>
      <c r="C30" t="s">
        <v>359</v>
      </c>
      <c r="D30" t="s">
        <v>355</v>
      </c>
      <c r="E30">
        <v>20.708594585034799</v>
      </c>
      <c r="F30">
        <v>25.0423206187108</v>
      </c>
      <c r="G30">
        <v>10.2150831530451</v>
      </c>
      <c r="H30">
        <v>10.8615265105334</v>
      </c>
      <c r="I30">
        <v>41.448798870745897</v>
      </c>
      <c r="J30">
        <v>2.9237723880791</v>
      </c>
    </row>
    <row r="31" spans="1:10">
      <c r="A31" t="s">
        <v>357</v>
      </c>
      <c r="B31" t="s">
        <v>367</v>
      </c>
      <c r="C31" t="s">
        <v>359</v>
      </c>
      <c r="D31" t="s">
        <v>356</v>
      </c>
      <c r="E31">
        <v>20.708594585084501</v>
      </c>
      <c r="F31">
        <v>25.042320619548999</v>
      </c>
      <c r="G31">
        <v>10.2150831531672</v>
      </c>
      <c r="H31">
        <v>10.861526510559001</v>
      </c>
      <c r="I31">
        <v>27.769630336580899</v>
      </c>
      <c r="J31">
        <v>33.3444732719637</v>
      </c>
    </row>
    <row r="32" spans="1:10">
      <c r="A32" t="s">
        <v>357</v>
      </c>
      <c r="B32" t="s">
        <v>367</v>
      </c>
      <c r="C32" t="s">
        <v>360</v>
      </c>
      <c r="D32" t="s">
        <v>355</v>
      </c>
      <c r="E32">
        <v>21.990752918895399</v>
      </c>
      <c r="F32">
        <v>17.765923813963798</v>
      </c>
      <c r="G32">
        <v>10.7013105037173</v>
      </c>
      <c r="H32">
        <v>6.9698218708510096</v>
      </c>
      <c r="I32">
        <v>45.363658501181902</v>
      </c>
      <c r="J32">
        <v>2.9843494653887901</v>
      </c>
    </row>
    <row r="33" spans="1:10">
      <c r="A33" t="s">
        <v>357</v>
      </c>
      <c r="B33" t="s">
        <v>367</v>
      </c>
      <c r="C33" t="s">
        <v>360</v>
      </c>
      <c r="D33" t="s">
        <v>356</v>
      </c>
      <c r="E33">
        <v>21.990752918897901</v>
      </c>
      <c r="F33">
        <v>17.765923814041599</v>
      </c>
      <c r="G33">
        <v>10.7013105038255</v>
      </c>
      <c r="H33">
        <v>6.9698218708695396</v>
      </c>
      <c r="I33">
        <v>31.009366347852001</v>
      </c>
      <c r="J33">
        <v>23.344951588374599</v>
      </c>
    </row>
    <row r="34" spans="1:10">
      <c r="A34" t="s">
        <v>357</v>
      </c>
      <c r="B34" t="s">
        <v>368</v>
      </c>
      <c r="C34" t="s">
        <v>359</v>
      </c>
      <c r="D34" t="s">
        <v>355</v>
      </c>
      <c r="E34">
        <v>8.1335063248509094</v>
      </c>
      <c r="F34">
        <v>26.396337182761201</v>
      </c>
      <c r="G34">
        <v>1.4405269974249999</v>
      </c>
      <c r="H34">
        <v>12.262475882205001</v>
      </c>
      <c r="I34">
        <v>9.8822514202067904</v>
      </c>
      <c r="J34">
        <v>25.597592941310001</v>
      </c>
    </row>
    <row r="35" spans="1:10">
      <c r="A35" t="s">
        <v>357</v>
      </c>
      <c r="B35" t="s">
        <v>368</v>
      </c>
      <c r="C35" t="s">
        <v>359</v>
      </c>
      <c r="D35" t="s">
        <v>356</v>
      </c>
      <c r="E35">
        <v>8.1335063249501793</v>
      </c>
      <c r="F35">
        <v>26.396337182714198</v>
      </c>
      <c r="G35">
        <v>1.4405269974581401</v>
      </c>
      <c r="H35">
        <v>12.262475882191801</v>
      </c>
      <c r="I35">
        <v>9.0262718076374604</v>
      </c>
      <c r="J35">
        <v>29.630723188279699</v>
      </c>
    </row>
    <row r="36" spans="1:10">
      <c r="A36" t="s">
        <v>357</v>
      </c>
      <c r="B36" t="s">
        <v>368</v>
      </c>
      <c r="C36" t="s">
        <v>360</v>
      </c>
      <c r="D36" t="s">
        <v>355</v>
      </c>
      <c r="E36">
        <v>6.2134093695927</v>
      </c>
      <c r="F36">
        <v>33.896218494332501</v>
      </c>
      <c r="G36">
        <v>1.86287162448679</v>
      </c>
      <c r="H36">
        <v>8.8437172709848006</v>
      </c>
      <c r="I36">
        <v>5.57983437215875</v>
      </c>
      <c r="J36">
        <v>25.085614473838898</v>
      </c>
    </row>
    <row r="37" spans="1:10">
      <c r="A37" t="s">
        <v>357</v>
      </c>
      <c r="B37" t="s">
        <v>368</v>
      </c>
      <c r="C37" t="s">
        <v>360</v>
      </c>
      <c r="D37" t="s">
        <v>356</v>
      </c>
      <c r="E37">
        <v>6.2134093696494697</v>
      </c>
      <c r="F37">
        <v>33.896218494471498</v>
      </c>
      <c r="G37">
        <v>1.86287162446868</v>
      </c>
      <c r="H37">
        <v>8.8437172709884102</v>
      </c>
      <c r="I37">
        <v>4.4415596775531103</v>
      </c>
      <c r="J37">
        <v>37.443697403598399</v>
      </c>
    </row>
    <row r="38" spans="1:10">
      <c r="A38" t="s">
        <v>357</v>
      </c>
      <c r="B38" t="s">
        <v>369</v>
      </c>
      <c r="C38" t="s">
        <v>359</v>
      </c>
      <c r="D38" t="s">
        <v>355</v>
      </c>
      <c r="E38">
        <v>2.1462799909243899</v>
      </c>
      <c r="F38">
        <v>13.694235913584899</v>
      </c>
      <c r="G38">
        <v>4.4933797935502602</v>
      </c>
      <c r="H38">
        <v>11.6289683534588</v>
      </c>
      <c r="I38">
        <v>22.1432056087314</v>
      </c>
      <c r="J38">
        <v>6.38368711158087</v>
      </c>
    </row>
    <row r="39" spans="1:10">
      <c r="A39" t="s">
        <v>357</v>
      </c>
      <c r="B39" t="s">
        <v>369</v>
      </c>
      <c r="C39" t="s">
        <v>359</v>
      </c>
      <c r="D39" t="s">
        <v>356</v>
      </c>
      <c r="E39">
        <v>2.1462799909219301</v>
      </c>
      <c r="F39">
        <v>13.6942359138875</v>
      </c>
      <c r="G39">
        <v>4.4933797936559001</v>
      </c>
      <c r="H39">
        <v>11.6289683534454</v>
      </c>
      <c r="I39">
        <v>16.172620032115301</v>
      </c>
      <c r="J39">
        <v>18.518776743278998</v>
      </c>
    </row>
    <row r="40" spans="1:10">
      <c r="A40" t="s">
        <v>357</v>
      </c>
      <c r="B40" t="s">
        <v>369</v>
      </c>
      <c r="C40" t="s">
        <v>360</v>
      </c>
      <c r="D40" t="s">
        <v>355</v>
      </c>
      <c r="E40">
        <v>2.10736189526546</v>
      </c>
      <c r="F40">
        <v>21.5551553829394</v>
      </c>
      <c r="G40">
        <v>3.4596108725796801</v>
      </c>
      <c r="H40">
        <v>9.0880634577921207</v>
      </c>
      <c r="I40">
        <v>14.832555908273299</v>
      </c>
      <c r="J40">
        <v>6.1097407713580401</v>
      </c>
    </row>
    <row r="41" spans="1:10">
      <c r="A41" t="s">
        <v>357</v>
      </c>
      <c r="B41" t="s">
        <v>369</v>
      </c>
      <c r="C41" t="s">
        <v>360</v>
      </c>
      <c r="D41" t="s">
        <v>356</v>
      </c>
      <c r="E41">
        <v>2.1073618952390798</v>
      </c>
      <c r="F41">
        <v>21.5551553831292</v>
      </c>
      <c r="G41">
        <v>3.45961087260488</v>
      </c>
      <c r="H41">
        <v>9.0880634577953092</v>
      </c>
      <c r="I41">
        <v>10.324621320921599</v>
      </c>
      <c r="J41">
        <v>26.4072407981506</v>
      </c>
    </row>
    <row r="42" spans="1:10">
      <c r="A42" t="s">
        <v>357</v>
      </c>
      <c r="B42" t="s">
        <v>370</v>
      </c>
      <c r="C42" t="s">
        <v>359</v>
      </c>
      <c r="D42" t="s">
        <v>355</v>
      </c>
      <c r="E42">
        <v>3.6948970110834098</v>
      </c>
      <c r="F42">
        <v>18.570368777504701</v>
      </c>
      <c r="G42">
        <v>6.4766962445866296</v>
      </c>
      <c r="H42">
        <v>11.5530247195529</v>
      </c>
      <c r="I42">
        <v>25.204323366597102</v>
      </c>
      <c r="J42">
        <v>2.29937721072627</v>
      </c>
    </row>
    <row r="43" spans="1:10">
      <c r="A43" t="s">
        <v>357</v>
      </c>
      <c r="B43" t="s">
        <v>370</v>
      </c>
      <c r="C43" t="s">
        <v>359</v>
      </c>
      <c r="D43" t="s">
        <v>356</v>
      </c>
      <c r="E43">
        <v>3.6948970110569901</v>
      </c>
      <c r="F43">
        <v>18.5703687778133</v>
      </c>
      <c r="G43">
        <v>6.4766962446849696</v>
      </c>
      <c r="H43">
        <v>11.553024719537801</v>
      </c>
      <c r="I43">
        <v>16.530831339019901</v>
      </c>
      <c r="J43">
        <v>23.207586194750402</v>
      </c>
    </row>
    <row r="44" spans="1:10">
      <c r="A44" t="s">
        <v>357</v>
      </c>
      <c r="B44" t="s">
        <v>370</v>
      </c>
      <c r="C44" t="s">
        <v>360</v>
      </c>
      <c r="D44" t="s">
        <v>355</v>
      </c>
      <c r="E44">
        <v>3.7008008456004902</v>
      </c>
      <c r="F44">
        <v>17.269848679531702</v>
      </c>
      <c r="G44">
        <v>4.8682096214211201</v>
      </c>
      <c r="H44">
        <v>7.1271053601007397</v>
      </c>
      <c r="I44">
        <v>18.592060570541602</v>
      </c>
      <c r="J44">
        <v>2.49134540443987</v>
      </c>
    </row>
    <row r="45" spans="1:10">
      <c r="A45" t="s">
        <v>357</v>
      </c>
      <c r="B45" t="s">
        <v>370</v>
      </c>
      <c r="C45" t="s">
        <v>360</v>
      </c>
      <c r="D45" t="s">
        <v>356</v>
      </c>
      <c r="E45">
        <v>3.7008008455903898</v>
      </c>
      <c r="F45">
        <v>17.269848679697599</v>
      </c>
      <c r="G45">
        <v>4.8682096214564696</v>
      </c>
      <c r="H45">
        <v>7.1271053601032897</v>
      </c>
      <c r="I45">
        <v>12.102105200634799</v>
      </c>
      <c r="J45">
        <v>22.074711332147601</v>
      </c>
    </row>
    <row r="46" spans="1:10">
      <c r="A46" t="s">
        <v>357</v>
      </c>
      <c r="B46" t="s">
        <v>371</v>
      </c>
      <c r="C46" t="s">
        <v>359</v>
      </c>
      <c r="D46" t="s">
        <v>355</v>
      </c>
      <c r="E46">
        <v>6.0236456830763903</v>
      </c>
      <c r="F46">
        <v>37.136568587419902</v>
      </c>
      <c r="G46">
        <v>1.7512987187733899</v>
      </c>
      <c r="H46">
        <v>12.621302276397699</v>
      </c>
      <c r="I46">
        <v>8.2032910193704307</v>
      </c>
      <c r="J46">
        <v>26.034420832175801</v>
      </c>
    </row>
    <row r="47" spans="1:10">
      <c r="A47" t="s">
        <v>357</v>
      </c>
      <c r="B47" t="s">
        <v>371</v>
      </c>
      <c r="C47" t="s">
        <v>359</v>
      </c>
      <c r="D47" t="s">
        <v>356</v>
      </c>
      <c r="E47">
        <v>6.0236456831360101</v>
      </c>
      <c r="F47">
        <v>37.136568587495503</v>
      </c>
      <c r="G47">
        <v>1.7512987188528499</v>
      </c>
      <c r="H47">
        <v>12.621302276388001</v>
      </c>
      <c r="I47">
        <v>6.5362895695048397</v>
      </c>
      <c r="J47">
        <v>39.369705742218997</v>
      </c>
    </row>
    <row r="48" spans="1:10">
      <c r="A48" t="s">
        <v>357</v>
      </c>
      <c r="B48" t="s">
        <v>371</v>
      </c>
      <c r="C48" t="s">
        <v>360</v>
      </c>
      <c r="D48" t="s">
        <v>355</v>
      </c>
      <c r="E48">
        <v>4.0801895358952001</v>
      </c>
      <c r="F48">
        <v>30.113480035831099</v>
      </c>
      <c r="G48">
        <v>1.5854307559384999</v>
      </c>
      <c r="H48">
        <v>7.0836876591486302</v>
      </c>
      <c r="I48">
        <v>5.7861393295591199</v>
      </c>
      <c r="J48">
        <v>19.212930669297901</v>
      </c>
    </row>
    <row r="49" spans="1:10">
      <c r="A49" t="s">
        <v>357</v>
      </c>
      <c r="B49" t="s">
        <v>371</v>
      </c>
      <c r="C49" t="s">
        <v>360</v>
      </c>
      <c r="D49" t="s">
        <v>356</v>
      </c>
      <c r="E49">
        <v>4.0801895359279898</v>
      </c>
      <c r="F49">
        <v>30.113480036037299</v>
      </c>
      <c r="G49">
        <v>1.58543075594594</v>
      </c>
      <c r="H49">
        <v>7.0836876591511997</v>
      </c>
      <c r="I49">
        <v>4.4406585104406497</v>
      </c>
      <c r="J49">
        <v>33.777748944530103</v>
      </c>
    </row>
    <row r="50" spans="1:10">
      <c r="A50" t="s">
        <v>357</v>
      </c>
      <c r="B50" t="s">
        <v>372</v>
      </c>
      <c r="C50" t="s">
        <v>359</v>
      </c>
      <c r="D50" t="s">
        <v>355</v>
      </c>
      <c r="E50">
        <v>42.8536732522618</v>
      </c>
      <c r="F50">
        <v>28.008752310742501</v>
      </c>
      <c r="G50">
        <v>15.921211132588899</v>
      </c>
      <c r="H50">
        <v>11.297445432424</v>
      </c>
      <c r="I50">
        <v>57.396979836700602</v>
      </c>
      <c r="J50">
        <v>9.0171957285991091</v>
      </c>
    </row>
    <row r="51" spans="1:10">
      <c r="A51" t="s">
        <v>357</v>
      </c>
      <c r="B51" t="s">
        <v>372</v>
      </c>
      <c r="C51" t="s">
        <v>359</v>
      </c>
      <c r="D51" t="s">
        <v>356</v>
      </c>
      <c r="E51">
        <v>42.853673252253301</v>
      </c>
      <c r="F51">
        <v>28.0087523111949</v>
      </c>
      <c r="G51">
        <v>15.921211132724601</v>
      </c>
      <c r="H51">
        <v>11.2974454323972</v>
      </c>
      <c r="I51">
        <v>35.996309508115097</v>
      </c>
      <c r="J51">
        <v>39.090825139893496</v>
      </c>
    </row>
    <row r="52" spans="1:10">
      <c r="A52" t="s">
        <v>357</v>
      </c>
      <c r="B52" t="s">
        <v>372</v>
      </c>
      <c r="C52" t="s">
        <v>360</v>
      </c>
      <c r="D52" t="s">
        <v>355</v>
      </c>
      <c r="E52">
        <v>32.4189140889154</v>
      </c>
      <c r="F52">
        <v>14.0912924760656</v>
      </c>
      <c r="G52">
        <v>12.164496912912901</v>
      </c>
      <c r="H52">
        <v>6.2668772156931496</v>
      </c>
      <c r="I52">
        <v>44.753557593886299</v>
      </c>
      <c r="J52">
        <v>4.9368286048375802</v>
      </c>
    </row>
    <row r="53" spans="1:10">
      <c r="A53" t="s">
        <v>357</v>
      </c>
      <c r="B53" t="s">
        <v>372</v>
      </c>
      <c r="C53" t="s">
        <v>360</v>
      </c>
      <c r="D53" t="s">
        <v>356</v>
      </c>
      <c r="E53">
        <v>32.418914088907201</v>
      </c>
      <c r="F53">
        <v>14.0912924761183</v>
      </c>
      <c r="G53">
        <v>12.1644969130133</v>
      </c>
      <c r="H53">
        <v>6.2668772156799903</v>
      </c>
      <c r="I53">
        <v>28.385620584701901</v>
      </c>
      <c r="J53">
        <v>18.7314460009976</v>
      </c>
    </row>
    <row r="54" spans="1:10">
      <c r="A54" t="s">
        <v>357</v>
      </c>
      <c r="B54" t="s">
        <v>373</v>
      </c>
      <c r="C54" t="s">
        <v>359</v>
      </c>
      <c r="D54" t="s">
        <v>355</v>
      </c>
      <c r="E54">
        <v>43.881150972389499</v>
      </c>
      <c r="F54">
        <v>34.315979116547197</v>
      </c>
      <c r="G54">
        <v>14.257348381426301</v>
      </c>
      <c r="H54">
        <v>10.9756031837112</v>
      </c>
      <c r="I54">
        <v>53.687749163229903</v>
      </c>
      <c r="J54">
        <v>8.1953421300825902</v>
      </c>
    </row>
    <row r="55" spans="1:10">
      <c r="A55" t="s">
        <v>357</v>
      </c>
      <c r="B55" t="s">
        <v>373</v>
      </c>
      <c r="C55" t="s">
        <v>359</v>
      </c>
      <c r="D55" t="s">
        <v>356</v>
      </c>
      <c r="E55">
        <v>43.881150972462798</v>
      </c>
      <c r="F55">
        <v>34.315979117032199</v>
      </c>
      <c r="G55">
        <v>14.2573483815492</v>
      </c>
      <c r="H55">
        <v>10.9756031836892</v>
      </c>
      <c r="I55">
        <v>34.5641531155648</v>
      </c>
      <c r="J55">
        <v>40.345069825121598</v>
      </c>
    </row>
    <row r="56" spans="1:10">
      <c r="A56" t="s">
        <v>357</v>
      </c>
      <c r="B56" t="s">
        <v>373</v>
      </c>
      <c r="C56" t="s">
        <v>360</v>
      </c>
      <c r="D56" t="s">
        <v>355</v>
      </c>
      <c r="E56">
        <v>32.5447845734545</v>
      </c>
      <c r="F56">
        <v>15.9937619386669</v>
      </c>
      <c r="G56">
        <v>11.9679717502837</v>
      </c>
      <c r="H56">
        <v>6.3137697197583904</v>
      </c>
      <c r="I56">
        <v>44.355095846988</v>
      </c>
      <c r="J56">
        <v>5.29766623846192</v>
      </c>
    </row>
    <row r="57" spans="1:10">
      <c r="A57" t="s">
        <v>357</v>
      </c>
      <c r="B57" t="s">
        <v>373</v>
      </c>
      <c r="C57" t="s">
        <v>360</v>
      </c>
      <c r="D57" t="s">
        <v>356</v>
      </c>
      <c r="E57">
        <v>32.544784573462998</v>
      </c>
      <c r="F57">
        <v>15.993761938850099</v>
      </c>
      <c r="G57">
        <v>11.9679717503791</v>
      </c>
      <c r="H57">
        <v>6.3137697197425098</v>
      </c>
      <c r="I57">
        <v>28.245150483555399</v>
      </c>
      <c r="J57">
        <v>18.807241645614798</v>
      </c>
    </row>
    <row r="58" spans="1:10">
      <c r="A58" t="s">
        <v>323</v>
      </c>
      <c r="B58" t="s">
        <v>358</v>
      </c>
      <c r="C58" t="s">
        <v>359</v>
      </c>
      <c r="D58" t="s">
        <v>355</v>
      </c>
      <c r="E58">
        <v>4.9660992787451397</v>
      </c>
      <c r="F58">
        <v>38.5908161010247</v>
      </c>
      <c r="G58">
        <v>11.7702135446957</v>
      </c>
      <c r="H58">
        <v>11.3902438153834</v>
      </c>
      <c r="I58">
        <v>11.779344116086</v>
      </c>
      <c r="J58">
        <v>39.565746287168899</v>
      </c>
    </row>
    <row r="59" spans="1:10">
      <c r="A59" t="s">
        <v>323</v>
      </c>
      <c r="B59" t="s">
        <v>358</v>
      </c>
      <c r="C59" t="s">
        <v>359</v>
      </c>
      <c r="D59" t="s">
        <v>356</v>
      </c>
      <c r="E59">
        <v>4.96609927873107</v>
      </c>
      <c r="F59">
        <v>39.685413527718801</v>
      </c>
      <c r="G59">
        <v>13.0656224909165</v>
      </c>
      <c r="H59">
        <v>11.4038517853283</v>
      </c>
      <c r="I59">
        <v>24.994732361549001</v>
      </c>
      <c r="J59">
        <v>142.93533042402001</v>
      </c>
    </row>
    <row r="60" spans="1:10">
      <c r="A60" t="s">
        <v>323</v>
      </c>
      <c r="B60" t="s">
        <v>358</v>
      </c>
      <c r="C60" t="s">
        <v>360</v>
      </c>
      <c r="D60" t="s">
        <v>355</v>
      </c>
      <c r="E60">
        <v>4.54399035132296</v>
      </c>
      <c r="F60">
        <v>31.267375517523799</v>
      </c>
      <c r="G60">
        <v>5.0903893644391101</v>
      </c>
      <c r="H60">
        <v>6.89596460578802</v>
      </c>
      <c r="I60">
        <v>5.4390740495044403</v>
      </c>
      <c r="J60">
        <v>33.620419610547501</v>
      </c>
    </row>
    <row r="61" spans="1:10">
      <c r="A61" t="s">
        <v>323</v>
      </c>
      <c r="B61" t="s">
        <v>358</v>
      </c>
      <c r="C61" t="s">
        <v>360</v>
      </c>
      <c r="D61" t="s">
        <v>356</v>
      </c>
      <c r="E61">
        <v>4.5439903512740303</v>
      </c>
      <c r="F61">
        <v>32.178955933702703</v>
      </c>
      <c r="G61">
        <v>5.6419579063591101</v>
      </c>
      <c r="H61">
        <v>6.9057517827250301</v>
      </c>
      <c r="I61">
        <v>11.278246412867</v>
      </c>
      <c r="J61">
        <v>117.673850664253</v>
      </c>
    </row>
    <row r="62" spans="1:10">
      <c r="A62" t="s">
        <v>323</v>
      </c>
      <c r="B62" t="s">
        <v>361</v>
      </c>
      <c r="C62" t="s">
        <v>359</v>
      </c>
      <c r="D62" t="s">
        <v>355</v>
      </c>
      <c r="E62">
        <v>5.3896918507952503</v>
      </c>
      <c r="F62">
        <v>21.711461491420199</v>
      </c>
      <c r="G62">
        <v>19.783701765264301</v>
      </c>
      <c r="H62">
        <v>9.4746576277264491</v>
      </c>
      <c r="I62">
        <v>34.168087211148297</v>
      </c>
      <c r="J62">
        <v>25.3415606579367</v>
      </c>
    </row>
    <row r="63" spans="1:10">
      <c r="A63" t="s">
        <v>323</v>
      </c>
      <c r="B63" t="s">
        <v>361</v>
      </c>
      <c r="C63" t="s">
        <v>359</v>
      </c>
      <c r="D63" t="s">
        <v>356</v>
      </c>
      <c r="E63">
        <v>5.3896918508133798</v>
      </c>
      <c r="F63">
        <v>22.4952455944855</v>
      </c>
      <c r="G63">
        <v>21.147051671832301</v>
      </c>
      <c r="H63">
        <v>9.4860177337370004</v>
      </c>
      <c r="I63">
        <v>26.694585002997801</v>
      </c>
      <c r="J63">
        <v>84.824067376728095</v>
      </c>
    </row>
    <row r="64" spans="1:10">
      <c r="A64" t="s">
        <v>323</v>
      </c>
      <c r="B64" t="s">
        <v>361</v>
      </c>
      <c r="C64" t="s">
        <v>360</v>
      </c>
      <c r="D64" t="s">
        <v>355</v>
      </c>
      <c r="E64">
        <v>2.4869075034737</v>
      </c>
      <c r="F64">
        <v>21.572794970601901</v>
      </c>
      <c r="G64">
        <v>8.4016053231378507</v>
      </c>
      <c r="H64">
        <v>6.2869181249948296</v>
      </c>
      <c r="I64">
        <v>14.196690427671999</v>
      </c>
      <c r="J64">
        <v>25.4529470888227</v>
      </c>
    </row>
    <row r="65" spans="1:10">
      <c r="A65" t="s">
        <v>323</v>
      </c>
      <c r="B65" t="s">
        <v>361</v>
      </c>
      <c r="C65" t="s">
        <v>360</v>
      </c>
      <c r="D65" t="s">
        <v>356</v>
      </c>
      <c r="E65">
        <v>2.4869075035169699</v>
      </c>
      <c r="F65">
        <v>22.4801642488233</v>
      </c>
      <c r="G65">
        <v>8.9914570487691403</v>
      </c>
      <c r="H65">
        <v>6.2964510122367701</v>
      </c>
      <c r="I65">
        <v>12.017957453952601</v>
      </c>
      <c r="J65">
        <v>84.804079186249396</v>
      </c>
    </row>
    <row r="66" spans="1:10">
      <c r="A66" t="s">
        <v>323</v>
      </c>
      <c r="B66" t="s">
        <v>362</v>
      </c>
      <c r="C66" t="s">
        <v>359</v>
      </c>
      <c r="D66" t="s">
        <v>355</v>
      </c>
      <c r="E66">
        <v>10.5462864496347</v>
      </c>
      <c r="F66">
        <v>27.708151204411799</v>
      </c>
      <c r="G66">
        <v>17.645112699928301</v>
      </c>
      <c r="H66">
        <v>8.3296022541391999</v>
      </c>
      <c r="I66">
        <v>19.848966396176799</v>
      </c>
      <c r="J66">
        <v>36.007670087359898</v>
      </c>
    </row>
    <row r="67" spans="1:10">
      <c r="A67" t="s">
        <v>323</v>
      </c>
      <c r="B67" t="s">
        <v>362</v>
      </c>
      <c r="C67" t="s">
        <v>359</v>
      </c>
      <c r="D67" t="s">
        <v>356</v>
      </c>
      <c r="E67">
        <v>10.546286449637099</v>
      </c>
      <c r="F67">
        <v>28.1699302729021</v>
      </c>
      <c r="G67">
        <v>18.891503478825001</v>
      </c>
      <c r="H67">
        <v>8.3408771816456895</v>
      </c>
      <c r="I67">
        <v>33.482548767642299</v>
      </c>
      <c r="J67">
        <v>111.32577899998699</v>
      </c>
    </row>
    <row r="68" spans="1:10">
      <c r="A68" t="s">
        <v>323</v>
      </c>
      <c r="B68" t="s">
        <v>362</v>
      </c>
      <c r="C68" t="s">
        <v>360</v>
      </c>
      <c r="D68" t="s">
        <v>355</v>
      </c>
      <c r="E68">
        <v>4.4809128913786003</v>
      </c>
      <c r="F68">
        <v>25.490368382690299</v>
      </c>
      <c r="G68">
        <v>7.6248058902040601</v>
      </c>
      <c r="H68">
        <v>6.2603100321553802</v>
      </c>
      <c r="I68">
        <v>8.2502233900663509</v>
      </c>
      <c r="J68">
        <v>33.087984449046402</v>
      </c>
    </row>
    <row r="69" spans="1:10">
      <c r="A69" t="s">
        <v>323</v>
      </c>
      <c r="B69" t="s">
        <v>362</v>
      </c>
      <c r="C69" t="s">
        <v>360</v>
      </c>
      <c r="D69" t="s">
        <v>356</v>
      </c>
      <c r="E69">
        <v>4.4809128913718697</v>
      </c>
      <c r="F69">
        <v>26.369003840734202</v>
      </c>
      <c r="G69">
        <v>8.1591103283653901</v>
      </c>
      <c r="H69">
        <v>6.2698396560754102</v>
      </c>
      <c r="I69">
        <v>14.356833551602801</v>
      </c>
      <c r="J69">
        <v>103.00029761763901</v>
      </c>
    </row>
    <row r="70" spans="1:10">
      <c r="A70" t="s">
        <v>323</v>
      </c>
      <c r="B70" t="s">
        <v>363</v>
      </c>
      <c r="C70" t="s">
        <v>359</v>
      </c>
      <c r="D70" t="s">
        <v>355</v>
      </c>
      <c r="E70">
        <v>9.7588551845685796</v>
      </c>
      <c r="F70">
        <v>26.194692192244698</v>
      </c>
      <c r="G70">
        <v>15.590554644772199</v>
      </c>
      <c r="H70">
        <v>8.2646826524011292</v>
      </c>
      <c r="I70">
        <v>18.8791600870092</v>
      </c>
      <c r="J70">
        <v>32.656217330368698</v>
      </c>
    </row>
    <row r="71" spans="1:10">
      <c r="A71" t="s">
        <v>323</v>
      </c>
      <c r="B71" t="s">
        <v>363</v>
      </c>
      <c r="C71" t="s">
        <v>359</v>
      </c>
      <c r="D71" t="s">
        <v>356</v>
      </c>
      <c r="E71">
        <v>9.7588551845174507</v>
      </c>
      <c r="F71">
        <v>26.7669181909712</v>
      </c>
      <c r="G71">
        <v>16.786247087652502</v>
      </c>
      <c r="H71">
        <v>8.2774761241307306</v>
      </c>
      <c r="I71">
        <v>28.6919391081139</v>
      </c>
      <c r="J71">
        <v>104.034982388286</v>
      </c>
    </row>
    <row r="72" spans="1:10">
      <c r="A72" t="s">
        <v>323</v>
      </c>
      <c r="B72" t="s">
        <v>363</v>
      </c>
      <c r="C72" t="s">
        <v>360</v>
      </c>
      <c r="D72" t="s">
        <v>355</v>
      </c>
      <c r="E72">
        <v>5.3302451683531604</v>
      </c>
      <c r="F72">
        <v>35.016978882737298</v>
      </c>
      <c r="G72">
        <v>10.0864855367725</v>
      </c>
      <c r="H72">
        <v>6.4300613828250803</v>
      </c>
      <c r="I72">
        <v>8.8223433584059201</v>
      </c>
      <c r="J72">
        <v>45.116806078319797</v>
      </c>
    </row>
    <row r="73" spans="1:10">
      <c r="A73" t="s">
        <v>323</v>
      </c>
      <c r="B73" t="s">
        <v>363</v>
      </c>
      <c r="C73" t="s">
        <v>360</v>
      </c>
      <c r="D73" t="s">
        <v>356</v>
      </c>
      <c r="E73">
        <v>5.3302451683288696</v>
      </c>
      <c r="F73">
        <v>36.124266751188699</v>
      </c>
      <c r="G73">
        <v>10.879373190807501</v>
      </c>
      <c r="H73">
        <v>6.4416699857479403</v>
      </c>
      <c r="I73">
        <v>20.612413043683901</v>
      </c>
      <c r="J73">
        <v>141.10258055885899</v>
      </c>
    </row>
    <row r="74" spans="1:10">
      <c r="A74" t="s">
        <v>323</v>
      </c>
      <c r="B74" t="s">
        <v>364</v>
      </c>
      <c r="C74" t="s">
        <v>359</v>
      </c>
      <c r="D74" t="s">
        <v>355</v>
      </c>
      <c r="E74">
        <v>3.4264011859854802</v>
      </c>
      <c r="F74">
        <v>16.124406125271101</v>
      </c>
      <c r="G74">
        <v>17.914432182591501</v>
      </c>
      <c r="H74">
        <v>9.5937291570821603</v>
      </c>
      <c r="I74">
        <v>33.433793480525502</v>
      </c>
      <c r="J74">
        <v>17.672997371704302</v>
      </c>
    </row>
    <row r="75" spans="1:10">
      <c r="A75" t="s">
        <v>323</v>
      </c>
      <c r="B75" t="s">
        <v>364</v>
      </c>
      <c r="C75" t="s">
        <v>359</v>
      </c>
      <c r="D75" t="s">
        <v>356</v>
      </c>
      <c r="E75">
        <v>3.4264011859827899</v>
      </c>
      <c r="F75">
        <v>16.946363622328501</v>
      </c>
      <c r="G75">
        <v>19.263326106111599</v>
      </c>
      <c r="H75">
        <v>9.6066799702987993</v>
      </c>
      <c r="I75">
        <v>20.600372702511699</v>
      </c>
      <c r="J75">
        <v>61.449987424480902</v>
      </c>
    </row>
    <row r="76" spans="1:10">
      <c r="A76" t="s">
        <v>323</v>
      </c>
      <c r="B76" t="s">
        <v>364</v>
      </c>
      <c r="C76" t="s">
        <v>360</v>
      </c>
      <c r="D76" t="s">
        <v>355</v>
      </c>
      <c r="E76">
        <v>2.1085518888241599</v>
      </c>
      <c r="F76">
        <v>27.4597729913122</v>
      </c>
      <c r="G76">
        <v>11.4350739385614</v>
      </c>
      <c r="H76">
        <v>6.8503822154206198</v>
      </c>
      <c r="I76">
        <v>18.2357831833441</v>
      </c>
      <c r="J76">
        <v>30.7355157709213</v>
      </c>
    </row>
    <row r="77" spans="1:10">
      <c r="A77" t="s">
        <v>323</v>
      </c>
      <c r="B77" t="s">
        <v>364</v>
      </c>
      <c r="C77" t="s">
        <v>360</v>
      </c>
      <c r="D77" t="s">
        <v>356</v>
      </c>
      <c r="E77">
        <v>2.1085518888397901</v>
      </c>
      <c r="F77">
        <v>28.821234691030799</v>
      </c>
      <c r="G77">
        <v>12.3619615563463</v>
      </c>
      <c r="H77">
        <v>6.8611867346425299</v>
      </c>
      <c r="I77">
        <v>15.3035288017046</v>
      </c>
      <c r="J77">
        <v>106.05007473330301</v>
      </c>
    </row>
    <row r="78" spans="1:10">
      <c r="A78" t="s">
        <v>323</v>
      </c>
      <c r="B78" t="s">
        <v>365</v>
      </c>
      <c r="C78" t="s">
        <v>359</v>
      </c>
      <c r="D78" t="s">
        <v>355</v>
      </c>
      <c r="E78">
        <v>7.2629077237238997</v>
      </c>
      <c r="F78">
        <v>27.175311513153702</v>
      </c>
      <c r="G78">
        <v>10.868362632603301</v>
      </c>
      <c r="H78">
        <v>10.7443875978836</v>
      </c>
      <c r="I78">
        <v>14.951202246838699</v>
      </c>
      <c r="J78">
        <v>29.1172839973738</v>
      </c>
    </row>
    <row r="79" spans="1:10">
      <c r="A79" t="s">
        <v>323</v>
      </c>
      <c r="B79" t="s">
        <v>365</v>
      </c>
      <c r="C79" t="s">
        <v>359</v>
      </c>
      <c r="D79" t="s">
        <v>356</v>
      </c>
      <c r="E79">
        <v>7.2629077237245001</v>
      </c>
      <c r="F79">
        <v>28.1047869947331</v>
      </c>
      <c r="G79">
        <v>12.163107964964601</v>
      </c>
      <c r="H79">
        <v>10.758431692223599</v>
      </c>
      <c r="I79">
        <v>20.218416593548898</v>
      </c>
      <c r="J79">
        <v>100.928037034171</v>
      </c>
    </row>
    <row r="80" spans="1:10">
      <c r="A80" t="s">
        <v>323</v>
      </c>
      <c r="B80" t="s">
        <v>365</v>
      </c>
      <c r="C80" t="s">
        <v>360</v>
      </c>
      <c r="D80" t="s">
        <v>355</v>
      </c>
      <c r="E80">
        <v>7.2347710194603501</v>
      </c>
      <c r="F80">
        <v>35.001036015235897</v>
      </c>
      <c r="G80">
        <v>7.5841422194252202</v>
      </c>
      <c r="H80">
        <v>7.7177263104384002</v>
      </c>
      <c r="I80">
        <v>8.2865754118026</v>
      </c>
      <c r="J80">
        <v>37.341393969621102</v>
      </c>
    </row>
    <row r="81" spans="1:10">
      <c r="A81" t="s">
        <v>323</v>
      </c>
      <c r="B81" t="s">
        <v>365</v>
      </c>
      <c r="C81" t="s">
        <v>360</v>
      </c>
      <c r="D81" t="s">
        <v>356</v>
      </c>
      <c r="E81">
        <v>7.2347710193860904</v>
      </c>
      <c r="F81">
        <v>36.417396063264199</v>
      </c>
      <c r="G81">
        <v>8.4463471490642696</v>
      </c>
      <c r="H81">
        <v>7.7284537114092604</v>
      </c>
      <c r="I81">
        <v>15.534885239242101</v>
      </c>
      <c r="J81">
        <v>130.545186709641</v>
      </c>
    </row>
    <row r="82" spans="1:10">
      <c r="A82" t="s">
        <v>323</v>
      </c>
      <c r="B82" t="s">
        <v>366</v>
      </c>
      <c r="C82" t="s">
        <v>359</v>
      </c>
      <c r="D82" t="s">
        <v>355</v>
      </c>
      <c r="E82">
        <v>21.696499559152802</v>
      </c>
      <c r="F82">
        <v>29.856624430440899</v>
      </c>
      <c r="G82">
        <v>10.197910302089699</v>
      </c>
      <c r="H82">
        <v>10.7330575826252</v>
      </c>
      <c r="I82">
        <v>25.502811845310401</v>
      </c>
      <c r="J82">
        <v>35.454289251691499</v>
      </c>
    </row>
    <row r="83" spans="1:10">
      <c r="A83" t="s">
        <v>323</v>
      </c>
      <c r="B83" t="s">
        <v>366</v>
      </c>
      <c r="C83" t="s">
        <v>359</v>
      </c>
      <c r="D83" t="s">
        <v>356</v>
      </c>
      <c r="E83">
        <v>21.696499559054399</v>
      </c>
      <c r="F83">
        <v>30.2772992857359</v>
      </c>
      <c r="G83">
        <v>11.3250953677949</v>
      </c>
      <c r="H83">
        <v>10.7478780434384</v>
      </c>
      <c r="I83">
        <v>7.4567589980028801</v>
      </c>
      <c r="J83">
        <v>115.461452672134</v>
      </c>
    </row>
    <row r="84" spans="1:10">
      <c r="A84" t="s">
        <v>323</v>
      </c>
      <c r="B84" t="s">
        <v>366</v>
      </c>
      <c r="C84" t="s">
        <v>360</v>
      </c>
      <c r="D84" t="s">
        <v>355</v>
      </c>
      <c r="E84">
        <v>21.824773130356501</v>
      </c>
      <c r="F84">
        <v>22.0446303688251</v>
      </c>
      <c r="G84">
        <v>12.6526227834485</v>
      </c>
      <c r="H84">
        <v>7.0824374470341196</v>
      </c>
      <c r="I84">
        <v>30.931892795436699</v>
      </c>
      <c r="J84">
        <v>23.936517189434301</v>
      </c>
    </row>
    <row r="85" spans="1:10">
      <c r="A85" t="s">
        <v>323</v>
      </c>
      <c r="B85" t="s">
        <v>366</v>
      </c>
      <c r="C85" t="s">
        <v>360</v>
      </c>
      <c r="D85" t="s">
        <v>356</v>
      </c>
      <c r="E85">
        <v>21.8247731303506</v>
      </c>
      <c r="F85">
        <v>22.428025299404499</v>
      </c>
      <c r="G85">
        <v>14.361018228125101</v>
      </c>
      <c r="H85">
        <v>7.09436141874912</v>
      </c>
      <c r="I85">
        <v>9.7197150824307794</v>
      </c>
      <c r="J85">
        <v>83.437980602171606</v>
      </c>
    </row>
    <row r="86" spans="1:10">
      <c r="A86" t="s">
        <v>323</v>
      </c>
      <c r="B86" t="s">
        <v>367</v>
      </c>
      <c r="C86" t="s">
        <v>359</v>
      </c>
      <c r="D86" t="s">
        <v>355</v>
      </c>
      <c r="E86">
        <v>20.708594585135</v>
      </c>
      <c r="F86">
        <v>25.560730108826299</v>
      </c>
      <c r="G86">
        <v>11.406323753519599</v>
      </c>
      <c r="H86">
        <v>10.879030411520599</v>
      </c>
      <c r="I86">
        <v>27.769630336574998</v>
      </c>
      <c r="J86">
        <v>33.344473271984597</v>
      </c>
    </row>
    <row r="87" spans="1:10">
      <c r="A87" t="s">
        <v>323</v>
      </c>
      <c r="B87" t="s">
        <v>367</v>
      </c>
      <c r="C87" t="s">
        <v>359</v>
      </c>
      <c r="D87" t="s">
        <v>356</v>
      </c>
      <c r="E87">
        <v>20.708594585117101</v>
      </c>
      <c r="F87">
        <v>25.817546723536001</v>
      </c>
      <c r="G87">
        <v>12.476083778500699</v>
      </c>
      <c r="H87">
        <v>10.892897792652199</v>
      </c>
      <c r="I87">
        <v>7.7841087050809303</v>
      </c>
      <c r="J87">
        <v>102.507498592514</v>
      </c>
    </row>
    <row r="88" spans="1:10">
      <c r="A88" t="s">
        <v>323</v>
      </c>
      <c r="B88" t="s">
        <v>367</v>
      </c>
      <c r="C88" t="s">
        <v>360</v>
      </c>
      <c r="D88" t="s">
        <v>355</v>
      </c>
      <c r="E88">
        <v>21.990752918896799</v>
      </c>
      <c r="F88">
        <v>18.335061261426102</v>
      </c>
      <c r="G88">
        <v>12.6782027558347</v>
      </c>
      <c r="H88">
        <v>6.9846245034593704</v>
      </c>
      <c r="I88">
        <v>31.0093663478576</v>
      </c>
      <c r="J88">
        <v>23.344951588378599</v>
      </c>
    </row>
    <row r="89" spans="1:10">
      <c r="A89" t="s">
        <v>323</v>
      </c>
      <c r="B89" t="s">
        <v>367</v>
      </c>
      <c r="C89" t="s">
        <v>360</v>
      </c>
      <c r="D89" t="s">
        <v>356</v>
      </c>
      <c r="E89">
        <v>21.990752918896099</v>
      </c>
      <c r="F89">
        <v>18.657870569494701</v>
      </c>
      <c r="G89">
        <v>14.3849177546325</v>
      </c>
      <c r="H89">
        <v>6.9958008652087802</v>
      </c>
      <c r="I89">
        <v>9.7324964392509301</v>
      </c>
      <c r="J89">
        <v>73.094405317192098</v>
      </c>
    </row>
    <row r="90" spans="1:10">
      <c r="A90" t="s">
        <v>323</v>
      </c>
      <c r="B90" t="s">
        <v>368</v>
      </c>
      <c r="C90" t="s">
        <v>359</v>
      </c>
      <c r="D90" t="s">
        <v>355</v>
      </c>
      <c r="E90">
        <v>8.1335063248696802</v>
      </c>
      <c r="F90">
        <v>27.674642733994599</v>
      </c>
      <c r="G90">
        <v>2.2202505229106801</v>
      </c>
      <c r="H90">
        <v>12.27486360822</v>
      </c>
      <c r="I90">
        <v>9.0262718076275696</v>
      </c>
      <c r="J90">
        <v>29.630723188299701</v>
      </c>
    </row>
    <row r="91" spans="1:10">
      <c r="A91" t="s">
        <v>323</v>
      </c>
      <c r="B91" t="s">
        <v>368</v>
      </c>
      <c r="C91" t="s">
        <v>359</v>
      </c>
      <c r="D91" t="s">
        <v>356</v>
      </c>
      <c r="E91">
        <v>8.1335063250254098</v>
      </c>
      <c r="F91">
        <v>28.6445754644757</v>
      </c>
      <c r="G91">
        <v>2.8729114246257001</v>
      </c>
      <c r="H91">
        <v>12.285211592391599</v>
      </c>
      <c r="I91">
        <v>7.8814726162734798</v>
      </c>
      <c r="J91">
        <v>99.626146443489901</v>
      </c>
    </row>
    <row r="92" spans="1:10">
      <c r="A92" t="s">
        <v>323</v>
      </c>
      <c r="B92" t="s">
        <v>368</v>
      </c>
      <c r="C92" t="s">
        <v>360</v>
      </c>
      <c r="D92" t="s">
        <v>355</v>
      </c>
      <c r="E92">
        <v>6.2134093696224699</v>
      </c>
      <c r="F92">
        <v>35.9100414049866</v>
      </c>
      <c r="G92">
        <v>2.3601067386388599</v>
      </c>
      <c r="H92">
        <v>8.8562561636832395</v>
      </c>
      <c r="I92">
        <v>4.4415596775512398</v>
      </c>
      <c r="J92">
        <v>37.443697403602698</v>
      </c>
    </row>
    <row r="93" spans="1:10">
      <c r="A93" t="s">
        <v>323</v>
      </c>
      <c r="B93" t="s">
        <v>368</v>
      </c>
      <c r="C93" t="s">
        <v>360</v>
      </c>
      <c r="D93" t="s">
        <v>356</v>
      </c>
      <c r="E93">
        <v>6.2134093697014103</v>
      </c>
      <c r="F93">
        <v>37.367851597523099</v>
      </c>
      <c r="G93">
        <v>2.8212229168874199</v>
      </c>
      <c r="H93">
        <v>8.8660171250986792</v>
      </c>
      <c r="I93">
        <v>6.0767618884060202</v>
      </c>
      <c r="J93">
        <v>133.143221957267</v>
      </c>
    </row>
    <row r="94" spans="1:10">
      <c r="A94" t="s">
        <v>323</v>
      </c>
      <c r="B94" t="s">
        <v>369</v>
      </c>
      <c r="C94" t="s">
        <v>359</v>
      </c>
      <c r="D94" t="s">
        <v>355</v>
      </c>
      <c r="E94">
        <v>2.1462799909175501</v>
      </c>
      <c r="F94">
        <v>14.516525759660199</v>
      </c>
      <c r="G94">
        <v>5.3904728916798899</v>
      </c>
      <c r="H94">
        <v>11.640903018432899</v>
      </c>
      <c r="I94">
        <v>16.172620032112899</v>
      </c>
      <c r="J94">
        <v>18.5187767432509</v>
      </c>
    </row>
    <row r="95" spans="1:10">
      <c r="A95" t="s">
        <v>323</v>
      </c>
      <c r="B95" t="s">
        <v>369</v>
      </c>
      <c r="C95" t="s">
        <v>359</v>
      </c>
      <c r="D95" t="s">
        <v>356</v>
      </c>
      <c r="E95">
        <v>2.14627999086485</v>
      </c>
      <c r="F95">
        <v>15.131818527605001</v>
      </c>
      <c r="G95">
        <v>6.14477073419053</v>
      </c>
      <c r="H95">
        <v>11.651031153543</v>
      </c>
      <c r="I95">
        <v>5.1163774794958803</v>
      </c>
      <c r="J95">
        <v>57.525722613527499</v>
      </c>
    </row>
    <row r="96" spans="1:10">
      <c r="A96" t="s">
        <v>323</v>
      </c>
      <c r="B96" t="s">
        <v>369</v>
      </c>
      <c r="C96" t="s">
        <v>360</v>
      </c>
      <c r="D96" t="s">
        <v>355</v>
      </c>
      <c r="E96">
        <v>2.1073618952245101</v>
      </c>
      <c r="F96">
        <v>23.127730094274501</v>
      </c>
      <c r="G96">
        <v>4.3210108192969701</v>
      </c>
      <c r="H96">
        <v>9.1040899985235395</v>
      </c>
      <c r="I96">
        <v>10.324621320921</v>
      </c>
      <c r="J96">
        <v>26.407240798156401</v>
      </c>
    </row>
    <row r="97" spans="1:10">
      <c r="A97" t="s">
        <v>323</v>
      </c>
      <c r="B97" t="s">
        <v>369</v>
      </c>
      <c r="C97" t="s">
        <v>360</v>
      </c>
      <c r="D97" t="s">
        <v>356</v>
      </c>
      <c r="E97">
        <v>2.1073618950683599</v>
      </c>
      <c r="F97">
        <v>24.278618551106302</v>
      </c>
      <c r="G97">
        <v>4.9940388835981899</v>
      </c>
      <c r="H97">
        <v>9.1163766496415892</v>
      </c>
      <c r="I97">
        <v>4.7976114696539396</v>
      </c>
      <c r="J97">
        <v>89.834751356330898</v>
      </c>
    </row>
    <row r="98" spans="1:10">
      <c r="A98" t="s">
        <v>323</v>
      </c>
      <c r="B98" t="s">
        <v>370</v>
      </c>
      <c r="C98" t="s">
        <v>359</v>
      </c>
      <c r="D98" t="s">
        <v>355</v>
      </c>
      <c r="E98">
        <v>3.6948970110525101</v>
      </c>
      <c r="F98">
        <v>19.406868590309401</v>
      </c>
      <c r="G98">
        <v>7.15860396011385</v>
      </c>
      <c r="H98">
        <v>11.566091727037399</v>
      </c>
      <c r="I98">
        <v>16.530831339022701</v>
      </c>
      <c r="J98">
        <v>23.2075861947738</v>
      </c>
    </row>
    <row r="99" spans="1:10">
      <c r="A99" t="s">
        <v>323</v>
      </c>
      <c r="B99" t="s">
        <v>370</v>
      </c>
      <c r="C99" t="s">
        <v>359</v>
      </c>
      <c r="D99" t="s">
        <v>356</v>
      </c>
      <c r="E99">
        <v>3.6948970110408399</v>
      </c>
      <c r="F99">
        <v>19.976640030825301</v>
      </c>
      <c r="G99">
        <v>7.7450369416507501</v>
      </c>
      <c r="H99">
        <v>11.577049851256699</v>
      </c>
      <c r="I99">
        <v>5.15493793388102</v>
      </c>
      <c r="J99">
        <v>76.340666991210199</v>
      </c>
    </row>
    <row r="100" spans="1:10">
      <c r="A100" t="s">
        <v>323</v>
      </c>
      <c r="B100" t="s">
        <v>370</v>
      </c>
      <c r="C100" t="s">
        <v>360</v>
      </c>
      <c r="D100" t="s">
        <v>355</v>
      </c>
      <c r="E100">
        <v>3.7008008455877199</v>
      </c>
      <c r="F100">
        <v>18.316761244790499</v>
      </c>
      <c r="G100">
        <v>5.8585132224922196</v>
      </c>
      <c r="H100">
        <v>7.1403933783590503</v>
      </c>
      <c r="I100">
        <v>12.102105200634499</v>
      </c>
      <c r="J100">
        <v>22.074711332163101</v>
      </c>
    </row>
    <row r="101" spans="1:10">
      <c r="A101" t="s">
        <v>323</v>
      </c>
      <c r="B101" t="s">
        <v>370</v>
      </c>
      <c r="C101" t="s">
        <v>360</v>
      </c>
      <c r="D101" t="s">
        <v>356</v>
      </c>
      <c r="E101">
        <v>3.7008008455884198</v>
      </c>
      <c r="F101">
        <v>19.106333085950499</v>
      </c>
      <c r="G101">
        <v>6.6040123440671596</v>
      </c>
      <c r="H101">
        <v>7.15061775557324</v>
      </c>
      <c r="I101">
        <v>5.8140731957661096</v>
      </c>
      <c r="J101">
        <v>72.4978036327674</v>
      </c>
    </row>
    <row r="102" spans="1:10">
      <c r="A102" t="s">
        <v>323</v>
      </c>
      <c r="B102" t="s">
        <v>371</v>
      </c>
      <c r="C102" t="s">
        <v>359</v>
      </c>
      <c r="D102" t="s">
        <v>355</v>
      </c>
      <c r="E102">
        <v>6.02364568315864</v>
      </c>
      <c r="F102">
        <v>38.689598217649703</v>
      </c>
      <c r="G102">
        <v>2.4063325841667398</v>
      </c>
      <c r="H102">
        <v>12.634398426435901</v>
      </c>
      <c r="I102">
        <v>6.5362895695079102</v>
      </c>
      <c r="J102">
        <v>39.369705742242097</v>
      </c>
    </row>
    <row r="103" spans="1:10">
      <c r="A103" t="s">
        <v>323</v>
      </c>
      <c r="B103" t="s">
        <v>371</v>
      </c>
      <c r="C103" t="s">
        <v>359</v>
      </c>
      <c r="D103" t="s">
        <v>356</v>
      </c>
      <c r="E103">
        <v>6.0236456833719103</v>
      </c>
      <c r="F103">
        <v>39.810890149347998</v>
      </c>
      <c r="G103">
        <v>2.9550956847174299</v>
      </c>
      <c r="H103">
        <v>12.645252682745401</v>
      </c>
      <c r="I103">
        <v>5.4715689281631503</v>
      </c>
      <c r="J103">
        <v>141.54913676035201</v>
      </c>
    </row>
    <row r="104" spans="1:10">
      <c r="A104" t="s">
        <v>323</v>
      </c>
      <c r="B104" t="s">
        <v>371</v>
      </c>
      <c r="C104" t="s">
        <v>360</v>
      </c>
      <c r="D104" t="s">
        <v>355</v>
      </c>
      <c r="E104">
        <v>4.0801895359540996</v>
      </c>
      <c r="F104">
        <v>31.435154601634</v>
      </c>
      <c r="G104">
        <v>2.5332773772230199</v>
      </c>
      <c r="H104">
        <v>7.0937925483719599</v>
      </c>
      <c r="I104">
        <v>4.44065851043898</v>
      </c>
      <c r="J104">
        <v>33.777748944559796</v>
      </c>
    </row>
    <row r="105" spans="1:10">
      <c r="A105" t="s">
        <v>323</v>
      </c>
      <c r="B105" t="s">
        <v>371</v>
      </c>
      <c r="C105" t="s">
        <v>360</v>
      </c>
      <c r="D105" t="s">
        <v>356</v>
      </c>
      <c r="E105">
        <v>4.0801895361461096</v>
      </c>
      <c r="F105">
        <v>32.362607453815301</v>
      </c>
      <c r="G105">
        <v>3.19346018920786</v>
      </c>
      <c r="H105">
        <v>7.1017182738681504</v>
      </c>
      <c r="I105">
        <v>6.3044107563117704</v>
      </c>
      <c r="J105">
        <v>118.22514971005199</v>
      </c>
    </row>
    <row r="106" spans="1:10">
      <c r="A106" t="s">
        <v>323</v>
      </c>
      <c r="B106" t="s">
        <v>372</v>
      </c>
      <c r="C106" t="s">
        <v>359</v>
      </c>
      <c r="D106" t="s">
        <v>355</v>
      </c>
      <c r="E106">
        <v>42.853673252282299</v>
      </c>
      <c r="F106">
        <v>28.678829882775801</v>
      </c>
      <c r="G106">
        <v>17.313354429369902</v>
      </c>
      <c r="H106">
        <v>11.3158937288621</v>
      </c>
      <c r="I106">
        <v>35.996309508107899</v>
      </c>
      <c r="J106">
        <v>39.090825139990301</v>
      </c>
    </row>
    <row r="107" spans="1:10">
      <c r="A107" t="s">
        <v>323</v>
      </c>
      <c r="B107" t="s">
        <v>372</v>
      </c>
      <c r="C107" t="s">
        <v>359</v>
      </c>
      <c r="D107" t="s">
        <v>356</v>
      </c>
      <c r="E107">
        <v>42.853673252191697</v>
      </c>
      <c r="F107">
        <v>29.044607952686601</v>
      </c>
      <c r="G107">
        <v>18.515458956134601</v>
      </c>
      <c r="H107">
        <v>11.3304517779577</v>
      </c>
      <c r="I107">
        <v>14.1411487885093</v>
      </c>
      <c r="J107">
        <v>115.494649152419</v>
      </c>
    </row>
    <row r="108" spans="1:10">
      <c r="A108" t="s">
        <v>323</v>
      </c>
      <c r="B108" t="s">
        <v>372</v>
      </c>
      <c r="C108" t="s">
        <v>360</v>
      </c>
      <c r="D108" t="s">
        <v>355</v>
      </c>
      <c r="E108">
        <v>32.418914088914498</v>
      </c>
      <c r="F108">
        <v>14.5706902859233</v>
      </c>
      <c r="G108">
        <v>13.381154878734799</v>
      </c>
      <c r="H108">
        <v>6.2810623761489399</v>
      </c>
      <c r="I108">
        <v>28.385620584703801</v>
      </c>
      <c r="J108">
        <v>18.731446001019101</v>
      </c>
    </row>
    <row r="109" spans="1:10">
      <c r="A109" t="s">
        <v>323</v>
      </c>
      <c r="B109" t="s">
        <v>372</v>
      </c>
      <c r="C109" t="s">
        <v>360</v>
      </c>
      <c r="D109" t="s">
        <v>356</v>
      </c>
      <c r="E109">
        <v>32.418914088902604</v>
      </c>
      <c r="F109">
        <v>14.835181933895401</v>
      </c>
      <c r="G109">
        <v>14.415152749148399</v>
      </c>
      <c r="H109">
        <v>6.2918781502199597</v>
      </c>
      <c r="I109">
        <v>10.381556614671499</v>
      </c>
      <c r="J109">
        <v>56.3278751094863</v>
      </c>
    </row>
    <row r="110" spans="1:10">
      <c r="A110" t="s">
        <v>323</v>
      </c>
      <c r="B110" t="s">
        <v>373</v>
      </c>
      <c r="C110" t="s">
        <v>359</v>
      </c>
      <c r="D110" t="s">
        <v>355</v>
      </c>
      <c r="E110">
        <v>43.881150972466699</v>
      </c>
      <c r="F110">
        <v>35.157467012561199</v>
      </c>
      <c r="G110">
        <v>15.7344727180901</v>
      </c>
      <c r="H110">
        <v>10.9957148335161</v>
      </c>
      <c r="I110">
        <v>34.5641531155647</v>
      </c>
      <c r="J110">
        <v>40.345069825188297</v>
      </c>
    </row>
    <row r="111" spans="1:10">
      <c r="A111" t="s">
        <v>323</v>
      </c>
      <c r="B111" t="s">
        <v>373</v>
      </c>
      <c r="C111" t="s">
        <v>359</v>
      </c>
      <c r="D111" t="s">
        <v>356</v>
      </c>
      <c r="E111">
        <v>43.881150972619999</v>
      </c>
      <c r="F111">
        <v>35.638144524271503</v>
      </c>
      <c r="G111">
        <v>16.996587757053099</v>
      </c>
      <c r="H111">
        <v>11.011451803188599</v>
      </c>
      <c r="I111">
        <v>12.5423006683632</v>
      </c>
      <c r="J111">
        <v>135.330549795899</v>
      </c>
    </row>
    <row r="112" spans="1:10">
      <c r="A112" t="s">
        <v>323</v>
      </c>
      <c r="B112" t="s">
        <v>373</v>
      </c>
      <c r="C112" t="s">
        <v>360</v>
      </c>
      <c r="D112" t="s">
        <v>355</v>
      </c>
      <c r="E112">
        <v>32.544784573466501</v>
      </c>
      <c r="F112">
        <v>16.4679951634647</v>
      </c>
      <c r="G112">
        <v>13.1979711533713</v>
      </c>
      <c r="H112">
        <v>6.3290298189109997</v>
      </c>
      <c r="I112">
        <v>28.245150483555499</v>
      </c>
      <c r="J112">
        <v>18.807241645627801</v>
      </c>
    </row>
    <row r="113" spans="1:10">
      <c r="A113" t="s">
        <v>323</v>
      </c>
      <c r="B113" t="s">
        <v>373</v>
      </c>
      <c r="C113" t="s">
        <v>360</v>
      </c>
      <c r="D113" t="s">
        <v>356</v>
      </c>
      <c r="E113">
        <v>32.544784573484499</v>
      </c>
      <c r="F113">
        <v>16.736013971479998</v>
      </c>
      <c r="G113">
        <v>14.2406508572628</v>
      </c>
      <c r="H113">
        <v>6.3405971090842304</v>
      </c>
      <c r="I113">
        <v>10.063133503121501</v>
      </c>
      <c r="J113">
        <v>62.712735344223397</v>
      </c>
    </row>
    <row r="114" spans="1:10">
      <c r="A114" t="s">
        <v>323</v>
      </c>
      <c r="B114" t="s">
        <v>374</v>
      </c>
      <c r="C114" t="s">
        <v>359</v>
      </c>
      <c r="D114" t="s">
        <v>355</v>
      </c>
      <c r="E114">
        <v>11.867865342235399</v>
      </c>
      <c r="F114">
        <v>6.4850725466117103</v>
      </c>
      <c r="G114">
        <v>4.5294879347241004</v>
      </c>
      <c r="H114">
        <v>0.20165248158438701</v>
      </c>
      <c r="I114">
        <v>4.6955314954059801</v>
      </c>
      <c r="J114">
        <v>9.7583129193837106</v>
      </c>
    </row>
    <row r="115" spans="1:10">
      <c r="A115" t="s">
        <v>323</v>
      </c>
      <c r="B115" t="s">
        <v>374</v>
      </c>
      <c r="C115" t="s">
        <v>359</v>
      </c>
      <c r="D115" t="s">
        <v>356</v>
      </c>
      <c r="E115">
        <v>11.867865342235399</v>
      </c>
      <c r="F115">
        <v>6.4850725466117103</v>
      </c>
      <c r="G115">
        <v>4.5294879347241004</v>
      </c>
      <c r="H115">
        <v>0.20165248158438701</v>
      </c>
      <c r="I115">
        <v>7.5777378689586303</v>
      </c>
      <c r="J115">
        <v>7.9225736242599298</v>
      </c>
    </row>
    <row r="116" spans="1:10">
      <c r="A116" t="s">
        <v>323</v>
      </c>
      <c r="B116" t="s">
        <v>374</v>
      </c>
      <c r="C116" t="s">
        <v>360</v>
      </c>
      <c r="D116" t="s">
        <v>355</v>
      </c>
      <c r="E116">
        <v>9.0294972306565207</v>
      </c>
      <c r="F116">
        <v>3.7442351597063399</v>
      </c>
      <c r="G116">
        <v>1.8262180682392699</v>
      </c>
      <c r="H116">
        <v>0.17210897762640201</v>
      </c>
      <c r="I116">
        <v>1.68795680747671</v>
      </c>
      <c r="J116">
        <v>6.5540918781320698</v>
      </c>
    </row>
    <row r="117" spans="1:10">
      <c r="A117" t="s">
        <v>323</v>
      </c>
      <c r="B117" t="s">
        <v>374</v>
      </c>
      <c r="C117" t="s">
        <v>360</v>
      </c>
      <c r="D117" t="s">
        <v>356</v>
      </c>
      <c r="E117">
        <v>9.0294972306565207</v>
      </c>
      <c r="F117">
        <v>3.7442351597063399</v>
      </c>
      <c r="G117">
        <v>1.8262180682392699</v>
      </c>
      <c r="H117">
        <v>0.17210897762640201</v>
      </c>
      <c r="I117">
        <v>3.73026446779622</v>
      </c>
      <c r="J117">
        <v>3.73006269807941</v>
      </c>
    </row>
    <row r="118" spans="1:10">
      <c r="A118" t="s">
        <v>323</v>
      </c>
      <c r="B118" t="s">
        <v>375</v>
      </c>
      <c r="C118" t="s">
        <v>359</v>
      </c>
      <c r="D118" t="s">
        <v>355</v>
      </c>
      <c r="E118">
        <v>9.6425720370401695</v>
      </c>
      <c r="F118">
        <v>4.9435968282317297</v>
      </c>
      <c r="G118">
        <v>3.4665489761638701</v>
      </c>
      <c r="H118">
        <v>0.22443251091371</v>
      </c>
      <c r="I118">
        <v>5.4974247917552397</v>
      </c>
      <c r="J118">
        <v>9.1221810646552299</v>
      </c>
    </row>
    <row r="119" spans="1:10">
      <c r="A119" t="s">
        <v>323</v>
      </c>
      <c r="B119" t="s">
        <v>375</v>
      </c>
      <c r="C119" t="s">
        <v>359</v>
      </c>
      <c r="D119" t="s">
        <v>356</v>
      </c>
      <c r="E119">
        <v>9.6425720370401695</v>
      </c>
      <c r="F119">
        <v>4.9435968282317297</v>
      </c>
      <c r="G119">
        <v>3.4665489761638701</v>
      </c>
      <c r="H119">
        <v>0.22443251091371</v>
      </c>
      <c r="I119">
        <v>3.9830938211476399</v>
      </c>
      <c r="J119">
        <v>4.3239407082759698</v>
      </c>
    </row>
    <row r="120" spans="1:10">
      <c r="A120" t="s">
        <v>323</v>
      </c>
      <c r="B120" t="s">
        <v>375</v>
      </c>
      <c r="C120" t="s">
        <v>360</v>
      </c>
      <c r="D120" t="s">
        <v>355</v>
      </c>
      <c r="E120">
        <v>7.4844707645243602</v>
      </c>
      <c r="F120">
        <v>2.6156626523314501</v>
      </c>
      <c r="G120">
        <v>2.0661101475010302</v>
      </c>
      <c r="H120">
        <v>0.18604797915610599</v>
      </c>
      <c r="I120">
        <v>3.4861281933697201</v>
      </c>
      <c r="J120">
        <v>5.48809955909344</v>
      </c>
    </row>
    <row r="121" spans="1:10">
      <c r="A121" t="s">
        <v>323</v>
      </c>
      <c r="B121" t="s">
        <v>375</v>
      </c>
      <c r="C121" t="s">
        <v>360</v>
      </c>
      <c r="D121" t="s">
        <v>356</v>
      </c>
      <c r="E121">
        <v>7.4844707645243602</v>
      </c>
      <c r="F121">
        <v>2.6156626523314501</v>
      </c>
      <c r="G121">
        <v>2.0661101475010302</v>
      </c>
      <c r="H121">
        <v>0.18604797915610599</v>
      </c>
      <c r="I121">
        <v>2.4311347061570499</v>
      </c>
      <c r="J121">
        <v>1.7464097540686101</v>
      </c>
    </row>
    <row r="122" spans="1:10">
      <c r="A122" t="s">
        <v>323</v>
      </c>
      <c r="B122" t="s">
        <v>376</v>
      </c>
      <c r="C122" t="s">
        <v>359</v>
      </c>
      <c r="D122" t="s">
        <v>355</v>
      </c>
      <c r="E122">
        <v>19.516073469717799</v>
      </c>
      <c r="F122">
        <v>1.6798803700423099</v>
      </c>
      <c r="G122">
        <v>2.1025166026252999</v>
      </c>
      <c r="H122">
        <v>0.22443251091371</v>
      </c>
      <c r="I122">
        <v>2.8048739186389602</v>
      </c>
      <c r="J122">
        <v>7.0973836354476196</v>
      </c>
    </row>
    <row r="123" spans="1:10">
      <c r="A123" t="s">
        <v>323</v>
      </c>
      <c r="B123" t="s">
        <v>376</v>
      </c>
      <c r="C123" t="s">
        <v>359</v>
      </c>
      <c r="D123" t="s">
        <v>356</v>
      </c>
      <c r="E123">
        <v>19.516073469717799</v>
      </c>
      <c r="F123">
        <v>1.6798803700423099</v>
      </c>
      <c r="G123">
        <v>2.1025166026252999</v>
      </c>
      <c r="H123">
        <v>0.22443251091371</v>
      </c>
      <c r="I123">
        <v>3.5489932319091801</v>
      </c>
      <c r="J123">
        <v>5.6742882910360199</v>
      </c>
    </row>
    <row r="124" spans="1:10">
      <c r="A124" t="s">
        <v>323</v>
      </c>
      <c r="B124" t="s">
        <v>376</v>
      </c>
      <c r="C124" t="s">
        <v>360</v>
      </c>
      <c r="D124" t="s">
        <v>355</v>
      </c>
      <c r="E124">
        <v>17.243186903156101</v>
      </c>
      <c r="F124">
        <v>3.3098287098813999</v>
      </c>
      <c r="G124">
        <v>2.08733224026899</v>
      </c>
      <c r="H124">
        <v>0.18604797915610599</v>
      </c>
      <c r="I124">
        <v>3.3732713072474501</v>
      </c>
      <c r="J124">
        <v>8.8693523772434606</v>
      </c>
    </row>
    <row r="125" spans="1:10">
      <c r="A125" t="s">
        <v>323</v>
      </c>
      <c r="B125" t="s">
        <v>376</v>
      </c>
      <c r="C125" t="s">
        <v>360</v>
      </c>
      <c r="D125" t="s">
        <v>356</v>
      </c>
      <c r="E125">
        <v>17.243186903156101</v>
      </c>
      <c r="F125">
        <v>3.3098287098813999</v>
      </c>
      <c r="G125">
        <v>2.08733224026899</v>
      </c>
      <c r="H125">
        <v>0.18604797915610599</v>
      </c>
      <c r="I125">
        <v>3.80067669180628</v>
      </c>
      <c r="J125">
        <v>2.0260279962875498</v>
      </c>
    </row>
    <row r="126" spans="1:10">
      <c r="A126" t="s">
        <v>323</v>
      </c>
      <c r="B126" t="s">
        <v>377</v>
      </c>
      <c r="C126" t="s">
        <v>359</v>
      </c>
      <c r="D126" t="s">
        <v>355</v>
      </c>
      <c r="E126">
        <v>11.716395199388</v>
      </c>
      <c r="F126">
        <v>3.93717991732351</v>
      </c>
      <c r="G126">
        <v>2.1454261288101701</v>
      </c>
      <c r="H126">
        <v>0.22443251091371</v>
      </c>
      <c r="I126">
        <v>3.0229857390526198</v>
      </c>
      <c r="J126">
        <v>6.1395105938371302</v>
      </c>
    </row>
    <row r="127" spans="1:10">
      <c r="A127" t="s">
        <v>323</v>
      </c>
      <c r="B127" t="s">
        <v>377</v>
      </c>
      <c r="C127" t="s">
        <v>359</v>
      </c>
      <c r="D127" t="s">
        <v>356</v>
      </c>
      <c r="E127">
        <v>11.716395199388</v>
      </c>
      <c r="F127">
        <v>3.93717991732351</v>
      </c>
      <c r="G127">
        <v>2.1454261288101701</v>
      </c>
      <c r="H127">
        <v>0.22443251091371</v>
      </c>
      <c r="I127">
        <v>3.3042669973853598</v>
      </c>
      <c r="J127">
        <v>4.6282334850993703</v>
      </c>
    </row>
    <row r="128" spans="1:10">
      <c r="A128" t="s">
        <v>323</v>
      </c>
      <c r="B128" t="s">
        <v>377</v>
      </c>
      <c r="C128" t="s">
        <v>360</v>
      </c>
      <c r="D128" t="s">
        <v>355</v>
      </c>
      <c r="E128">
        <v>9.1294980925422493</v>
      </c>
      <c r="F128">
        <v>3.05147846706793</v>
      </c>
      <c r="G128">
        <v>2.5941988542030199</v>
      </c>
      <c r="H128">
        <v>0.18604797915610599</v>
      </c>
      <c r="I128">
        <v>4.0039153296199501</v>
      </c>
      <c r="J128">
        <v>5.1131189692295296</v>
      </c>
    </row>
    <row r="129" spans="1:10">
      <c r="A129" t="s">
        <v>323</v>
      </c>
      <c r="B129" t="s">
        <v>377</v>
      </c>
      <c r="C129" t="s">
        <v>360</v>
      </c>
      <c r="D129" t="s">
        <v>356</v>
      </c>
      <c r="E129">
        <v>9.1294980925422493</v>
      </c>
      <c r="F129">
        <v>3.05147846706793</v>
      </c>
      <c r="G129">
        <v>2.5941988542030199</v>
      </c>
      <c r="H129">
        <v>0.18604797915610599</v>
      </c>
      <c r="I129">
        <v>3.5049381371172599</v>
      </c>
      <c r="J129">
        <v>3.2079933126890698</v>
      </c>
    </row>
    <row r="130" spans="1:10">
      <c r="A130" t="s">
        <v>323</v>
      </c>
      <c r="B130" t="s">
        <v>378</v>
      </c>
      <c r="C130" t="s">
        <v>359</v>
      </c>
      <c r="D130" t="s">
        <v>355</v>
      </c>
      <c r="E130">
        <v>22.526570514664499</v>
      </c>
      <c r="F130">
        <v>9.7127038142457902</v>
      </c>
      <c r="G130">
        <v>11.282163405659899</v>
      </c>
      <c r="H130">
        <v>0.29446077616755501</v>
      </c>
      <c r="I130">
        <v>12.9124968004173</v>
      </c>
      <c r="J130">
        <v>6.7886051931053002</v>
      </c>
    </row>
    <row r="131" spans="1:10">
      <c r="A131" t="s">
        <v>323</v>
      </c>
      <c r="B131" t="s">
        <v>378</v>
      </c>
      <c r="C131" t="s">
        <v>359</v>
      </c>
      <c r="D131" t="s">
        <v>356</v>
      </c>
      <c r="E131">
        <v>22.526570514664499</v>
      </c>
      <c r="F131">
        <v>9.7127038142457902</v>
      </c>
      <c r="G131">
        <v>11.282163405659899</v>
      </c>
      <c r="H131">
        <v>0.29446077616755501</v>
      </c>
      <c r="I131">
        <v>17.650519488034799</v>
      </c>
      <c r="J131">
        <v>21.8176159188905</v>
      </c>
    </row>
    <row r="132" spans="1:10">
      <c r="A132" t="s">
        <v>323</v>
      </c>
      <c r="B132" t="s">
        <v>378</v>
      </c>
      <c r="C132" t="s">
        <v>360</v>
      </c>
      <c r="D132" t="s">
        <v>355</v>
      </c>
      <c r="E132">
        <v>25.645172137986101</v>
      </c>
      <c r="F132">
        <v>6.6550616503929501</v>
      </c>
      <c r="G132">
        <v>8.7236096869305904</v>
      </c>
      <c r="H132">
        <v>0.30067618863408102</v>
      </c>
      <c r="I132">
        <v>9.8575019862572493</v>
      </c>
      <c r="J132">
        <v>3.6465526610629002</v>
      </c>
    </row>
    <row r="133" spans="1:10">
      <c r="A133" t="s">
        <v>323</v>
      </c>
      <c r="B133" t="s">
        <v>378</v>
      </c>
      <c r="C133" t="s">
        <v>360</v>
      </c>
      <c r="D133" t="s">
        <v>356</v>
      </c>
      <c r="E133">
        <v>25.645172137986101</v>
      </c>
      <c r="F133">
        <v>6.6550616503929501</v>
      </c>
      <c r="G133">
        <v>8.7236096869305904</v>
      </c>
      <c r="H133">
        <v>0.30067618863408102</v>
      </c>
      <c r="I133">
        <v>14.1774538968579</v>
      </c>
      <c r="J133">
        <v>16.9092108992945</v>
      </c>
    </row>
    <row r="134" spans="1:10">
      <c r="A134" t="s">
        <v>323</v>
      </c>
      <c r="B134" t="s">
        <v>379</v>
      </c>
      <c r="C134" t="s">
        <v>359</v>
      </c>
      <c r="D134" t="s">
        <v>355</v>
      </c>
      <c r="E134">
        <v>17.4299633781661</v>
      </c>
      <c r="F134">
        <v>7.9950904557049203</v>
      </c>
      <c r="G134">
        <v>10.1737775590627</v>
      </c>
      <c r="H134">
        <v>0.29446077616755501</v>
      </c>
      <c r="I134">
        <v>12.592897915748299</v>
      </c>
      <c r="J134">
        <v>6.37323076053619</v>
      </c>
    </row>
    <row r="135" spans="1:10">
      <c r="A135" t="s">
        <v>323</v>
      </c>
      <c r="B135" t="s">
        <v>379</v>
      </c>
      <c r="C135" t="s">
        <v>359</v>
      </c>
      <c r="D135" t="s">
        <v>356</v>
      </c>
      <c r="E135">
        <v>17.4299633781661</v>
      </c>
      <c r="F135">
        <v>7.9950904557049203</v>
      </c>
      <c r="G135">
        <v>10.1737775590627</v>
      </c>
      <c r="H135">
        <v>0.29446077616755501</v>
      </c>
      <c r="I135">
        <v>14.950247478386</v>
      </c>
      <c r="J135">
        <v>19.688869392887899</v>
      </c>
    </row>
    <row r="136" spans="1:10">
      <c r="A136" t="s">
        <v>323</v>
      </c>
      <c r="B136" t="s">
        <v>379</v>
      </c>
      <c r="C136" t="s">
        <v>360</v>
      </c>
      <c r="D136" t="s">
        <v>355</v>
      </c>
      <c r="E136">
        <v>15.609145874559999</v>
      </c>
      <c r="F136">
        <v>5.4443625868834697</v>
      </c>
      <c r="G136">
        <v>6.7691383374325698</v>
      </c>
      <c r="H136">
        <v>0.30067618863408102</v>
      </c>
      <c r="I136">
        <v>8.6056142641953706</v>
      </c>
      <c r="J136">
        <v>4.9658563664332496</v>
      </c>
    </row>
    <row r="137" spans="1:10">
      <c r="A137" t="s">
        <v>323</v>
      </c>
      <c r="B137" t="s">
        <v>379</v>
      </c>
      <c r="C137" t="s">
        <v>360</v>
      </c>
      <c r="D137" t="s">
        <v>356</v>
      </c>
      <c r="E137">
        <v>15.609145874559999</v>
      </c>
      <c r="F137">
        <v>5.4443625868834697</v>
      </c>
      <c r="G137">
        <v>6.7691383374325698</v>
      </c>
      <c r="H137">
        <v>0.30067618863408102</v>
      </c>
      <c r="I137">
        <v>10.045503982611899</v>
      </c>
      <c r="J137">
        <v>14.848876183010301</v>
      </c>
    </row>
    <row r="138" spans="1:10">
      <c r="A138" t="s">
        <v>323</v>
      </c>
      <c r="B138" t="s">
        <v>380</v>
      </c>
      <c r="C138" t="s">
        <v>359</v>
      </c>
      <c r="D138" t="s">
        <v>355</v>
      </c>
      <c r="E138">
        <v>8.4112393070025906</v>
      </c>
      <c r="F138">
        <v>12.906177641560101</v>
      </c>
      <c r="G138">
        <v>7.9632551451995202</v>
      </c>
      <c r="H138">
        <v>0.29446077616755501</v>
      </c>
      <c r="I138">
        <v>4.19238438419353</v>
      </c>
      <c r="J138">
        <v>9.7245172304312195</v>
      </c>
    </row>
    <row r="139" spans="1:10">
      <c r="A139" t="s">
        <v>323</v>
      </c>
      <c r="B139" t="s">
        <v>380</v>
      </c>
      <c r="C139" t="s">
        <v>359</v>
      </c>
      <c r="D139" t="s">
        <v>356</v>
      </c>
      <c r="E139">
        <v>8.4112393070025906</v>
      </c>
      <c r="F139">
        <v>12.906177641560101</v>
      </c>
      <c r="G139">
        <v>7.9632551451995202</v>
      </c>
      <c r="H139">
        <v>0.29446077616755501</v>
      </c>
      <c r="I139">
        <v>17.555675551818599</v>
      </c>
      <c r="J139">
        <v>25.421520191225198</v>
      </c>
    </row>
    <row r="140" spans="1:10">
      <c r="A140" t="s">
        <v>323</v>
      </c>
      <c r="B140" t="s">
        <v>380</v>
      </c>
      <c r="C140" t="s">
        <v>360</v>
      </c>
      <c r="D140" t="s">
        <v>355</v>
      </c>
      <c r="E140">
        <v>9.7524267867618004</v>
      </c>
      <c r="F140">
        <v>10.513825608128499</v>
      </c>
      <c r="G140">
        <v>5.4986851383358397</v>
      </c>
      <c r="H140">
        <v>0.30067618863408102</v>
      </c>
      <c r="I140">
        <v>3.2347453577482801</v>
      </c>
      <c r="J140">
        <v>8.1462447654997607</v>
      </c>
    </row>
    <row r="141" spans="1:10">
      <c r="A141" t="s">
        <v>323</v>
      </c>
      <c r="B141" t="s">
        <v>380</v>
      </c>
      <c r="C141" t="s">
        <v>360</v>
      </c>
      <c r="D141" t="s">
        <v>356</v>
      </c>
      <c r="E141">
        <v>9.7524267867618004</v>
      </c>
      <c r="F141">
        <v>10.513825608128499</v>
      </c>
      <c r="G141">
        <v>5.4986851383358397</v>
      </c>
      <c r="H141">
        <v>0.30067618863408102</v>
      </c>
      <c r="I141">
        <v>12.1180366422627</v>
      </c>
      <c r="J141">
        <v>20.673967662738999</v>
      </c>
    </row>
    <row r="142" spans="1:10">
      <c r="A142" t="s">
        <v>323</v>
      </c>
      <c r="B142" t="s">
        <v>381</v>
      </c>
      <c r="C142" t="s">
        <v>359</v>
      </c>
      <c r="D142" t="s">
        <v>355</v>
      </c>
      <c r="E142">
        <v>11.3374206414769</v>
      </c>
      <c r="F142">
        <v>10.7741216498444</v>
      </c>
      <c r="G142">
        <v>10.414873651382299</v>
      </c>
      <c r="H142">
        <v>0.29446077616755501</v>
      </c>
      <c r="I142">
        <v>14.4130403378813</v>
      </c>
      <c r="J142">
        <v>9.5394757874470599</v>
      </c>
    </row>
    <row r="143" spans="1:10">
      <c r="A143" t="s">
        <v>323</v>
      </c>
      <c r="B143" t="s">
        <v>381</v>
      </c>
      <c r="C143" t="s">
        <v>359</v>
      </c>
      <c r="D143" t="s">
        <v>356</v>
      </c>
      <c r="E143">
        <v>11.3374206414769</v>
      </c>
      <c r="F143">
        <v>10.7741216498444</v>
      </c>
      <c r="G143">
        <v>10.414873651382299</v>
      </c>
      <c r="H143">
        <v>0.29446077616755501</v>
      </c>
      <c r="I143">
        <v>13.8154536750351</v>
      </c>
      <c r="J143">
        <v>20.327407796466801</v>
      </c>
    </row>
    <row r="144" spans="1:10">
      <c r="A144" t="s">
        <v>323</v>
      </c>
      <c r="B144" t="s">
        <v>381</v>
      </c>
      <c r="C144" t="s">
        <v>360</v>
      </c>
      <c r="D144" t="s">
        <v>355</v>
      </c>
      <c r="E144">
        <v>10.7092714840865</v>
      </c>
      <c r="F144">
        <v>4.0332182986489897</v>
      </c>
      <c r="G144">
        <v>6.4719364725083599</v>
      </c>
      <c r="H144">
        <v>0.30067618863408102</v>
      </c>
      <c r="I144">
        <v>9.13906198276376</v>
      </c>
      <c r="J144">
        <v>3.9216176163230299</v>
      </c>
    </row>
    <row r="145" spans="1:10">
      <c r="A145" t="s">
        <v>323</v>
      </c>
      <c r="B145" t="s">
        <v>381</v>
      </c>
      <c r="C145" t="s">
        <v>360</v>
      </c>
      <c r="D145" t="s">
        <v>356</v>
      </c>
      <c r="E145">
        <v>10.7092714840865</v>
      </c>
      <c r="F145">
        <v>4.0332182986489897</v>
      </c>
      <c r="G145">
        <v>6.4719364725083599</v>
      </c>
      <c r="H145">
        <v>0.30067618863408102</v>
      </c>
      <c r="I145">
        <v>8.5387771407447204</v>
      </c>
      <c r="J145">
        <v>8.70219304818783</v>
      </c>
    </row>
    <row r="146" spans="1:10">
      <c r="A146" t="s">
        <v>323</v>
      </c>
      <c r="B146" t="s">
        <v>382</v>
      </c>
      <c r="C146" t="s">
        <v>359</v>
      </c>
      <c r="D146" t="s">
        <v>355</v>
      </c>
      <c r="E146">
        <v>34.6874504673291</v>
      </c>
      <c r="F146">
        <v>7.8015756572338901</v>
      </c>
      <c r="G146">
        <v>10.517341723487</v>
      </c>
      <c r="H146">
        <v>0.29446077616755501</v>
      </c>
      <c r="I146">
        <v>13.367420338914499</v>
      </c>
      <c r="J146">
        <v>3.2321200385850402</v>
      </c>
    </row>
    <row r="147" spans="1:10">
      <c r="A147" t="s">
        <v>323</v>
      </c>
      <c r="B147" t="s">
        <v>382</v>
      </c>
      <c r="C147" t="s">
        <v>359</v>
      </c>
      <c r="D147" t="s">
        <v>356</v>
      </c>
      <c r="E147">
        <v>34.6874504673291</v>
      </c>
      <c r="F147">
        <v>7.8015756572338901</v>
      </c>
      <c r="G147">
        <v>10.517341723487</v>
      </c>
      <c r="H147">
        <v>0.29446077616755501</v>
      </c>
      <c r="I147">
        <v>15.333092312436801</v>
      </c>
      <c r="J147">
        <v>18.9965476976429</v>
      </c>
    </row>
    <row r="148" spans="1:10">
      <c r="A148" t="s">
        <v>323</v>
      </c>
      <c r="B148" t="s">
        <v>382</v>
      </c>
      <c r="C148" t="s">
        <v>360</v>
      </c>
      <c r="D148" t="s">
        <v>355</v>
      </c>
      <c r="E148">
        <v>37.805015716874998</v>
      </c>
      <c r="F148">
        <v>7.0807637628202302</v>
      </c>
      <c r="G148">
        <v>10.772885395378401</v>
      </c>
      <c r="H148">
        <v>0.30067618863408102</v>
      </c>
      <c r="I148">
        <v>11.6032310070569</v>
      </c>
      <c r="J148">
        <v>7.4790258595630403</v>
      </c>
    </row>
    <row r="149" spans="1:10">
      <c r="A149" t="s">
        <v>323</v>
      </c>
      <c r="B149" t="s">
        <v>382</v>
      </c>
      <c r="C149" t="s">
        <v>360</v>
      </c>
      <c r="D149" t="s">
        <v>356</v>
      </c>
      <c r="E149">
        <v>37.805015716874998</v>
      </c>
      <c r="F149">
        <v>7.0807637628202302</v>
      </c>
      <c r="G149">
        <v>10.772885395378401</v>
      </c>
      <c r="H149">
        <v>0.30067618863408102</v>
      </c>
      <c r="I149">
        <v>17.825388922695801</v>
      </c>
      <c r="J149">
        <v>12.7293805865606</v>
      </c>
    </row>
    <row r="150" spans="1:10">
      <c r="A150" t="s">
        <v>383</v>
      </c>
      <c r="B150" t="s">
        <v>158</v>
      </c>
      <c r="C150" t="s">
        <v>359</v>
      </c>
      <c r="D150" t="s">
        <v>355</v>
      </c>
      <c r="E150">
        <v>1155.57463436544</v>
      </c>
      <c r="F150">
        <v>5820.2474410048599</v>
      </c>
      <c r="G150">
        <v>6526.3894477845897</v>
      </c>
      <c r="H150">
        <v>4200.8538154247699</v>
      </c>
      <c r="I150">
        <v>4267.3861365665098</v>
      </c>
      <c r="J150">
        <v>6482.0913623706501</v>
      </c>
    </row>
    <row r="151" spans="1:10">
      <c r="A151" t="s">
        <v>383</v>
      </c>
      <c r="B151" t="s">
        <v>158</v>
      </c>
      <c r="C151" t="s">
        <v>359</v>
      </c>
      <c r="D151" t="s">
        <v>356</v>
      </c>
      <c r="E151">
        <v>1155.5746343656799</v>
      </c>
      <c r="F151">
        <v>5820.24744100509</v>
      </c>
      <c r="G151">
        <v>6526.3894477864596</v>
      </c>
      <c r="H151">
        <v>4200.8538154204298</v>
      </c>
      <c r="I151">
        <v>10000.270613508799</v>
      </c>
      <c r="J151">
        <v>11593.466964891801</v>
      </c>
    </row>
    <row r="152" spans="1:10">
      <c r="A152" t="s">
        <v>383</v>
      </c>
      <c r="B152" t="s">
        <v>158</v>
      </c>
      <c r="C152" t="s">
        <v>360</v>
      </c>
      <c r="D152" t="s">
        <v>355</v>
      </c>
      <c r="E152">
        <v>635.73418030327105</v>
      </c>
      <c r="F152">
        <v>2278.30458082427</v>
      </c>
      <c r="G152">
        <v>2419.2996994732598</v>
      </c>
      <c r="H152">
        <v>1957.87379939731</v>
      </c>
      <c r="I152">
        <v>1887.8206521893601</v>
      </c>
      <c r="J152">
        <v>3199.64812650773</v>
      </c>
    </row>
    <row r="153" spans="1:10">
      <c r="A153" t="s">
        <v>383</v>
      </c>
      <c r="B153" t="s">
        <v>158</v>
      </c>
      <c r="C153" t="s">
        <v>360</v>
      </c>
      <c r="D153" t="s">
        <v>356</v>
      </c>
      <c r="E153">
        <v>635.73418030326297</v>
      </c>
      <c r="F153">
        <v>2278.3045808243901</v>
      </c>
      <c r="G153">
        <v>2419.29969947377</v>
      </c>
      <c r="H153">
        <v>1957.8737993980401</v>
      </c>
      <c r="I153">
        <v>3781.24063929665</v>
      </c>
      <c r="J153">
        <v>4990.8632834576001</v>
      </c>
    </row>
    <row r="154" spans="1:10">
      <c r="A154" t="s">
        <v>383</v>
      </c>
      <c r="B154" t="s">
        <v>159</v>
      </c>
      <c r="C154" t="s">
        <v>359</v>
      </c>
      <c r="D154" t="s">
        <v>355</v>
      </c>
      <c r="E154">
        <v>2256.3303061730398</v>
      </c>
      <c r="F154">
        <v>4744.1096098989401</v>
      </c>
      <c r="G154">
        <v>163.93097218398501</v>
      </c>
      <c r="H154">
        <v>202.60535521240701</v>
      </c>
      <c r="I154">
        <v>5946.5911595679599</v>
      </c>
      <c r="J154">
        <v>7413.1592089244596</v>
      </c>
    </row>
    <row r="155" spans="1:10">
      <c r="A155" t="s">
        <v>383</v>
      </c>
      <c r="B155" t="s">
        <v>159</v>
      </c>
      <c r="C155" t="s">
        <v>359</v>
      </c>
      <c r="D155" t="s">
        <v>356</v>
      </c>
      <c r="E155">
        <v>2256.3303061730699</v>
      </c>
      <c r="F155">
        <v>4744.1096098983799</v>
      </c>
      <c r="G155">
        <v>163.93097218328401</v>
      </c>
      <c r="H155">
        <v>202.60535520990001</v>
      </c>
      <c r="I155">
        <v>5830.2724531314798</v>
      </c>
      <c r="J155">
        <v>11655.754976432099</v>
      </c>
    </row>
    <row r="156" spans="1:10">
      <c r="A156" t="s">
        <v>383</v>
      </c>
      <c r="B156" t="s">
        <v>159</v>
      </c>
      <c r="C156" t="s">
        <v>360</v>
      </c>
      <c r="D156" t="s">
        <v>355</v>
      </c>
      <c r="E156">
        <v>835.709578460334</v>
      </c>
      <c r="F156">
        <v>1728.6396991157101</v>
      </c>
      <c r="G156">
        <v>72.4569315893946</v>
      </c>
      <c r="H156">
        <v>354.345279736522</v>
      </c>
      <c r="I156">
        <v>2169.4264941616002</v>
      </c>
      <c r="J156">
        <v>2643.7256750537899</v>
      </c>
    </row>
    <row r="157" spans="1:10">
      <c r="A157" t="s">
        <v>383</v>
      </c>
      <c r="B157" t="s">
        <v>159</v>
      </c>
      <c r="C157" t="s">
        <v>360</v>
      </c>
      <c r="D157" t="s">
        <v>356</v>
      </c>
      <c r="E157">
        <v>835.70957846044803</v>
      </c>
      <c r="F157">
        <v>1728.63969911552</v>
      </c>
      <c r="G157">
        <v>72.456931589085897</v>
      </c>
      <c r="H157">
        <v>354.34527973602201</v>
      </c>
      <c r="I157">
        <v>2134.7831103731901</v>
      </c>
      <c r="J157">
        <v>4163.12917171549</v>
      </c>
    </row>
    <row r="158" spans="1:10">
      <c r="A158" t="s">
        <v>383</v>
      </c>
      <c r="B158" t="s">
        <v>160</v>
      </c>
      <c r="C158" t="s">
        <v>359</v>
      </c>
      <c r="D158" t="s">
        <v>355</v>
      </c>
      <c r="E158">
        <v>124.71188604432101</v>
      </c>
      <c r="F158">
        <v>691.12356453439099</v>
      </c>
      <c r="G158">
        <v>23.639075692726301</v>
      </c>
      <c r="H158">
        <v>46.963457674501498</v>
      </c>
      <c r="I158">
        <v>67.961528083225204</v>
      </c>
      <c r="J158">
        <v>115.33267008921599</v>
      </c>
    </row>
    <row r="159" spans="1:10">
      <c r="A159" t="s">
        <v>383</v>
      </c>
      <c r="B159" t="s">
        <v>160</v>
      </c>
      <c r="C159" t="s">
        <v>359</v>
      </c>
      <c r="D159" t="s">
        <v>356</v>
      </c>
      <c r="E159">
        <v>124.711886044499</v>
      </c>
      <c r="F159">
        <v>691.12356453425798</v>
      </c>
      <c r="G159">
        <v>23.639075692728898</v>
      </c>
      <c r="H159">
        <v>46.963457674500802</v>
      </c>
      <c r="I159">
        <v>52.712457522575498</v>
      </c>
      <c r="J159">
        <v>604.42220598198003</v>
      </c>
    </row>
    <row r="160" spans="1:10">
      <c r="A160" t="s">
        <v>383</v>
      </c>
      <c r="B160" t="s">
        <v>160</v>
      </c>
      <c r="C160" t="s">
        <v>360</v>
      </c>
      <c r="D160" t="s">
        <v>355</v>
      </c>
      <c r="E160">
        <v>99.346481418119197</v>
      </c>
      <c r="F160">
        <v>262.306445565861</v>
      </c>
      <c r="G160">
        <v>20.685696770912202</v>
      </c>
      <c r="H160">
        <v>46.779597207565502</v>
      </c>
      <c r="I160">
        <v>53.544666529276</v>
      </c>
      <c r="J160">
        <v>119.877345931189</v>
      </c>
    </row>
    <row r="161" spans="1:10">
      <c r="A161" t="s">
        <v>383</v>
      </c>
      <c r="B161" t="s">
        <v>160</v>
      </c>
      <c r="C161" t="s">
        <v>360</v>
      </c>
      <c r="D161" t="s">
        <v>356</v>
      </c>
      <c r="E161">
        <v>99.346481418193903</v>
      </c>
      <c r="F161">
        <v>262.306445565812</v>
      </c>
      <c r="G161">
        <v>20.685696770886501</v>
      </c>
      <c r="H161">
        <v>46.779597207565402</v>
      </c>
      <c r="I161">
        <v>37.787396844193097</v>
      </c>
      <c r="J161">
        <v>237.46541044694399</v>
      </c>
    </row>
    <row r="162" spans="1:10">
      <c r="A162" t="s">
        <v>383</v>
      </c>
      <c r="B162" t="s">
        <v>358</v>
      </c>
      <c r="C162" t="s">
        <v>359</v>
      </c>
      <c r="D162" t="s">
        <v>355</v>
      </c>
      <c r="E162">
        <v>4.9660992787714804</v>
      </c>
      <c r="F162">
        <v>40.310984536853397</v>
      </c>
      <c r="G162">
        <v>13.7282440153684</v>
      </c>
      <c r="H162">
        <v>11.4123856049028</v>
      </c>
      <c r="I162">
        <v>24.994732361549701</v>
      </c>
      <c r="J162">
        <v>142.93533042401901</v>
      </c>
    </row>
    <row r="163" spans="1:10">
      <c r="A163" t="s">
        <v>383</v>
      </c>
      <c r="B163" t="s">
        <v>358</v>
      </c>
      <c r="C163" t="s">
        <v>359</v>
      </c>
      <c r="D163" t="s">
        <v>356</v>
      </c>
      <c r="E163">
        <v>4.9660992787935498</v>
      </c>
      <c r="F163">
        <v>40.310984536846199</v>
      </c>
      <c r="G163">
        <v>13.7282440153517</v>
      </c>
      <c r="H163">
        <v>11.4123856049055</v>
      </c>
      <c r="I163">
        <v>37.022009247810402</v>
      </c>
      <c r="J163">
        <v>178.98191202795101</v>
      </c>
    </row>
    <row r="164" spans="1:10">
      <c r="A164" t="s">
        <v>383</v>
      </c>
      <c r="B164" t="s">
        <v>358</v>
      </c>
      <c r="C164" t="s">
        <v>360</v>
      </c>
      <c r="D164" t="s">
        <v>355</v>
      </c>
      <c r="E164">
        <v>4.5439903511819697</v>
      </c>
      <c r="F164">
        <v>32.681608867057697</v>
      </c>
      <c r="G164">
        <v>5.8958796451492903</v>
      </c>
      <c r="H164">
        <v>6.91142868988159</v>
      </c>
      <c r="I164">
        <v>11.278246412867199</v>
      </c>
      <c r="J164">
        <v>117.673850664228</v>
      </c>
    </row>
    <row r="165" spans="1:10">
      <c r="A165" t="s">
        <v>383</v>
      </c>
      <c r="B165" t="s">
        <v>358</v>
      </c>
      <c r="C165" t="s">
        <v>360</v>
      </c>
      <c r="D165" t="s">
        <v>356</v>
      </c>
      <c r="E165">
        <v>4.54399035127686</v>
      </c>
      <c r="F165">
        <v>32.681608867049597</v>
      </c>
      <c r="G165">
        <v>5.8958796451443902</v>
      </c>
      <c r="H165">
        <v>6.9114286898786697</v>
      </c>
      <c r="I165">
        <v>16.433502277489499</v>
      </c>
      <c r="J165">
        <v>146.933191182689</v>
      </c>
    </row>
    <row r="166" spans="1:10">
      <c r="A166" t="s">
        <v>383</v>
      </c>
      <c r="B166" t="s">
        <v>361</v>
      </c>
      <c r="C166" t="s">
        <v>359</v>
      </c>
      <c r="D166" t="s">
        <v>355</v>
      </c>
      <c r="E166">
        <v>5.3896918508568703</v>
      </c>
      <c r="F166">
        <v>22.879165794132</v>
      </c>
      <c r="G166">
        <v>21.849913585795399</v>
      </c>
      <c r="H166">
        <v>9.4936492748709291</v>
      </c>
      <c r="I166">
        <v>26.6945850029966</v>
      </c>
      <c r="J166">
        <v>84.824067376720507</v>
      </c>
    </row>
    <row r="167" spans="1:10">
      <c r="A167" t="s">
        <v>383</v>
      </c>
      <c r="B167" t="s">
        <v>361</v>
      </c>
      <c r="C167" t="s">
        <v>359</v>
      </c>
      <c r="D167" t="s">
        <v>356</v>
      </c>
      <c r="E167">
        <v>5.3896918507817304</v>
      </c>
      <c r="F167">
        <v>22.879165794118801</v>
      </c>
      <c r="G167">
        <v>21.849913585765901</v>
      </c>
      <c r="H167">
        <v>9.49364927484962</v>
      </c>
      <c r="I167">
        <v>44.665833082969101</v>
      </c>
      <c r="J167">
        <v>105.37700809334</v>
      </c>
    </row>
    <row r="168" spans="1:10">
      <c r="A168" t="s">
        <v>383</v>
      </c>
      <c r="B168" t="s">
        <v>361</v>
      </c>
      <c r="C168" t="s">
        <v>360</v>
      </c>
      <c r="D168" t="s">
        <v>355</v>
      </c>
      <c r="E168">
        <v>2.4869075035538799</v>
      </c>
      <c r="F168">
        <v>23.011874231644502</v>
      </c>
      <c r="G168">
        <v>9.2628224375087296</v>
      </c>
      <c r="H168">
        <v>6.3020689155677401</v>
      </c>
      <c r="I168">
        <v>12.0179574539511</v>
      </c>
      <c r="J168">
        <v>84.804079186246</v>
      </c>
    </row>
    <row r="169" spans="1:10">
      <c r="A169" t="s">
        <v>383</v>
      </c>
      <c r="B169" t="s">
        <v>361</v>
      </c>
      <c r="C169" t="s">
        <v>360</v>
      </c>
      <c r="D169" t="s">
        <v>356</v>
      </c>
      <c r="E169">
        <v>2.4869075034986801</v>
      </c>
      <c r="F169">
        <v>23.011874231641801</v>
      </c>
      <c r="G169">
        <v>9.26282243750261</v>
      </c>
      <c r="H169">
        <v>6.3020689155624199</v>
      </c>
      <c r="I169">
        <v>18.928235798998902</v>
      </c>
      <c r="J169">
        <v>105.48218227398399</v>
      </c>
    </row>
    <row r="170" spans="1:10">
      <c r="A170" t="s">
        <v>383</v>
      </c>
      <c r="B170" t="s">
        <v>362</v>
      </c>
      <c r="C170" t="s">
        <v>359</v>
      </c>
      <c r="D170" t="s">
        <v>355</v>
      </c>
      <c r="E170">
        <v>10.5462864496013</v>
      </c>
      <c r="F170">
        <v>28.320152502054199</v>
      </c>
      <c r="G170">
        <v>19.5373346112526</v>
      </c>
      <c r="H170">
        <v>8.3487385285140299</v>
      </c>
      <c r="I170">
        <v>33.482548767649703</v>
      </c>
      <c r="J170">
        <v>111.325778999984</v>
      </c>
    </row>
    <row r="171" spans="1:10">
      <c r="A171" t="s">
        <v>383</v>
      </c>
      <c r="B171" t="s">
        <v>362</v>
      </c>
      <c r="C171" t="s">
        <v>359</v>
      </c>
      <c r="D171" t="s">
        <v>356</v>
      </c>
      <c r="E171">
        <v>10.5462864496286</v>
      </c>
      <c r="F171">
        <v>28.320152502057802</v>
      </c>
      <c r="G171">
        <v>19.537334611250198</v>
      </c>
      <c r="H171">
        <v>8.3487385284954598</v>
      </c>
      <c r="I171">
        <v>50.570361010862797</v>
      </c>
      <c r="J171">
        <v>136.804022415227</v>
      </c>
    </row>
    <row r="172" spans="1:10">
      <c r="A172" t="s">
        <v>383</v>
      </c>
      <c r="B172" t="s">
        <v>362</v>
      </c>
      <c r="C172" t="s">
        <v>360</v>
      </c>
      <c r="D172" t="s">
        <v>355</v>
      </c>
      <c r="E172">
        <v>4.4809128913619496</v>
      </c>
      <c r="F172">
        <v>26.878204962006201</v>
      </c>
      <c r="G172">
        <v>8.4016358569513407</v>
      </c>
      <c r="H172">
        <v>6.2750611123002003</v>
      </c>
      <c r="I172">
        <v>14.356833551605</v>
      </c>
      <c r="J172">
        <v>103.00029761764</v>
      </c>
    </row>
    <row r="173" spans="1:10">
      <c r="A173" t="s">
        <v>383</v>
      </c>
      <c r="B173" t="s">
        <v>362</v>
      </c>
      <c r="C173" t="s">
        <v>360</v>
      </c>
      <c r="D173" t="s">
        <v>356</v>
      </c>
      <c r="E173">
        <v>4.4809128913702301</v>
      </c>
      <c r="F173">
        <v>26.878204962029599</v>
      </c>
      <c r="G173">
        <v>8.4016358569473297</v>
      </c>
      <c r="H173">
        <v>6.2750611122938604</v>
      </c>
      <c r="I173">
        <v>21.781588848003501</v>
      </c>
      <c r="J173">
        <v>127.15940620995001</v>
      </c>
    </row>
    <row r="174" spans="1:10">
      <c r="A174" t="s">
        <v>383</v>
      </c>
      <c r="B174" t="s">
        <v>363</v>
      </c>
      <c r="C174" t="s">
        <v>359</v>
      </c>
      <c r="D174" t="s">
        <v>355</v>
      </c>
      <c r="E174">
        <v>9.7588551845451299</v>
      </c>
      <c r="F174">
        <v>26.987150108684801</v>
      </c>
      <c r="G174">
        <v>17.424637935276401</v>
      </c>
      <c r="H174">
        <v>8.2863316758261902</v>
      </c>
      <c r="I174">
        <v>28.691939108127201</v>
      </c>
      <c r="J174">
        <v>104.03498238828401</v>
      </c>
    </row>
    <row r="175" spans="1:10">
      <c r="A175" t="s">
        <v>383</v>
      </c>
      <c r="B175" t="s">
        <v>363</v>
      </c>
      <c r="C175" t="s">
        <v>359</v>
      </c>
      <c r="D175" t="s">
        <v>356</v>
      </c>
      <c r="E175">
        <v>9.7588551845857996</v>
      </c>
      <c r="F175">
        <v>26.987150108687899</v>
      </c>
      <c r="G175">
        <v>17.4246379352887</v>
      </c>
      <c r="H175">
        <v>8.2863316758161005</v>
      </c>
      <c r="I175">
        <v>43.855001557413701</v>
      </c>
      <c r="J175">
        <v>128.313824763139</v>
      </c>
    </row>
    <row r="176" spans="1:10">
      <c r="A176" t="s">
        <v>383</v>
      </c>
      <c r="B176" t="s">
        <v>363</v>
      </c>
      <c r="C176" t="s">
        <v>360</v>
      </c>
      <c r="D176" t="s">
        <v>355</v>
      </c>
      <c r="E176">
        <v>5.3302451683346401</v>
      </c>
      <c r="F176">
        <v>36.695925153058802</v>
      </c>
      <c r="G176">
        <v>11.195413562793901</v>
      </c>
      <c r="H176">
        <v>6.44847723637979</v>
      </c>
      <c r="I176">
        <v>20.612413043689799</v>
      </c>
      <c r="J176">
        <v>141.102580558852</v>
      </c>
    </row>
    <row r="177" spans="1:10">
      <c r="A177" t="s">
        <v>383</v>
      </c>
      <c r="B177" t="s">
        <v>363</v>
      </c>
      <c r="C177" t="s">
        <v>360</v>
      </c>
      <c r="D177" t="s">
        <v>356</v>
      </c>
      <c r="E177">
        <v>5.3302451683577798</v>
      </c>
      <c r="F177">
        <v>36.695925153052201</v>
      </c>
      <c r="G177">
        <v>11.195413562795499</v>
      </c>
      <c r="H177">
        <v>6.4484772363765899</v>
      </c>
      <c r="I177">
        <v>30.5916521602093</v>
      </c>
      <c r="J177">
        <v>174.108307776038</v>
      </c>
    </row>
    <row r="178" spans="1:10">
      <c r="A178" t="s">
        <v>383</v>
      </c>
      <c r="B178" t="s">
        <v>364</v>
      </c>
      <c r="C178" t="s">
        <v>359</v>
      </c>
      <c r="D178" t="s">
        <v>355</v>
      </c>
      <c r="E178">
        <v>3.4264011859516899</v>
      </c>
      <c r="F178">
        <v>17.427086881303602</v>
      </c>
      <c r="G178">
        <v>19.987116286396802</v>
      </c>
      <c r="H178">
        <v>9.6148937164860104</v>
      </c>
      <c r="I178">
        <v>20.6003727025135</v>
      </c>
      <c r="J178">
        <v>61.449987424497998</v>
      </c>
    </row>
    <row r="179" spans="1:10">
      <c r="A179" t="s">
        <v>383</v>
      </c>
      <c r="B179" t="s">
        <v>364</v>
      </c>
      <c r="C179" t="s">
        <v>359</v>
      </c>
      <c r="D179" t="s">
        <v>356</v>
      </c>
      <c r="E179">
        <v>3.4264011858302599</v>
      </c>
      <c r="F179">
        <v>17.427086881290901</v>
      </c>
      <c r="G179">
        <v>19.9871162863645</v>
      </c>
      <c r="H179">
        <v>9.6148937164659891</v>
      </c>
      <c r="I179">
        <v>37.296885357748501</v>
      </c>
      <c r="J179">
        <v>77.026889316116794</v>
      </c>
    </row>
    <row r="180" spans="1:10">
      <c r="A180" t="s">
        <v>383</v>
      </c>
      <c r="B180" t="s">
        <v>364</v>
      </c>
      <c r="C180" t="s">
        <v>360</v>
      </c>
      <c r="D180" t="s">
        <v>355</v>
      </c>
      <c r="E180">
        <v>2.10855188886433</v>
      </c>
      <c r="F180">
        <v>29.604120957936502</v>
      </c>
      <c r="G180">
        <v>12.7563252034907</v>
      </c>
      <c r="H180">
        <v>6.8674479327632199</v>
      </c>
      <c r="I180">
        <v>15.3035288017065</v>
      </c>
      <c r="J180">
        <v>106.05007473329</v>
      </c>
    </row>
    <row r="181" spans="1:10">
      <c r="A181" t="s">
        <v>383</v>
      </c>
      <c r="B181" t="s">
        <v>364</v>
      </c>
      <c r="C181" t="s">
        <v>360</v>
      </c>
      <c r="D181" t="s">
        <v>356</v>
      </c>
      <c r="E181">
        <v>2.1085518888051999</v>
      </c>
      <c r="F181">
        <v>29.604120957926199</v>
      </c>
      <c r="G181">
        <v>12.7563252034854</v>
      </c>
      <c r="H181">
        <v>6.8674479327573401</v>
      </c>
      <c r="I181">
        <v>25.991717254544099</v>
      </c>
      <c r="J181">
        <v>132.58472836508599</v>
      </c>
    </row>
    <row r="182" spans="1:10">
      <c r="A182" t="s">
        <v>383</v>
      </c>
      <c r="B182" t="s">
        <v>365</v>
      </c>
      <c r="C182" t="s">
        <v>359</v>
      </c>
      <c r="D182" t="s">
        <v>355</v>
      </c>
      <c r="E182">
        <v>7.2629077237629804</v>
      </c>
      <c r="F182">
        <v>28.672116192177398</v>
      </c>
      <c r="G182">
        <v>12.822258430208301</v>
      </c>
      <c r="H182">
        <v>10.7670773033208</v>
      </c>
      <c r="I182">
        <v>20.218416593557102</v>
      </c>
      <c r="J182">
        <v>100.928037034176</v>
      </c>
    </row>
    <row r="183" spans="1:10">
      <c r="A183" t="s">
        <v>383</v>
      </c>
      <c r="B183" t="s">
        <v>365</v>
      </c>
      <c r="C183" t="s">
        <v>359</v>
      </c>
      <c r="D183" t="s">
        <v>356</v>
      </c>
      <c r="E183">
        <v>7.2629077237525799</v>
      </c>
      <c r="F183">
        <v>28.672116192189701</v>
      </c>
      <c r="G183">
        <v>12.822258430212599</v>
      </c>
      <c r="H183">
        <v>10.7670773033082</v>
      </c>
      <c r="I183">
        <v>31.127358321593501</v>
      </c>
      <c r="J183">
        <v>126.44316596684899</v>
      </c>
    </row>
    <row r="184" spans="1:10">
      <c r="A184" t="s">
        <v>383</v>
      </c>
      <c r="B184" t="s">
        <v>365</v>
      </c>
      <c r="C184" t="s">
        <v>360</v>
      </c>
      <c r="D184" t="s">
        <v>355</v>
      </c>
      <c r="E184">
        <v>7.2347710193359003</v>
      </c>
      <c r="F184">
        <v>37.251791135604797</v>
      </c>
      <c r="G184">
        <v>8.7991546391246196</v>
      </c>
      <c r="H184">
        <v>7.7346391795815297</v>
      </c>
      <c r="I184">
        <v>15.534885239242699</v>
      </c>
      <c r="J184">
        <v>130.545186709652</v>
      </c>
    </row>
    <row r="185" spans="1:10">
      <c r="A185" t="s">
        <v>383</v>
      </c>
      <c r="B185" t="s">
        <v>365</v>
      </c>
      <c r="C185" t="s">
        <v>360</v>
      </c>
      <c r="D185" t="s">
        <v>356</v>
      </c>
      <c r="E185">
        <v>7.2347710193985302</v>
      </c>
      <c r="F185">
        <v>37.251791135575701</v>
      </c>
      <c r="G185">
        <v>8.7991546391259892</v>
      </c>
      <c r="H185">
        <v>7.7346391795756997</v>
      </c>
      <c r="I185">
        <v>23.330377326508799</v>
      </c>
      <c r="J185">
        <v>163.744741550436</v>
      </c>
    </row>
    <row r="186" spans="1:10">
      <c r="A186" t="s">
        <v>383</v>
      </c>
      <c r="B186" t="s">
        <v>366</v>
      </c>
      <c r="C186" t="s">
        <v>359</v>
      </c>
      <c r="D186" t="s">
        <v>355</v>
      </c>
      <c r="E186">
        <v>21.696499559110599</v>
      </c>
      <c r="F186">
        <v>30.410985482473599</v>
      </c>
      <c r="G186">
        <v>12.0961303353461</v>
      </c>
      <c r="H186">
        <v>10.7568200537899</v>
      </c>
      <c r="I186">
        <v>7.4567589980040703</v>
      </c>
      <c r="J186">
        <v>115.461452672246</v>
      </c>
    </row>
    <row r="187" spans="1:10">
      <c r="A187" t="s">
        <v>383</v>
      </c>
      <c r="B187" t="s">
        <v>366</v>
      </c>
      <c r="C187" t="s">
        <v>359</v>
      </c>
      <c r="D187" t="s">
        <v>356</v>
      </c>
      <c r="E187">
        <v>21.696499559180602</v>
      </c>
      <c r="F187">
        <v>30.410985482455601</v>
      </c>
      <c r="G187">
        <v>12.0961303353281</v>
      </c>
      <c r="H187">
        <v>10.756820053798901</v>
      </c>
      <c r="I187">
        <v>16.1430369532364</v>
      </c>
      <c r="J187">
        <v>142.66685635846301</v>
      </c>
    </row>
    <row r="188" spans="1:10">
      <c r="A188" t="s">
        <v>383</v>
      </c>
      <c r="B188" t="s">
        <v>366</v>
      </c>
      <c r="C188" t="s">
        <v>360</v>
      </c>
      <c r="D188" t="s">
        <v>355</v>
      </c>
      <c r="E188">
        <v>21.824773130362601</v>
      </c>
      <c r="F188">
        <v>22.558952645208699</v>
      </c>
      <c r="G188">
        <v>15.489208627835399</v>
      </c>
      <c r="H188">
        <v>7.1009353589614399</v>
      </c>
      <c r="I188">
        <v>9.7197150824299801</v>
      </c>
      <c r="J188">
        <v>83.437980602188205</v>
      </c>
    </row>
    <row r="189" spans="1:10">
      <c r="A189" t="s">
        <v>383</v>
      </c>
      <c r="B189" t="s">
        <v>366</v>
      </c>
      <c r="C189" t="s">
        <v>360</v>
      </c>
      <c r="D189" t="s">
        <v>356</v>
      </c>
      <c r="E189">
        <v>21.824773130372201</v>
      </c>
      <c r="F189">
        <v>22.5589526452165</v>
      </c>
      <c r="G189">
        <v>15.4892086278207</v>
      </c>
      <c r="H189">
        <v>7.1009353589679796</v>
      </c>
      <c r="I189">
        <v>20.933429887579798</v>
      </c>
      <c r="J189">
        <v>103.612194051674</v>
      </c>
    </row>
    <row r="190" spans="1:10">
      <c r="A190" t="s">
        <v>383</v>
      </c>
      <c r="B190" t="s">
        <v>367</v>
      </c>
      <c r="C190" t="s">
        <v>359</v>
      </c>
      <c r="D190" t="s">
        <v>355</v>
      </c>
      <c r="E190">
        <v>20.708594585126001</v>
      </c>
      <c r="F190">
        <v>25.8555079005408</v>
      </c>
      <c r="G190">
        <v>13.217414556559801</v>
      </c>
      <c r="H190">
        <v>10.901393358450401</v>
      </c>
      <c r="I190">
        <v>7.7841087050786602</v>
      </c>
      <c r="J190">
        <v>102.507498592427</v>
      </c>
    </row>
    <row r="191" spans="1:10">
      <c r="A191" t="s">
        <v>383</v>
      </c>
      <c r="B191" t="s">
        <v>367</v>
      </c>
      <c r="C191" t="s">
        <v>359</v>
      </c>
      <c r="D191" t="s">
        <v>356</v>
      </c>
      <c r="E191">
        <v>20.708594585082199</v>
      </c>
      <c r="F191">
        <v>25.855507900553299</v>
      </c>
      <c r="G191">
        <v>13.2174145565562</v>
      </c>
      <c r="H191">
        <v>10.901393358459099</v>
      </c>
      <c r="I191">
        <v>17.766088807885001</v>
      </c>
      <c r="J191">
        <v>125.72773965941199</v>
      </c>
    </row>
    <row r="192" spans="1:10">
      <c r="A192" t="s">
        <v>383</v>
      </c>
      <c r="B192" t="s">
        <v>367</v>
      </c>
      <c r="C192" t="s">
        <v>360</v>
      </c>
      <c r="D192" t="s">
        <v>355</v>
      </c>
      <c r="E192">
        <v>21.990752918883601</v>
      </c>
      <c r="F192">
        <v>18.7615071164483</v>
      </c>
      <c r="G192">
        <v>15.510998723733101</v>
      </c>
      <c r="H192">
        <v>7.00206871201586</v>
      </c>
      <c r="I192">
        <v>9.7324964392519107</v>
      </c>
      <c r="J192">
        <v>73.094405317178598</v>
      </c>
    </row>
    <row r="193" spans="1:10">
      <c r="A193" t="s">
        <v>383</v>
      </c>
      <c r="B193" t="s">
        <v>367</v>
      </c>
      <c r="C193" t="s">
        <v>360</v>
      </c>
      <c r="D193" t="s">
        <v>356</v>
      </c>
      <c r="E193">
        <v>21.990752918880599</v>
      </c>
      <c r="F193">
        <v>18.7615071164455</v>
      </c>
      <c r="G193">
        <v>15.510998723725001</v>
      </c>
      <c r="H193">
        <v>7.0020687120230702</v>
      </c>
      <c r="I193">
        <v>20.9833519873848</v>
      </c>
      <c r="J193">
        <v>89.946897069783205</v>
      </c>
    </row>
    <row r="194" spans="1:10">
      <c r="A194" t="s">
        <v>383</v>
      </c>
      <c r="B194" t="s">
        <v>368</v>
      </c>
      <c r="C194" t="s">
        <v>359</v>
      </c>
      <c r="D194" t="s">
        <v>355</v>
      </c>
      <c r="E194">
        <v>8.1335063248431503</v>
      </c>
      <c r="F194">
        <v>29.244577299524799</v>
      </c>
      <c r="G194">
        <v>3.2266468341768402</v>
      </c>
      <c r="H194">
        <v>12.2921451836083</v>
      </c>
      <c r="I194">
        <v>7.88147261625579</v>
      </c>
      <c r="J194">
        <v>99.626146443489205</v>
      </c>
    </row>
    <row r="195" spans="1:10">
      <c r="A195" t="s">
        <v>383</v>
      </c>
      <c r="B195" t="s">
        <v>368</v>
      </c>
      <c r="C195" t="s">
        <v>359</v>
      </c>
      <c r="D195" t="s">
        <v>356</v>
      </c>
      <c r="E195">
        <v>8.1335063246892396</v>
      </c>
      <c r="F195">
        <v>29.244577299504101</v>
      </c>
      <c r="G195">
        <v>3.2266468341722399</v>
      </c>
      <c r="H195">
        <v>12.292145183596199</v>
      </c>
      <c r="I195">
        <v>8.7647616655756408</v>
      </c>
      <c r="J195">
        <v>125.445719862885</v>
      </c>
    </row>
    <row r="196" spans="1:10">
      <c r="A196" t="s">
        <v>383</v>
      </c>
      <c r="B196" t="s">
        <v>368</v>
      </c>
      <c r="C196" t="s">
        <v>360</v>
      </c>
      <c r="D196" t="s">
        <v>355</v>
      </c>
      <c r="E196">
        <v>6.2134093696023998</v>
      </c>
      <c r="F196">
        <v>38.220684025283397</v>
      </c>
      <c r="G196">
        <v>3.0751957914885901</v>
      </c>
      <c r="H196">
        <v>8.8718432438549701</v>
      </c>
      <c r="I196">
        <v>6.0767618884053798</v>
      </c>
      <c r="J196">
        <v>133.143221957252</v>
      </c>
    </row>
    <row r="197" spans="1:10">
      <c r="A197" t="s">
        <v>383</v>
      </c>
      <c r="B197" t="s">
        <v>368</v>
      </c>
      <c r="C197" t="s">
        <v>360</v>
      </c>
      <c r="D197" t="s">
        <v>356</v>
      </c>
      <c r="E197">
        <v>6.2134093695383203</v>
      </c>
      <c r="F197">
        <v>38.220684025277201</v>
      </c>
      <c r="G197">
        <v>3.0751957914908101</v>
      </c>
      <c r="H197">
        <v>8.8718432438544497</v>
      </c>
      <c r="I197">
        <v>8.2720781248564101</v>
      </c>
      <c r="J197">
        <v>167.230190727159</v>
      </c>
    </row>
    <row r="198" spans="1:10">
      <c r="A198" t="s">
        <v>383</v>
      </c>
      <c r="B198" t="s">
        <v>369</v>
      </c>
      <c r="C198" t="s">
        <v>359</v>
      </c>
      <c r="D198" t="s">
        <v>355</v>
      </c>
      <c r="E198">
        <v>2.1462799908488601</v>
      </c>
      <c r="F198">
        <v>15.5041835998452</v>
      </c>
      <c r="G198">
        <v>6.5774420278824302</v>
      </c>
      <c r="H198">
        <v>11.657955269126999</v>
      </c>
      <c r="I198">
        <v>5.1163774794856201</v>
      </c>
      <c r="J198">
        <v>57.525722613483502</v>
      </c>
    </row>
    <row r="199" spans="1:10">
      <c r="A199" t="s">
        <v>383</v>
      </c>
      <c r="B199" t="s">
        <v>369</v>
      </c>
      <c r="C199" t="s">
        <v>359</v>
      </c>
      <c r="D199" t="s">
        <v>356</v>
      </c>
      <c r="E199">
        <v>2.1462799908367298</v>
      </c>
      <c r="F199">
        <v>15.504183599819999</v>
      </c>
      <c r="G199">
        <v>6.5774420278678098</v>
      </c>
      <c r="H199">
        <v>11.6579552691208</v>
      </c>
      <c r="I199">
        <v>8.1525736567604099</v>
      </c>
      <c r="J199">
        <v>71.3244370353558</v>
      </c>
    </row>
    <row r="200" spans="1:10">
      <c r="A200" t="s">
        <v>383</v>
      </c>
      <c r="B200" t="s">
        <v>369</v>
      </c>
      <c r="C200" t="s">
        <v>360</v>
      </c>
      <c r="D200" t="s">
        <v>355</v>
      </c>
      <c r="E200">
        <v>2.1073618950322799</v>
      </c>
      <c r="F200">
        <v>24.967635895368801</v>
      </c>
      <c r="G200">
        <v>5.3496549473976502</v>
      </c>
      <c r="H200">
        <v>9.1234243741956096</v>
      </c>
      <c r="I200">
        <v>4.7976114696529901</v>
      </c>
      <c r="J200">
        <v>89.834751356323906</v>
      </c>
    </row>
    <row r="201" spans="1:10">
      <c r="A201" t="s">
        <v>383</v>
      </c>
      <c r="B201" t="s">
        <v>369</v>
      </c>
      <c r="C201" t="s">
        <v>360</v>
      </c>
      <c r="D201" t="s">
        <v>356</v>
      </c>
      <c r="E201">
        <v>2.1073618950725002</v>
      </c>
      <c r="F201">
        <v>24.967635895376599</v>
      </c>
      <c r="G201">
        <v>5.3496549473952699</v>
      </c>
      <c r="H201">
        <v>9.1234243741953396</v>
      </c>
      <c r="I201">
        <v>8.7069647955023104</v>
      </c>
      <c r="J201">
        <v>112.18015311900599</v>
      </c>
    </row>
    <row r="202" spans="1:10">
      <c r="A202" t="s">
        <v>383</v>
      </c>
      <c r="B202" t="s">
        <v>370</v>
      </c>
      <c r="C202" t="s">
        <v>359</v>
      </c>
      <c r="D202" t="s">
        <v>355</v>
      </c>
      <c r="E202">
        <v>3.69489701108686</v>
      </c>
      <c r="F202">
        <v>20.272073888215701</v>
      </c>
      <c r="G202">
        <v>8.1231016195625703</v>
      </c>
      <c r="H202">
        <v>11.584414741367301</v>
      </c>
      <c r="I202">
        <v>5.1549379338804604</v>
      </c>
      <c r="J202">
        <v>76.340666991209602</v>
      </c>
    </row>
    <row r="203" spans="1:10">
      <c r="A203" t="s">
        <v>383</v>
      </c>
      <c r="B203" t="s">
        <v>370</v>
      </c>
      <c r="C203" t="s">
        <v>359</v>
      </c>
      <c r="D203" t="s">
        <v>356</v>
      </c>
      <c r="E203">
        <v>3.6948970110750898</v>
      </c>
      <c r="F203">
        <v>20.272073888193599</v>
      </c>
      <c r="G203">
        <v>8.1231016195355998</v>
      </c>
      <c r="H203">
        <v>11.584414741358399</v>
      </c>
      <c r="I203">
        <v>11.744653819562799</v>
      </c>
      <c r="J203">
        <v>94.565129440720995</v>
      </c>
    </row>
    <row r="204" spans="1:10">
      <c r="A204" t="s">
        <v>383</v>
      </c>
      <c r="B204" t="s">
        <v>370</v>
      </c>
      <c r="C204" t="s">
        <v>360</v>
      </c>
      <c r="D204" t="s">
        <v>355</v>
      </c>
      <c r="E204">
        <v>3.7008008456311199</v>
      </c>
      <c r="F204">
        <v>19.588119746480402</v>
      </c>
      <c r="G204">
        <v>6.9661716231915696</v>
      </c>
      <c r="H204">
        <v>7.1564912854904703</v>
      </c>
      <c r="I204">
        <v>5.8140731957659399</v>
      </c>
      <c r="J204">
        <v>72.497803632781398</v>
      </c>
    </row>
    <row r="205" spans="1:10">
      <c r="A205" t="s">
        <v>383</v>
      </c>
      <c r="B205" t="s">
        <v>370</v>
      </c>
      <c r="C205" t="s">
        <v>360</v>
      </c>
      <c r="D205" t="s">
        <v>356</v>
      </c>
      <c r="E205">
        <v>3.7008008456282302</v>
      </c>
      <c r="F205">
        <v>19.588119746472302</v>
      </c>
      <c r="G205">
        <v>6.9661716231874697</v>
      </c>
      <c r="H205">
        <v>7.1564912854896798</v>
      </c>
      <c r="I205">
        <v>11.698662500912899</v>
      </c>
      <c r="J205">
        <v>90.087742213141794</v>
      </c>
    </row>
    <row r="206" spans="1:10">
      <c r="A206" t="s">
        <v>383</v>
      </c>
      <c r="B206" t="s">
        <v>371</v>
      </c>
      <c r="C206" t="s">
        <v>359</v>
      </c>
      <c r="D206" t="s">
        <v>355</v>
      </c>
      <c r="E206">
        <v>6.0236456831567597</v>
      </c>
      <c r="F206">
        <v>40.454650077610403</v>
      </c>
      <c r="G206">
        <v>3.3030849445803798</v>
      </c>
      <c r="H206">
        <v>12.6524506066191</v>
      </c>
      <c r="I206">
        <v>5.4715689281658797</v>
      </c>
      <c r="J206">
        <v>141.54913676035801</v>
      </c>
    </row>
    <row r="207" spans="1:10">
      <c r="A207" t="s">
        <v>383</v>
      </c>
      <c r="B207" t="s">
        <v>371</v>
      </c>
      <c r="C207" t="s">
        <v>359</v>
      </c>
      <c r="D207" t="s">
        <v>356</v>
      </c>
      <c r="E207">
        <v>6.0236456830861398</v>
      </c>
      <c r="F207">
        <v>40.454650077602501</v>
      </c>
      <c r="G207">
        <v>3.3030849445770598</v>
      </c>
      <c r="H207">
        <v>12.6524506066167</v>
      </c>
      <c r="I207">
        <v>7.2990379635154801</v>
      </c>
      <c r="J207">
        <v>177.62253562559599</v>
      </c>
    </row>
    <row r="208" spans="1:10">
      <c r="A208" t="s">
        <v>383</v>
      </c>
      <c r="B208" t="s">
        <v>371</v>
      </c>
      <c r="C208" t="s">
        <v>360</v>
      </c>
      <c r="D208" t="s">
        <v>355</v>
      </c>
      <c r="E208">
        <v>4.0801895360016696</v>
      </c>
      <c r="F208">
        <v>32.874202532708601</v>
      </c>
      <c r="G208">
        <v>3.4988566382023198</v>
      </c>
      <c r="H208">
        <v>7.10648318171397</v>
      </c>
      <c r="I208">
        <v>6.3044107563137901</v>
      </c>
      <c r="J208">
        <v>118.225149710057</v>
      </c>
    </row>
    <row r="209" spans="1:10">
      <c r="A209" t="s">
        <v>383</v>
      </c>
      <c r="B209" t="s">
        <v>371</v>
      </c>
      <c r="C209" t="s">
        <v>360</v>
      </c>
      <c r="D209" t="s">
        <v>356</v>
      </c>
      <c r="E209">
        <v>4.08018953591717</v>
      </c>
      <c r="F209">
        <v>32.874202532715898</v>
      </c>
      <c r="G209">
        <v>3.49885663820241</v>
      </c>
      <c r="H209">
        <v>7.1064831817133198</v>
      </c>
      <c r="I209">
        <v>9.0545865818844007</v>
      </c>
      <c r="J209">
        <v>147.65492887145601</v>
      </c>
    </row>
    <row r="210" spans="1:10">
      <c r="A210" t="s">
        <v>383</v>
      </c>
      <c r="B210" t="s">
        <v>372</v>
      </c>
      <c r="C210" t="s">
        <v>359</v>
      </c>
      <c r="D210" t="s">
        <v>355</v>
      </c>
      <c r="E210">
        <v>42.853673252289703</v>
      </c>
      <c r="F210">
        <v>29.149338165970999</v>
      </c>
      <c r="G210">
        <v>19.3094176418724</v>
      </c>
      <c r="H210">
        <v>11.339314062503901</v>
      </c>
      <c r="I210">
        <v>14.1411487884994</v>
      </c>
      <c r="J210">
        <v>115.494649152427</v>
      </c>
    </row>
    <row r="211" spans="1:10">
      <c r="A211" t="s">
        <v>383</v>
      </c>
      <c r="B211" t="s">
        <v>372</v>
      </c>
      <c r="C211" t="s">
        <v>359</v>
      </c>
      <c r="D211" t="s">
        <v>356</v>
      </c>
      <c r="E211">
        <v>42.853673252330204</v>
      </c>
      <c r="F211">
        <v>29.149338166000199</v>
      </c>
      <c r="G211">
        <v>19.3094176418508</v>
      </c>
      <c r="H211">
        <v>11.3393140624919</v>
      </c>
      <c r="I211">
        <v>30.8926430170774</v>
      </c>
      <c r="J211">
        <v>141.617936101787</v>
      </c>
    </row>
    <row r="212" spans="1:10">
      <c r="A212" t="s">
        <v>383</v>
      </c>
      <c r="B212" t="s">
        <v>372</v>
      </c>
      <c r="C212" t="s">
        <v>360</v>
      </c>
      <c r="D212" t="s">
        <v>355</v>
      </c>
      <c r="E212">
        <v>32.418914088914597</v>
      </c>
      <c r="F212">
        <v>14.910915590584899</v>
      </c>
      <c r="G212">
        <v>15.076845107230101</v>
      </c>
      <c r="H212">
        <v>6.2980534805665496</v>
      </c>
      <c r="I212">
        <v>10.381556614670499</v>
      </c>
      <c r="J212">
        <v>56.327875109485298</v>
      </c>
    </row>
    <row r="213" spans="1:10">
      <c r="A213" t="s">
        <v>383</v>
      </c>
      <c r="B213" t="s">
        <v>372</v>
      </c>
      <c r="C213" t="s">
        <v>360</v>
      </c>
      <c r="D213" t="s">
        <v>356</v>
      </c>
      <c r="E213">
        <v>32.418914088914498</v>
      </c>
      <c r="F213">
        <v>14.9109155905918</v>
      </c>
      <c r="G213">
        <v>15.0768451072245</v>
      </c>
      <c r="H213">
        <v>6.2980534805630102</v>
      </c>
      <c r="I213">
        <v>23.532328472441399</v>
      </c>
      <c r="J213">
        <v>69.7067353217152</v>
      </c>
    </row>
    <row r="214" spans="1:10">
      <c r="A214" t="s">
        <v>383</v>
      </c>
      <c r="B214" t="s">
        <v>373</v>
      </c>
      <c r="C214" t="s">
        <v>359</v>
      </c>
      <c r="D214" t="s">
        <v>355</v>
      </c>
      <c r="E214">
        <v>43.881150972532602</v>
      </c>
      <c r="F214">
        <v>35.800946707126798</v>
      </c>
      <c r="G214">
        <v>17.822607409869601</v>
      </c>
      <c r="H214">
        <v>11.020884796012201</v>
      </c>
      <c r="I214">
        <v>12.542300668359401</v>
      </c>
      <c r="J214">
        <v>135.33054979577</v>
      </c>
    </row>
    <row r="215" spans="1:10">
      <c r="A215" t="s">
        <v>383</v>
      </c>
      <c r="B215" t="s">
        <v>373</v>
      </c>
      <c r="C215" t="s">
        <v>359</v>
      </c>
      <c r="D215" t="s">
        <v>356</v>
      </c>
      <c r="E215">
        <v>43.881150972444502</v>
      </c>
      <c r="F215">
        <v>35.800946707119003</v>
      </c>
      <c r="G215">
        <v>17.8226074098467</v>
      </c>
      <c r="H215">
        <v>11.0208847960014</v>
      </c>
      <c r="I215">
        <v>27.4776376551781</v>
      </c>
      <c r="J215">
        <v>167.507949707487</v>
      </c>
    </row>
    <row r="216" spans="1:10">
      <c r="A216" t="s">
        <v>383</v>
      </c>
      <c r="B216" t="s">
        <v>373</v>
      </c>
      <c r="C216" t="s">
        <v>360</v>
      </c>
      <c r="D216" t="s">
        <v>355</v>
      </c>
      <c r="E216">
        <v>32.5447845734802</v>
      </c>
      <c r="F216">
        <v>16.822217280830401</v>
      </c>
      <c r="G216">
        <v>14.906785871947701</v>
      </c>
      <c r="H216">
        <v>6.3471246617468999</v>
      </c>
      <c r="I216">
        <v>10.0631335031132</v>
      </c>
      <c r="J216">
        <v>62.712735344196602</v>
      </c>
    </row>
    <row r="217" spans="1:10">
      <c r="A217" t="s">
        <v>383</v>
      </c>
      <c r="B217" t="s">
        <v>373</v>
      </c>
      <c r="C217" t="s">
        <v>360</v>
      </c>
      <c r="D217" t="s">
        <v>356</v>
      </c>
      <c r="E217">
        <v>32.5447845734626</v>
      </c>
      <c r="F217">
        <v>16.822217280820698</v>
      </c>
      <c r="G217">
        <v>14.9067858719343</v>
      </c>
      <c r="H217">
        <v>6.3471246617404598</v>
      </c>
      <c r="I217">
        <v>23.0529424521484</v>
      </c>
      <c r="J217">
        <v>77.8256435726435</v>
      </c>
    </row>
    <row r="218" spans="1:10">
      <c r="A218" t="s">
        <v>383</v>
      </c>
      <c r="B218" t="s">
        <v>374</v>
      </c>
      <c r="C218" t="s">
        <v>359</v>
      </c>
      <c r="D218" t="s">
        <v>355</v>
      </c>
      <c r="E218">
        <v>11.8678653422355</v>
      </c>
      <c r="F218">
        <v>6.3364928968270302</v>
      </c>
      <c r="G218">
        <v>4.53138340050472</v>
      </c>
      <c r="H218">
        <v>0.20165248158441099</v>
      </c>
      <c r="I218">
        <v>7.5777378689571098</v>
      </c>
      <c r="J218">
        <v>7.9225736242579901</v>
      </c>
    </row>
    <row r="219" spans="1:10">
      <c r="A219" t="s">
        <v>383</v>
      </c>
      <c r="B219" t="s">
        <v>374</v>
      </c>
      <c r="C219" t="s">
        <v>359</v>
      </c>
      <c r="D219" t="s">
        <v>356</v>
      </c>
      <c r="E219">
        <v>11.8678653422355</v>
      </c>
      <c r="F219">
        <v>6.3364928968270302</v>
      </c>
      <c r="G219">
        <v>4.53138340050472</v>
      </c>
      <c r="H219">
        <v>0.20165248158441099</v>
      </c>
      <c r="I219">
        <v>11.650172913107401</v>
      </c>
      <c r="J219">
        <v>13.5779194161895</v>
      </c>
    </row>
    <row r="220" spans="1:10">
      <c r="A220" t="s">
        <v>383</v>
      </c>
      <c r="B220" t="s">
        <v>374</v>
      </c>
      <c r="C220" t="s">
        <v>360</v>
      </c>
      <c r="D220" t="s">
        <v>355</v>
      </c>
      <c r="E220">
        <v>9.0294972306599508</v>
      </c>
      <c r="F220">
        <v>3.6765470024813198</v>
      </c>
      <c r="G220">
        <v>2.0494783300156598</v>
      </c>
      <c r="H220">
        <v>0.17210897762642099</v>
      </c>
      <c r="I220">
        <v>3.7302644677980501</v>
      </c>
      <c r="J220">
        <v>3.7300626980790001</v>
      </c>
    </row>
    <row r="221" spans="1:10">
      <c r="A221" t="s">
        <v>383</v>
      </c>
      <c r="B221" t="s">
        <v>374</v>
      </c>
      <c r="C221" t="s">
        <v>360</v>
      </c>
      <c r="D221" t="s">
        <v>356</v>
      </c>
      <c r="E221">
        <v>9.0294972306599508</v>
      </c>
      <c r="F221">
        <v>3.6765470024813198</v>
      </c>
      <c r="G221">
        <v>2.0494783300156598</v>
      </c>
      <c r="H221">
        <v>0.17210897762642099</v>
      </c>
      <c r="I221">
        <v>5.5501877976047203</v>
      </c>
      <c r="J221">
        <v>6.9877415320936196</v>
      </c>
    </row>
    <row r="222" spans="1:10">
      <c r="A222" t="s">
        <v>383</v>
      </c>
      <c r="B222" t="s">
        <v>375</v>
      </c>
      <c r="C222" t="s">
        <v>359</v>
      </c>
      <c r="D222" t="s">
        <v>355</v>
      </c>
      <c r="E222">
        <v>9.6425720370438999</v>
      </c>
      <c r="F222">
        <v>4.7833517484437502</v>
      </c>
      <c r="G222">
        <v>3.4111836222156202</v>
      </c>
      <c r="H222">
        <v>0.22443251091373301</v>
      </c>
      <c r="I222">
        <v>3.9830938211483198</v>
      </c>
      <c r="J222">
        <v>4.3239407082813299</v>
      </c>
    </row>
    <row r="223" spans="1:10">
      <c r="A223" t="s">
        <v>383</v>
      </c>
      <c r="B223" t="s">
        <v>375</v>
      </c>
      <c r="C223" t="s">
        <v>359</v>
      </c>
      <c r="D223" t="s">
        <v>356</v>
      </c>
      <c r="E223">
        <v>9.6425720370438999</v>
      </c>
      <c r="F223">
        <v>4.7833517484437502</v>
      </c>
      <c r="G223">
        <v>3.4111836222156202</v>
      </c>
      <c r="H223">
        <v>0.22443251091373301</v>
      </c>
      <c r="I223">
        <v>7.01131985608981</v>
      </c>
      <c r="J223">
        <v>8.5947726414479799</v>
      </c>
    </row>
    <row r="224" spans="1:10">
      <c r="A224" t="s">
        <v>383</v>
      </c>
      <c r="B224" t="s">
        <v>375</v>
      </c>
      <c r="C224" t="s">
        <v>360</v>
      </c>
      <c r="D224" t="s">
        <v>355</v>
      </c>
      <c r="E224">
        <v>7.4844707645251001</v>
      </c>
      <c r="F224">
        <v>2.51843235237813</v>
      </c>
      <c r="G224">
        <v>2.0533915271575802</v>
      </c>
      <c r="H224">
        <v>0.18604797915610399</v>
      </c>
      <c r="I224">
        <v>2.4311347061585802</v>
      </c>
      <c r="J224">
        <v>1.74640975407092</v>
      </c>
    </row>
    <row r="225" spans="1:10">
      <c r="A225" t="s">
        <v>383</v>
      </c>
      <c r="B225" t="s">
        <v>375</v>
      </c>
      <c r="C225" t="s">
        <v>360</v>
      </c>
      <c r="D225" t="s">
        <v>356</v>
      </c>
      <c r="E225">
        <v>7.4844707645251001</v>
      </c>
      <c r="F225">
        <v>2.51843235237813</v>
      </c>
      <c r="G225">
        <v>2.0533915271575802</v>
      </c>
      <c r="H225">
        <v>0.18604797915610399</v>
      </c>
      <c r="I225">
        <v>4.0885171313014599</v>
      </c>
      <c r="J225">
        <v>3.9327541377976498</v>
      </c>
    </row>
    <row r="226" spans="1:10">
      <c r="A226" t="s">
        <v>383</v>
      </c>
      <c r="B226" t="s">
        <v>376</v>
      </c>
      <c r="C226" t="s">
        <v>359</v>
      </c>
      <c r="D226" t="s">
        <v>355</v>
      </c>
      <c r="E226">
        <v>19.5160734697176</v>
      </c>
      <c r="F226">
        <v>1.6509447978991101</v>
      </c>
      <c r="G226">
        <v>2.0394968238493898</v>
      </c>
      <c r="H226">
        <v>0.22443251091375599</v>
      </c>
      <c r="I226">
        <v>3.5489932319069499</v>
      </c>
      <c r="J226">
        <v>5.6742882910357002</v>
      </c>
    </row>
    <row r="227" spans="1:10">
      <c r="A227" t="s">
        <v>383</v>
      </c>
      <c r="B227" t="s">
        <v>376</v>
      </c>
      <c r="C227" t="s">
        <v>359</v>
      </c>
      <c r="D227" t="s">
        <v>356</v>
      </c>
      <c r="E227">
        <v>19.5160734697176</v>
      </c>
      <c r="F227">
        <v>1.6509447978991101</v>
      </c>
      <c r="G227">
        <v>2.0394968238493898</v>
      </c>
      <c r="H227">
        <v>0.22443251091375599</v>
      </c>
      <c r="I227">
        <v>5.2409577415551496</v>
      </c>
      <c r="J227">
        <v>5.9490473118278997</v>
      </c>
    </row>
    <row r="228" spans="1:10">
      <c r="A228" t="s">
        <v>383</v>
      </c>
      <c r="B228" t="s">
        <v>376</v>
      </c>
      <c r="C228" t="s">
        <v>360</v>
      </c>
      <c r="D228" t="s">
        <v>355</v>
      </c>
      <c r="E228">
        <v>17.2431869031562</v>
      </c>
      <c r="F228">
        <v>3.2365609310609198</v>
      </c>
      <c r="G228">
        <v>2.0654552020523398</v>
      </c>
      <c r="H228">
        <v>0.18604797915610699</v>
      </c>
      <c r="I228">
        <v>3.8006766918030301</v>
      </c>
      <c r="J228">
        <v>2.0260279962868801</v>
      </c>
    </row>
    <row r="229" spans="1:10">
      <c r="A229" t="s">
        <v>383</v>
      </c>
      <c r="B229" t="s">
        <v>376</v>
      </c>
      <c r="C229" t="s">
        <v>360</v>
      </c>
      <c r="D229" t="s">
        <v>356</v>
      </c>
      <c r="E229">
        <v>17.2431869031562</v>
      </c>
      <c r="F229">
        <v>3.2365609310609198</v>
      </c>
      <c r="G229">
        <v>2.0654552020523398</v>
      </c>
      <c r="H229">
        <v>0.18604797915610699</v>
      </c>
      <c r="I229">
        <v>5.2006714653983002</v>
      </c>
      <c r="J229">
        <v>3.7909930227866799</v>
      </c>
    </row>
    <row r="230" spans="1:10">
      <c r="A230" t="s">
        <v>383</v>
      </c>
      <c r="B230" t="s">
        <v>377</v>
      </c>
      <c r="C230" t="s">
        <v>359</v>
      </c>
      <c r="D230" t="s">
        <v>355</v>
      </c>
      <c r="E230">
        <v>11.7163951993907</v>
      </c>
      <c r="F230">
        <v>3.7737747440560798</v>
      </c>
      <c r="G230">
        <v>2.0349472529192698</v>
      </c>
      <c r="H230">
        <v>0.22443251091375599</v>
      </c>
      <c r="I230">
        <v>3.3042669973825398</v>
      </c>
      <c r="J230">
        <v>4.6282334850905302</v>
      </c>
    </row>
    <row r="231" spans="1:10">
      <c r="A231" t="s">
        <v>383</v>
      </c>
      <c r="B231" t="s">
        <v>377</v>
      </c>
      <c r="C231" t="s">
        <v>359</v>
      </c>
      <c r="D231" t="s">
        <v>356</v>
      </c>
      <c r="E231">
        <v>11.7163951993907</v>
      </c>
      <c r="F231">
        <v>3.7737747440560798</v>
      </c>
      <c r="G231">
        <v>2.0349472529192698</v>
      </c>
      <c r="H231">
        <v>0.22443251091375599</v>
      </c>
      <c r="I231">
        <v>5.0287558491797704</v>
      </c>
      <c r="J231">
        <v>7.9838966243813898</v>
      </c>
    </row>
    <row r="232" spans="1:10">
      <c r="A232" t="s">
        <v>383</v>
      </c>
      <c r="B232" t="s">
        <v>377</v>
      </c>
      <c r="C232" t="s">
        <v>360</v>
      </c>
      <c r="D232" t="s">
        <v>355</v>
      </c>
      <c r="E232">
        <v>9.12949809254172</v>
      </c>
      <c r="F232">
        <v>2.92135642167377</v>
      </c>
      <c r="G232">
        <v>2.2786817512085298</v>
      </c>
      <c r="H232">
        <v>0.18604797915610699</v>
      </c>
      <c r="I232">
        <v>3.5049381371161799</v>
      </c>
      <c r="J232">
        <v>3.20799331268605</v>
      </c>
    </row>
    <row r="233" spans="1:10">
      <c r="A233" t="s">
        <v>383</v>
      </c>
      <c r="B233" t="s">
        <v>377</v>
      </c>
      <c r="C233" t="s">
        <v>360</v>
      </c>
      <c r="D233" t="s">
        <v>356</v>
      </c>
      <c r="E233">
        <v>9.12949809254172</v>
      </c>
      <c r="F233">
        <v>2.92135642167377</v>
      </c>
      <c r="G233">
        <v>2.2786817512085298</v>
      </c>
      <c r="H233">
        <v>0.18604797915610699</v>
      </c>
      <c r="I233">
        <v>5.4245880405284401</v>
      </c>
      <c r="J233">
        <v>5.8056636056978901</v>
      </c>
    </row>
    <row r="234" spans="1:10">
      <c r="A234" t="s">
        <v>384</v>
      </c>
      <c r="B234" t="s">
        <v>158</v>
      </c>
      <c r="C234" t="s">
        <v>359</v>
      </c>
      <c r="D234" t="s">
        <v>355</v>
      </c>
      <c r="E234">
        <v>3854.15825353324</v>
      </c>
      <c r="F234">
        <v>5572.1887503574899</v>
      </c>
      <c r="G234">
        <v>4026.2302738386802</v>
      </c>
      <c r="H234">
        <v>10761.4157197848</v>
      </c>
      <c r="I234">
        <v>18394.509266601999</v>
      </c>
      <c r="J234">
        <v>27821.068147595499</v>
      </c>
    </row>
    <row r="235" spans="1:10">
      <c r="A235" t="s">
        <v>384</v>
      </c>
      <c r="B235" t="s">
        <v>158</v>
      </c>
      <c r="C235" t="s">
        <v>359</v>
      </c>
      <c r="D235" t="s">
        <v>356</v>
      </c>
      <c r="E235">
        <v>3854.15825353432</v>
      </c>
      <c r="F235">
        <v>5572.1887503571097</v>
      </c>
      <c r="G235">
        <v>4026.2302738399599</v>
      </c>
      <c r="H235">
        <v>10761.4157197976</v>
      </c>
      <c r="I235">
        <v>22376.0164326497</v>
      </c>
      <c r="J235">
        <v>33331.854964478604</v>
      </c>
    </row>
    <row r="236" spans="1:10">
      <c r="A236" t="s">
        <v>384</v>
      </c>
      <c r="B236" t="s">
        <v>158</v>
      </c>
      <c r="C236" t="s">
        <v>360</v>
      </c>
      <c r="D236" t="s">
        <v>355</v>
      </c>
      <c r="E236">
        <v>1661.38766120539</v>
      </c>
      <c r="F236">
        <v>2142.9026434028701</v>
      </c>
      <c r="G236">
        <v>1517.87767291051</v>
      </c>
      <c r="H236">
        <v>3972.4571394907498</v>
      </c>
      <c r="I236">
        <v>7030.0239711705399</v>
      </c>
      <c r="J236">
        <v>11727.906912856801</v>
      </c>
    </row>
    <row r="237" spans="1:10">
      <c r="A237" t="s">
        <v>384</v>
      </c>
      <c r="B237" t="s">
        <v>158</v>
      </c>
      <c r="C237" t="s">
        <v>360</v>
      </c>
      <c r="D237" t="s">
        <v>356</v>
      </c>
      <c r="E237">
        <v>1661.3876612056399</v>
      </c>
      <c r="F237">
        <v>2142.90264340256</v>
      </c>
      <c r="G237">
        <v>1517.8776729107001</v>
      </c>
      <c r="H237">
        <v>3972.45713949537</v>
      </c>
      <c r="I237">
        <v>8398.8952532046296</v>
      </c>
      <c r="J237">
        <v>13660.7823900276</v>
      </c>
    </row>
    <row r="238" spans="1:10">
      <c r="A238" t="s">
        <v>384</v>
      </c>
      <c r="B238" t="s">
        <v>159</v>
      </c>
      <c r="C238" t="s">
        <v>359</v>
      </c>
      <c r="D238" t="s">
        <v>355</v>
      </c>
      <c r="E238">
        <v>4449.5952567628601</v>
      </c>
      <c r="F238">
        <v>4417.2613200289597</v>
      </c>
      <c r="G238">
        <v>1735.84125611221</v>
      </c>
      <c r="H238">
        <v>5204.7338458243503</v>
      </c>
      <c r="I238">
        <v>11857.972732425</v>
      </c>
      <c r="J238">
        <v>18449.685298682802</v>
      </c>
    </row>
    <row r="239" spans="1:10">
      <c r="A239" t="s">
        <v>384</v>
      </c>
      <c r="B239" t="s">
        <v>159</v>
      </c>
      <c r="C239" t="s">
        <v>359</v>
      </c>
      <c r="D239" t="s">
        <v>356</v>
      </c>
      <c r="E239">
        <v>4449.5952567621298</v>
      </c>
      <c r="F239">
        <v>4417.2613200284104</v>
      </c>
      <c r="G239">
        <v>1735.8412561129401</v>
      </c>
      <c r="H239">
        <v>5204.73384582791</v>
      </c>
      <c r="I239">
        <v>10129.2864886548</v>
      </c>
      <c r="J239">
        <v>22832.6973803728</v>
      </c>
    </row>
    <row r="240" spans="1:10">
      <c r="A240" t="s">
        <v>384</v>
      </c>
      <c r="B240" t="s">
        <v>159</v>
      </c>
      <c r="C240" t="s">
        <v>360</v>
      </c>
      <c r="D240" t="s">
        <v>355</v>
      </c>
      <c r="E240">
        <v>1639.1596178096099</v>
      </c>
      <c r="F240">
        <v>1652.9677348607299</v>
      </c>
      <c r="G240">
        <v>641.20659532606601</v>
      </c>
      <c r="H240">
        <v>2079.4710410619</v>
      </c>
      <c r="I240">
        <v>4329.6767187680198</v>
      </c>
      <c r="J240">
        <v>6605.4209913831801</v>
      </c>
    </row>
    <row r="241" spans="1:10">
      <c r="A241" t="s">
        <v>384</v>
      </c>
      <c r="B241" t="s">
        <v>159</v>
      </c>
      <c r="C241" t="s">
        <v>360</v>
      </c>
      <c r="D241" t="s">
        <v>356</v>
      </c>
      <c r="E241">
        <v>1639.1596178095101</v>
      </c>
      <c r="F241">
        <v>1652.96773486048</v>
      </c>
      <c r="G241">
        <v>641.20659532632305</v>
      </c>
      <c r="H241">
        <v>2079.47104106297</v>
      </c>
      <c r="I241">
        <v>3697.4095855308101</v>
      </c>
      <c r="J241">
        <v>8187.5383816867898</v>
      </c>
    </row>
    <row r="242" spans="1:10">
      <c r="A242" t="s">
        <v>384</v>
      </c>
      <c r="B242" t="s">
        <v>160</v>
      </c>
      <c r="C242" t="s">
        <v>359</v>
      </c>
      <c r="D242" t="s">
        <v>355</v>
      </c>
      <c r="E242">
        <v>124.711886044484</v>
      </c>
      <c r="F242">
        <v>690.54122329987297</v>
      </c>
      <c r="G242">
        <v>23.627797466375</v>
      </c>
      <c r="H242">
        <v>47.021349458102499</v>
      </c>
      <c r="I242">
        <v>52.712457522619601</v>
      </c>
      <c r="J242">
        <v>604.42220598260303</v>
      </c>
    </row>
    <row r="243" spans="1:10">
      <c r="A243" t="s">
        <v>384</v>
      </c>
      <c r="B243" t="s">
        <v>160</v>
      </c>
      <c r="C243" t="s">
        <v>359</v>
      </c>
      <c r="D243" t="s">
        <v>356</v>
      </c>
      <c r="E243">
        <v>124.711886044198</v>
      </c>
      <c r="F243">
        <v>690.54122329933898</v>
      </c>
      <c r="G243">
        <v>23.627797466377601</v>
      </c>
      <c r="H243">
        <v>47.02134945809</v>
      </c>
      <c r="I243">
        <v>41.764311209439398</v>
      </c>
      <c r="J243">
        <v>1290.2690241487001</v>
      </c>
    </row>
    <row r="244" spans="1:10">
      <c r="A244" t="s">
        <v>384</v>
      </c>
      <c r="B244" t="s">
        <v>160</v>
      </c>
      <c r="C244" t="s">
        <v>360</v>
      </c>
      <c r="D244" t="s">
        <v>355</v>
      </c>
      <c r="E244">
        <v>99.346481418209805</v>
      </c>
      <c r="F244">
        <v>262.04354844069201</v>
      </c>
      <c r="G244">
        <v>20.920776233151901</v>
      </c>
      <c r="H244">
        <v>46.821527316024003</v>
      </c>
      <c r="I244">
        <v>37.787396844233697</v>
      </c>
      <c r="J244">
        <v>237.46541044711</v>
      </c>
    </row>
    <row r="245" spans="1:10">
      <c r="A245" t="s">
        <v>384</v>
      </c>
      <c r="B245" t="s">
        <v>160</v>
      </c>
      <c r="C245" t="s">
        <v>360</v>
      </c>
      <c r="D245" t="s">
        <v>356</v>
      </c>
      <c r="E245">
        <v>99.346481418098406</v>
      </c>
      <c r="F245">
        <v>262.043548440542</v>
      </c>
      <c r="G245">
        <v>20.920776233138099</v>
      </c>
      <c r="H245">
        <v>46.821527316004698</v>
      </c>
      <c r="I245">
        <v>23.2450792402114</v>
      </c>
      <c r="J245">
        <v>490.10430696063901</v>
      </c>
    </row>
    <row r="246" spans="1:10">
      <c r="A246" t="s">
        <v>384</v>
      </c>
      <c r="B246" t="s">
        <v>358</v>
      </c>
      <c r="C246" t="s">
        <v>359</v>
      </c>
      <c r="D246" t="s">
        <v>355</v>
      </c>
      <c r="E246">
        <v>4.9660992787275804</v>
      </c>
      <c r="F246">
        <v>40.727704869244697</v>
      </c>
      <c r="G246">
        <v>14.126233825472699</v>
      </c>
      <c r="H246">
        <v>11.417989513905299</v>
      </c>
      <c r="I246">
        <v>37.022009247812001</v>
      </c>
      <c r="J246">
        <v>178.981912027964</v>
      </c>
    </row>
    <row r="247" spans="1:10">
      <c r="A247" t="s">
        <v>384</v>
      </c>
      <c r="B247" t="s">
        <v>358</v>
      </c>
      <c r="C247" t="s">
        <v>359</v>
      </c>
      <c r="D247" t="s">
        <v>356</v>
      </c>
      <c r="E247">
        <v>4.96609927872223</v>
      </c>
      <c r="F247">
        <v>40.727704869241002</v>
      </c>
      <c r="G247">
        <v>14.126233825478501</v>
      </c>
      <c r="H247">
        <v>11.417989513911101</v>
      </c>
      <c r="I247">
        <v>50.915390742850903</v>
      </c>
      <c r="J247">
        <v>219.49866279630899</v>
      </c>
    </row>
    <row r="248" spans="1:10">
      <c r="A248" t="s">
        <v>384</v>
      </c>
      <c r="B248" t="s">
        <v>358</v>
      </c>
      <c r="C248" t="s">
        <v>360</v>
      </c>
      <c r="D248" t="s">
        <v>355</v>
      </c>
      <c r="E248">
        <v>4.5439903512430302</v>
      </c>
      <c r="F248">
        <v>33.009703236226997</v>
      </c>
      <c r="G248">
        <v>6.0277317377997903</v>
      </c>
      <c r="H248">
        <v>6.9148038836713202</v>
      </c>
      <c r="I248">
        <v>16.4335022774906</v>
      </c>
      <c r="J248">
        <v>146.933191182678</v>
      </c>
    </row>
    <row r="249" spans="1:10">
      <c r="A249" t="s">
        <v>384</v>
      </c>
      <c r="B249" t="s">
        <v>358</v>
      </c>
      <c r="C249" t="s">
        <v>360</v>
      </c>
      <c r="D249" t="s">
        <v>356</v>
      </c>
      <c r="E249">
        <v>4.5439903512914803</v>
      </c>
      <c r="F249">
        <v>33.009703236195698</v>
      </c>
      <c r="G249">
        <v>6.0277317378025401</v>
      </c>
      <c r="H249">
        <v>6.9148038836724899</v>
      </c>
      <c r="I249">
        <v>22.341059726570801</v>
      </c>
      <c r="J249">
        <v>179.80269761645201</v>
      </c>
    </row>
    <row r="250" spans="1:10">
      <c r="A250" t="s">
        <v>384</v>
      </c>
      <c r="B250" t="s">
        <v>361</v>
      </c>
      <c r="C250" t="s">
        <v>359</v>
      </c>
      <c r="D250" t="s">
        <v>355</v>
      </c>
      <c r="E250">
        <v>5.3896918508200402</v>
      </c>
      <c r="F250">
        <v>23.1036658253627</v>
      </c>
      <c r="G250">
        <v>22.267328875041901</v>
      </c>
      <c r="H250">
        <v>9.4990488561772004</v>
      </c>
      <c r="I250">
        <v>44.665833082965101</v>
      </c>
      <c r="J250">
        <v>105.377008093342</v>
      </c>
    </row>
    <row r="251" spans="1:10">
      <c r="A251" t="s">
        <v>384</v>
      </c>
      <c r="B251" t="s">
        <v>361</v>
      </c>
      <c r="C251" t="s">
        <v>359</v>
      </c>
      <c r="D251" t="s">
        <v>356</v>
      </c>
      <c r="E251">
        <v>5.3896918507782496</v>
      </c>
      <c r="F251">
        <v>23.103665825356401</v>
      </c>
      <c r="G251">
        <v>22.267328875072</v>
      </c>
      <c r="H251">
        <v>9.4990488561864108</v>
      </c>
      <c r="I251">
        <v>66.304057316005199</v>
      </c>
      <c r="J251">
        <v>128.43443933567099</v>
      </c>
    </row>
    <row r="252" spans="1:10">
      <c r="A252" t="s">
        <v>384</v>
      </c>
      <c r="B252" t="s">
        <v>361</v>
      </c>
      <c r="C252" t="s">
        <v>360</v>
      </c>
      <c r="D252" t="s">
        <v>355</v>
      </c>
      <c r="E252">
        <v>2.4869075035186801</v>
      </c>
      <c r="F252">
        <v>23.378703403926401</v>
      </c>
      <c r="G252">
        <v>9.4017242262510905</v>
      </c>
      <c r="H252">
        <v>6.3054755759393801</v>
      </c>
      <c r="I252">
        <v>18.928235798998099</v>
      </c>
      <c r="J252">
        <v>105.482182273981</v>
      </c>
    </row>
    <row r="253" spans="1:10">
      <c r="A253" t="s">
        <v>384</v>
      </c>
      <c r="B253" t="s">
        <v>361</v>
      </c>
      <c r="C253" t="s">
        <v>360</v>
      </c>
      <c r="D253" t="s">
        <v>356</v>
      </c>
      <c r="E253">
        <v>2.4869075034897699</v>
      </c>
      <c r="F253">
        <v>23.3787034039171</v>
      </c>
      <c r="G253">
        <v>9.4017242262607397</v>
      </c>
      <c r="H253">
        <v>6.3054755759410304</v>
      </c>
      <c r="I253">
        <v>28.065873680113398</v>
      </c>
      <c r="J253">
        <v>128.81592738843599</v>
      </c>
    </row>
    <row r="254" spans="1:10">
      <c r="A254" t="s">
        <v>384</v>
      </c>
      <c r="B254" t="s">
        <v>362</v>
      </c>
      <c r="C254" t="s">
        <v>359</v>
      </c>
      <c r="D254" t="s">
        <v>355</v>
      </c>
      <c r="E254">
        <v>127.891592350248</v>
      </c>
      <c r="F254">
        <v>57.868042673692301</v>
      </c>
      <c r="G254">
        <v>10.4029737083189</v>
      </c>
      <c r="H254">
        <v>11.569162778447399</v>
      </c>
      <c r="I254">
        <v>34.298692998104997</v>
      </c>
      <c r="J254">
        <v>70.966738063835095</v>
      </c>
    </row>
    <row r="255" spans="1:10">
      <c r="A255" t="s">
        <v>384</v>
      </c>
      <c r="B255" t="s">
        <v>362</v>
      </c>
      <c r="C255" t="s">
        <v>359</v>
      </c>
      <c r="D255" t="s">
        <v>356</v>
      </c>
      <c r="E255">
        <v>127.891592350256</v>
      </c>
      <c r="F255">
        <v>57.868042673674204</v>
      </c>
      <c r="G255">
        <v>10.4029737083243</v>
      </c>
      <c r="H255">
        <v>11.5691627784411</v>
      </c>
      <c r="I255">
        <v>25.543251916201601</v>
      </c>
      <c r="J255">
        <v>15.696523993956401</v>
      </c>
    </row>
    <row r="256" spans="1:10">
      <c r="A256" t="s">
        <v>384</v>
      </c>
      <c r="B256" t="s">
        <v>362</v>
      </c>
      <c r="C256" t="s">
        <v>360</v>
      </c>
      <c r="D256" t="s">
        <v>355</v>
      </c>
      <c r="E256">
        <v>120.20591118692499</v>
      </c>
      <c r="F256">
        <v>57.928081514058597</v>
      </c>
      <c r="G256">
        <v>5.0216057765124802</v>
      </c>
      <c r="H256">
        <v>6.3455935305226303</v>
      </c>
      <c r="I256">
        <v>14.802112144413201</v>
      </c>
      <c r="J256">
        <v>66.1520131873488</v>
      </c>
    </row>
    <row r="257" spans="1:10">
      <c r="A257" t="s">
        <v>384</v>
      </c>
      <c r="B257" t="s">
        <v>362</v>
      </c>
      <c r="C257" t="s">
        <v>360</v>
      </c>
      <c r="D257" t="s">
        <v>356</v>
      </c>
      <c r="E257">
        <v>120.20591118693601</v>
      </c>
      <c r="F257">
        <v>57.9280815140093</v>
      </c>
      <c r="G257">
        <v>5.0216057765099</v>
      </c>
      <c r="H257">
        <v>6.3455935305232796</v>
      </c>
      <c r="I257">
        <v>11.137598284170201</v>
      </c>
      <c r="J257">
        <v>17.103048750730501</v>
      </c>
    </row>
    <row r="258" spans="1:10">
      <c r="A258" t="s">
        <v>384</v>
      </c>
      <c r="B258" t="s">
        <v>363</v>
      </c>
      <c r="C258" t="s">
        <v>359</v>
      </c>
      <c r="D258" t="s">
        <v>355</v>
      </c>
      <c r="E258">
        <v>120.41254642879601</v>
      </c>
      <c r="F258">
        <v>53.983995550354201</v>
      </c>
      <c r="G258">
        <v>10.0544559421554</v>
      </c>
      <c r="H258">
        <v>11.6257800358689</v>
      </c>
      <c r="I258">
        <v>29.797020146481799</v>
      </c>
      <c r="J258">
        <v>66.494447174491796</v>
      </c>
    </row>
    <row r="259" spans="1:10">
      <c r="A259" t="s">
        <v>384</v>
      </c>
      <c r="B259" t="s">
        <v>363</v>
      </c>
      <c r="C259" t="s">
        <v>359</v>
      </c>
      <c r="D259" t="s">
        <v>356</v>
      </c>
      <c r="E259">
        <v>120.412546428805</v>
      </c>
      <c r="F259">
        <v>53.983995550336203</v>
      </c>
      <c r="G259">
        <v>10.0544559421341</v>
      </c>
      <c r="H259">
        <v>11.625780035864899</v>
      </c>
      <c r="I259">
        <v>22.051606013900901</v>
      </c>
      <c r="J259">
        <v>15.0524620732852</v>
      </c>
    </row>
    <row r="260" spans="1:10">
      <c r="A260" t="s">
        <v>384</v>
      </c>
      <c r="B260" t="s">
        <v>363</v>
      </c>
      <c r="C260" t="s">
        <v>360</v>
      </c>
      <c r="D260" t="s">
        <v>355</v>
      </c>
      <c r="E260">
        <v>164.759950425049</v>
      </c>
      <c r="F260">
        <v>77.920300563483593</v>
      </c>
      <c r="G260">
        <v>6.0903455497866803</v>
      </c>
      <c r="H260">
        <v>7.3562094498780599</v>
      </c>
      <c r="I260">
        <v>20.7857535700719</v>
      </c>
      <c r="J260">
        <v>90.571741576233705</v>
      </c>
    </row>
    <row r="261" spans="1:10">
      <c r="A261" t="s">
        <v>384</v>
      </c>
      <c r="B261" t="s">
        <v>363</v>
      </c>
      <c r="C261" t="s">
        <v>360</v>
      </c>
      <c r="D261" t="s">
        <v>356</v>
      </c>
      <c r="E261">
        <v>164.75995042506301</v>
      </c>
      <c r="F261">
        <v>77.920300563448194</v>
      </c>
      <c r="G261">
        <v>6.0903455497812997</v>
      </c>
      <c r="H261">
        <v>7.3562094498772401</v>
      </c>
      <c r="I261">
        <v>16.163939838684801</v>
      </c>
      <c r="J261">
        <v>22.211924098627101</v>
      </c>
    </row>
    <row r="262" spans="1:10">
      <c r="A262" t="s">
        <v>384</v>
      </c>
      <c r="B262" t="s">
        <v>364</v>
      </c>
      <c r="C262" t="s">
        <v>359</v>
      </c>
      <c r="D262" t="s">
        <v>355</v>
      </c>
      <c r="E262">
        <v>3.4264011858596</v>
      </c>
      <c r="F262">
        <v>17.756582650359402</v>
      </c>
      <c r="G262">
        <v>20.4280655333448</v>
      </c>
      <c r="H262">
        <v>9.62036197503725</v>
      </c>
      <c r="I262">
        <v>37.296885357756402</v>
      </c>
      <c r="J262">
        <v>77.026889316119806</v>
      </c>
    </row>
    <row r="263" spans="1:10">
      <c r="A263" t="s">
        <v>384</v>
      </c>
      <c r="B263" t="s">
        <v>364</v>
      </c>
      <c r="C263" t="s">
        <v>359</v>
      </c>
      <c r="D263" t="s">
        <v>356</v>
      </c>
      <c r="E263">
        <v>3.4264011857549299</v>
      </c>
      <c r="F263">
        <v>17.756582650351</v>
      </c>
      <c r="G263">
        <v>20.428065533355099</v>
      </c>
      <c r="H263">
        <v>9.6203619750332106</v>
      </c>
      <c r="I263">
        <v>57.281372829511199</v>
      </c>
      <c r="J263">
        <v>94.6751570744361</v>
      </c>
    </row>
    <row r="264" spans="1:10">
      <c r="A264" t="s">
        <v>384</v>
      </c>
      <c r="B264" t="s">
        <v>364</v>
      </c>
      <c r="C264" t="s">
        <v>360</v>
      </c>
      <c r="D264" t="s">
        <v>355</v>
      </c>
      <c r="E264">
        <v>2.1085518888288499</v>
      </c>
      <c r="F264">
        <v>30.139717695222298</v>
      </c>
      <c r="G264">
        <v>12.9257711459303</v>
      </c>
      <c r="H264">
        <v>6.8711631489442704</v>
      </c>
      <c r="I264">
        <v>25.991717254542198</v>
      </c>
      <c r="J264">
        <v>132.58472836509301</v>
      </c>
    </row>
    <row r="265" spans="1:10">
      <c r="A265" t="s">
        <v>384</v>
      </c>
      <c r="B265" t="s">
        <v>364</v>
      </c>
      <c r="C265" t="s">
        <v>360</v>
      </c>
      <c r="D265" t="s">
        <v>356</v>
      </c>
      <c r="E265">
        <v>2.1085518887699601</v>
      </c>
      <c r="F265">
        <v>30.1397176952065</v>
      </c>
      <c r="G265">
        <v>12.925771145930099</v>
      </c>
      <c r="H265">
        <v>6.8711631489424798</v>
      </c>
      <c r="I265">
        <v>38.830338468699402</v>
      </c>
      <c r="J265">
        <v>162.59654618739199</v>
      </c>
    </row>
    <row r="266" spans="1:10">
      <c r="A266" t="s">
        <v>384</v>
      </c>
      <c r="B266" t="s">
        <v>365</v>
      </c>
      <c r="C266" t="s">
        <v>359</v>
      </c>
      <c r="D266" t="s">
        <v>355</v>
      </c>
      <c r="E266">
        <v>7.2629077237369604</v>
      </c>
      <c r="F266">
        <v>29.072019916143802</v>
      </c>
      <c r="G266">
        <v>13.212914365417801</v>
      </c>
      <c r="H266">
        <v>10.7726332130381</v>
      </c>
      <c r="I266">
        <v>31.127358321591402</v>
      </c>
      <c r="J266">
        <v>126.443165966847</v>
      </c>
    </row>
    <row r="267" spans="1:10">
      <c r="A267" t="s">
        <v>384</v>
      </c>
      <c r="B267" t="s">
        <v>365</v>
      </c>
      <c r="C267" t="s">
        <v>359</v>
      </c>
      <c r="D267" t="s">
        <v>356</v>
      </c>
      <c r="E267">
        <v>7.26290772373161</v>
      </c>
      <c r="F267">
        <v>29.072019916130301</v>
      </c>
      <c r="G267">
        <v>13.212914365419399</v>
      </c>
      <c r="H267">
        <v>10.772633213035601</v>
      </c>
      <c r="I267">
        <v>43.9535434683918</v>
      </c>
      <c r="J267">
        <v>155.25366779601899</v>
      </c>
    </row>
    <row r="268" spans="1:10">
      <c r="A268" t="s">
        <v>384</v>
      </c>
      <c r="B268" t="s">
        <v>365</v>
      </c>
      <c r="C268" t="s">
        <v>360</v>
      </c>
      <c r="D268" t="s">
        <v>355</v>
      </c>
      <c r="E268">
        <v>7.2347710193916601</v>
      </c>
      <c r="F268">
        <v>37.831742816848099</v>
      </c>
      <c r="G268">
        <v>8.9448666805907209</v>
      </c>
      <c r="H268">
        <v>7.7382883963199802</v>
      </c>
      <c r="I268">
        <v>23.330377326512401</v>
      </c>
      <c r="J268">
        <v>163.74474155044399</v>
      </c>
    </row>
    <row r="269" spans="1:10">
      <c r="A269" t="s">
        <v>384</v>
      </c>
      <c r="B269" t="s">
        <v>365</v>
      </c>
      <c r="C269" t="s">
        <v>360</v>
      </c>
      <c r="D269" t="s">
        <v>356</v>
      </c>
      <c r="E269">
        <v>7.2347710194571198</v>
      </c>
      <c r="F269">
        <v>37.831742816847999</v>
      </c>
      <c r="G269">
        <v>8.9448666805898291</v>
      </c>
      <c r="H269">
        <v>7.7382883963171798</v>
      </c>
      <c r="I269">
        <v>32.198028816290602</v>
      </c>
      <c r="J269">
        <v>201.269118253523</v>
      </c>
    </row>
    <row r="270" spans="1:10">
      <c r="A270" t="s">
        <v>384</v>
      </c>
      <c r="B270" t="s">
        <v>366</v>
      </c>
      <c r="C270" t="s">
        <v>359</v>
      </c>
      <c r="D270" t="s">
        <v>355</v>
      </c>
      <c r="E270">
        <v>21.696499558962799</v>
      </c>
      <c r="F270">
        <v>30.443413054917102</v>
      </c>
      <c r="G270">
        <v>12.666276375786399</v>
      </c>
      <c r="H270">
        <v>10.762442830052599</v>
      </c>
      <c r="I270">
        <v>16.143036953231999</v>
      </c>
      <c r="J270">
        <v>142.66685635844601</v>
      </c>
    </row>
    <row r="271" spans="1:10">
      <c r="A271" t="s">
        <v>384</v>
      </c>
      <c r="B271" t="s">
        <v>366</v>
      </c>
      <c r="C271" t="s">
        <v>359</v>
      </c>
      <c r="D271" t="s">
        <v>356</v>
      </c>
      <c r="E271">
        <v>21.696499559007499</v>
      </c>
      <c r="F271">
        <v>30.443413054808801</v>
      </c>
      <c r="G271">
        <v>12.666276375790201</v>
      </c>
      <c r="H271">
        <v>10.762442830056299</v>
      </c>
      <c r="I271">
        <v>28.384018166939001</v>
      </c>
      <c r="J271">
        <v>172.98204265526999</v>
      </c>
    </row>
    <row r="272" spans="1:10">
      <c r="A272" t="s">
        <v>384</v>
      </c>
      <c r="B272" t="s">
        <v>366</v>
      </c>
      <c r="C272" t="s">
        <v>360</v>
      </c>
      <c r="D272" t="s">
        <v>355</v>
      </c>
      <c r="E272">
        <v>21.8247731303445</v>
      </c>
      <c r="F272">
        <v>22.597981834917199</v>
      </c>
      <c r="G272">
        <v>16.3088653617116</v>
      </c>
      <c r="H272">
        <v>7.1045710843133199</v>
      </c>
      <c r="I272">
        <v>20.933429887570998</v>
      </c>
      <c r="J272">
        <v>103.612194051668</v>
      </c>
    </row>
    <row r="273" spans="1:10">
      <c r="A273" t="s">
        <v>384</v>
      </c>
      <c r="B273" t="s">
        <v>366</v>
      </c>
      <c r="C273" t="s">
        <v>360</v>
      </c>
      <c r="D273" t="s">
        <v>356</v>
      </c>
      <c r="E273">
        <v>21.8247731303479</v>
      </c>
      <c r="F273">
        <v>22.597981834910001</v>
      </c>
      <c r="G273">
        <v>16.3088653617056</v>
      </c>
      <c r="H273">
        <v>7.1045710843173904</v>
      </c>
      <c r="I273">
        <v>36.8768431700951</v>
      </c>
      <c r="J273">
        <v>126.06995229828399</v>
      </c>
    </row>
    <row r="274" spans="1:10">
      <c r="A274" t="s">
        <v>384</v>
      </c>
      <c r="B274" t="s">
        <v>367</v>
      </c>
      <c r="C274" t="s">
        <v>359</v>
      </c>
      <c r="D274" t="s">
        <v>355</v>
      </c>
      <c r="E274">
        <v>20.708594585079599</v>
      </c>
      <c r="F274">
        <v>25.823127198630001</v>
      </c>
      <c r="G274">
        <v>13.7698633972916</v>
      </c>
      <c r="H274">
        <v>10.906835748107801</v>
      </c>
      <c r="I274">
        <v>17.766088807885101</v>
      </c>
      <c r="J274">
        <v>125.727739659451</v>
      </c>
    </row>
    <row r="275" spans="1:10">
      <c r="A275" t="s">
        <v>384</v>
      </c>
      <c r="B275" t="s">
        <v>367</v>
      </c>
      <c r="C275" t="s">
        <v>359</v>
      </c>
      <c r="D275" t="s">
        <v>356</v>
      </c>
      <c r="E275">
        <v>20.7085945849952</v>
      </c>
      <c r="F275">
        <v>25.8231271986146</v>
      </c>
      <c r="G275">
        <v>13.769863397295399</v>
      </c>
      <c r="H275">
        <v>10.9068357481136</v>
      </c>
      <c r="I275">
        <v>31.1919868202842</v>
      </c>
      <c r="J275">
        <v>151.49345018274701</v>
      </c>
    </row>
    <row r="276" spans="1:10">
      <c r="A276" t="s">
        <v>384</v>
      </c>
      <c r="B276" t="s">
        <v>367</v>
      </c>
      <c r="C276" t="s">
        <v>360</v>
      </c>
      <c r="D276" t="s">
        <v>355</v>
      </c>
      <c r="E276">
        <v>21.990752918879799</v>
      </c>
      <c r="F276">
        <v>18.786691294334599</v>
      </c>
      <c r="G276">
        <v>16.3286373509602</v>
      </c>
      <c r="H276">
        <v>7.0056299608199604</v>
      </c>
      <c r="I276">
        <v>20.983351987382999</v>
      </c>
      <c r="J276">
        <v>89.946897069787198</v>
      </c>
    </row>
    <row r="277" spans="1:10">
      <c r="A277" t="s">
        <v>384</v>
      </c>
      <c r="B277" t="s">
        <v>367</v>
      </c>
      <c r="C277" t="s">
        <v>360</v>
      </c>
      <c r="D277" t="s">
        <v>356</v>
      </c>
      <c r="E277">
        <v>21.990752918873</v>
      </c>
      <c r="F277">
        <v>18.786691294337501</v>
      </c>
      <c r="G277">
        <v>16.328637350952999</v>
      </c>
      <c r="H277">
        <v>7.0056299608232901</v>
      </c>
      <c r="I277">
        <v>36.933605132254399</v>
      </c>
      <c r="J277">
        <v>108.70037872947</v>
      </c>
    </row>
    <row r="278" spans="1:10">
      <c r="A278" t="s">
        <v>384</v>
      </c>
      <c r="B278" t="s">
        <v>368</v>
      </c>
      <c r="C278" t="s">
        <v>359</v>
      </c>
      <c r="D278" t="s">
        <v>355</v>
      </c>
      <c r="E278">
        <v>8.1335063245694492</v>
      </c>
      <c r="F278">
        <v>29.671045359332702</v>
      </c>
      <c r="G278">
        <v>3.4590493963880702</v>
      </c>
      <c r="H278">
        <v>12.297032475913801</v>
      </c>
      <c r="I278">
        <v>8.7647616655826095</v>
      </c>
      <c r="J278">
        <v>125.44571986288599</v>
      </c>
    </row>
    <row r="279" spans="1:10">
      <c r="A279" t="s">
        <v>384</v>
      </c>
      <c r="B279" t="s">
        <v>368</v>
      </c>
      <c r="C279" t="s">
        <v>359</v>
      </c>
      <c r="D279" t="s">
        <v>356</v>
      </c>
      <c r="E279">
        <v>8.1335063244387307</v>
      </c>
      <c r="F279">
        <v>29.671045359321599</v>
      </c>
      <c r="G279">
        <v>3.45904939638217</v>
      </c>
      <c r="H279">
        <v>12.2970324759038</v>
      </c>
      <c r="I279">
        <v>10.6346493211613</v>
      </c>
      <c r="J279">
        <v>154.70668755977101</v>
      </c>
    </row>
    <row r="280" spans="1:10">
      <c r="A280" t="s">
        <v>384</v>
      </c>
      <c r="B280" t="s">
        <v>368</v>
      </c>
      <c r="C280" t="s">
        <v>360</v>
      </c>
      <c r="D280" t="s">
        <v>355</v>
      </c>
      <c r="E280">
        <v>6.21340936946181</v>
      </c>
      <c r="F280">
        <v>38.809662586505098</v>
      </c>
      <c r="G280">
        <v>3.2392263035401299</v>
      </c>
      <c r="H280">
        <v>8.8754355546231203</v>
      </c>
      <c r="I280">
        <v>8.2720781248586697</v>
      </c>
      <c r="J280">
        <v>167.23019072713601</v>
      </c>
    </row>
    <row r="281" spans="1:10">
      <c r="A281" t="s">
        <v>384</v>
      </c>
      <c r="B281" t="s">
        <v>368</v>
      </c>
      <c r="C281" t="s">
        <v>360</v>
      </c>
      <c r="D281" t="s">
        <v>356</v>
      </c>
      <c r="E281">
        <v>6.2134093693454497</v>
      </c>
      <c r="F281">
        <v>38.8096625864573</v>
      </c>
      <c r="G281">
        <v>3.2392263035404998</v>
      </c>
      <c r="H281">
        <v>8.8754355546230101</v>
      </c>
      <c r="I281">
        <v>11.1026311199698</v>
      </c>
      <c r="J281">
        <v>205.74924953528901</v>
      </c>
    </row>
    <row r="282" spans="1:10">
      <c r="A282" t="s">
        <v>384</v>
      </c>
      <c r="B282" t="s">
        <v>369</v>
      </c>
      <c r="C282" t="s">
        <v>359</v>
      </c>
      <c r="D282" t="s">
        <v>355</v>
      </c>
      <c r="E282">
        <v>2.14627999086645</v>
      </c>
      <c r="F282">
        <v>15.7669876429631</v>
      </c>
      <c r="G282">
        <v>6.8556266023991501</v>
      </c>
      <c r="H282">
        <v>11.662934900472401</v>
      </c>
      <c r="I282">
        <v>8.1525736567608504</v>
      </c>
      <c r="J282">
        <v>71.324437035374302</v>
      </c>
    </row>
    <row r="283" spans="1:10">
      <c r="A283" t="s">
        <v>384</v>
      </c>
      <c r="B283" t="s">
        <v>369</v>
      </c>
      <c r="C283" t="s">
        <v>359</v>
      </c>
      <c r="D283" t="s">
        <v>356</v>
      </c>
      <c r="E283">
        <v>2.1462799908692198</v>
      </c>
      <c r="F283">
        <v>15.766987642903</v>
      </c>
      <c r="G283">
        <v>6.8556266023922499</v>
      </c>
      <c r="H283">
        <v>11.662934900467601</v>
      </c>
      <c r="I283">
        <v>14.0674158408398</v>
      </c>
      <c r="J283">
        <v>86.9335135945567</v>
      </c>
    </row>
    <row r="284" spans="1:10">
      <c r="A284" t="s">
        <v>384</v>
      </c>
      <c r="B284" t="s">
        <v>369</v>
      </c>
      <c r="C284" t="s">
        <v>360</v>
      </c>
      <c r="D284" t="s">
        <v>355</v>
      </c>
      <c r="E284">
        <v>2.1073618951128199</v>
      </c>
      <c r="F284">
        <v>25.456727527451001</v>
      </c>
      <c r="G284">
        <v>5.5608348871120903</v>
      </c>
      <c r="H284">
        <v>9.1275390465466693</v>
      </c>
      <c r="I284">
        <v>8.7069647955019107</v>
      </c>
      <c r="J284">
        <v>112.180153119023</v>
      </c>
    </row>
    <row r="285" spans="1:10">
      <c r="A285" t="s">
        <v>384</v>
      </c>
      <c r="B285" t="s">
        <v>369</v>
      </c>
      <c r="C285" t="s">
        <v>360</v>
      </c>
      <c r="D285" t="s">
        <v>356</v>
      </c>
      <c r="E285">
        <v>2.1073618951653801</v>
      </c>
      <c r="F285">
        <v>25.456727527439401</v>
      </c>
      <c r="G285">
        <v>5.5608348871134199</v>
      </c>
      <c r="H285">
        <v>9.1275390465464206</v>
      </c>
      <c r="I285">
        <v>13.745638351872</v>
      </c>
      <c r="J285">
        <v>137.48139617425599</v>
      </c>
    </row>
    <row r="286" spans="1:10">
      <c r="A286" t="s">
        <v>384</v>
      </c>
      <c r="B286" t="s">
        <v>370</v>
      </c>
      <c r="C286" t="s">
        <v>359</v>
      </c>
      <c r="D286" t="s">
        <v>355</v>
      </c>
      <c r="E286">
        <v>3.6948970111137398</v>
      </c>
      <c r="F286">
        <v>20.454505191073899</v>
      </c>
      <c r="G286">
        <v>8.3963947632920597</v>
      </c>
      <c r="H286">
        <v>11.589625791951701</v>
      </c>
      <c r="I286">
        <v>11.7446538195565</v>
      </c>
      <c r="J286">
        <v>94.5651294407336</v>
      </c>
    </row>
    <row r="287" spans="1:10">
      <c r="A287" t="s">
        <v>384</v>
      </c>
      <c r="B287" t="s">
        <v>370</v>
      </c>
      <c r="C287" t="s">
        <v>359</v>
      </c>
      <c r="D287" t="s">
        <v>356</v>
      </c>
      <c r="E287">
        <v>3.6948970111193402</v>
      </c>
      <c r="F287">
        <v>20.454505191019599</v>
      </c>
      <c r="G287">
        <v>8.3963947632895106</v>
      </c>
      <c r="H287">
        <v>11.589625791962799</v>
      </c>
      <c r="I287">
        <v>19.922120705206801</v>
      </c>
      <c r="J287">
        <v>114.987099000336</v>
      </c>
    </row>
    <row r="288" spans="1:10">
      <c r="A288" t="s">
        <v>384</v>
      </c>
      <c r="B288" t="s">
        <v>370</v>
      </c>
      <c r="C288" t="s">
        <v>360</v>
      </c>
      <c r="D288" t="s">
        <v>355</v>
      </c>
      <c r="E288">
        <v>3.70080084560876</v>
      </c>
      <c r="F288">
        <v>19.930460731859</v>
      </c>
      <c r="G288">
        <v>7.1603887416614302</v>
      </c>
      <c r="H288">
        <v>7.1599189170947204</v>
      </c>
      <c r="I288">
        <v>11.6986625009107</v>
      </c>
      <c r="J288">
        <v>90.0877422131489</v>
      </c>
    </row>
    <row r="289" spans="1:10">
      <c r="A289" t="s">
        <v>384</v>
      </c>
      <c r="B289" t="s">
        <v>370</v>
      </c>
      <c r="C289" t="s">
        <v>360</v>
      </c>
      <c r="D289" t="s">
        <v>356</v>
      </c>
      <c r="E289">
        <v>3.7008008456094399</v>
      </c>
      <c r="F289">
        <v>19.930460731843599</v>
      </c>
      <c r="G289">
        <v>7.1603887416603698</v>
      </c>
      <c r="H289">
        <v>7.1599189170977997</v>
      </c>
      <c r="I289">
        <v>18.697994443963299</v>
      </c>
      <c r="J289">
        <v>109.96070809273699</v>
      </c>
    </row>
    <row r="290" spans="1:10">
      <c r="A290" t="s">
        <v>384</v>
      </c>
      <c r="B290" t="s">
        <v>371</v>
      </c>
      <c r="C290" t="s">
        <v>359</v>
      </c>
      <c r="D290" t="s">
        <v>355</v>
      </c>
      <c r="E290">
        <v>6.0236456831073397</v>
      </c>
      <c r="F290">
        <v>40.885004741830002</v>
      </c>
      <c r="G290">
        <v>3.5654201813961901</v>
      </c>
      <c r="H290">
        <v>12.657466602465499</v>
      </c>
      <c r="I290">
        <v>7.2990379635173301</v>
      </c>
      <c r="J290">
        <v>177.62253562560699</v>
      </c>
    </row>
    <row r="291" spans="1:10">
      <c r="A291" t="s">
        <v>384</v>
      </c>
      <c r="B291" t="s">
        <v>371</v>
      </c>
      <c r="C291" t="s">
        <v>359</v>
      </c>
      <c r="D291" t="s">
        <v>356</v>
      </c>
      <c r="E291">
        <v>6.0236456829704697</v>
      </c>
      <c r="F291">
        <v>40.885004741825902</v>
      </c>
      <c r="G291">
        <v>3.5654201813955702</v>
      </c>
      <c r="H291">
        <v>12.6574666024629</v>
      </c>
      <c r="I291">
        <v>10.1408741980656</v>
      </c>
      <c r="J291">
        <v>218.221485558735</v>
      </c>
    </row>
    <row r="292" spans="1:10">
      <c r="A292" t="s">
        <v>384</v>
      </c>
      <c r="B292" t="s">
        <v>371</v>
      </c>
      <c r="C292" t="s">
        <v>360</v>
      </c>
      <c r="D292" t="s">
        <v>355</v>
      </c>
      <c r="E292">
        <v>4.0801895359290903</v>
      </c>
      <c r="F292">
        <v>33.2080135844814</v>
      </c>
      <c r="G292">
        <v>3.6688436695823801</v>
      </c>
      <c r="H292">
        <v>7.1094427764632799</v>
      </c>
      <c r="I292">
        <v>9.0545865818862605</v>
      </c>
      <c r="J292">
        <v>147.65492887146601</v>
      </c>
    </row>
    <row r="293" spans="1:10">
      <c r="A293" t="s">
        <v>384</v>
      </c>
      <c r="B293" t="s">
        <v>371</v>
      </c>
      <c r="C293" t="s">
        <v>360</v>
      </c>
      <c r="D293" t="s">
        <v>356</v>
      </c>
      <c r="E293">
        <v>4.0801895358768396</v>
      </c>
      <c r="F293">
        <v>33.208013584432003</v>
      </c>
      <c r="G293">
        <v>3.6688436695821798</v>
      </c>
      <c r="H293">
        <v>7.1094427764619796</v>
      </c>
      <c r="I293">
        <v>12.442649655079</v>
      </c>
      <c r="J293">
        <v>180.721508588304</v>
      </c>
    </row>
    <row r="294" spans="1:10">
      <c r="A294" t="s">
        <v>384</v>
      </c>
      <c r="B294" t="s">
        <v>372</v>
      </c>
      <c r="C294" t="s">
        <v>359</v>
      </c>
      <c r="D294" t="s">
        <v>355</v>
      </c>
      <c r="E294">
        <v>42.8536732522712</v>
      </c>
      <c r="F294">
        <v>29.164432811160001</v>
      </c>
      <c r="G294">
        <v>19.881083496532799</v>
      </c>
      <c r="H294">
        <v>11.344946584663001</v>
      </c>
      <c r="I294">
        <v>30.8926430170735</v>
      </c>
      <c r="J294">
        <v>141.617936101835</v>
      </c>
    </row>
    <row r="295" spans="1:10">
      <c r="A295" t="s">
        <v>384</v>
      </c>
      <c r="B295" t="s">
        <v>372</v>
      </c>
      <c r="C295" t="s">
        <v>359</v>
      </c>
      <c r="D295" t="s">
        <v>356</v>
      </c>
      <c r="E295">
        <v>42.853673252338403</v>
      </c>
      <c r="F295">
        <v>29.164432811063801</v>
      </c>
      <c r="G295">
        <v>19.881083496531598</v>
      </c>
      <c r="H295">
        <v>11.3449465846561</v>
      </c>
      <c r="I295">
        <v>50.565932521953499</v>
      </c>
      <c r="J295">
        <v>170.67516268442</v>
      </c>
    </row>
    <row r="296" spans="1:10">
      <c r="A296" t="s">
        <v>384</v>
      </c>
      <c r="B296" t="s">
        <v>372</v>
      </c>
      <c r="C296" t="s">
        <v>360</v>
      </c>
      <c r="D296" t="s">
        <v>355</v>
      </c>
      <c r="E296">
        <v>32.418914088896798</v>
      </c>
      <c r="F296">
        <v>14.921144776547999</v>
      </c>
      <c r="G296">
        <v>15.5427562705909</v>
      </c>
      <c r="H296">
        <v>6.3016513241117398</v>
      </c>
      <c r="I296">
        <v>23.532328472441399</v>
      </c>
      <c r="J296">
        <v>69.706735321723997</v>
      </c>
    </row>
    <row r="297" spans="1:10">
      <c r="A297" t="s">
        <v>384</v>
      </c>
      <c r="B297" t="s">
        <v>372</v>
      </c>
      <c r="C297" t="s">
        <v>360</v>
      </c>
      <c r="D297" t="s">
        <v>356</v>
      </c>
      <c r="E297">
        <v>32.418914088911301</v>
      </c>
      <c r="F297">
        <v>14.9211447765415</v>
      </c>
      <c r="G297">
        <v>15.542756270596399</v>
      </c>
      <c r="H297">
        <v>6.3016513241106704</v>
      </c>
      <c r="I297">
        <v>38.929024907155302</v>
      </c>
      <c r="J297">
        <v>84.588057990498598</v>
      </c>
    </row>
    <row r="298" spans="1:10">
      <c r="A298" t="s">
        <v>384</v>
      </c>
      <c r="B298" t="s">
        <v>373</v>
      </c>
      <c r="C298" t="s">
        <v>359</v>
      </c>
      <c r="D298" t="s">
        <v>355</v>
      </c>
      <c r="E298">
        <v>43.881150972440999</v>
      </c>
      <c r="F298">
        <v>35.850033064669503</v>
      </c>
      <c r="G298">
        <v>18.413368364738101</v>
      </c>
      <c r="H298">
        <v>11.026768544684399</v>
      </c>
      <c r="I298">
        <v>27.477637655175599</v>
      </c>
      <c r="J298">
        <v>167.507949707476</v>
      </c>
    </row>
    <row r="299" spans="1:10">
      <c r="A299" t="s">
        <v>384</v>
      </c>
      <c r="B299" t="s">
        <v>373</v>
      </c>
      <c r="C299" t="s">
        <v>359</v>
      </c>
      <c r="D299" t="s">
        <v>356</v>
      </c>
      <c r="E299">
        <v>43.881150972359698</v>
      </c>
      <c r="F299">
        <v>35.850033064613903</v>
      </c>
      <c r="G299">
        <v>18.413368364734598</v>
      </c>
      <c r="H299">
        <v>11.0267685446846</v>
      </c>
      <c r="I299">
        <v>45.544820052215499</v>
      </c>
      <c r="J299">
        <v>203.31025925132101</v>
      </c>
    </row>
    <row r="300" spans="1:10">
      <c r="A300" t="s">
        <v>384</v>
      </c>
      <c r="B300" t="s">
        <v>373</v>
      </c>
      <c r="C300" t="s">
        <v>360</v>
      </c>
      <c r="D300" t="s">
        <v>355</v>
      </c>
      <c r="E300">
        <v>32.544784573456901</v>
      </c>
      <c r="F300">
        <v>16.843963160194999</v>
      </c>
      <c r="G300">
        <v>15.3753323884916</v>
      </c>
      <c r="H300">
        <v>6.3508609162042804</v>
      </c>
      <c r="I300">
        <v>23.052942452138801</v>
      </c>
      <c r="J300">
        <v>77.825643572639294</v>
      </c>
    </row>
    <row r="301" spans="1:10">
      <c r="A301" t="s">
        <v>384</v>
      </c>
      <c r="B301" t="s">
        <v>373</v>
      </c>
      <c r="C301" t="s">
        <v>360</v>
      </c>
      <c r="D301" t="s">
        <v>356</v>
      </c>
      <c r="E301">
        <v>32.544784573441</v>
      </c>
      <c r="F301">
        <v>16.843963160170699</v>
      </c>
      <c r="G301">
        <v>15.3753323884787</v>
      </c>
      <c r="H301">
        <v>6.3508609162015501</v>
      </c>
      <c r="I301">
        <v>38.281672533393603</v>
      </c>
      <c r="J301">
        <v>94.642979138138998</v>
      </c>
    </row>
    <row r="302" spans="1:10">
      <c r="A302" t="s">
        <v>384</v>
      </c>
      <c r="B302" t="s">
        <v>374</v>
      </c>
      <c r="C302" t="s">
        <v>359</v>
      </c>
      <c r="D302" t="s">
        <v>355</v>
      </c>
      <c r="E302">
        <v>88.075588147206801</v>
      </c>
      <c r="F302">
        <v>21.455793866024401</v>
      </c>
      <c r="G302">
        <v>31.668890734914701</v>
      </c>
      <c r="H302">
        <v>0.54113772753531897</v>
      </c>
      <c r="I302">
        <v>23.290405682779902</v>
      </c>
      <c r="J302">
        <v>17.8546369235886</v>
      </c>
    </row>
    <row r="303" spans="1:10">
      <c r="A303" t="s">
        <v>384</v>
      </c>
      <c r="B303" t="s">
        <v>374</v>
      </c>
      <c r="C303" t="s">
        <v>359</v>
      </c>
      <c r="D303" t="s">
        <v>356</v>
      </c>
      <c r="E303">
        <v>88.075588147206801</v>
      </c>
      <c r="F303">
        <v>21.455793866024401</v>
      </c>
      <c r="G303">
        <v>31.668890734914701</v>
      </c>
      <c r="H303">
        <v>0.54113772753531897</v>
      </c>
      <c r="I303">
        <v>8.5572078514769991</v>
      </c>
      <c r="J303">
        <v>9.2456862019684802</v>
      </c>
    </row>
    <row r="304" spans="1:10">
      <c r="A304" t="s">
        <v>384</v>
      </c>
      <c r="B304" t="s">
        <v>374</v>
      </c>
      <c r="C304" t="s">
        <v>360</v>
      </c>
      <c r="D304" t="s">
        <v>355</v>
      </c>
      <c r="E304">
        <v>84.039319018139196</v>
      </c>
      <c r="F304">
        <v>18.7367479244359</v>
      </c>
      <c r="G304">
        <v>36.369910815283497</v>
      </c>
      <c r="H304">
        <v>0.39208729737557302</v>
      </c>
      <c r="I304">
        <v>25.947783001181001</v>
      </c>
      <c r="J304">
        <v>14.798235465737401</v>
      </c>
    </row>
    <row r="305" spans="1:10">
      <c r="A305" t="s">
        <v>384</v>
      </c>
      <c r="B305" t="s">
        <v>374</v>
      </c>
      <c r="C305" t="s">
        <v>360</v>
      </c>
      <c r="D305" t="s">
        <v>356</v>
      </c>
      <c r="E305">
        <v>84.039319018139196</v>
      </c>
      <c r="F305">
        <v>18.7367479244359</v>
      </c>
      <c r="G305">
        <v>36.369910815283497</v>
      </c>
      <c r="H305">
        <v>0.39208729737557302</v>
      </c>
      <c r="I305">
        <v>10.4637651465122</v>
      </c>
      <c r="J305">
        <v>5.4559749623106004</v>
      </c>
    </row>
    <row r="306" spans="1:10">
      <c r="A306" t="s">
        <v>384</v>
      </c>
      <c r="B306" t="s">
        <v>375</v>
      </c>
      <c r="C306" t="s">
        <v>359</v>
      </c>
      <c r="D306" t="s">
        <v>355</v>
      </c>
      <c r="E306">
        <v>9.6425720370419192</v>
      </c>
      <c r="F306">
        <v>4.7023929226816499</v>
      </c>
      <c r="G306">
        <v>3.3857113029811798</v>
      </c>
      <c r="H306">
        <v>0.22443251091372801</v>
      </c>
      <c r="I306">
        <v>7.0113198560891501</v>
      </c>
      <c r="J306">
        <v>8.5947726414450507</v>
      </c>
    </row>
    <row r="307" spans="1:10">
      <c r="A307" t="s">
        <v>384</v>
      </c>
      <c r="B307" t="s">
        <v>375</v>
      </c>
      <c r="C307" t="s">
        <v>359</v>
      </c>
      <c r="D307" t="s">
        <v>356</v>
      </c>
      <c r="E307">
        <v>9.6425720370419192</v>
      </c>
      <c r="F307">
        <v>4.7023929226816499</v>
      </c>
      <c r="G307">
        <v>3.3857113029811798</v>
      </c>
      <c r="H307">
        <v>0.22443251091372801</v>
      </c>
      <c r="I307">
        <v>10.372964756812699</v>
      </c>
      <c r="J307">
        <v>13.283164853156499</v>
      </c>
    </row>
    <row r="308" spans="1:10">
      <c r="A308" t="s">
        <v>384</v>
      </c>
      <c r="B308" t="s">
        <v>375</v>
      </c>
      <c r="C308" t="s">
        <v>360</v>
      </c>
      <c r="D308" t="s">
        <v>355</v>
      </c>
      <c r="E308">
        <v>7.4844707645237802</v>
      </c>
      <c r="F308">
        <v>2.4693970591297498</v>
      </c>
      <c r="G308">
        <v>2.0856063173742299</v>
      </c>
      <c r="H308">
        <v>0.186047979156095</v>
      </c>
      <c r="I308">
        <v>4.0885171313014803</v>
      </c>
      <c r="J308">
        <v>3.9327541377968398</v>
      </c>
    </row>
    <row r="309" spans="1:10">
      <c r="A309" t="s">
        <v>384</v>
      </c>
      <c r="B309" t="s">
        <v>375</v>
      </c>
      <c r="C309" t="s">
        <v>360</v>
      </c>
      <c r="D309" t="s">
        <v>356</v>
      </c>
      <c r="E309">
        <v>7.4844707645237802</v>
      </c>
      <c r="F309">
        <v>2.4693970591297498</v>
      </c>
      <c r="G309">
        <v>2.0856063173742299</v>
      </c>
      <c r="H309">
        <v>0.186047979156095</v>
      </c>
      <c r="I309">
        <v>6.0312738921845703</v>
      </c>
      <c r="J309">
        <v>6.3731174347593802</v>
      </c>
    </row>
    <row r="310" spans="1:10">
      <c r="A310" t="s">
        <v>384</v>
      </c>
      <c r="B310" t="s">
        <v>376</v>
      </c>
      <c r="C310" t="s">
        <v>359</v>
      </c>
      <c r="D310" t="s">
        <v>355</v>
      </c>
      <c r="E310">
        <v>19.516073469724098</v>
      </c>
      <c r="F310">
        <v>1.6515979240698699</v>
      </c>
      <c r="G310">
        <v>2.0151417993712899</v>
      </c>
      <c r="H310">
        <v>0.22443251091371599</v>
      </c>
      <c r="I310">
        <v>5.2409577415576996</v>
      </c>
      <c r="J310">
        <v>5.9490473118244802</v>
      </c>
    </row>
    <row r="311" spans="1:10">
      <c r="A311" t="s">
        <v>384</v>
      </c>
      <c r="B311" t="s">
        <v>376</v>
      </c>
      <c r="C311" t="s">
        <v>359</v>
      </c>
      <c r="D311" t="s">
        <v>356</v>
      </c>
      <c r="E311">
        <v>19.516073469724098</v>
      </c>
      <c r="F311">
        <v>1.6515979240698699</v>
      </c>
      <c r="G311">
        <v>2.0151417993712899</v>
      </c>
      <c r="H311">
        <v>0.22443251091371599</v>
      </c>
      <c r="I311">
        <v>7.1554120386044699</v>
      </c>
      <c r="J311">
        <v>6.5378050693102301</v>
      </c>
    </row>
    <row r="312" spans="1:10">
      <c r="A312" t="s">
        <v>384</v>
      </c>
      <c r="B312" t="s">
        <v>376</v>
      </c>
      <c r="C312" t="s">
        <v>360</v>
      </c>
      <c r="D312" t="s">
        <v>355</v>
      </c>
      <c r="E312">
        <v>17.243186903156602</v>
      </c>
      <c r="F312">
        <v>3.2007074846268901</v>
      </c>
      <c r="G312">
        <v>2.1119663373845698</v>
      </c>
      <c r="H312">
        <v>0.186047979156094</v>
      </c>
      <c r="I312">
        <v>5.2006714654003501</v>
      </c>
      <c r="J312">
        <v>3.7909930227864699</v>
      </c>
    </row>
    <row r="313" spans="1:10">
      <c r="A313" t="s">
        <v>384</v>
      </c>
      <c r="B313" t="s">
        <v>376</v>
      </c>
      <c r="C313" t="s">
        <v>360</v>
      </c>
      <c r="D313" t="s">
        <v>356</v>
      </c>
      <c r="E313">
        <v>17.243186903156602</v>
      </c>
      <c r="F313">
        <v>3.2007074846268901</v>
      </c>
      <c r="G313">
        <v>2.1119663373845698</v>
      </c>
      <c r="H313">
        <v>0.186047979156094</v>
      </c>
      <c r="I313">
        <v>6.9116594771176301</v>
      </c>
      <c r="J313">
        <v>6.6955520583411197</v>
      </c>
    </row>
    <row r="314" spans="1:10">
      <c r="A314" t="s">
        <v>384</v>
      </c>
      <c r="B314" t="s">
        <v>377</v>
      </c>
      <c r="C314" t="s">
        <v>359</v>
      </c>
      <c r="D314" t="s">
        <v>355</v>
      </c>
      <c r="E314">
        <v>11.7163951993889</v>
      </c>
      <c r="F314">
        <v>3.6930294741292902</v>
      </c>
      <c r="G314">
        <v>1.9845620686979299</v>
      </c>
      <c r="H314">
        <v>0.22443251091371599</v>
      </c>
      <c r="I314">
        <v>5.0287558491806497</v>
      </c>
      <c r="J314">
        <v>7.9838966243803098</v>
      </c>
    </row>
    <row r="315" spans="1:10">
      <c r="A315" t="s">
        <v>384</v>
      </c>
      <c r="B315" t="s">
        <v>377</v>
      </c>
      <c r="C315" t="s">
        <v>359</v>
      </c>
      <c r="D315" t="s">
        <v>356</v>
      </c>
      <c r="E315">
        <v>11.7163951993889</v>
      </c>
      <c r="F315">
        <v>3.6930294741292902</v>
      </c>
      <c r="G315">
        <v>1.9845620686979299</v>
      </c>
      <c r="H315">
        <v>0.22443251091371599</v>
      </c>
      <c r="I315">
        <v>6.9501849836902698</v>
      </c>
      <c r="J315">
        <v>11.6536105172405</v>
      </c>
    </row>
    <row r="316" spans="1:10">
      <c r="A316" t="s">
        <v>384</v>
      </c>
      <c r="B316" t="s">
        <v>377</v>
      </c>
      <c r="C316" t="s">
        <v>360</v>
      </c>
      <c r="D316" t="s">
        <v>355</v>
      </c>
      <c r="E316">
        <v>9.1294980925423292</v>
      </c>
      <c r="F316">
        <v>2.8591461239316498</v>
      </c>
      <c r="G316">
        <v>2.1521360861449002</v>
      </c>
      <c r="H316">
        <v>0.186047979156094</v>
      </c>
      <c r="I316">
        <v>5.4245880405305797</v>
      </c>
      <c r="J316">
        <v>5.8056636056973598</v>
      </c>
    </row>
    <row r="317" spans="1:10">
      <c r="A317" t="s">
        <v>384</v>
      </c>
      <c r="B317" t="s">
        <v>377</v>
      </c>
      <c r="C317" t="s">
        <v>360</v>
      </c>
      <c r="D317" t="s">
        <v>356</v>
      </c>
      <c r="E317">
        <v>9.1294980925423292</v>
      </c>
      <c r="F317">
        <v>2.8591461239316498</v>
      </c>
      <c r="G317">
        <v>2.1521360861449002</v>
      </c>
      <c r="H317">
        <v>0.186047979156094</v>
      </c>
      <c r="I317">
        <v>7.4854555443724999</v>
      </c>
      <c r="J317">
        <v>8.6451792724786198</v>
      </c>
    </row>
    <row r="318" spans="1:10">
      <c r="A318" t="s">
        <v>385</v>
      </c>
      <c r="B318" t="s">
        <v>136</v>
      </c>
      <c r="C318" t="s">
        <v>359</v>
      </c>
      <c r="D318" t="s">
        <v>355</v>
      </c>
      <c r="E318">
        <v>30.358772218391099</v>
      </c>
      <c r="F318">
        <v>166.12356920422999</v>
      </c>
      <c r="G318">
        <v>29.8539115044094</v>
      </c>
      <c r="H318">
        <v>43.774896270132203</v>
      </c>
      <c r="I318">
        <v>83.930376791955396</v>
      </c>
      <c r="J318">
        <v>256.59475787419501</v>
      </c>
    </row>
    <row r="319" spans="1:10">
      <c r="A319" t="s">
        <v>385</v>
      </c>
      <c r="B319" t="s">
        <v>136</v>
      </c>
      <c r="C319" t="s">
        <v>359</v>
      </c>
      <c r="D319" t="s">
        <v>356</v>
      </c>
      <c r="E319">
        <v>30.3587722185787</v>
      </c>
      <c r="F319">
        <v>164.499107824513</v>
      </c>
      <c r="G319">
        <v>31.657880780098001</v>
      </c>
      <c r="H319">
        <v>43.899118216452202</v>
      </c>
      <c r="I319">
        <v>23.765040333829901</v>
      </c>
      <c r="J319">
        <v>658.48429903801298</v>
      </c>
    </row>
    <row r="320" spans="1:10">
      <c r="A320" t="s">
        <v>385</v>
      </c>
      <c r="B320" t="s">
        <v>136</v>
      </c>
      <c r="C320" t="s">
        <v>360</v>
      </c>
      <c r="D320" t="s">
        <v>355</v>
      </c>
      <c r="E320">
        <v>31.481199592149</v>
      </c>
      <c r="F320">
        <v>75.1701287626191</v>
      </c>
      <c r="G320">
        <v>14.8780005695961</v>
      </c>
      <c r="H320">
        <v>32.744110329366698</v>
      </c>
      <c r="I320">
        <v>39.346359040200497</v>
      </c>
      <c r="J320">
        <v>221.969621417215</v>
      </c>
    </row>
    <row r="321" spans="1:10">
      <c r="A321" t="s">
        <v>385</v>
      </c>
      <c r="B321" t="s">
        <v>136</v>
      </c>
      <c r="C321" t="s">
        <v>360</v>
      </c>
      <c r="D321" t="s">
        <v>356</v>
      </c>
      <c r="E321">
        <v>31.481199592486</v>
      </c>
      <c r="F321">
        <v>73.637638077679298</v>
      </c>
      <c r="G321">
        <v>15.356065105788099</v>
      </c>
      <c r="H321">
        <v>32.8103861506548</v>
      </c>
      <c r="I321">
        <v>13.925912013062</v>
      </c>
      <c r="J321">
        <v>303.910711259116</v>
      </c>
    </row>
    <row r="322" spans="1:10">
      <c r="A322" t="s">
        <v>385</v>
      </c>
      <c r="B322" t="s">
        <v>137</v>
      </c>
      <c r="C322" t="s">
        <v>359</v>
      </c>
      <c r="D322" t="s">
        <v>355</v>
      </c>
      <c r="E322">
        <v>33.761990450611698</v>
      </c>
      <c r="F322">
        <v>63.283953497621702</v>
      </c>
      <c r="G322">
        <v>39.765312388229603</v>
      </c>
      <c r="H322">
        <v>28.071953968331499</v>
      </c>
      <c r="I322">
        <v>100.05308982175799</v>
      </c>
      <c r="J322">
        <v>174.12801204873901</v>
      </c>
    </row>
    <row r="323" spans="1:10">
      <c r="A323" t="s">
        <v>385</v>
      </c>
      <c r="B323" t="s">
        <v>137</v>
      </c>
      <c r="C323" t="s">
        <v>359</v>
      </c>
      <c r="D323" t="s">
        <v>356</v>
      </c>
      <c r="E323">
        <v>33.761990450746197</v>
      </c>
      <c r="F323">
        <v>63.342410072829502</v>
      </c>
      <c r="G323">
        <v>41.542478844872399</v>
      </c>
      <c r="H323">
        <v>28.209306707865402</v>
      </c>
      <c r="I323">
        <v>42.8005016871005</v>
      </c>
      <c r="J323">
        <v>149.785409833881</v>
      </c>
    </row>
    <row r="324" spans="1:10">
      <c r="A324" t="s">
        <v>385</v>
      </c>
      <c r="B324" t="s">
        <v>137</v>
      </c>
      <c r="C324" t="s">
        <v>360</v>
      </c>
      <c r="D324" t="s">
        <v>355</v>
      </c>
      <c r="E324">
        <v>60.791080769792501</v>
      </c>
      <c r="F324">
        <v>56.225576161078102</v>
      </c>
      <c r="G324">
        <v>18.097622984449401</v>
      </c>
      <c r="H324">
        <v>21.679423238790001</v>
      </c>
      <c r="I324">
        <v>45.017478274496597</v>
      </c>
      <c r="J324">
        <v>208.957732626455</v>
      </c>
    </row>
    <row r="325" spans="1:10">
      <c r="A325" t="s">
        <v>385</v>
      </c>
      <c r="B325" t="s">
        <v>137</v>
      </c>
      <c r="C325" t="s">
        <v>360</v>
      </c>
      <c r="D325" t="s">
        <v>356</v>
      </c>
      <c r="E325">
        <v>60.791080770000498</v>
      </c>
      <c r="F325">
        <v>56.534777981634299</v>
      </c>
      <c r="G325">
        <v>18.657917108342101</v>
      </c>
      <c r="H325">
        <v>21.766344543230002</v>
      </c>
      <c r="I325">
        <v>19.646456339622201</v>
      </c>
      <c r="J325">
        <v>69.311785002001997</v>
      </c>
    </row>
    <row r="326" spans="1:10">
      <c r="A326" t="s">
        <v>385</v>
      </c>
      <c r="B326" t="s">
        <v>138</v>
      </c>
      <c r="C326" t="s">
        <v>359</v>
      </c>
      <c r="D326" t="s">
        <v>355</v>
      </c>
      <c r="E326">
        <v>21.385160166171001</v>
      </c>
      <c r="F326">
        <v>19.317504983396901</v>
      </c>
      <c r="G326">
        <v>47.096395758616197</v>
      </c>
      <c r="H326">
        <v>26.024401440716002</v>
      </c>
      <c r="I326">
        <v>116.620432560045</v>
      </c>
      <c r="J326">
        <v>71.058067893716796</v>
      </c>
    </row>
    <row r="327" spans="1:10">
      <c r="A327" t="s">
        <v>385</v>
      </c>
      <c r="B327" t="s">
        <v>138</v>
      </c>
      <c r="C327" t="s">
        <v>359</v>
      </c>
      <c r="D327" t="s">
        <v>356</v>
      </c>
      <c r="E327">
        <v>21.385160166241398</v>
      </c>
      <c r="F327">
        <v>20.096660486505499</v>
      </c>
      <c r="G327">
        <v>49.341406623530403</v>
      </c>
      <c r="H327">
        <v>26.1498377089139</v>
      </c>
      <c r="I327">
        <v>52.143345035558902</v>
      </c>
      <c r="J327">
        <v>26.576701044886999</v>
      </c>
    </row>
    <row r="328" spans="1:10">
      <c r="A328" t="s">
        <v>385</v>
      </c>
      <c r="B328" t="s">
        <v>138</v>
      </c>
      <c r="C328" t="s">
        <v>360</v>
      </c>
      <c r="D328" t="s">
        <v>355</v>
      </c>
      <c r="E328">
        <v>60.689308818249899</v>
      </c>
      <c r="F328">
        <v>54.773102053962504</v>
      </c>
      <c r="G328">
        <v>20.410944860058699</v>
      </c>
      <c r="H328">
        <v>20.757016186610699</v>
      </c>
      <c r="I328">
        <v>49.615155757410697</v>
      </c>
      <c r="J328">
        <v>201.72265898650201</v>
      </c>
    </row>
    <row r="329" spans="1:10">
      <c r="A329" t="s">
        <v>385</v>
      </c>
      <c r="B329" t="s">
        <v>138</v>
      </c>
      <c r="C329" t="s">
        <v>360</v>
      </c>
      <c r="D329" t="s">
        <v>356</v>
      </c>
      <c r="E329">
        <v>60.689308818434498</v>
      </c>
      <c r="F329">
        <v>57.092769464294399</v>
      </c>
      <c r="G329">
        <v>21.163509993720901</v>
      </c>
      <c r="H329">
        <v>20.8397513157989</v>
      </c>
      <c r="I329">
        <v>23.204120314607401</v>
      </c>
      <c r="J329">
        <v>22.844041499912802</v>
      </c>
    </row>
    <row r="330" spans="1:10">
      <c r="A330" t="s">
        <v>385</v>
      </c>
      <c r="B330" t="s">
        <v>139</v>
      </c>
      <c r="C330" t="s">
        <v>359</v>
      </c>
      <c r="D330" t="s">
        <v>355</v>
      </c>
      <c r="E330">
        <v>32.929442020949402</v>
      </c>
      <c r="F330">
        <v>62.146601856923198</v>
      </c>
      <c r="G330">
        <v>39.572754547379503</v>
      </c>
      <c r="H330">
        <v>27.274387029576999</v>
      </c>
      <c r="I330">
        <v>98.901403355571603</v>
      </c>
      <c r="J330">
        <v>168.97897080517799</v>
      </c>
    </row>
    <row r="331" spans="1:10">
      <c r="A331" t="s">
        <v>385</v>
      </c>
      <c r="B331" t="s">
        <v>139</v>
      </c>
      <c r="C331" t="s">
        <v>359</v>
      </c>
      <c r="D331" t="s">
        <v>356</v>
      </c>
      <c r="E331">
        <v>32.929442021075403</v>
      </c>
      <c r="F331">
        <v>61.881521644772398</v>
      </c>
      <c r="G331">
        <v>41.441718530543</v>
      </c>
      <c r="H331">
        <v>27.4096946171179</v>
      </c>
      <c r="I331">
        <v>43.289337466759001</v>
      </c>
      <c r="J331">
        <v>186.01846528136301</v>
      </c>
    </row>
    <row r="332" spans="1:10">
      <c r="A332" t="s">
        <v>385</v>
      </c>
      <c r="B332" t="s">
        <v>139</v>
      </c>
      <c r="C332" t="s">
        <v>360</v>
      </c>
      <c r="D332" t="s">
        <v>355</v>
      </c>
      <c r="E332">
        <v>70.8310595019191</v>
      </c>
      <c r="F332">
        <v>73.828767385374505</v>
      </c>
      <c r="G332">
        <v>19.934484074340599</v>
      </c>
      <c r="H332">
        <v>21.876229212099201</v>
      </c>
      <c r="I332">
        <v>50.557552421093298</v>
      </c>
      <c r="J332">
        <v>264.47302952691001</v>
      </c>
    </row>
    <row r="333" spans="1:10">
      <c r="A333" t="s">
        <v>385</v>
      </c>
      <c r="B333" t="s">
        <v>139</v>
      </c>
      <c r="C333" t="s">
        <v>360</v>
      </c>
      <c r="D333" t="s">
        <v>356</v>
      </c>
      <c r="E333">
        <v>70.8310595021849</v>
      </c>
      <c r="F333">
        <v>74.631677839387095</v>
      </c>
      <c r="G333">
        <v>20.455338106088799</v>
      </c>
      <c r="H333">
        <v>21.9634724765241</v>
      </c>
      <c r="I333">
        <v>20.586986117283299</v>
      </c>
      <c r="J333">
        <v>75.521981668587202</v>
      </c>
    </row>
    <row r="334" spans="1:10">
      <c r="A334" t="s">
        <v>385</v>
      </c>
      <c r="B334" t="s">
        <v>140</v>
      </c>
      <c r="C334" t="s">
        <v>359</v>
      </c>
      <c r="D334" t="s">
        <v>355</v>
      </c>
      <c r="E334">
        <v>46.096461007921903</v>
      </c>
      <c r="F334">
        <v>74.585783438159297</v>
      </c>
      <c r="G334">
        <v>32.604931914873902</v>
      </c>
      <c r="H334">
        <v>25.9210138273449</v>
      </c>
      <c r="I334">
        <v>82.695018286517595</v>
      </c>
      <c r="J334">
        <v>175.664935139813</v>
      </c>
    </row>
    <row r="335" spans="1:10">
      <c r="A335" t="s">
        <v>385</v>
      </c>
      <c r="B335" t="s">
        <v>140</v>
      </c>
      <c r="C335" t="s">
        <v>359</v>
      </c>
      <c r="D335" t="s">
        <v>356</v>
      </c>
      <c r="E335">
        <v>46.096461008267703</v>
      </c>
      <c r="F335">
        <v>73.715254080819307</v>
      </c>
      <c r="G335">
        <v>34.490203819399703</v>
      </c>
      <c r="H335">
        <v>26.041842457040101</v>
      </c>
      <c r="I335">
        <v>35.133437905495903</v>
      </c>
      <c r="J335">
        <v>373.01242570444998</v>
      </c>
    </row>
    <row r="336" spans="1:10">
      <c r="A336" t="s">
        <v>385</v>
      </c>
      <c r="B336" t="s">
        <v>140</v>
      </c>
      <c r="C336" t="s">
        <v>360</v>
      </c>
      <c r="D336" t="s">
        <v>355</v>
      </c>
      <c r="E336">
        <v>60.952226837972198</v>
      </c>
      <c r="F336">
        <v>58.178075057338397</v>
      </c>
      <c r="G336">
        <v>16.777494253128101</v>
      </c>
      <c r="H336">
        <v>22.972233167036901</v>
      </c>
      <c r="I336">
        <v>43.4100004353514</v>
      </c>
      <c r="J336">
        <v>243.71338038017299</v>
      </c>
    </row>
    <row r="337" spans="1:10">
      <c r="A337" t="s">
        <v>385</v>
      </c>
      <c r="B337" t="s">
        <v>140</v>
      </c>
      <c r="C337" t="s">
        <v>360</v>
      </c>
      <c r="D337" t="s">
        <v>356</v>
      </c>
      <c r="E337">
        <v>60.952226838337502</v>
      </c>
      <c r="F337">
        <v>58.987804288475203</v>
      </c>
      <c r="G337">
        <v>17.25563141496</v>
      </c>
      <c r="H337">
        <v>23.053981791396499</v>
      </c>
      <c r="I337">
        <v>16.4497239767976</v>
      </c>
      <c r="J337">
        <v>152.46985660138699</v>
      </c>
    </row>
    <row r="338" spans="1:10">
      <c r="A338" t="s">
        <v>385</v>
      </c>
      <c r="B338" t="s">
        <v>141</v>
      </c>
      <c r="C338" t="s">
        <v>359</v>
      </c>
      <c r="D338" t="s">
        <v>355</v>
      </c>
      <c r="E338">
        <v>17.607977797609301</v>
      </c>
      <c r="F338">
        <v>168.18706513058399</v>
      </c>
      <c r="G338">
        <v>15.8658916784723</v>
      </c>
      <c r="H338">
        <v>35.151557974327901</v>
      </c>
      <c r="I338">
        <v>46.544550992367498</v>
      </c>
      <c r="J338">
        <v>159.81771519149601</v>
      </c>
    </row>
    <row r="339" spans="1:10">
      <c r="A339" t="s">
        <v>385</v>
      </c>
      <c r="B339" t="s">
        <v>141</v>
      </c>
      <c r="C339" t="s">
        <v>359</v>
      </c>
      <c r="D339" t="s">
        <v>356</v>
      </c>
      <c r="E339">
        <v>17.607977797500901</v>
      </c>
      <c r="F339">
        <v>166.415229519045</v>
      </c>
      <c r="G339">
        <v>16.960163983372802</v>
      </c>
      <c r="H339">
        <v>35.274153021449798</v>
      </c>
      <c r="I339">
        <v>10.8844054847658</v>
      </c>
      <c r="J339">
        <v>605.80126640920798</v>
      </c>
    </row>
    <row r="340" spans="1:10">
      <c r="A340" t="s">
        <v>385</v>
      </c>
      <c r="B340" t="s">
        <v>141</v>
      </c>
      <c r="C340" t="s">
        <v>360</v>
      </c>
      <c r="D340" t="s">
        <v>355</v>
      </c>
      <c r="E340">
        <v>18.384308130564801</v>
      </c>
      <c r="F340">
        <v>80.547136294365799</v>
      </c>
      <c r="G340">
        <v>11.6755306891807</v>
      </c>
      <c r="H340">
        <v>29.747955473260099</v>
      </c>
      <c r="I340">
        <v>32.269340562274799</v>
      </c>
      <c r="J340">
        <v>206.40316689006099</v>
      </c>
    </row>
    <row r="341" spans="1:10">
      <c r="A341" t="s">
        <v>385</v>
      </c>
      <c r="B341" t="s">
        <v>141</v>
      </c>
      <c r="C341" t="s">
        <v>360</v>
      </c>
      <c r="D341" t="s">
        <v>356</v>
      </c>
      <c r="E341">
        <v>18.3843081309561</v>
      </c>
      <c r="F341">
        <v>78.238641378892098</v>
      </c>
      <c r="G341">
        <v>11.8396011124729</v>
      </c>
      <c r="H341">
        <v>29.831427303096898</v>
      </c>
      <c r="I341">
        <v>8.9817930059753994</v>
      </c>
      <c r="J341">
        <v>257.94627051788598</v>
      </c>
    </row>
    <row r="342" spans="1:10">
      <c r="A342" t="s">
        <v>385</v>
      </c>
      <c r="B342" t="s">
        <v>142</v>
      </c>
      <c r="C342" t="s">
        <v>359</v>
      </c>
      <c r="D342" t="s">
        <v>355</v>
      </c>
      <c r="E342">
        <v>47.259591896982897</v>
      </c>
      <c r="F342">
        <v>152.989763433386</v>
      </c>
      <c r="G342">
        <v>24.890906440563299</v>
      </c>
      <c r="H342">
        <v>52.9639964916338</v>
      </c>
      <c r="I342">
        <v>66.043975868764903</v>
      </c>
      <c r="J342">
        <v>264.80393464560501</v>
      </c>
    </row>
    <row r="343" spans="1:10">
      <c r="A343" t="s">
        <v>385</v>
      </c>
      <c r="B343" t="s">
        <v>142</v>
      </c>
      <c r="C343" t="s">
        <v>359</v>
      </c>
      <c r="D343" t="s">
        <v>356</v>
      </c>
      <c r="E343">
        <v>47.259591896555797</v>
      </c>
      <c r="F343">
        <v>151.31969608101099</v>
      </c>
      <c r="G343">
        <v>26.162638879895901</v>
      </c>
      <c r="H343">
        <v>53.085261691763499</v>
      </c>
      <c r="I343">
        <v>23.281474092021298</v>
      </c>
      <c r="J343">
        <v>646.74300419955296</v>
      </c>
    </row>
    <row r="344" spans="1:10">
      <c r="A344" t="s">
        <v>385</v>
      </c>
      <c r="B344" t="s">
        <v>142</v>
      </c>
      <c r="C344" t="s">
        <v>360</v>
      </c>
      <c r="D344" t="s">
        <v>355</v>
      </c>
      <c r="E344">
        <v>33.230954127371099</v>
      </c>
      <c r="F344">
        <v>71.971817511082506</v>
      </c>
      <c r="G344">
        <v>14.186532458099</v>
      </c>
      <c r="H344">
        <v>33.957251508210902</v>
      </c>
      <c r="I344">
        <v>36.6992638703178</v>
      </c>
      <c r="J344">
        <v>224.64296188686299</v>
      </c>
    </row>
    <row r="345" spans="1:10">
      <c r="A345" t="s">
        <v>385</v>
      </c>
      <c r="B345" t="s">
        <v>142</v>
      </c>
      <c r="C345" t="s">
        <v>360</v>
      </c>
      <c r="D345" t="s">
        <v>356</v>
      </c>
      <c r="E345">
        <v>33.230954127057501</v>
      </c>
      <c r="F345">
        <v>70.3721768495774</v>
      </c>
      <c r="G345">
        <v>15.164665452551199</v>
      </c>
      <c r="H345">
        <v>34.021286407430203</v>
      </c>
      <c r="I345">
        <v>14.684220821571399</v>
      </c>
      <c r="J345">
        <v>300.30679381824098</v>
      </c>
    </row>
    <row r="346" spans="1:10">
      <c r="A346" t="s">
        <v>385</v>
      </c>
      <c r="B346" t="s">
        <v>143</v>
      </c>
      <c r="C346" t="s">
        <v>359</v>
      </c>
      <c r="D346" t="s">
        <v>355</v>
      </c>
      <c r="E346">
        <v>77.728722449256594</v>
      </c>
      <c r="F346">
        <v>62.706589283190603</v>
      </c>
      <c r="G346">
        <v>43.719143046456601</v>
      </c>
      <c r="H346">
        <v>31.3155951393008</v>
      </c>
      <c r="I346">
        <v>106.679664687971</v>
      </c>
      <c r="J346">
        <v>288.25720715888798</v>
      </c>
    </row>
    <row r="347" spans="1:10">
      <c r="A347" t="s">
        <v>385</v>
      </c>
      <c r="B347" t="s">
        <v>143</v>
      </c>
      <c r="C347" t="s">
        <v>359</v>
      </c>
      <c r="D347" t="s">
        <v>356</v>
      </c>
      <c r="E347">
        <v>77.728722448949895</v>
      </c>
      <c r="F347">
        <v>62.972770976395601</v>
      </c>
      <c r="G347">
        <v>45.206370857120099</v>
      </c>
      <c r="H347">
        <v>31.412929188586901</v>
      </c>
      <c r="I347">
        <v>49.012023634122698</v>
      </c>
      <c r="J347">
        <v>330.56467442981898</v>
      </c>
    </row>
    <row r="348" spans="1:10">
      <c r="A348" t="s">
        <v>385</v>
      </c>
      <c r="B348" t="s">
        <v>143</v>
      </c>
      <c r="C348" t="s">
        <v>360</v>
      </c>
      <c r="D348" t="s">
        <v>355</v>
      </c>
      <c r="E348">
        <v>90.924777465245498</v>
      </c>
      <c r="F348">
        <v>60.741508060808599</v>
      </c>
      <c r="G348">
        <v>27.660569794551101</v>
      </c>
      <c r="H348">
        <v>20.721373886477501</v>
      </c>
      <c r="I348">
        <v>66.262652595689204</v>
      </c>
      <c r="J348">
        <v>297.84853832932498</v>
      </c>
    </row>
    <row r="349" spans="1:10">
      <c r="A349" t="s">
        <v>385</v>
      </c>
      <c r="B349" t="s">
        <v>143</v>
      </c>
      <c r="C349" t="s">
        <v>360</v>
      </c>
      <c r="D349" t="s">
        <v>356</v>
      </c>
      <c r="E349">
        <v>90.9247774649306</v>
      </c>
      <c r="F349">
        <v>61.797690539059403</v>
      </c>
      <c r="G349">
        <v>28.761968760237899</v>
      </c>
      <c r="H349">
        <v>20.794546905975299</v>
      </c>
      <c r="I349">
        <v>32.542085534101403</v>
      </c>
      <c r="J349">
        <v>147.70821960224001</v>
      </c>
    </row>
    <row r="350" spans="1:10">
      <c r="A350" t="s">
        <v>385</v>
      </c>
      <c r="B350" t="s">
        <v>144</v>
      </c>
      <c r="C350" t="s">
        <v>359</v>
      </c>
      <c r="D350" t="s">
        <v>355</v>
      </c>
      <c r="E350">
        <v>43.601240830526599</v>
      </c>
      <c r="F350">
        <v>77.583410678944503</v>
      </c>
      <c r="G350">
        <v>34.373349083511599</v>
      </c>
      <c r="H350">
        <v>36.017697929598498</v>
      </c>
      <c r="I350">
        <v>82.367503414367206</v>
      </c>
      <c r="J350">
        <v>163.256989950079</v>
      </c>
    </row>
    <row r="351" spans="1:10">
      <c r="A351" t="s">
        <v>385</v>
      </c>
      <c r="B351" t="s">
        <v>144</v>
      </c>
      <c r="C351" t="s">
        <v>359</v>
      </c>
      <c r="D351" t="s">
        <v>356</v>
      </c>
      <c r="E351">
        <v>43.601240830228598</v>
      </c>
      <c r="F351">
        <v>76.734334952199404</v>
      </c>
      <c r="G351">
        <v>35.808389195215597</v>
      </c>
      <c r="H351">
        <v>36.1279104208079</v>
      </c>
      <c r="I351">
        <v>40.5233456407719</v>
      </c>
      <c r="J351">
        <v>384.43335413438803</v>
      </c>
    </row>
    <row r="352" spans="1:10">
      <c r="A352" t="s">
        <v>385</v>
      </c>
      <c r="B352" t="s">
        <v>144</v>
      </c>
      <c r="C352" t="s">
        <v>360</v>
      </c>
      <c r="D352" t="s">
        <v>355</v>
      </c>
      <c r="E352">
        <v>57.651036381124797</v>
      </c>
      <c r="F352">
        <v>51.217190148498403</v>
      </c>
      <c r="G352">
        <v>18.2418861047753</v>
      </c>
      <c r="H352">
        <v>20.879081556053801</v>
      </c>
      <c r="I352">
        <v>43.074160544368098</v>
      </c>
      <c r="J352">
        <v>220.43289116904299</v>
      </c>
    </row>
    <row r="353" spans="1:10">
      <c r="A353" t="s">
        <v>385</v>
      </c>
      <c r="B353" t="s">
        <v>144</v>
      </c>
      <c r="C353" t="s">
        <v>360</v>
      </c>
      <c r="D353" t="s">
        <v>356</v>
      </c>
      <c r="E353">
        <v>57.651036380697803</v>
      </c>
      <c r="F353">
        <v>52.164099336715999</v>
      </c>
      <c r="G353">
        <v>19.038190085159101</v>
      </c>
      <c r="H353">
        <v>20.9545446456838</v>
      </c>
      <c r="I353">
        <v>22.245224329267</v>
      </c>
      <c r="J353">
        <v>157.99560792687299</v>
      </c>
    </row>
    <row r="354" spans="1:10">
      <c r="A354" t="s">
        <v>385</v>
      </c>
      <c r="B354" t="s">
        <v>145</v>
      </c>
      <c r="C354" t="s">
        <v>359</v>
      </c>
      <c r="D354" t="s">
        <v>355</v>
      </c>
      <c r="E354">
        <v>29.6613566971807</v>
      </c>
      <c r="F354">
        <v>161.62628107941299</v>
      </c>
      <c r="G354">
        <v>16.056890202064299</v>
      </c>
      <c r="H354">
        <v>40.683732019178201</v>
      </c>
      <c r="I354">
        <v>42.5557489586133</v>
      </c>
      <c r="J354">
        <v>158.493397934569</v>
      </c>
    </row>
    <row r="355" spans="1:10">
      <c r="A355" t="s">
        <v>385</v>
      </c>
      <c r="B355" t="s">
        <v>145</v>
      </c>
      <c r="C355" t="s">
        <v>359</v>
      </c>
      <c r="D355" t="s">
        <v>356</v>
      </c>
      <c r="E355">
        <v>29.661356696835199</v>
      </c>
      <c r="F355">
        <v>159.81697703184699</v>
      </c>
      <c r="G355">
        <v>17.391251021003999</v>
      </c>
      <c r="H355">
        <v>40.802733137128897</v>
      </c>
      <c r="I355">
        <v>16.008452815941499</v>
      </c>
      <c r="J355">
        <v>595.27649385541997</v>
      </c>
    </row>
    <row r="356" spans="1:10">
      <c r="A356" t="s">
        <v>385</v>
      </c>
      <c r="B356" t="s">
        <v>145</v>
      </c>
      <c r="C356" t="s">
        <v>360</v>
      </c>
      <c r="D356" t="s">
        <v>355</v>
      </c>
      <c r="E356">
        <v>19.672660532782</v>
      </c>
      <c r="F356">
        <v>80.2627648317292</v>
      </c>
      <c r="G356">
        <v>8.0200384349465494</v>
      </c>
      <c r="H356">
        <v>29.989246528181901</v>
      </c>
      <c r="I356">
        <v>20.208235846835102</v>
      </c>
      <c r="J356">
        <v>209.931536124833</v>
      </c>
    </row>
    <row r="357" spans="1:10">
      <c r="A357" t="s">
        <v>385</v>
      </c>
      <c r="B357" t="s">
        <v>145</v>
      </c>
      <c r="C357" t="s">
        <v>360</v>
      </c>
      <c r="D357" t="s">
        <v>356</v>
      </c>
      <c r="E357">
        <v>19.672660532362599</v>
      </c>
      <c r="F357">
        <v>77.829656067718403</v>
      </c>
      <c r="G357">
        <v>8.4398134279529202</v>
      </c>
      <c r="H357">
        <v>30.071838743591201</v>
      </c>
      <c r="I357">
        <v>8.6366693024983707</v>
      </c>
      <c r="J357">
        <v>255.07183564102701</v>
      </c>
    </row>
    <row r="358" spans="1:10">
      <c r="A358" t="s">
        <v>385</v>
      </c>
      <c r="B358" t="s">
        <v>146</v>
      </c>
      <c r="C358" t="s">
        <v>359</v>
      </c>
      <c r="D358" t="s">
        <v>355</v>
      </c>
      <c r="E358">
        <v>114.369051716141</v>
      </c>
      <c r="F358">
        <v>195.84774333546599</v>
      </c>
      <c r="G358">
        <v>68.478858265516493</v>
      </c>
      <c r="H358">
        <v>58.037302865959902</v>
      </c>
      <c r="I358">
        <v>193.861977891062</v>
      </c>
      <c r="J358">
        <v>402.10687768663001</v>
      </c>
    </row>
    <row r="359" spans="1:10">
      <c r="A359" t="s">
        <v>385</v>
      </c>
      <c r="B359" t="s">
        <v>146</v>
      </c>
      <c r="C359" t="s">
        <v>359</v>
      </c>
      <c r="D359" t="s">
        <v>356</v>
      </c>
      <c r="E359">
        <v>114.369051715654</v>
      </c>
      <c r="F359">
        <v>195.333199215485</v>
      </c>
      <c r="G359">
        <v>71.949405675681007</v>
      </c>
      <c r="H359">
        <v>58.348517257528698</v>
      </c>
      <c r="I359">
        <v>52.1817179935233</v>
      </c>
      <c r="J359">
        <v>904.24992495917002</v>
      </c>
    </row>
    <row r="360" spans="1:10">
      <c r="A360" t="s">
        <v>385</v>
      </c>
      <c r="B360" t="s">
        <v>146</v>
      </c>
      <c r="C360" t="s">
        <v>360</v>
      </c>
      <c r="D360" t="s">
        <v>355</v>
      </c>
      <c r="E360">
        <v>132.735886366649</v>
      </c>
      <c r="F360">
        <v>86.078099264977595</v>
      </c>
      <c r="G360">
        <v>29.747526176841301</v>
      </c>
      <c r="H360">
        <v>60.579682377332396</v>
      </c>
      <c r="I360">
        <v>81.952965874375494</v>
      </c>
      <c r="J360">
        <v>466.38868102083501</v>
      </c>
    </row>
    <row r="361" spans="1:10">
      <c r="A361" t="s">
        <v>385</v>
      </c>
      <c r="B361" t="s">
        <v>146</v>
      </c>
      <c r="C361" t="s">
        <v>360</v>
      </c>
      <c r="D361" t="s">
        <v>356</v>
      </c>
      <c r="E361">
        <v>132.73588636616699</v>
      </c>
      <c r="F361">
        <v>86.774849792499694</v>
      </c>
      <c r="G361">
        <v>30.868745366394201</v>
      </c>
      <c r="H361">
        <v>60.797722313687203</v>
      </c>
      <c r="I361">
        <v>24.7601243955462</v>
      </c>
      <c r="J361">
        <v>436.68641915763197</v>
      </c>
    </row>
    <row r="362" spans="1:10">
      <c r="A362" t="s">
        <v>385</v>
      </c>
      <c r="B362" t="s">
        <v>147</v>
      </c>
      <c r="C362" t="s">
        <v>359</v>
      </c>
      <c r="D362" t="s">
        <v>355</v>
      </c>
      <c r="E362">
        <v>66.066518785968299</v>
      </c>
      <c r="F362">
        <v>157.63568777855201</v>
      </c>
      <c r="G362">
        <v>68.133245558002898</v>
      </c>
      <c r="H362">
        <v>57.828234175511099</v>
      </c>
      <c r="I362">
        <v>177.33069547221299</v>
      </c>
      <c r="J362">
        <v>475.618378332855</v>
      </c>
    </row>
    <row r="363" spans="1:10">
      <c r="A363" t="s">
        <v>385</v>
      </c>
      <c r="B363" t="s">
        <v>147</v>
      </c>
      <c r="C363" t="s">
        <v>359</v>
      </c>
      <c r="D363" t="s">
        <v>356</v>
      </c>
      <c r="E363">
        <v>66.066518785568803</v>
      </c>
      <c r="F363">
        <v>159.192775618247</v>
      </c>
      <c r="G363">
        <v>70.278783435243795</v>
      </c>
      <c r="H363">
        <v>57.961702264563698</v>
      </c>
      <c r="I363">
        <v>65.213112001062001</v>
      </c>
      <c r="J363">
        <v>371.174418947763</v>
      </c>
    </row>
    <row r="364" spans="1:10">
      <c r="A364" t="s">
        <v>385</v>
      </c>
      <c r="B364" t="s">
        <v>147</v>
      </c>
      <c r="C364" t="s">
        <v>360</v>
      </c>
      <c r="D364" t="s">
        <v>355</v>
      </c>
      <c r="E364">
        <v>48.249180877004498</v>
      </c>
      <c r="F364">
        <v>173.109999188817</v>
      </c>
      <c r="G364">
        <v>32.545643601654803</v>
      </c>
      <c r="H364">
        <v>48.169129991343098</v>
      </c>
      <c r="I364">
        <v>78.087956976703296</v>
      </c>
      <c r="J364">
        <v>583.00324795044696</v>
      </c>
    </row>
    <row r="365" spans="1:10">
      <c r="A365" t="s">
        <v>385</v>
      </c>
      <c r="B365" t="s">
        <v>147</v>
      </c>
      <c r="C365" t="s">
        <v>360</v>
      </c>
      <c r="D365" t="s">
        <v>356</v>
      </c>
      <c r="E365">
        <v>48.249180876734201</v>
      </c>
      <c r="F365">
        <v>175.83684780111301</v>
      </c>
      <c r="G365">
        <v>33.012120753781502</v>
      </c>
      <c r="H365">
        <v>48.2595220439824</v>
      </c>
      <c r="I365">
        <v>37.1078401762718</v>
      </c>
      <c r="J365">
        <v>146.65437788742901</v>
      </c>
    </row>
    <row r="366" spans="1:10">
      <c r="A366" t="s">
        <v>385</v>
      </c>
      <c r="B366" t="s">
        <v>148</v>
      </c>
      <c r="C366" t="s">
        <v>359</v>
      </c>
      <c r="D366" t="s">
        <v>355</v>
      </c>
      <c r="E366">
        <v>339.08999418014201</v>
      </c>
      <c r="F366">
        <v>170.94205921088599</v>
      </c>
      <c r="G366">
        <v>37.4935776732069</v>
      </c>
      <c r="H366">
        <v>22.7234416720759</v>
      </c>
      <c r="I366">
        <v>87.070092282581797</v>
      </c>
      <c r="J366">
        <v>532.88435267550403</v>
      </c>
    </row>
    <row r="367" spans="1:10">
      <c r="A367" t="s">
        <v>385</v>
      </c>
      <c r="B367" t="s">
        <v>148</v>
      </c>
      <c r="C367" t="s">
        <v>359</v>
      </c>
      <c r="D367" t="s">
        <v>356</v>
      </c>
      <c r="E367">
        <v>339.089994180068</v>
      </c>
      <c r="F367">
        <v>171.73566825402401</v>
      </c>
      <c r="G367">
        <v>39.164337919109101</v>
      </c>
      <c r="H367">
        <v>22.819307719713802</v>
      </c>
      <c r="I367">
        <v>47.544069878503798</v>
      </c>
      <c r="J367">
        <v>166.01105464707101</v>
      </c>
    </row>
    <row r="368" spans="1:10">
      <c r="A368" t="s">
        <v>385</v>
      </c>
      <c r="B368" t="s">
        <v>148</v>
      </c>
      <c r="C368" t="s">
        <v>360</v>
      </c>
      <c r="D368" t="s">
        <v>355</v>
      </c>
      <c r="E368">
        <v>411.65818578743199</v>
      </c>
      <c r="F368">
        <v>162.34329911690199</v>
      </c>
      <c r="G368">
        <v>15.078950876846401</v>
      </c>
      <c r="H368">
        <v>16.078854415694899</v>
      </c>
      <c r="I368">
        <v>33.007675466068903</v>
      </c>
      <c r="J368">
        <v>475.08847124829799</v>
      </c>
    </row>
    <row r="369" spans="1:10">
      <c r="A369" t="s">
        <v>385</v>
      </c>
      <c r="B369" t="s">
        <v>148</v>
      </c>
      <c r="C369" t="s">
        <v>360</v>
      </c>
      <c r="D369" t="s">
        <v>356</v>
      </c>
      <c r="E369">
        <v>411.65818578749702</v>
      </c>
      <c r="F369">
        <v>164.19105666294899</v>
      </c>
      <c r="G369">
        <v>15.599153121328399</v>
      </c>
      <c r="H369">
        <v>16.146572467846699</v>
      </c>
      <c r="I369">
        <v>22.403305240624601</v>
      </c>
      <c r="J369">
        <v>113.37916712805</v>
      </c>
    </row>
    <row r="370" spans="1:10">
      <c r="A370" t="s">
        <v>385</v>
      </c>
      <c r="B370" t="s">
        <v>149</v>
      </c>
      <c r="C370" t="s">
        <v>359</v>
      </c>
      <c r="D370" t="s">
        <v>355</v>
      </c>
      <c r="E370">
        <v>168.65049552240501</v>
      </c>
      <c r="F370">
        <v>60.1964845809282</v>
      </c>
      <c r="G370">
        <v>46.060860646021702</v>
      </c>
      <c r="H370">
        <v>21.606241476750899</v>
      </c>
      <c r="I370">
        <v>94.9523417589741</v>
      </c>
      <c r="J370">
        <v>188.88024016249</v>
      </c>
    </row>
    <row r="371" spans="1:10">
      <c r="A371" t="s">
        <v>385</v>
      </c>
      <c r="B371" t="s">
        <v>149</v>
      </c>
      <c r="C371" t="s">
        <v>359</v>
      </c>
      <c r="D371" t="s">
        <v>356</v>
      </c>
      <c r="E371">
        <v>168.650495522439</v>
      </c>
      <c r="F371">
        <v>61.087054812202098</v>
      </c>
      <c r="G371">
        <v>47.731738293665401</v>
      </c>
      <c r="H371">
        <v>21.7051345548604</v>
      </c>
      <c r="I371">
        <v>69.197270476611607</v>
      </c>
      <c r="J371">
        <v>38.1586555739378</v>
      </c>
    </row>
    <row r="372" spans="1:10">
      <c r="A372" t="s">
        <v>385</v>
      </c>
      <c r="B372" t="s">
        <v>149</v>
      </c>
      <c r="C372" t="s">
        <v>360</v>
      </c>
      <c r="D372" t="s">
        <v>355</v>
      </c>
      <c r="E372">
        <v>444.10709375319902</v>
      </c>
      <c r="F372">
        <v>151.78278172888301</v>
      </c>
      <c r="G372">
        <v>17.279582806355201</v>
      </c>
      <c r="H372">
        <v>19.7064810965697</v>
      </c>
      <c r="I372">
        <v>35.278390955838098</v>
      </c>
      <c r="J372">
        <v>437.77941611301998</v>
      </c>
    </row>
    <row r="373" spans="1:10">
      <c r="A373" t="s">
        <v>385</v>
      </c>
      <c r="B373" t="s">
        <v>149</v>
      </c>
      <c r="C373" t="s">
        <v>360</v>
      </c>
      <c r="D373" t="s">
        <v>356</v>
      </c>
      <c r="E373">
        <v>444.10709375326297</v>
      </c>
      <c r="F373">
        <v>154.514177259311</v>
      </c>
      <c r="G373">
        <v>17.858893695697098</v>
      </c>
      <c r="H373">
        <v>19.7738408574183</v>
      </c>
      <c r="I373">
        <v>26.255493516160101</v>
      </c>
      <c r="J373">
        <v>99.755219747393397</v>
      </c>
    </row>
    <row r="374" spans="1:10">
      <c r="A374" t="s">
        <v>385</v>
      </c>
      <c r="B374" t="s">
        <v>150</v>
      </c>
      <c r="C374" t="s">
        <v>359</v>
      </c>
      <c r="D374" t="s">
        <v>355</v>
      </c>
      <c r="E374">
        <v>1014.2010119044201</v>
      </c>
      <c r="F374">
        <v>251.758662621171</v>
      </c>
      <c r="G374">
        <v>55.203961986285201</v>
      </c>
      <c r="H374">
        <v>19.2011228728575</v>
      </c>
      <c r="I374">
        <v>119.91253819011401</v>
      </c>
      <c r="J374">
        <v>827.27918252295501</v>
      </c>
    </row>
    <row r="375" spans="1:10">
      <c r="A375" t="s">
        <v>385</v>
      </c>
      <c r="B375" t="s">
        <v>150</v>
      </c>
      <c r="C375" t="s">
        <v>359</v>
      </c>
      <c r="D375" t="s">
        <v>356</v>
      </c>
      <c r="E375">
        <v>1014.20101190423</v>
      </c>
      <c r="F375">
        <v>252.80898778854001</v>
      </c>
      <c r="G375">
        <v>56.848859359503599</v>
      </c>
      <c r="H375">
        <v>19.2965854966872</v>
      </c>
      <c r="I375">
        <v>76.223023481561498</v>
      </c>
      <c r="J375">
        <v>152.156474230584</v>
      </c>
    </row>
    <row r="376" spans="1:10">
      <c r="A376" t="s">
        <v>385</v>
      </c>
      <c r="B376" t="s">
        <v>150</v>
      </c>
      <c r="C376" t="s">
        <v>360</v>
      </c>
      <c r="D376" t="s">
        <v>355</v>
      </c>
      <c r="E376">
        <v>518.529842378647</v>
      </c>
      <c r="F376">
        <v>355.48690468561699</v>
      </c>
      <c r="G376">
        <v>21.814538163498899</v>
      </c>
      <c r="H376">
        <v>15.461818052761901</v>
      </c>
      <c r="I376">
        <v>46.223958769263497</v>
      </c>
      <c r="J376">
        <v>1033.06306108481</v>
      </c>
    </row>
    <row r="377" spans="1:10">
      <c r="A377" t="s">
        <v>385</v>
      </c>
      <c r="B377" t="s">
        <v>150</v>
      </c>
      <c r="C377" t="s">
        <v>360</v>
      </c>
      <c r="D377" t="s">
        <v>356</v>
      </c>
      <c r="E377">
        <v>518.52984237862097</v>
      </c>
      <c r="F377">
        <v>358.26830163000602</v>
      </c>
      <c r="G377">
        <v>22.325468172032298</v>
      </c>
      <c r="H377">
        <v>15.516491283426401</v>
      </c>
      <c r="I377">
        <v>31.514458876562401</v>
      </c>
      <c r="J377">
        <v>226.23507755976399</v>
      </c>
    </row>
    <row r="378" spans="1:10">
      <c r="A378" t="s">
        <v>385</v>
      </c>
      <c r="B378" t="s">
        <v>151</v>
      </c>
      <c r="C378" t="s">
        <v>359</v>
      </c>
      <c r="D378" t="s">
        <v>355</v>
      </c>
      <c r="E378">
        <v>64.432932040156899</v>
      </c>
      <c r="F378">
        <v>92.296245230422997</v>
      </c>
      <c r="G378">
        <v>39.5696347093727</v>
      </c>
      <c r="H378">
        <v>30.476970955670399</v>
      </c>
      <c r="I378">
        <v>92.980135872763398</v>
      </c>
      <c r="J378">
        <v>278.84632393461197</v>
      </c>
    </row>
    <row r="379" spans="1:10">
      <c r="A379" t="s">
        <v>385</v>
      </c>
      <c r="B379" t="s">
        <v>151</v>
      </c>
      <c r="C379" t="s">
        <v>359</v>
      </c>
      <c r="D379" t="s">
        <v>356</v>
      </c>
      <c r="E379">
        <v>64.4329320399236</v>
      </c>
      <c r="F379">
        <v>93.579272194114395</v>
      </c>
      <c r="G379">
        <v>41.230164046022701</v>
      </c>
      <c r="H379">
        <v>30.5818437551915</v>
      </c>
      <c r="I379">
        <v>48.442190433932602</v>
      </c>
      <c r="J379">
        <v>291.56194356222898</v>
      </c>
    </row>
    <row r="380" spans="1:10">
      <c r="A380" t="s">
        <v>385</v>
      </c>
      <c r="B380" t="s">
        <v>151</v>
      </c>
      <c r="C380" t="s">
        <v>360</v>
      </c>
      <c r="D380" t="s">
        <v>355</v>
      </c>
      <c r="E380">
        <v>44.910479131363999</v>
      </c>
      <c r="F380">
        <v>148.52148580285501</v>
      </c>
      <c r="G380">
        <v>24.489145434212599</v>
      </c>
      <c r="H380">
        <v>27.507454370099101</v>
      </c>
      <c r="I380">
        <v>54.554527884061898</v>
      </c>
      <c r="J380">
        <v>433.77879203815701</v>
      </c>
    </row>
    <row r="381" spans="1:10">
      <c r="A381" t="s">
        <v>385</v>
      </c>
      <c r="B381" t="s">
        <v>151</v>
      </c>
      <c r="C381" t="s">
        <v>360</v>
      </c>
      <c r="D381" t="s">
        <v>356</v>
      </c>
      <c r="E381">
        <v>44.910479131375901</v>
      </c>
      <c r="F381">
        <v>151.84896172560201</v>
      </c>
      <c r="G381">
        <v>24.968136472959699</v>
      </c>
      <c r="H381">
        <v>27.5783927876736</v>
      </c>
      <c r="I381">
        <v>32.027946506192698</v>
      </c>
      <c r="J381">
        <v>160.33671114296499</v>
      </c>
    </row>
    <row r="382" spans="1:10">
      <c r="A382" t="s">
        <v>385</v>
      </c>
      <c r="B382" t="s">
        <v>152</v>
      </c>
      <c r="C382" t="s">
        <v>359</v>
      </c>
      <c r="D382" t="s">
        <v>355</v>
      </c>
      <c r="E382">
        <v>74.819174162381699</v>
      </c>
      <c r="F382">
        <v>131.08419535172399</v>
      </c>
      <c r="G382">
        <v>68.554035986164493</v>
      </c>
      <c r="H382">
        <v>21.768405428428899</v>
      </c>
      <c r="I382">
        <v>164.31993783330401</v>
      </c>
      <c r="J382">
        <v>395.65949305030102</v>
      </c>
    </row>
    <row r="383" spans="1:10">
      <c r="A383" t="s">
        <v>385</v>
      </c>
      <c r="B383" t="s">
        <v>152</v>
      </c>
      <c r="C383" t="s">
        <v>359</v>
      </c>
      <c r="D383" t="s">
        <v>356</v>
      </c>
      <c r="E383">
        <v>74.819174162589903</v>
      </c>
      <c r="F383">
        <v>132.35338718321401</v>
      </c>
      <c r="G383">
        <v>69.990871319125006</v>
      </c>
      <c r="H383">
        <v>21.865674442898499</v>
      </c>
      <c r="I383">
        <v>78.289334205223497</v>
      </c>
      <c r="J383">
        <v>272.88161457409598</v>
      </c>
    </row>
    <row r="384" spans="1:10">
      <c r="A384" t="s">
        <v>385</v>
      </c>
      <c r="B384" t="s">
        <v>152</v>
      </c>
      <c r="C384" t="s">
        <v>360</v>
      </c>
      <c r="D384" t="s">
        <v>355</v>
      </c>
      <c r="E384">
        <v>40.904054761659403</v>
      </c>
      <c r="F384">
        <v>145.91052423748599</v>
      </c>
      <c r="G384">
        <v>26.1403467212224</v>
      </c>
      <c r="H384">
        <v>22.663202517013399</v>
      </c>
      <c r="I384">
        <v>60.713745146619601</v>
      </c>
      <c r="J384">
        <v>477.47941963974802</v>
      </c>
    </row>
    <row r="385" spans="1:10">
      <c r="A385" t="s">
        <v>385</v>
      </c>
      <c r="B385" t="s">
        <v>152</v>
      </c>
      <c r="C385" t="s">
        <v>360</v>
      </c>
      <c r="D385" t="s">
        <v>356</v>
      </c>
      <c r="E385">
        <v>40.904054761846702</v>
      </c>
      <c r="F385">
        <v>147.993076265334</v>
      </c>
      <c r="G385">
        <v>26.774969414018599</v>
      </c>
      <c r="H385">
        <v>22.726702709531001</v>
      </c>
      <c r="I385">
        <v>32.166374670918401</v>
      </c>
      <c r="J385">
        <v>111.31631086035399</v>
      </c>
    </row>
    <row r="386" spans="1:10">
      <c r="A386" t="s">
        <v>385</v>
      </c>
      <c r="B386" t="s">
        <v>153</v>
      </c>
      <c r="C386" t="s">
        <v>359</v>
      </c>
      <c r="D386" t="s">
        <v>355</v>
      </c>
      <c r="E386">
        <v>50.495546635192397</v>
      </c>
      <c r="F386">
        <v>105.12831544145099</v>
      </c>
      <c r="G386">
        <v>43.623358345183803</v>
      </c>
      <c r="H386">
        <v>29.766682177984801</v>
      </c>
      <c r="I386">
        <v>101.494360029436</v>
      </c>
      <c r="J386">
        <v>235.65531186498899</v>
      </c>
    </row>
    <row r="387" spans="1:10">
      <c r="A387" t="s">
        <v>385</v>
      </c>
      <c r="B387" t="s">
        <v>153</v>
      </c>
      <c r="C387" t="s">
        <v>359</v>
      </c>
      <c r="D387" t="s">
        <v>356</v>
      </c>
      <c r="E387">
        <v>50.495546635388699</v>
      </c>
      <c r="F387">
        <v>105.87756703116101</v>
      </c>
      <c r="G387">
        <v>45.059604749724201</v>
      </c>
      <c r="H387">
        <v>29.867464933089099</v>
      </c>
      <c r="I387">
        <v>53.760919460742599</v>
      </c>
      <c r="J387">
        <v>319.12184123632602</v>
      </c>
    </row>
    <row r="388" spans="1:10">
      <c r="A388" t="s">
        <v>385</v>
      </c>
      <c r="B388" t="s">
        <v>153</v>
      </c>
      <c r="C388" t="s">
        <v>360</v>
      </c>
      <c r="D388" t="s">
        <v>355</v>
      </c>
      <c r="E388">
        <v>27.674630048122001</v>
      </c>
      <c r="F388">
        <v>133.13238137376001</v>
      </c>
      <c r="G388">
        <v>31.175501252558298</v>
      </c>
      <c r="H388">
        <v>19.528892267319701</v>
      </c>
      <c r="I388">
        <v>69.614917393267802</v>
      </c>
      <c r="J388">
        <v>393.99162727604102</v>
      </c>
    </row>
    <row r="389" spans="1:10">
      <c r="A389" t="s">
        <v>385</v>
      </c>
      <c r="B389" t="s">
        <v>153</v>
      </c>
      <c r="C389" t="s">
        <v>360</v>
      </c>
      <c r="D389" t="s">
        <v>356</v>
      </c>
      <c r="E389">
        <v>27.6746300482307</v>
      </c>
      <c r="F389">
        <v>136.41931243787701</v>
      </c>
      <c r="G389">
        <v>31.874554066978298</v>
      </c>
      <c r="H389">
        <v>19.593353425771401</v>
      </c>
      <c r="I389">
        <v>40.749631684251199</v>
      </c>
      <c r="J389">
        <v>156.089634736627</v>
      </c>
    </row>
    <row r="390" spans="1:10">
      <c r="A390" t="s">
        <v>385</v>
      </c>
      <c r="B390" t="s">
        <v>154</v>
      </c>
      <c r="C390" t="s">
        <v>359</v>
      </c>
      <c r="D390" t="s">
        <v>355</v>
      </c>
      <c r="E390">
        <v>25.879604809021401</v>
      </c>
      <c r="F390">
        <v>245.06166358683899</v>
      </c>
      <c r="G390">
        <v>44.182041837592401</v>
      </c>
      <c r="H390">
        <v>17.566879438973199</v>
      </c>
      <c r="I390">
        <v>113.552827153387</v>
      </c>
      <c r="J390">
        <v>279.73490040745401</v>
      </c>
    </row>
    <row r="391" spans="1:10">
      <c r="A391" t="s">
        <v>385</v>
      </c>
      <c r="B391" t="s">
        <v>154</v>
      </c>
      <c r="C391" t="s">
        <v>359</v>
      </c>
      <c r="D391" t="s">
        <v>356</v>
      </c>
      <c r="E391">
        <v>25.8796048092013</v>
      </c>
      <c r="F391">
        <v>243.35524805305701</v>
      </c>
      <c r="G391">
        <v>46.352974290775499</v>
      </c>
      <c r="H391">
        <v>17.602538534228501</v>
      </c>
      <c r="I391">
        <v>45.119676666594998</v>
      </c>
      <c r="J391">
        <v>1047.25739392999</v>
      </c>
    </row>
    <row r="392" spans="1:10">
      <c r="A392" t="s">
        <v>385</v>
      </c>
      <c r="B392" t="s">
        <v>154</v>
      </c>
      <c r="C392" t="s">
        <v>360</v>
      </c>
      <c r="D392" t="s">
        <v>355</v>
      </c>
      <c r="E392">
        <v>24.476815258937101</v>
      </c>
      <c r="F392">
        <v>98.748383810722999</v>
      </c>
      <c r="G392">
        <v>37.169032683236303</v>
      </c>
      <c r="H392">
        <v>22.752685009492801</v>
      </c>
      <c r="I392">
        <v>94.249106259325302</v>
      </c>
      <c r="J392">
        <v>118.203526335026</v>
      </c>
    </row>
    <row r="393" spans="1:10">
      <c r="A393" t="s">
        <v>385</v>
      </c>
      <c r="B393" t="s">
        <v>154</v>
      </c>
      <c r="C393" t="s">
        <v>360</v>
      </c>
      <c r="D393" t="s">
        <v>356</v>
      </c>
      <c r="E393">
        <v>24.476815258937599</v>
      </c>
      <c r="F393">
        <v>98.1403067041214</v>
      </c>
      <c r="G393">
        <v>39.01186214322</v>
      </c>
      <c r="H393">
        <v>22.8486507079616</v>
      </c>
      <c r="I393">
        <v>39.139710424426198</v>
      </c>
      <c r="J393">
        <v>391.180000290419</v>
      </c>
    </row>
    <row r="394" spans="1:10">
      <c r="A394" t="s">
        <v>385</v>
      </c>
      <c r="B394" t="s">
        <v>155</v>
      </c>
      <c r="C394" t="s">
        <v>359</v>
      </c>
      <c r="D394" t="s">
        <v>355</v>
      </c>
      <c r="E394">
        <v>56.707493428687201</v>
      </c>
      <c r="F394">
        <v>217.24096654869601</v>
      </c>
      <c r="G394">
        <v>39.451547143997303</v>
      </c>
      <c r="H394">
        <v>33.734367601008699</v>
      </c>
      <c r="I394">
        <v>101.815431571197</v>
      </c>
      <c r="J394">
        <v>288.37456478132799</v>
      </c>
    </row>
    <row r="395" spans="1:10">
      <c r="A395" t="s">
        <v>385</v>
      </c>
      <c r="B395" t="s">
        <v>155</v>
      </c>
      <c r="C395" t="s">
        <v>359</v>
      </c>
      <c r="D395" t="s">
        <v>356</v>
      </c>
      <c r="E395">
        <v>56.7074934292324</v>
      </c>
      <c r="F395">
        <v>215.61221767256299</v>
      </c>
      <c r="G395">
        <v>41.619205660637697</v>
      </c>
      <c r="H395">
        <v>33.831542248000503</v>
      </c>
      <c r="I395">
        <v>40.457295493615398</v>
      </c>
      <c r="J395">
        <v>979.87319455636202</v>
      </c>
    </row>
    <row r="396" spans="1:10">
      <c r="A396" t="s">
        <v>385</v>
      </c>
      <c r="B396" t="s">
        <v>155</v>
      </c>
      <c r="C396" t="s">
        <v>360</v>
      </c>
      <c r="D396" t="s">
        <v>355</v>
      </c>
      <c r="E396">
        <v>31.583649856660202</v>
      </c>
      <c r="F396">
        <v>82.710271488590905</v>
      </c>
      <c r="G396">
        <v>35.855436525555596</v>
      </c>
      <c r="H396">
        <v>23.262793577954099</v>
      </c>
      <c r="I396">
        <v>90.876347904599697</v>
      </c>
      <c r="J396">
        <v>127.18233692546001</v>
      </c>
    </row>
    <row r="397" spans="1:10">
      <c r="A397" t="s">
        <v>385</v>
      </c>
      <c r="B397" t="s">
        <v>155</v>
      </c>
      <c r="C397" t="s">
        <v>360</v>
      </c>
      <c r="D397" t="s">
        <v>356</v>
      </c>
      <c r="E397">
        <v>31.583649856804399</v>
      </c>
      <c r="F397">
        <v>82.114873900617098</v>
      </c>
      <c r="G397">
        <v>37.688953328703597</v>
      </c>
      <c r="H397">
        <v>23.356868065427602</v>
      </c>
      <c r="I397">
        <v>37.919408141958002</v>
      </c>
      <c r="J397">
        <v>362.47340374266798</v>
      </c>
    </row>
    <row r="398" spans="1:10">
      <c r="A398" t="s">
        <v>385</v>
      </c>
      <c r="B398" t="s">
        <v>156</v>
      </c>
      <c r="C398" t="s">
        <v>359</v>
      </c>
      <c r="D398" t="s">
        <v>355</v>
      </c>
      <c r="E398">
        <v>21.348256209383699</v>
      </c>
      <c r="F398">
        <v>276.36057261760197</v>
      </c>
      <c r="G398">
        <v>11.8533866760334</v>
      </c>
      <c r="H398">
        <v>22.578563977350498</v>
      </c>
      <c r="I398">
        <v>30.629966952725098</v>
      </c>
      <c r="J398">
        <v>189.12522675779101</v>
      </c>
    </row>
    <row r="399" spans="1:10">
      <c r="A399" t="s">
        <v>385</v>
      </c>
      <c r="B399" t="s">
        <v>156</v>
      </c>
      <c r="C399" t="s">
        <v>359</v>
      </c>
      <c r="D399" t="s">
        <v>356</v>
      </c>
      <c r="E399">
        <v>21.348256209482201</v>
      </c>
      <c r="F399">
        <v>274.66968431954098</v>
      </c>
      <c r="G399">
        <v>13.460117853443201</v>
      </c>
      <c r="H399">
        <v>22.683384715085101</v>
      </c>
      <c r="I399">
        <v>14.4325136839095</v>
      </c>
      <c r="J399">
        <v>1062.0164678500601</v>
      </c>
    </row>
    <row r="400" spans="1:10">
      <c r="A400" t="s">
        <v>385</v>
      </c>
      <c r="B400" t="s">
        <v>156</v>
      </c>
      <c r="C400" t="s">
        <v>360</v>
      </c>
      <c r="D400" t="s">
        <v>355</v>
      </c>
      <c r="E400">
        <v>30.032635641538501</v>
      </c>
      <c r="F400">
        <v>109.09048963604801</v>
      </c>
      <c r="G400">
        <v>15.489238967342301</v>
      </c>
      <c r="H400">
        <v>20.407371828953501</v>
      </c>
      <c r="I400">
        <v>38.059756870694798</v>
      </c>
      <c r="J400">
        <v>140.69080295709799</v>
      </c>
    </row>
    <row r="401" spans="1:10">
      <c r="A401" t="s">
        <v>385</v>
      </c>
      <c r="B401" t="s">
        <v>156</v>
      </c>
      <c r="C401" t="s">
        <v>360</v>
      </c>
      <c r="D401" t="s">
        <v>356</v>
      </c>
      <c r="E401">
        <v>30.032635641541699</v>
      </c>
      <c r="F401">
        <v>108.50870219508801</v>
      </c>
      <c r="G401">
        <v>17.5027526481135</v>
      </c>
      <c r="H401">
        <v>20.486972246351499</v>
      </c>
      <c r="I401">
        <v>20.648800816852301</v>
      </c>
      <c r="J401">
        <v>394.32009310361599</v>
      </c>
    </row>
    <row r="402" spans="1:10">
      <c r="A402" t="s">
        <v>385</v>
      </c>
      <c r="B402" t="s">
        <v>157</v>
      </c>
      <c r="C402" t="s">
        <v>359</v>
      </c>
      <c r="D402" t="s">
        <v>355</v>
      </c>
      <c r="E402">
        <v>41.578192703482003</v>
      </c>
      <c r="F402">
        <v>234.96355049320101</v>
      </c>
      <c r="G402">
        <v>12.3618523670253</v>
      </c>
      <c r="H402">
        <v>28.770058463529899</v>
      </c>
      <c r="I402">
        <v>31.414801969722099</v>
      </c>
      <c r="J402">
        <v>210.94427158961301</v>
      </c>
    </row>
    <row r="403" spans="1:10">
      <c r="A403" t="s">
        <v>385</v>
      </c>
      <c r="B403" t="s">
        <v>157</v>
      </c>
      <c r="C403" t="s">
        <v>359</v>
      </c>
      <c r="D403" t="s">
        <v>356</v>
      </c>
      <c r="E403">
        <v>41.578192702923403</v>
      </c>
      <c r="F403">
        <v>233.36127466977501</v>
      </c>
      <c r="G403">
        <v>13.517117892015699</v>
      </c>
      <c r="H403">
        <v>28.886283541484602</v>
      </c>
      <c r="I403">
        <v>14.6688418687887</v>
      </c>
      <c r="J403">
        <v>971.88829905460898</v>
      </c>
    </row>
    <row r="404" spans="1:10">
      <c r="A404" t="s">
        <v>385</v>
      </c>
      <c r="B404" t="s">
        <v>157</v>
      </c>
      <c r="C404" t="s">
        <v>360</v>
      </c>
      <c r="D404" t="s">
        <v>355</v>
      </c>
      <c r="E404">
        <v>28.382367100939</v>
      </c>
      <c r="F404">
        <v>94.095437657627201</v>
      </c>
      <c r="G404">
        <v>16.669646945127301</v>
      </c>
      <c r="H404">
        <v>19.842199632269999</v>
      </c>
      <c r="I404">
        <v>40.339754866095198</v>
      </c>
      <c r="J404">
        <v>118.237684230851</v>
      </c>
    </row>
    <row r="405" spans="1:10">
      <c r="A405" t="s">
        <v>385</v>
      </c>
      <c r="B405" t="s">
        <v>157</v>
      </c>
      <c r="C405" t="s">
        <v>360</v>
      </c>
      <c r="D405" t="s">
        <v>356</v>
      </c>
      <c r="E405">
        <v>28.382367100849802</v>
      </c>
      <c r="F405">
        <v>93.469335375564398</v>
      </c>
      <c r="G405">
        <v>18.703241541543399</v>
      </c>
      <c r="H405">
        <v>19.911969686651702</v>
      </c>
      <c r="I405">
        <v>22.586619194626198</v>
      </c>
      <c r="J405">
        <v>362.10349634935199</v>
      </c>
    </row>
    <row r="406" spans="1:10">
      <c r="A406" t="s">
        <v>385</v>
      </c>
      <c r="B406" t="s">
        <v>158</v>
      </c>
      <c r="C406" t="s">
        <v>359</v>
      </c>
      <c r="D406" t="s">
        <v>355</v>
      </c>
      <c r="E406">
        <v>3825.8356810570199</v>
      </c>
      <c r="F406">
        <v>1108.9115594055199</v>
      </c>
      <c r="G406">
        <v>575.73333530761602</v>
      </c>
      <c r="H406">
        <v>13887.9769266846</v>
      </c>
      <c r="I406">
        <v>25449.702270670401</v>
      </c>
      <c r="J406">
        <v>31036.157738965299</v>
      </c>
    </row>
    <row r="407" spans="1:10">
      <c r="A407" t="s">
        <v>385</v>
      </c>
      <c r="B407" t="s">
        <v>158</v>
      </c>
      <c r="C407" t="s">
        <v>359</v>
      </c>
      <c r="D407" t="s">
        <v>356</v>
      </c>
      <c r="E407">
        <v>3825.8356810620298</v>
      </c>
      <c r="F407">
        <v>1111.6496769948001</v>
      </c>
      <c r="G407">
        <v>580.06992835176504</v>
      </c>
      <c r="H407">
        <v>13899.4187101754</v>
      </c>
      <c r="I407">
        <v>26332.026933126199</v>
      </c>
      <c r="J407">
        <v>31497.223587644701</v>
      </c>
    </row>
    <row r="408" spans="1:10">
      <c r="A408" t="s">
        <v>385</v>
      </c>
      <c r="B408" t="s">
        <v>158</v>
      </c>
      <c r="C408" t="s">
        <v>360</v>
      </c>
      <c r="D408" t="s">
        <v>355</v>
      </c>
      <c r="E408">
        <v>1773.06280107918</v>
      </c>
      <c r="F408">
        <v>960.26745566244995</v>
      </c>
      <c r="G408">
        <v>307.75279177065602</v>
      </c>
      <c r="H408">
        <v>5041.8393689549202</v>
      </c>
      <c r="I408">
        <v>9585.5249274260605</v>
      </c>
      <c r="J408">
        <v>13381.589789241099</v>
      </c>
    </row>
    <row r="409" spans="1:10">
      <c r="A409" t="s">
        <v>385</v>
      </c>
      <c r="B409" t="s">
        <v>158</v>
      </c>
      <c r="C409" t="s">
        <v>360</v>
      </c>
      <c r="D409" t="s">
        <v>356</v>
      </c>
      <c r="E409">
        <v>1773.0628010839</v>
      </c>
      <c r="F409">
        <v>977.80480642720499</v>
      </c>
      <c r="G409">
        <v>318.13365105911203</v>
      </c>
      <c r="H409">
        <v>5043.4690103989096</v>
      </c>
      <c r="I409">
        <v>9658.0897695467502</v>
      </c>
      <c r="J409">
        <v>14190.402533549501</v>
      </c>
    </row>
    <row r="410" spans="1:10">
      <c r="A410" t="s">
        <v>385</v>
      </c>
      <c r="B410" t="s">
        <v>159</v>
      </c>
      <c r="C410" t="s">
        <v>359</v>
      </c>
      <c r="D410" t="s">
        <v>355</v>
      </c>
      <c r="E410">
        <v>2977.5916843404002</v>
      </c>
      <c r="F410">
        <v>955.21939672206202</v>
      </c>
      <c r="G410">
        <v>1901.75156330548</v>
      </c>
      <c r="H410">
        <v>7665.47160503747</v>
      </c>
      <c r="I410">
        <v>11425.310195312</v>
      </c>
      <c r="J410">
        <v>18322.1943236728</v>
      </c>
    </row>
    <row r="411" spans="1:10">
      <c r="A411" t="s">
        <v>385</v>
      </c>
      <c r="B411" t="s">
        <v>159</v>
      </c>
      <c r="C411" t="s">
        <v>359</v>
      </c>
      <c r="D411" t="s">
        <v>356</v>
      </c>
      <c r="E411">
        <v>2977.59168434095</v>
      </c>
      <c r="F411">
        <v>957.67553350854496</v>
      </c>
      <c r="G411">
        <v>1908.26321590467</v>
      </c>
      <c r="H411">
        <v>7667.7170701436398</v>
      </c>
      <c r="I411">
        <v>4776.1866094397701</v>
      </c>
      <c r="J411">
        <v>15363.4990445603</v>
      </c>
    </row>
    <row r="412" spans="1:10">
      <c r="A412" t="s">
        <v>385</v>
      </c>
      <c r="B412" t="s">
        <v>159</v>
      </c>
      <c r="C412" t="s">
        <v>360</v>
      </c>
      <c r="D412" t="s">
        <v>355</v>
      </c>
      <c r="E412">
        <v>1083.5026674783201</v>
      </c>
      <c r="F412">
        <v>470.86297811552498</v>
      </c>
      <c r="G412">
        <v>696.810513997312</v>
      </c>
      <c r="H412">
        <v>2830.11619834976</v>
      </c>
      <c r="I412">
        <v>4175.0660897736598</v>
      </c>
      <c r="J412">
        <v>6533.8641032813102</v>
      </c>
    </row>
    <row r="413" spans="1:10">
      <c r="A413" t="s">
        <v>385</v>
      </c>
      <c r="B413" t="s">
        <v>159</v>
      </c>
      <c r="C413" t="s">
        <v>360</v>
      </c>
      <c r="D413" t="s">
        <v>356</v>
      </c>
      <c r="E413">
        <v>1083.50266747863</v>
      </c>
      <c r="F413">
        <v>473.59245977565598</v>
      </c>
      <c r="G413">
        <v>699.86323129808</v>
      </c>
      <c r="H413">
        <v>2830.3377302266599</v>
      </c>
      <c r="I413">
        <v>1741.3036664188501</v>
      </c>
      <c r="J413">
        <v>5567.0246507778802</v>
      </c>
    </row>
    <row r="414" spans="1:10">
      <c r="A414" t="s">
        <v>385</v>
      </c>
      <c r="B414" t="s">
        <v>160</v>
      </c>
      <c r="C414" t="s">
        <v>359</v>
      </c>
      <c r="D414" t="s">
        <v>355</v>
      </c>
      <c r="E414">
        <v>301.86766675373599</v>
      </c>
      <c r="F414">
        <v>1199.34643978748</v>
      </c>
      <c r="G414">
        <v>845.46449674504095</v>
      </c>
      <c r="H414">
        <v>2631.9234347319202</v>
      </c>
      <c r="I414">
        <v>1657.8721183506</v>
      </c>
      <c r="J414">
        <v>1894.12077325475</v>
      </c>
    </row>
    <row r="415" spans="1:10">
      <c r="A415" t="s">
        <v>385</v>
      </c>
      <c r="B415" t="s">
        <v>160</v>
      </c>
      <c r="C415" t="s">
        <v>359</v>
      </c>
      <c r="D415" t="s">
        <v>356</v>
      </c>
      <c r="E415">
        <v>301.86766675519698</v>
      </c>
      <c r="F415">
        <v>1198.92258232316</v>
      </c>
      <c r="G415">
        <v>838.17428271517599</v>
      </c>
      <c r="H415">
        <v>2640.1672123021099</v>
      </c>
      <c r="I415">
        <v>4496.1708313893196</v>
      </c>
      <c r="J415">
        <v>5623.153438927</v>
      </c>
    </row>
    <row r="416" spans="1:10">
      <c r="A416" t="s">
        <v>385</v>
      </c>
      <c r="B416" t="s">
        <v>160</v>
      </c>
      <c r="C416" t="s">
        <v>360</v>
      </c>
      <c r="D416" t="s">
        <v>355</v>
      </c>
      <c r="E416">
        <v>296.87739903644598</v>
      </c>
      <c r="F416">
        <v>714.10325541981501</v>
      </c>
      <c r="G416">
        <v>348.96284901529901</v>
      </c>
      <c r="H416">
        <v>1331.37394873585</v>
      </c>
      <c r="I416">
        <v>772.65883303795704</v>
      </c>
      <c r="J416">
        <v>2059.9209643353101</v>
      </c>
    </row>
    <row r="417" spans="1:10">
      <c r="A417" t="s">
        <v>385</v>
      </c>
      <c r="B417" t="s">
        <v>160</v>
      </c>
      <c r="C417" t="s">
        <v>360</v>
      </c>
      <c r="D417" t="s">
        <v>356</v>
      </c>
      <c r="E417">
        <v>296.87739903696598</v>
      </c>
      <c r="F417">
        <v>726.48231155202905</v>
      </c>
      <c r="G417">
        <v>346.57524306949801</v>
      </c>
      <c r="H417">
        <v>1335.00926834343</v>
      </c>
      <c r="I417">
        <v>1797.0254331441699</v>
      </c>
      <c r="J417">
        <v>3629.9256895886201</v>
      </c>
    </row>
    <row r="418" spans="1:10">
      <c r="A418" t="s">
        <v>386</v>
      </c>
      <c r="B418" t="s">
        <v>136</v>
      </c>
      <c r="C418" t="s">
        <v>359</v>
      </c>
      <c r="D418" t="s">
        <v>355</v>
      </c>
      <c r="E418">
        <v>40.113163468900403</v>
      </c>
      <c r="F418">
        <v>32.2930492934264</v>
      </c>
      <c r="G418">
        <v>6.76038748818738</v>
      </c>
      <c r="H418">
        <v>35.520633872936898</v>
      </c>
      <c r="I418">
        <v>18.4654280360933</v>
      </c>
      <c r="J418">
        <v>692.98966907758199</v>
      </c>
    </row>
    <row r="419" spans="1:10">
      <c r="A419" t="s">
        <v>386</v>
      </c>
      <c r="B419" t="s">
        <v>136</v>
      </c>
      <c r="C419" t="s">
        <v>359</v>
      </c>
      <c r="D419" t="s">
        <v>356</v>
      </c>
      <c r="E419">
        <v>40.113163468965702</v>
      </c>
      <c r="F419">
        <v>33.875968066690199</v>
      </c>
      <c r="G419">
        <v>8.4437480847606405</v>
      </c>
      <c r="H419">
        <v>35.6188914527363</v>
      </c>
      <c r="I419">
        <v>6.6477112534043297</v>
      </c>
      <c r="J419">
        <v>704.88278898012004</v>
      </c>
    </row>
    <row r="420" spans="1:10">
      <c r="A420" t="s">
        <v>386</v>
      </c>
      <c r="B420" t="s">
        <v>136</v>
      </c>
      <c r="C420" t="s">
        <v>360</v>
      </c>
      <c r="D420" t="s">
        <v>355</v>
      </c>
      <c r="E420">
        <v>41.3629415086073</v>
      </c>
      <c r="F420">
        <v>24.831563516254199</v>
      </c>
      <c r="G420">
        <v>2.89105346248218</v>
      </c>
      <c r="H420">
        <v>25.296618778500299</v>
      </c>
      <c r="I420">
        <v>7.1645463585752998</v>
      </c>
      <c r="J420">
        <v>338.85279761031097</v>
      </c>
    </row>
    <row r="421" spans="1:10">
      <c r="A421" t="s">
        <v>386</v>
      </c>
      <c r="B421" t="s">
        <v>136</v>
      </c>
      <c r="C421" t="s">
        <v>360</v>
      </c>
      <c r="D421" t="s">
        <v>356</v>
      </c>
      <c r="E421">
        <v>41.3629415086221</v>
      </c>
      <c r="F421">
        <v>26.630378401215498</v>
      </c>
      <c r="G421">
        <v>3.3620426463461901</v>
      </c>
      <c r="H421">
        <v>25.3578585001782</v>
      </c>
      <c r="I421">
        <v>5.2425316921034302</v>
      </c>
      <c r="J421">
        <v>299.25010150790098</v>
      </c>
    </row>
    <row r="422" spans="1:10">
      <c r="A422" t="s">
        <v>386</v>
      </c>
      <c r="B422" t="s">
        <v>137</v>
      </c>
      <c r="C422" t="s">
        <v>359</v>
      </c>
      <c r="D422" t="s">
        <v>355</v>
      </c>
      <c r="E422">
        <v>54.353775429993497</v>
      </c>
      <c r="F422">
        <v>25.256727152615898</v>
      </c>
      <c r="G422">
        <v>22.1469005179639</v>
      </c>
      <c r="H422">
        <v>22.447854404805099</v>
      </c>
      <c r="I422">
        <v>44.628040613790397</v>
      </c>
      <c r="J422">
        <v>178.329537311075</v>
      </c>
    </row>
    <row r="423" spans="1:10">
      <c r="A423" t="s">
        <v>386</v>
      </c>
      <c r="B423" t="s">
        <v>137</v>
      </c>
      <c r="C423" t="s">
        <v>359</v>
      </c>
      <c r="D423" t="s">
        <v>356</v>
      </c>
      <c r="E423">
        <v>54.353775429975201</v>
      </c>
      <c r="F423">
        <v>26.0866647992022</v>
      </c>
      <c r="G423">
        <v>23.995286802518301</v>
      </c>
      <c r="H423">
        <v>22.546914664682799</v>
      </c>
      <c r="I423">
        <v>29.379157860585298</v>
      </c>
      <c r="J423">
        <v>147.772115804371</v>
      </c>
    </row>
    <row r="424" spans="1:10">
      <c r="A424" t="s">
        <v>386</v>
      </c>
      <c r="B424" t="s">
        <v>137</v>
      </c>
      <c r="C424" t="s">
        <v>360</v>
      </c>
      <c r="D424" t="s">
        <v>355</v>
      </c>
      <c r="E424">
        <v>100.99524251679</v>
      </c>
      <c r="F424">
        <v>45.190890143421903</v>
      </c>
      <c r="G424">
        <v>9.0502110066697607</v>
      </c>
      <c r="H424">
        <v>18.9773579343947</v>
      </c>
      <c r="I424">
        <v>17.731407940088999</v>
      </c>
      <c r="J424">
        <v>177.78354099895199</v>
      </c>
    </row>
    <row r="425" spans="1:10">
      <c r="A425" t="s">
        <v>386</v>
      </c>
      <c r="B425" t="s">
        <v>137</v>
      </c>
      <c r="C425" t="s">
        <v>360</v>
      </c>
      <c r="D425" t="s">
        <v>356</v>
      </c>
      <c r="E425">
        <v>100.99524251674499</v>
      </c>
      <c r="F425">
        <v>47.194337932778602</v>
      </c>
      <c r="G425">
        <v>9.6679672419614899</v>
      </c>
      <c r="H425">
        <v>19.043256982689702</v>
      </c>
      <c r="I425">
        <v>12.5980723524778</v>
      </c>
      <c r="J425">
        <v>60.430777395587</v>
      </c>
    </row>
    <row r="426" spans="1:10">
      <c r="A426" t="s">
        <v>386</v>
      </c>
      <c r="B426" t="s">
        <v>138</v>
      </c>
      <c r="C426" t="s">
        <v>359</v>
      </c>
      <c r="D426" t="s">
        <v>355</v>
      </c>
      <c r="E426">
        <v>33.6016734352961</v>
      </c>
      <c r="F426">
        <v>14.494511570011699</v>
      </c>
      <c r="G426">
        <v>21.297999570754399</v>
      </c>
      <c r="H426">
        <v>26.578516119715399</v>
      </c>
      <c r="I426">
        <v>40.258716849524497</v>
      </c>
      <c r="J426">
        <v>55.924848829312602</v>
      </c>
    </row>
    <row r="427" spans="1:10">
      <c r="A427" t="s">
        <v>386</v>
      </c>
      <c r="B427" t="s">
        <v>138</v>
      </c>
      <c r="C427" t="s">
        <v>359</v>
      </c>
      <c r="D427" t="s">
        <v>356</v>
      </c>
      <c r="E427">
        <v>33.601673435263699</v>
      </c>
      <c r="F427">
        <v>15.2509207304015</v>
      </c>
      <c r="G427">
        <v>23.124906168575599</v>
      </c>
      <c r="H427">
        <v>26.6781670379902</v>
      </c>
      <c r="I427">
        <v>31.000856582117901</v>
      </c>
      <c r="J427">
        <v>41.198113532865598</v>
      </c>
    </row>
    <row r="428" spans="1:10">
      <c r="A428" t="s">
        <v>386</v>
      </c>
      <c r="B428" t="s">
        <v>138</v>
      </c>
      <c r="C428" t="s">
        <v>360</v>
      </c>
      <c r="D428" t="s">
        <v>355</v>
      </c>
      <c r="E428">
        <v>95.364106831817907</v>
      </c>
      <c r="F428">
        <v>39.295016763643801</v>
      </c>
      <c r="G428">
        <v>8.7838050701371309</v>
      </c>
      <c r="H428">
        <v>20.5041689056258</v>
      </c>
      <c r="I428">
        <v>15.8553135803743</v>
      </c>
      <c r="J428">
        <v>129.504082169599</v>
      </c>
    </row>
    <row r="429" spans="1:10">
      <c r="A429" t="s">
        <v>386</v>
      </c>
      <c r="B429" t="s">
        <v>138</v>
      </c>
      <c r="C429" t="s">
        <v>360</v>
      </c>
      <c r="D429" t="s">
        <v>356</v>
      </c>
      <c r="E429">
        <v>95.364106831719894</v>
      </c>
      <c r="F429">
        <v>41.481987247886899</v>
      </c>
      <c r="G429">
        <v>9.3923114526154503</v>
      </c>
      <c r="H429">
        <v>20.5703669715449</v>
      </c>
      <c r="I429">
        <v>13.588233620886699</v>
      </c>
      <c r="J429">
        <v>21.1685349530248</v>
      </c>
    </row>
    <row r="430" spans="1:10">
      <c r="A430" t="s">
        <v>386</v>
      </c>
      <c r="B430" t="s">
        <v>139</v>
      </c>
      <c r="C430" t="s">
        <v>359</v>
      </c>
      <c r="D430" t="s">
        <v>355</v>
      </c>
      <c r="E430">
        <v>51.501389419385902</v>
      </c>
      <c r="F430">
        <v>22.5303523446002</v>
      </c>
      <c r="G430">
        <v>22.0756916801264</v>
      </c>
      <c r="H430">
        <v>22.331607660428901</v>
      </c>
      <c r="I430">
        <v>44.084651129061903</v>
      </c>
      <c r="J430">
        <v>229.67934228259</v>
      </c>
    </row>
    <row r="431" spans="1:10">
      <c r="A431" t="s">
        <v>386</v>
      </c>
      <c r="B431" t="s">
        <v>139</v>
      </c>
      <c r="C431" t="s">
        <v>359</v>
      </c>
      <c r="D431" t="s">
        <v>356</v>
      </c>
      <c r="E431">
        <v>51.501389419405399</v>
      </c>
      <c r="F431">
        <v>23.504213457200301</v>
      </c>
      <c r="G431">
        <v>23.924477216165499</v>
      </c>
      <c r="H431">
        <v>22.4306163037181</v>
      </c>
      <c r="I431">
        <v>29.647643600313799</v>
      </c>
      <c r="J431">
        <v>219.07808343757799</v>
      </c>
    </row>
    <row r="432" spans="1:10">
      <c r="A432" t="s">
        <v>386</v>
      </c>
      <c r="B432" t="s">
        <v>139</v>
      </c>
      <c r="C432" t="s">
        <v>360</v>
      </c>
      <c r="D432" t="s">
        <v>355</v>
      </c>
      <c r="E432">
        <v>117.288683269796</v>
      </c>
      <c r="F432">
        <v>52.0218168912957</v>
      </c>
      <c r="G432">
        <v>9.4803480943073506</v>
      </c>
      <c r="H432">
        <v>19.0104000950178</v>
      </c>
      <c r="I432">
        <v>18.811447471344199</v>
      </c>
      <c r="J432">
        <v>178.841243381043</v>
      </c>
    </row>
    <row r="433" spans="1:10">
      <c r="A433" t="s">
        <v>386</v>
      </c>
      <c r="B433" t="s">
        <v>139</v>
      </c>
      <c r="C433" t="s">
        <v>360</v>
      </c>
      <c r="D433" t="s">
        <v>356</v>
      </c>
      <c r="E433">
        <v>117.28868326983699</v>
      </c>
      <c r="F433">
        <v>54.500940613774802</v>
      </c>
      <c r="G433">
        <v>10.0624872096621</v>
      </c>
      <c r="H433">
        <v>19.076166153546101</v>
      </c>
      <c r="I433">
        <v>12.8573837510828</v>
      </c>
      <c r="J433">
        <v>86.539297511198896</v>
      </c>
    </row>
    <row r="434" spans="1:10">
      <c r="A434" t="s">
        <v>386</v>
      </c>
      <c r="B434" t="s">
        <v>140</v>
      </c>
      <c r="C434" t="s">
        <v>359</v>
      </c>
      <c r="D434" t="s">
        <v>355</v>
      </c>
      <c r="E434">
        <v>77.092191487995294</v>
      </c>
      <c r="F434">
        <v>30.200216851461899</v>
      </c>
      <c r="G434">
        <v>20.459675398998399</v>
      </c>
      <c r="H434">
        <v>26.196082684343502</v>
      </c>
      <c r="I434">
        <v>42.467427685525401</v>
      </c>
      <c r="J434">
        <v>465.32582153604898</v>
      </c>
    </row>
    <row r="435" spans="1:10">
      <c r="A435" t="s">
        <v>386</v>
      </c>
      <c r="B435" t="s">
        <v>140</v>
      </c>
      <c r="C435" t="s">
        <v>359</v>
      </c>
      <c r="D435" t="s">
        <v>356</v>
      </c>
      <c r="E435">
        <v>77.092191487932894</v>
      </c>
      <c r="F435">
        <v>31.778325383203999</v>
      </c>
      <c r="G435">
        <v>22.338779073682801</v>
      </c>
      <c r="H435">
        <v>26.295184913154301</v>
      </c>
      <c r="I435">
        <v>26.099538272723599</v>
      </c>
      <c r="J435">
        <v>428.28077048752101</v>
      </c>
    </row>
    <row r="436" spans="1:10">
      <c r="A436" t="s">
        <v>386</v>
      </c>
      <c r="B436" t="s">
        <v>140</v>
      </c>
      <c r="C436" t="s">
        <v>360</v>
      </c>
      <c r="D436" t="s">
        <v>355</v>
      </c>
      <c r="E436">
        <v>100.190777860773</v>
      </c>
      <c r="F436">
        <v>47.504228398778501</v>
      </c>
      <c r="G436">
        <v>8.51793705453656</v>
      </c>
      <c r="H436">
        <v>22.202014639326698</v>
      </c>
      <c r="I436">
        <v>17.746269311130199</v>
      </c>
      <c r="J436">
        <v>238.15255692034199</v>
      </c>
    </row>
    <row r="437" spans="1:10">
      <c r="A437" t="s">
        <v>386</v>
      </c>
      <c r="B437" t="s">
        <v>140</v>
      </c>
      <c r="C437" t="s">
        <v>360</v>
      </c>
      <c r="D437" t="s">
        <v>356</v>
      </c>
      <c r="E437">
        <v>100.190777860645</v>
      </c>
      <c r="F437">
        <v>50.422453318149103</v>
      </c>
      <c r="G437">
        <v>9.1032257453522405</v>
      </c>
      <c r="H437">
        <v>22.268098067199102</v>
      </c>
      <c r="I437">
        <v>10.6332327505117</v>
      </c>
      <c r="J437">
        <v>166.64057656145599</v>
      </c>
    </row>
    <row r="438" spans="1:10">
      <c r="A438" t="s">
        <v>386</v>
      </c>
      <c r="B438" t="s">
        <v>141</v>
      </c>
      <c r="C438" t="s">
        <v>359</v>
      </c>
      <c r="D438" t="s">
        <v>355</v>
      </c>
      <c r="E438">
        <v>25.727452181448001</v>
      </c>
      <c r="F438">
        <v>30.2992780781187</v>
      </c>
      <c r="G438">
        <v>8.9556176420081908</v>
      </c>
      <c r="H438">
        <v>33.635897241447601</v>
      </c>
      <c r="I438">
        <v>26.083524773547701</v>
      </c>
      <c r="J438">
        <v>624.23357635356604</v>
      </c>
    </row>
    <row r="439" spans="1:10">
      <c r="A439" t="s">
        <v>386</v>
      </c>
      <c r="B439" t="s">
        <v>141</v>
      </c>
      <c r="C439" t="s">
        <v>359</v>
      </c>
      <c r="D439" t="s">
        <v>356</v>
      </c>
      <c r="E439">
        <v>25.727452181452701</v>
      </c>
      <c r="F439">
        <v>31.071080713740301</v>
      </c>
      <c r="G439">
        <v>10.7881190636633</v>
      </c>
      <c r="H439">
        <v>33.734045788423302</v>
      </c>
      <c r="I439">
        <v>6.2855036178790398</v>
      </c>
      <c r="J439">
        <v>673.75079773081495</v>
      </c>
    </row>
    <row r="440" spans="1:10">
      <c r="A440" t="s">
        <v>386</v>
      </c>
      <c r="B440" t="s">
        <v>141</v>
      </c>
      <c r="C440" t="s">
        <v>360</v>
      </c>
      <c r="D440" t="s">
        <v>355</v>
      </c>
      <c r="E440">
        <v>25.668715717556601</v>
      </c>
      <c r="F440">
        <v>22.6339650540801</v>
      </c>
      <c r="G440">
        <v>4.6139138345892601</v>
      </c>
      <c r="H440">
        <v>26.109516414686102</v>
      </c>
      <c r="I440">
        <v>12.123642481000701</v>
      </c>
      <c r="J440">
        <v>278.37024437858599</v>
      </c>
    </row>
    <row r="441" spans="1:10">
      <c r="A441" t="s">
        <v>386</v>
      </c>
      <c r="B441" t="s">
        <v>141</v>
      </c>
      <c r="C441" t="s">
        <v>360</v>
      </c>
      <c r="D441" t="s">
        <v>356</v>
      </c>
      <c r="E441">
        <v>25.668715717552001</v>
      </c>
      <c r="F441">
        <v>25.889937663365799</v>
      </c>
      <c r="G441">
        <v>5.0346939562564303</v>
      </c>
      <c r="H441">
        <v>26.176009982722899</v>
      </c>
      <c r="I441">
        <v>3.8441637899363301</v>
      </c>
      <c r="J441">
        <v>267.65120099206001</v>
      </c>
    </row>
    <row r="442" spans="1:10">
      <c r="A442" t="s">
        <v>386</v>
      </c>
      <c r="B442" t="s">
        <v>142</v>
      </c>
      <c r="C442" t="s">
        <v>359</v>
      </c>
      <c r="D442" t="s">
        <v>355</v>
      </c>
      <c r="E442">
        <v>63.653001353394103</v>
      </c>
      <c r="F442">
        <v>30.804989118018501</v>
      </c>
      <c r="G442">
        <v>5.1038776587834302</v>
      </c>
      <c r="H442">
        <v>40.302613188489197</v>
      </c>
      <c r="I442">
        <v>10.4472804049758</v>
      </c>
      <c r="J442">
        <v>701.97583626610901</v>
      </c>
    </row>
    <row r="443" spans="1:10">
      <c r="A443" t="s">
        <v>386</v>
      </c>
      <c r="B443" t="s">
        <v>142</v>
      </c>
      <c r="C443" t="s">
        <v>359</v>
      </c>
      <c r="D443" t="s">
        <v>356</v>
      </c>
      <c r="E443">
        <v>63.653001353445198</v>
      </c>
      <c r="F443">
        <v>32.653243438381097</v>
      </c>
      <c r="G443">
        <v>6.0684669738612804</v>
      </c>
      <c r="H443">
        <v>40.397570479974803</v>
      </c>
      <c r="I443">
        <v>7.5612694414856199</v>
      </c>
      <c r="J443">
        <v>693.947498223514</v>
      </c>
    </row>
    <row r="444" spans="1:10">
      <c r="A444" t="s">
        <v>386</v>
      </c>
      <c r="B444" t="s">
        <v>142</v>
      </c>
      <c r="C444" t="s">
        <v>360</v>
      </c>
      <c r="D444" t="s">
        <v>355</v>
      </c>
      <c r="E444">
        <v>44.138447153322097</v>
      </c>
      <c r="F444">
        <v>24.932443693936701</v>
      </c>
      <c r="G444">
        <v>2.5427651912282299</v>
      </c>
      <c r="H444">
        <v>25.861106374981802</v>
      </c>
      <c r="I444">
        <v>4.6939603366731504</v>
      </c>
      <c r="J444">
        <v>341.60755222277197</v>
      </c>
    </row>
    <row r="445" spans="1:10">
      <c r="A445" t="s">
        <v>386</v>
      </c>
      <c r="B445" t="s">
        <v>142</v>
      </c>
      <c r="C445" t="s">
        <v>360</v>
      </c>
      <c r="D445" t="s">
        <v>356</v>
      </c>
      <c r="E445">
        <v>44.138447153291203</v>
      </c>
      <c r="F445">
        <v>26.7828996045561</v>
      </c>
      <c r="G445">
        <v>3.1451956612906899</v>
      </c>
      <c r="H445">
        <v>25.920667852145598</v>
      </c>
      <c r="I445">
        <v>5.03558586050152</v>
      </c>
      <c r="J445">
        <v>295.60476431766199</v>
      </c>
    </row>
    <row r="446" spans="1:10">
      <c r="A446" t="s">
        <v>386</v>
      </c>
      <c r="B446" t="s">
        <v>143</v>
      </c>
      <c r="C446" t="s">
        <v>359</v>
      </c>
      <c r="D446" t="s">
        <v>355</v>
      </c>
      <c r="E446">
        <v>111.41930661503299</v>
      </c>
      <c r="F446">
        <v>34.146834672941502</v>
      </c>
      <c r="G446">
        <v>14.3351940790228</v>
      </c>
      <c r="H446">
        <v>34.747681817070401</v>
      </c>
      <c r="I446">
        <v>22.515463583377102</v>
      </c>
      <c r="J446">
        <v>413.32878541165297</v>
      </c>
    </row>
    <row r="447" spans="1:10">
      <c r="A447" t="s">
        <v>386</v>
      </c>
      <c r="B447" t="s">
        <v>143</v>
      </c>
      <c r="C447" t="s">
        <v>359</v>
      </c>
      <c r="D447" t="s">
        <v>356</v>
      </c>
      <c r="E447">
        <v>111.419306615032</v>
      </c>
      <c r="F447">
        <v>35.513706313861</v>
      </c>
      <c r="G447">
        <v>15.5603186722764</v>
      </c>
      <c r="H447">
        <v>34.8341328510664</v>
      </c>
      <c r="I447">
        <v>25.785541186542901</v>
      </c>
      <c r="J447">
        <v>356.514621949108</v>
      </c>
    </row>
    <row r="448" spans="1:10">
      <c r="A448" t="s">
        <v>386</v>
      </c>
      <c r="B448" t="s">
        <v>143</v>
      </c>
      <c r="C448" t="s">
        <v>360</v>
      </c>
      <c r="D448" t="s">
        <v>355</v>
      </c>
      <c r="E448">
        <v>128.60863097799401</v>
      </c>
      <c r="F448">
        <v>40.048372744132301</v>
      </c>
      <c r="G448">
        <v>8.4030642457140896</v>
      </c>
      <c r="H448">
        <v>19.777093399006201</v>
      </c>
      <c r="I448">
        <v>11.4163286638468</v>
      </c>
      <c r="J448">
        <v>241.940312650583</v>
      </c>
    </row>
    <row r="449" spans="1:10">
      <c r="A449" t="s">
        <v>386</v>
      </c>
      <c r="B449" t="s">
        <v>143</v>
      </c>
      <c r="C449" t="s">
        <v>360</v>
      </c>
      <c r="D449" t="s">
        <v>356</v>
      </c>
      <c r="E449">
        <v>128.608630977959</v>
      </c>
      <c r="F449">
        <v>41.932856631330203</v>
      </c>
      <c r="G449">
        <v>9.2746317243303196</v>
      </c>
      <c r="H449">
        <v>19.838551692088998</v>
      </c>
      <c r="I449">
        <v>17.136648613904001</v>
      </c>
      <c r="J449">
        <v>146.80422473942599</v>
      </c>
    </row>
    <row r="450" spans="1:10">
      <c r="A450" t="s">
        <v>386</v>
      </c>
      <c r="B450" t="s">
        <v>144</v>
      </c>
      <c r="C450" t="s">
        <v>359</v>
      </c>
      <c r="D450" t="s">
        <v>355</v>
      </c>
      <c r="E450">
        <v>70.985310636919493</v>
      </c>
      <c r="F450">
        <v>26.762833321398201</v>
      </c>
      <c r="G450">
        <v>16.057656719199201</v>
      </c>
      <c r="H450">
        <v>36.785769621793797</v>
      </c>
      <c r="I450">
        <v>27.481590432657502</v>
      </c>
      <c r="J450">
        <v>453.30379453753898</v>
      </c>
    </row>
    <row r="451" spans="1:10">
      <c r="A451" t="s">
        <v>386</v>
      </c>
      <c r="B451" t="s">
        <v>144</v>
      </c>
      <c r="C451" t="s">
        <v>359</v>
      </c>
      <c r="D451" t="s">
        <v>356</v>
      </c>
      <c r="E451">
        <v>70.985310636898106</v>
      </c>
      <c r="F451">
        <v>28.222448905210999</v>
      </c>
      <c r="G451">
        <v>17.251683681551601</v>
      </c>
      <c r="H451">
        <v>36.874482931765897</v>
      </c>
      <c r="I451">
        <v>26.075462357031899</v>
      </c>
      <c r="J451">
        <v>439.650803700278</v>
      </c>
    </row>
    <row r="452" spans="1:10">
      <c r="A452" t="s">
        <v>386</v>
      </c>
      <c r="B452" t="s">
        <v>144</v>
      </c>
      <c r="C452" t="s">
        <v>360</v>
      </c>
      <c r="D452" t="s">
        <v>355</v>
      </c>
      <c r="E452">
        <v>93.918606804583504</v>
      </c>
      <c r="F452">
        <v>40.029833426274102</v>
      </c>
      <c r="G452">
        <v>7.55384155591985</v>
      </c>
      <c r="H452">
        <v>21.370718404525999</v>
      </c>
      <c r="I452">
        <v>11.681427465415799</v>
      </c>
      <c r="J452">
        <v>227.37994797393199</v>
      </c>
    </row>
    <row r="453" spans="1:10">
      <c r="A453" t="s">
        <v>386</v>
      </c>
      <c r="B453" t="s">
        <v>144</v>
      </c>
      <c r="C453" t="s">
        <v>360</v>
      </c>
      <c r="D453" t="s">
        <v>356</v>
      </c>
      <c r="E453">
        <v>93.918606804673004</v>
      </c>
      <c r="F453">
        <v>43.010681654031103</v>
      </c>
      <c r="G453">
        <v>8.2862503833352807</v>
      </c>
      <c r="H453">
        <v>21.4322863368469</v>
      </c>
      <c r="I453">
        <v>13.8337757949802</v>
      </c>
      <c r="J453">
        <v>170.97944346678901</v>
      </c>
    </row>
    <row r="454" spans="1:10">
      <c r="A454" t="s">
        <v>386</v>
      </c>
      <c r="B454" t="s">
        <v>145</v>
      </c>
      <c r="C454" t="s">
        <v>359</v>
      </c>
      <c r="D454" t="s">
        <v>355</v>
      </c>
      <c r="E454">
        <v>45.091706372313801</v>
      </c>
      <c r="F454">
        <v>26.3560792623542</v>
      </c>
      <c r="G454">
        <v>6.8123637616661901</v>
      </c>
      <c r="H454">
        <v>37.564387623606599</v>
      </c>
      <c r="I454">
        <v>15.299105855365401</v>
      </c>
      <c r="J454">
        <v>634.28011901187404</v>
      </c>
    </row>
    <row r="455" spans="1:10">
      <c r="A455" t="s">
        <v>386</v>
      </c>
      <c r="B455" t="s">
        <v>145</v>
      </c>
      <c r="C455" t="s">
        <v>359</v>
      </c>
      <c r="D455" t="s">
        <v>356</v>
      </c>
      <c r="E455">
        <v>45.091706372196597</v>
      </c>
      <c r="F455">
        <v>27.4916997078866</v>
      </c>
      <c r="G455">
        <v>7.8974544914124802</v>
      </c>
      <c r="H455">
        <v>37.659238361135401</v>
      </c>
      <c r="I455">
        <v>8.6827971156513595</v>
      </c>
      <c r="J455">
        <v>662.75301896853796</v>
      </c>
    </row>
    <row r="456" spans="1:10">
      <c r="A456" t="s">
        <v>386</v>
      </c>
      <c r="B456" t="s">
        <v>145</v>
      </c>
      <c r="C456" t="s">
        <v>360</v>
      </c>
      <c r="D456" t="s">
        <v>355</v>
      </c>
      <c r="E456">
        <v>28.164485304395502</v>
      </c>
      <c r="F456">
        <v>21.928105063548699</v>
      </c>
      <c r="G456">
        <v>2.8781706752418899</v>
      </c>
      <c r="H456">
        <v>26.2613920638879</v>
      </c>
      <c r="I456">
        <v>5.9579290605014901</v>
      </c>
      <c r="J456">
        <v>281.03982639805201</v>
      </c>
    </row>
    <row r="457" spans="1:10">
      <c r="A457" t="s">
        <v>386</v>
      </c>
      <c r="B457" t="s">
        <v>145</v>
      </c>
      <c r="C457" t="s">
        <v>360</v>
      </c>
      <c r="D457" t="s">
        <v>356</v>
      </c>
      <c r="E457">
        <v>28.164485304458701</v>
      </c>
      <c r="F457">
        <v>25.311468638843099</v>
      </c>
      <c r="G457">
        <v>3.3013848647717499</v>
      </c>
      <c r="H457">
        <v>26.327076079299999</v>
      </c>
      <c r="I457">
        <v>4.6959057492150498</v>
      </c>
      <c r="J457">
        <v>264.26907640239301</v>
      </c>
    </row>
    <row r="458" spans="1:10">
      <c r="A458" t="s">
        <v>386</v>
      </c>
      <c r="B458" t="s">
        <v>146</v>
      </c>
      <c r="C458" t="s">
        <v>359</v>
      </c>
      <c r="D458" t="s">
        <v>355</v>
      </c>
      <c r="E458">
        <v>158.31061113305901</v>
      </c>
      <c r="F458">
        <v>63.686227820671</v>
      </c>
      <c r="G458">
        <v>20.823420782423099</v>
      </c>
      <c r="H458">
        <v>78.242726286302798</v>
      </c>
      <c r="I458">
        <v>58.162946006588299</v>
      </c>
      <c r="J458">
        <v>1021.75755525405</v>
      </c>
    </row>
    <row r="459" spans="1:10">
      <c r="A459" t="s">
        <v>386</v>
      </c>
      <c r="B459" t="s">
        <v>146</v>
      </c>
      <c r="C459" t="s">
        <v>359</v>
      </c>
      <c r="D459" t="s">
        <v>356</v>
      </c>
      <c r="E459">
        <v>158.310611133245</v>
      </c>
      <c r="F459">
        <v>65.638384198114295</v>
      </c>
      <c r="G459">
        <v>23.929218222520699</v>
      </c>
      <c r="H459">
        <v>78.512548028324701</v>
      </c>
      <c r="I459">
        <v>15.463178977300499</v>
      </c>
      <c r="J459">
        <v>1012.5630878995501</v>
      </c>
    </row>
    <row r="460" spans="1:10">
      <c r="A460" t="s">
        <v>386</v>
      </c>
      <c r="B460" t="s">
        <v>146</v>
      </c>
      <c r="C460" t="s">
        <v>360</v>
      </c>
      <c r="D460" t="s">
        <v>355</v>
      </c>
      <c r="E460">
        <v>185.35407480533701</v>
      </c>
      <c r="F460">
        <v>71.591727042210806</v>
      </c>
      <c r="G460">
        <v>8.2903938713290604</v>
      </c>
      <c r="H460">
        <v>61.691953324990898</v>
      </c>
      <c r="I460">
        <v>22.210405354505301</v>
      </c>
      <c r="J460">
        <v>591.995786022576</v>
      </c>
    </row>
    <row r="461" spans="1:10">
      <c r="A461" t="s">
        <v>386</v>
      </c>
      <c r="B461" t="s">
        <v>146</v>
      </c>
      <c r="C461" t="s">
        <v>360</v>
      </c>
      <c r="D461" t="s">
        <v>356</v>
      </c>
      <c r="E461">
        <v>185.35407480552499</v>
      </c>
      <c r="F461">
        <v>74.685524401558396</v>
      </c>
      <c r="G461">
        <v>9.3232381019434207</v>
      </c>
      <c r="H461">
        <v>61.872436362106697</v>
      </c>
      <c r="I461">
        <v>8.2176015961705797</v>
      </c>
      <c r="J461">
        <v>440.60567429283702</v>
      </c>
    </row>
    <row r="462" spans="1:10">
      <c r="A462" t="s">
        <v>386</v>
      </c>
      <c r="B462" t="s">
        <v>147</v>
      </c>
      <c r="C462" t="s">
        <v>359</v>
      </c>
      <c r="D462" t="s">
        <v>355</v>
      </c>
      <c r="E462">
        <v>97.711483849435893</v>
      </c>
      <c r="F462">
        <v>83.705814985926494</v>
      </c>
      <c r="G462">
        <v>20.262553783003501</v>
      </c>
      <c r="H462">
        <v>67.829316611278401</v>
      </c>
      <c r="I462">
        <v>42.988368211113603</v>
      </c>
      <c r="J462">
        <v>476.39316195437402</v>
      </c>
    </row>
    <row r="463" spans="1:10">
      <c r="A463" t="s">
        <v>386</v>
      </c>
      <c r="B463" t="s">
        <v>147</v>
      </c>
      <c r="C463" t="s">
        <v>359</v>
      </c>
      <c r="D463" t="s">
        <v>356</v>
      </c>
      <c r="E463">
        <v>97.711483849021903</v>
      </c>
      <c r="F463">
        <v>85.418036570489093</v>
      </c>
      <c r="G463">
        <v>22.0320191916799</v>
      </c>
      <c r="H463">
        <v>67.937232473676403</v>
      </c>
      <c r="I463">
        <v>27.2656268579154</v>
      </c>
      <c r="J463">
        <v>384.257938556574</v>
      </c>
    </row>
    <row r="464" spans="1:10">
      <c r="A464" t="s">
        <v>386</v>
      </c>
      <c r="B464" t="s">
        <v>147</v>
      </c>
      <c r="C464" t="s">
        <v>360</v>
      </c>
      <c r="D464" t="s">
        <v>355</v>
      </c>
      <c r="E464">
        <v>48.055084660336497</v>
      </c>
      <c r="F464">
        <v>100.205510016451</v>
      </c>
      <c r="G464">
        <v>8.8636267279916598</v>
      </c>
      <c r="H464">
        <v>49.7067940579051</v>
      </c>
      <c r="I464">
        <v>15.765291000239101</v>
      </c>
      <c r="J464">
        <v>332.22007577571702</v>
      </c>
    </row>
    <row r="465" spans="1:10">
      <c r="A465" t="s">
        <v>386</v>
      </c>
      <c r="B465" t="s">
        <v>147</v>
      </c>
      <c r="C465" t="s">
        <v>360</v>
      </c>
      <c r="D465" t="s">
        <v>356</v>
      </c>
      <c r="E465">
        <v>48.0550846601136</v>
      </c>
      <c r="F465">
        <v>102.581926698362</v>
      </c>
      <c r="G465">
        <v>9.2665141544324801</v>
      </c>
      <c r="H465">
        <v>49.777042805182703</v>
      </c>
      <c r="I465">
        <v>18.215214453136198</v>
      </c>
      <c r="J465">
        <v>145.389221296187</v>
      </c>
    </row>
    <row r="466" spans="1:10">
      <c r="A466" t="s">
        <v>386</v>
      </c>
      <c r="B466" t="s">
        <v>148</v>
      </c>
      <c r="C466" t="s">
        <v>359</v>
      </c>
      <c r="D466" t="s">
        <v>355</v>
      </c>
      <c r="E466">
        <v>366.81130119865799</v>
      </c>
      <c r="F466">
        <v>69.685677230712699</v>
      </c>
      <c r="G466">
        <v>26.599732888858401</v>
      </c>
      <c r="H466">
        <v>22.317714699744599</v>
      </c>
      <c r="I466">
        <v>48.483292020720199</v>
      </c>
      <c r="J466">
        <v>158.75286805488</v>
      </c>
    </row>
    <row r="467" spans="1:10">
      <c r="A467" t="s">
        <v>386</v>
      </c>
      <c r="B467" t="s">
        <v>148</v>
      </c>
      <c r="C467" t="s">
        <v>359</v>
      </c>
      <c r="D467" t="s">
        <v>356</v>
      </c>
      <c r="E467">
        <v>366.811301198671</v>
      </c>
      <c r="F467">
        <v>70.443008591515394</v>
      </c>
      <c r="G467">
        <v>27.845131824312499</v>
      </c>
      <c r="H467">
        <v>22.390509769246101</v>
      </c>
      <c r="I467">
        <v>38.698552522511399</v>
      </c>
      <c r="J467">
        <v>161.768107266285</v>
      </c>
    </row>
    <row r="468" spans="1:10">
      <c r="A468" t="s">
        <v>386</v>
      </c>
      <c r="B468" t="s">
        <v>148</v>
      </c>
      <c r="C468" t="s">
        <v>360</v>
      </c>
      <c r="D468" t="s">
        <v>355</v>
      </c>
      <c r="E468">
        <v>448.44086102577103</v>
      </c>
      <c r="F468">
        <v>108.206240962644</v>
      </c>
      <c r="G468">
        <v>16.224171720339498</v>
      </c>
      <c r="H468">
        <v>14.5525805130258</v>
      </c>
      <c r="I468">
        <v>28.036585891655001</v>
      </c>
      <c r="J468">
        <v>245.164048787864</v>
      </c>
    </row>
    <row r="469" spans="1:10">
      <c r="A469" t="s">
        <v>386</v>
      </c>
      <c r="B469" t="s">
        <v>148</v>
      </c>
      <c r="C469" t="s">
        <v>360</v>
      </c>
      <c r="D469" t="s">
        <v>356</v>
      </c>
      <c r="E469">
        <v>448.44086102578302</v>
      </c>
      <c r="F469">
        <v>110.22440149805701</v>
      </c>
      <c r="G469">
        <v>16.344086065611201</v>
      </c>
      <c r="H469">
        <v>14.606157968131299</v>
      </c>
      <c r="I469">
        <v>24.105212834370601</v>
      </c>
      <c r="J469">
        <v>115.88329656257299</v>
      </c>
    </row>
    <row r="470" spans="1:10">
      <c r="A470" t="s">
        <v>386</v>
      </c>
      <c r="B470" t="s">
        <v>149</v>
      </c>
      <c r="C470" t="s">
        <v>359</v>
      </c>
      <c r="D470" t="s">
        <v>355</v>
      </c>
      <c r="E470">
        <v>183.68238357518899</v>
      </c>
      <c r="F470">
        <v>30.447439561976999</v>
      </c>
      <c r="G470">
        <v>49.678519181994098</v>
      </c>
      <c r="H470">
        <v>22.040812669701999</v>
      </c>
      <c r="I470">
        <v>86.476559205050805</v>
      </c>
      <c r="J470">
        <v>66.014291673168302</v>
      </c>
    </row>
    <row r="471" spans="1:10">
      <c r="A471" t="s">
        <v>386</v>
      </c>
      <c r="B471" t="s">
        <v>149</v>
      </c>
      <c r="C471" t="s">
        <v>359</v>
      </c>
      <c r="D471" t="s">
        <v>356</v>
      </c>
      <c r="E471">
        <v>183.682383575214</v>
      </c>
      <c r="F471">
        <v>31.209131343145899</v>
      </c>
      <c r="G471">
        <v>51.032954304194597</v>
      </c>
      <c r="H471">
        <v>22.0902726960874</v>
      </c>
      <c r="I471">
        <v>74.677926606194902</v>
      </c>
      <c r="J471">
        <v>49.294982360373801</v>
      </c>
    </row>
    <row r="472" spans="1:10">
      <c r="A472" t="s">
        <v>386</v>
      </c>
      <c r="B472" t="s">
        <v>149</v>
      </c>
      <c r="C472" t="s">
        <v>360</v>
      </c>
      <c r="D472" t="s">
        <v>355</v>
      </c>
      <c r="E472">
        <v>493.33328918233298</v>
      </c>
      <c r="F472">
        <v>83.828860156001895</v>
      </c>
      <c r="G472">
        <v>19.114126933498699</v>
      </c>
      <c r="H472">
        <v>20.825707819623599</v>
      </c>
      <c r="I472">
        <v>33.266715927295898</v>
      </c>
      <c r="J472">
        <v>178.112437386012</v>
      </c>
    </row>
    <row r="473" spans="1:10">
      <c r="A473" t="s">
        <v>386</v>
      </c>
      <c r="B473" t="s">
        <v>149</v>
      </c>
      <c r="C473" t="s">
        <v>360</v>
      </c>
      <c r="D473" t="s">
        <v>356</v>
      </c>
      <c r="E473">
        <v>493.33328918240801</v>
      </c>
      <c r="F473">
        <v>86.074800968014998</v>
      </c>
      <c r="G473">
        <v>19.577370116248002</v>
      </c>
      <c r="H473">
        <v>20.87628617995</v>
      </c>
      <c r="I473">
        <v>28.653236221293199</v>
      </c>
      <c r="J473">
        <v>95.923091275494897</v>
      </c>
    </row>
    <row r="474" spans="1:10">
      <c r="A474" t="s">
        <v>386</v>
      </c>
      <c r="B474" t="s">
        <v>150</v>
      </c>
      <c r="C474" t="s">
        <v>359</v>
      </c>
      <c r="D474" t="s">
        <v>355</v>
      </c>
      <c r="E474">
        <v>995.22921108943501</v>
      </c>
      <c r="F474">
        <v>63.861316975887902</v>
      </c>
      <c r="G474">
        <v>43.568626617635601</v>
      </c>
      <c r="H474">
        <v>16.164618964887602</v>
      </c>
      <c r="I474">
        <v>75.538758400053297</v>
      </c>
      <c r="J474">
        <v>211.11899915747</v>
      </c>
    </row>
    <row r="475" spans="1:10">
      <c r="A475" t="s">
        <v>386</v>
      </c>
      <c r="B475" t="s">
        <v>150</v>
      </c>
      <c r="C475" t="s">
        <v>359</v>
      </c>
      <c r="D475" t="s">
        <v>356</v>
      </c>
      <c r="E475">
        <v>995.22921108944001</v>
      </c>
      <c r="F475">
        <v>64.898130263012405</v>
      </c>
      <c r="G475">
        <v>44.917938690833303</v>
      </c>
      <c r="H475">
        <v>16.231893371277</v>
      </c>
      <c r="I475">
        <v>66.062547249860202</v>
      </c>
      <c r="J475">
        <v>168.19542466148499</v>
      </c>
    </row>
    <row r="476" spans="1:10">
      <c r="A476" t="s">
        <v>386</v>
      </c>
      <c r="B476" t="s">
        <v>150</v>
      </c>
      <c r="C476" t="s">
        <v>360</v>
      </c>
      <c r="D476" t="s">
        <v>355</v>
      </c>
      <c r="E476">
        <v>557.18505721762301</v>
      </c>
      <c r="F476">
        <v>134.627335863052</v>
      </c>
      <c r="G476">
        <v>19.1886643081817</v>
      </c>
      <c r="H476">
        <v>13.943898125449101</v>
      </c>
      <c r="I476">
        <v>32.526212150830602</v>
      </c>
      <c r="J476">
        <v>260.35173332636998</v>
      </c>
    </row>
    <row r="477" spans="1:10">
      <c r="A477" t="s">
        <v>386</v>
      </c>
      <c r="B477" t="s">
        <v>150</v>
      </c>
      <c r="C477" t="s">
        <v>360</v>
      </c>
      <c r="D477" t="s">
        <v>356</v>
      </c>
      <c r="E477">
        <v>557.18505721762301</v>
      </c>
      <c r="F477">
        <v>137.10881755124899</v>
      </c>
      <c r="G477">
        <v>19.4774385760443</v>
      </c>
      <c r="H477">
        <v>13.973592369408699</v>
      </c>
      <c r="I477">
        <v>29.365869216962299</v>
      </c>
      <c r="J477">
        <v>186.99829239547299</v>
      </c>
    </row>
    <row r="478" spans="1:10">
      <c r="A478" t="s">
        <v>386</v>
      </c>
      <c r="B478" t="s">
        <v>151</v>
      </c>
      <c r="C478" t="s">
        <v>359</v>
      </c>
      <c r="D478" t="s">
        <v>355</v>
      </c>
      <c r="E478">
        <v>111.178315800505</v>
      </c>
      <c r="F478">
        <v>65.090472293826593</v>
      </c>
      <c r="G478">
        <v>23.473945648721202</v>
      </c>
      <c r="H478">
        <v>29.855898531007099</v>
      </c>
      <c r="I478">
        <v>42.431212791370001</v>
      </c>
      <c r="J478">
        <v>411.91789601236798</v>
      </c>
    </row>
    <row r="479" spans="1:10">
      <c r="A479" t="s">
        <v>386</v>
      </c>
      <c r="B479" t="s">
        <v>151</v>
      </c>
      <c r="C479" t="s">
        <v>359</v>
      </c>
      <c r="D479" t="s">
        <v>356</v>
      </c>
      <c r="E479">
        <v>111.178315800487</v>
      </c>
      <c r="F479">
        <v>66.669524848228903</v>
      </c>
      <c r="G479">
        <v>24.8385365621684</v>
      </c>
      <c r="H479">
        <v>29.939066114340601</v>
      </c>
      <c r="I479">
        <v>35.471629184504202</v>
      </c>
      <c r="J479">
        <v>326.52709350524498</v>
      </c>
    </row>
    <row r="480" spans="1:10">
      <c r="A480" t="s">
        <v>386</v>
      </c>
      <c r="B480" t="s">
        <v>151</v>
      </c>
      <c r="C480" t="s">
        <v>360</v>
      </c>
      <c r="D480" t="s">
        <v>355</v>
      </c>
      <c r="E480">
        <v>88.350171700381097</v>
      </c>
      <c r="F480">
        <v>101.19556326201</v>
      </c>
      <c r="G480">
        <v>12.812870358382501</v>
      </c>
      <c r="H480">
        <v>25.931782207876399</v>
      </c>
      <c r="I480">
        <v>20.825101859459199</v>
      </c>
      <c r="J480">
        <v>269.54676989971802</v>
      </c>
    </row>
    <row r="481" spans="1:10">
      <c r="A481" t="s">
        <v>386</v>
      </c>
      <c r="B481" t="s">
        <v>151</v>
      </c>
      <c r="C481" t="s">
        <v>360</v>
      </c>
      <c r="D481" t="s">
        <v>356</v>
      </c>
      <c r="E481">
        <v>88.350171700334201</v>
      </c>
      <c r="F481">
        <v>103.987661562276</v>
      </c>
      <c r="G481">
        <v>13.2226829360955</v>
      </c>
      <c r="H481">
        <v>25.987900049282398</v>
      </c>
      <c r="I481">
        <v>22.248842343550901</v>
      </c>
      <c r="J481">
        <v>163.635931989358</v>
      </c>
    </row>
    <row r="482" spans="1:10">
      <c r="A482" t="s">
        <v>386</v>
      </c>
      <c r="B482" t="s">
        <v>152</v>
      </c>
      <c r="C482" t="s">
        <v>359</v>
      </c>
      <c r="D482" t="s">
        <v>355</v>
      </c>
      <c r="E482">
        <v>96.532493942120496</v>
      </c>
      <c r="F482">
        <v>70.838304213479404</v>
      </c>
      <c r="G482">
        <v>23.637368009628599</v>
      </c>
      <c r="H482">
        <v>30.1719859120103</v>
      </c>
      <c r="I482">
        <v>35.470116452413102</v>
      </c>
      <c r="J482">
        <v>368.15591122657901</v>
      </c>
    </row>
    <row r="483" spans="1:10">
      <c r="A483" t="s">
        <v>386</v>
      </c>
      <c r="B483" t="s">
        <v>152</v>
      </c>
      <c r="C483" t="s">
        <v>359</v>
      </c>
      <c r="D483" t="s">
        <v>356</v>
      </c>
      <c r="E483">
        <v>96.532493942051403</v>
      </c>
      <c r="F483">
        <v>72.146878932519797</v>
      </c>
      <c r="G483">
        <v>24.843936885167299</v>
      </c>
      <c r="H483">
        <v>30.250424683394499</v>
      </c>
      <c r="I483">
        <v>42.118614369263398</v>
      </c>
      <c r="J483">
        <v>280.91347153680101</v>
      </c>
    </row>
    <row r="484" spans="1:10">
      <c r="A484" t="s">
        <v>386</v>
      </c>
      <c r="B484" t="s">
        <v>152</v>
      </c>
      <c r="C484" t="s">
        <v>360</v>
      </c>
      <c r="D484" t="s">
        <v>355</v>
      </c>
      <c r="E484">
        <v>47.214504917967602</v>
      </c>
      <c r="F484">
        <v>83.433225786711503</v>
      </c>
      <c r="G484">
        <v>11.299004306528699</v>
      </c>
      <c r="H484">
        <v>21.125578105053901</v>
      </c>
      <c r="I484">
        <v>16.6271022398602</v>
      </c>
      <c r="J484">
        <v>260.39440743755</v>
      </c>
    </row>
    <row r="485" spans="1:10">
      <c r="A485" t="s">
        <v>386</v>
      </c>
      <c r="B485" t="s">
        <v>152</v>
      </c>
      <c r="C485" t="s">
        <v>360</v>
      </c>
      <c r="D485" t="s">
        <v>356</v>
      </c>
      <c r="E485">
        <v>47.214504917958301</v>
      </c>
      <c r="F485">
        <v>85.231500037919503</v>
      </c>
      <c r="G485">
        <v>11.7009095952598</v>
      </c>
      <c r="H485">
        <v>21.179254839109198</v>
      </c>
      <c r="I485">
        <v>20.2146389248554</v>
      </c>
      <c r="J485">
        <v>109.156066303453</v>
      </c>
    </row>
    <row r="486" spans="1:10">
      <c r="A486" t="s">
        <v>386</v>
      </c>
      <c r="B486" t="s">
        <v>153</v>
      </c>
      <c r="C486" t="s">
        <v>359</v>
      </c>
      <c r="D486" t="s">
        <v>355</v>
      </c>
      <c r="E486">
        <v>83.001329212997405</v>
      </c>
      <c r="F486">
        <v>57.574812538086498</v>
      </c>
      <c r="G486">
        <v>23.512644809136301</v>
      </c>
      <c r="H486">
        <v>31.854488162020399</v>
      </c>
      <c r="I486">
        <v>39.919903306584501</v>
      </c>
      <c r="J486">
        <v>390.24069865882399</v>
      </c>
    </row>
    <row r="487" spans="1:10">
      <c r="A487" t="s">
        <v>386</v>
      </c>
      <c r="B487" t="s">
        <v>153</v>
      </c>
      <c r="C487" t="s">
        <v>359</v>
      </c>
      <c r="D487" t="s">
        <v>356</v>
      </c>
      <c r="E487">
        <v>83.001329212971498</v>
      </c>
      <c r="F487">
        <v>59.0486697193924</v>
      </c>
      <c r="G487">
        <v>24.718169262906201</v>
      </c>
      <c r="H487">
        <v>31.9319622549793</v>
      </c>
      <c r="I487">
        <v>37.498471982325398</v>
      </c>
      <c r="J487">
        <v>351.56878772997402</v>
      </c>
    </row>
    <row r="488" spans="1:10">
      <c r="A488" t="s">
        <v>386</v>
      </c>
      <c r="B488" t="s">
        <v>153</v>
      </c>
      <c r="C488" t="s">
        <v>360</v>
      </c>
      <c r="D488" t="s">
        <v>355</v>
      </c>
      <c r="E488">
        <v>49.356540165271703</v>
      </c>
      <c r="F488">
        <v>89.930271259381598</v>
      </c>
      <c r="G488">
        <v>15.3858742591152</v>
      </c>
      <c r="H488">
        <v>19.651697795036601</v>
      </c>
      <c r="I488">
        <v>22.744489217728901</v>
      </c>
      <c r="J488">
        <v>252.01298390790001</v>
      </c>
    </row>
    <row r="489" spans="1:10">
      <c r="A489" t="s">
        <v>386</v>
      </c>
      <c r="B489" t="s">
        <v>153</v>
      </c>
      <c r="C489" t="s">
        <v>360</v>
      </c>
      <c r="D489" t="s">
        <v>356</v>
      </c>
      <c r="E489">
        <v>49.356540165269799</v>
      </c>
      <c r="F489">
        <v>92.735617697529904</v>
      </c>
      <c r="G489">
        <v>15.955932169796201</v>
      </c>
      <c r="H489">
        <v>19.702293885801101</v>
      </c>
      <c r="I489">
        <v>27.528587573175798</v>
      </c>
      <c r="J489">
        <v>160.686098319309</v>
      </c>
    </row>
    <row r="490" spans="1:10">
      <c r="A490" t="s">
        <v>386</v>
      </c>
      <c r="B490" t="s">
        <v>154</v>
      </c>
      <c r="C490" t="s">
        <v>359</v>
      </c>
      <c r="D490" t="s">
        <v>355</v>
      </c>
      <c r="E490">
        <v>29.027121325323701</v>
      </c>
      <c r="F490">
        <v>28.022390550175999</v>
      </c>
      <c r="G490">
        <v>7.5505605430818603</v>
      </c>
      <c r="H490">
        <v>28.546345751793201</v>
      </c>
      <c r="I490">
        <v>12.499393523581899</v>
      </c>
      <c r="J490">
        <v>1102.77983029914</v>
      </c>
    </row>
    <row r="491" spans="1:10">
      <c r="A491" t="s">
        <v>386</v>
      </c>
      <c r="B491" t="s">
        <v>154</v>
      </c>
      <c r="C491" t="s">
        <v>359</v>
      </c>
      <c r="D491" t="s">
        <v>356</v>
      </c>
      <c r="E491">
        <v>29.0271213254576</v>
      </c>
      <c r="F491">
        <v>29.035356170680998</v>
      </c>
      <c r="G491">
        <v>9.5471053363702492</v>
      </c>
      <c r="H491">
        <v>28.668216104617802</v>
      </c>
      <c r="I491">
        <v>16.541999292214399</v>
      </c>
      <c r="J491">
        <v>1092.9724457275499</v>
      </c>
    </row>
    <row r="492" spans="1:10">
      <c r="A492" t="s">
        <v>386</v>
      </c>
      <c r="B492" t="s">
        <v>154</v>
      </c>
      <c r="C492" t="s">
        <v>360</v>
      </c>
      <c r="D492" t="s">
        <v>355</v>
      </c>
      <c r="E492">
        <v>16.5418077042028</v>
      </c>
      <c r="F492">
        <v>11.553190190079301</v>
      </c>
      <c r="G492">
        <v>5.4530498794195603</v>
      </c>
      <c r="H492">
        <v>22.8246025982546</v>
      </c>
      <c r="I492">
        <v>7.1570666756948</v>
      </c>
      <c r="J492">
        <v>409.547893894227</v>
      </c>
    </row>
    <row r="493" spans="1:10">
      <c r="A493" t="s">
        <v>386</v>
      </c>
      <c r="B493" t="s">
        <v>154</v>
      </c>
      <c r="C493" t="s">
        <v>360</v>
      </c>
      <c r="D493" t="s">
        <v>356</v>
      </c>
      <c r="E493">
        <v>16.541807704207301</v>
      </c>
      <c r="F493">
        <v>12.0330495681605</v>
      </c>
      <c r="G493">
        <v>7.2896867144285897</v>
      </c>
      <c r="H493">
        <v>22.904588574753301</v>
      </c>
      <c r="I493">
        <v>14.482997757266199</v>
      </c>
      <c r="J493">
        <v>405.34462940295498</v>
      </c>
    </row>
    <row r="494" spans="1:10">
      <c r="A494" t="s">
        <v>386</v>
      </c>
      <c r="B494" t="s">
        <v>155</v>
      </c>
      <c r="C494" t="s">
        <v>359</v>
      </c>
      <c r="D494" t="s">
        <v>355</v>
      </c>
      <c r="E494">
        <v>56.002100579428202</v>
      </c>
      <c r="F494">
        <v>26.5917608805903</v>
      </c>
      <c r="G494">
        <v>6.3482367087327898</v>
      </c>
      <c r="H494">
        <v>38.509462789358203</v>
      </c>
      <c r="I494">
        <v>11.032775281740999</v>
      </c>
      <c r="J494">
        <v>1038.7550526546099</v>
      </c>
    </row>
    <row r="495" spans="1:10">
      <c r="A495" t="s">
        <v>386</v>
      </c>
      <c r="B495" t="s">
        <v>155</v>
      </c>
      <c r="C495" t="s">
        <v>359</v>
      </c>
      <c r="D495" t="s">
        <v>356</v>
      </c>
      <c r="E495">
        <v>56.002100579633399</v>
      </c>
      <c r="F495">
        <v>27.6923454946226</v>
      </c>
      <c r="G495">
        <v>8.4488282810048592</v>
      </c>
      <c r="H495">
        <v>38.621982666766598</v>
      </c>
      <c r="I495">
        <v>15.0222514795223</v>
      </c>
      <c r="J495">
        <v>1018.81052487998</v>
      </c>
    </row>
    <row r="496" spans="1:10">
      <c r="A496" t="s">
        <v>386</v>
      </c>
      <c r="B496" t="s">
        <v>155</v>
      </c>
      <c r="C496" t="s">
        <v>360</v>
      </c>
      <c r="D496" t="s">
        <v>355</v>
      </c>
      <c r="E496">
        <v>25.317707233745502</v>
      </c>
      <c r="F496">
        <v>11.596008630645199</v>
      </c>
      <c r="G496">
        <v>5.3034414000922299</v>
      </c>
      <c r="H496">
        <v>23.662311711322101</v>
      </c>
      <c r="I496">
        <v>6.9966338247621698</v>
      </c>
      <c r="J496">
        <v>383.895557500054</v>
      </c>
    </row>
    <row r="497" spans="1:10">
      <c r="A497" t="s">
        <v>386</v>
      </c>
      <c r="B497" t="s">
        <v>155</v>
      </c>
      <c r="C497" t="s">
        <v>360</v>
      </c>
      <c r="D497" t="s">
        <v>356</v>
      </c>
      <c r="E497">
        <v>25.317707233802199</v>
      </c>
      <c r="F497">
        <v>12.171993383735099</v>
      </c>
      <c r="G497">
        <v>7.1647117929039501</v>
      </c>
      <c r="H497">
        <v>23.738839863694398</v>
      </c>
      <c r="I497">
        <v>14.188395955660701</v>
      </c>
      <c r="J497">
        <v>375.19676657115002</v>
      </c>
    </row>
    <row r="498" spans="1:10">
      <c r="A498" t="s">
        <v>386</v>
      </c>
      <c r="B498" t="s">
        <v>156</v>
      </c>
      <c r="C498" t="s">
        <v>359</v>
      </c>
      <c r="D498" t="s">
        <v>355</v>
      </c>
      <c r="E498">
        <v>29.901558078007302</v>
      </c>
      <c r="F498">
        <v>32.6222835700502</v>
      </c>
      <c r="G498">
        <v>9.4474487244818395</v>
      </c>
      <c r="H498">
        <v>28.748799507218799</v>
      </c>
      <c r="I498">
        <v>21.210108916686501</v>
      </c>
      <c r="J498">
        <v>1094.51866920765</v>
      </c>
    </row>
    <row r="499" spans="1:10">
      <c r="A499" t="s">
        <v>386</v>
      </c>
      <c r="B499" t="s">
        <v>156</v>
      </c>
      <c r="C499" t="s">
        <v>359</v>
      </c>
      <c r="D499" t="s">
        <v>356</v>
      </c>
      <c r="E499">
        <v>29.9015580779703</v>
      </c>
      <c r="F499">
        <v>33.449222448848197</v>
      </c>
      <c r="G499">
        <v>11.4659505584622</v>
      </c>
      <c r="H499">
        <v>28.867426939161501</v>
      </c>
      <c r="I499">
        <v>13.0157601076496</v>
      </c>
      <c r="J499">
        <v>1102.7558781422299</v>
      </c>
    </row>
    <row r="500" spans="1:10">
      <c r="A500" t="s">
        <v>386</v>
      </c>
      <c r="B500" t="s">
        <v>156</v>
      </c>
      <c r="C500" t="s">
        <v>360</v>
      </c>
      <c r="D500" t="s">
        <v>355</v>
      </c>
      <c r="E500">
        <v>39.455940604860402</v>
      </c>
      <c r="F500">
        <v>19.6010845366574</v>
      </c>
      <c r="G500">
        <v>9.2687501147465596</v>
      </c>
      <c r="H500">
        <v>21.984892271097799</v>
      </c>
      <c r="I500">
        <v>17.622671305400299</v>
      </c>
      <c r="J500">
        <v>408.55085749680399</v>
      </c>
    </row>
    <row r="501" spans="1:10">
      <c r="A501" t="s">
        <v>386</v>
      </c>
      <c r="B501" t="s">
        <v>156</v>
      </c>
      <c r="C501" t="s">
        <v>360</v>
      </c>
      <c r="D501" t="s">
        <v>356</v>
      </c>
      <c r="E501">
        <v>39.455940604852003</v>
      </c>
      <c r="F501">
        <v>20.052455332086399</v>
      </c>
      <c r="G501">
        <v>12.4813835916075</v>
      </c>
      <c r="H501">
        <v>22.063355156211198</v>
      </c>
      <c r="I501">
        <v>17.3681303541502</v>
      </c>
      <c r="J501">
        <v>407.47514018419503</v>
      </c>
    </row>
    <row r="502" spans="1:10">
      <c r="A502" t="s">
        <v>386</v>
      </c>
      <c r="B502" t="s">
        <v>157</v>
      </c>
      <c r="C502" t="s">
        <v>359</v>
      </c>
      <c r="D502" t="s">
        <v>355</v>
      </c>
      <c r="E502">
        <v>62.644690094025698</v>
      </c>
      <c r="F502">
        <v>31.020179699312902</v>
      </c>
      <c r="G502">
        <v>8.5106622914936008</v>
      </c>
      <c r="H502">
        <v>35.164471335759401</v>
      </c>
      <c r="I502">
        <v>19.588319343026701</v>
      </c>
      <c r="J502">
        <v>1052.0842537323001</v>
      </c>
    </row>
    <row r="503" spans="1:10">
      <c r="A503" t="s">
        <v>386</v>
      </c>
      <c r="B503" t="s">
        <v>157</v>
      </c>
      <c r="C503" t="s">
        <v>359</v>
      </c>
      <c r="D503" t="s">
        <v>356</v>
      </c>
      <c r="E503">
        <v>62.644690093874203</v>
      </c>
      <c r="F503">
        <v>32.355946966015303</v>
      </c>
      <c r="G503">
        <v>10.5484216677867</v>
      </c>
      <c r="H503">
        <v>35.278164059458</v>
      </c>
      <c r="I503">
        <v>12.195625557162501</v>
      </c>
      <c r="J503">
        <v>1006.24557199424</v>
      </c>
    </row>
    <row r="504" spans="1:10">
      <c r="A504" t="s">
        <v>386</v>
      </c>
      <c r="B504" t="s">
        <v>157</v>
      </c>
      <c r="C504" t="s">
        <v>360</v>
      </c>
      <c r="D504" t="s">
        <v>355</v>
      </c>
      <c r="E504">
        <v>34.4305127806659</v>
      </c>
      <c r="F504">
        <v>12.425239982840299</v>
      </c>
      <c r="G504">
        <v>10.0572451945593</v>
      </c>
      <c r="H504">
        <v>21.3479688437749</v>
      </c>
      <c r="I504">
        <v>18.723535973785399</v>
      </c>
      <c r="J504">
        <v>386.97858722334701</v>
      </c>
    </row>
    <row r="505" spans="1:10">
      <c r="A505" t="s">
        <v>386</v>
      </c>
      <c r="B505" t="s">
        <v>157</v>
      </c>
      <c r="C505" t="s">
        <v>360</v>
      </c>
      <c r="D505" t="s">
        <v>356</v>
      </c>
      <c r="E505">
        <v>34.4305127806374</v>
      </c>
      <c r="F505">
        <v>12.909303136433101</v>
      </c>
      <c r="G505">
        <v>13.2662725475104</v>
      </c>
      <c r="H505">
        <v>21.422807027566101</v>
      </c>
      <c r="I505">
        <v>18.7893343453567</v>
      </c>
      <c r="J505">
        <v>372.84859255340598</v>
      </c>
    </row>
    <row r="506" spans="1:10">
      <c r="A506" t="s">
        <v>386</v>
      </c>
      <c r="B506" t="s">
        <v>158</v>
      </c>
      <c r="C506" t="s">
        <v>359</v>
      </c>
      <c r="D506" t="s">
        <v>355</v>
      </c>
      <c r="E506">
        <v>3900.2250878250402</v>
      </c>
      <c r="F506">
        <v>1108.55108340675</v>
      </c>
      <c r="G506">
        <v>656.83981559292795</v>
      </c>
      <c r="H506">
        <v>2465.7613304727001</v>
      </c>
      <c r="I506">
        <v>27170.5383352561</v>
      </c>
      <c r="J506">
        <v>31958.3134347915</v>
      </c>
    </row>
    <row r="507" spans="1:10">
      <c r="A507" t="s">
        <v>386</v>
      </c>
      <c r="B507" t="s">
        <v>158</v>
      </c>
      <c r="C507" t="s">
        <v>359</v>
      </c>
      <c r="D507" t="s">
        <v>356</v>
      </c>
      <c r="E507">
        <v>3900.2250878257701</v>
      </c>
      <c r="F507">
        <v>1113.3469701742999</v>
      </c>
      <c r="G507">
        <v>669.51283350688504</v>
      </c>
      <c r="H507">
        <v>2479.54436941635</v>
      </c>
      <c r="I507">
        <v>26642.775413747899</v>
      </c>
      <c r="J507">
        <v>30958.516141756001</v>
      </c>
    </row>
    <row r="508" spans="1:10">
      <c r="A508" t="s">
        <v>386</v>
      </c>
      <c r="B508" t="s">
        <v>158</v>
      </c>
      <c r="C508" t="s">
        <v>360</v>
      </c>
      <c r="D508" t="s">
        <v>355</v>
      </c>
      <c r="E508">
        <v>1898.2513112911299</v>
      </c>
      <c r="F508">
        <v>956.25225792977801</v>
      </c>
      <c r="G508">
        <v>383.02240782255302</v>
      </c>
      <c r="H508">
        <v>1863.62009470763</v>
      </c>
      <c r="I508">
        <v>9956.7796252971602</v>
      </c>
      <c r="J508">
        <v>14941.5381313915</v>
      </c>
    </row>
    <row r="509" spans="1:10">
      <c r="A509" t="s">
        <v>386</v>
      </c>
      <c r="B509" t="s">
        <v>158</v>
      </c>
      <c r="C509" t="s">
        <v>360</v>
      </c>
      <c r="D509" t="s">
        <v>356</v>
      </c>
      <c r="E509">
        <v>1898.25131129123</v>
      </c>
      <c r="F509">
        <v>981.28295360751395</v>
      </c>
      <c r="G509">
        <v>393.594434252035</v>
      </c>
      <c r="H509">
        <v>1868.09092963537</v>
      </c>
      <c r="I509">
        <v>9604.8251401536909</v>
      </c>
      <c r="J509">
        <v>14575.873936907699</v>
      </c>
    </row>
    <row r="510" spans="1:10">
      <c r="A510" t="s">
        <v>386</v>
      </c>
      <c r="B510" t="s">
        <v>159</v>
      </c>
      <c r="C510" t="s">
        <v>359</v>
      </c>
      <c r="D510" t="s">
        <v>355</v>
      </c>
      <c r="E510">
        <v>2931.4527926892501</v>
      </c>
      <c r="F510">
        <v>1071.23085959646</v>
      </c>
      <c r="G510">
        <v>525.22077578773894</v>
      </c>
      <c r="H510">
        <v>1316.86826334891</v>
      </c>
      <c r="I510">
        <v>5405.410150228</v>
      </c>
      <c r="J510">
        <v>15822.884207864499</v>
      </c>
    </row>
    <row r="511" spans="1:10">
      <c r="A511" t="s">
        <v>386</v>
      </c>
      <c r="B511" t="s">
        <v>159</v>
      </c>
      <c r="C511" t="s">
        <v>359</v>
      </c>
      <c r="D511" t="s">
        <v>356</v>
      </c>
      <c r="E511">
        <v>2931.45279268884</v>
      </c>
      <c r="F511">
        <v>1073.44275980459</v>
      </c>
      <c r="G511">
        <v>530.95427865361501</v>
      </c>
      <c r="H511">
        <v>1318.96228086266</v>
      </c>
      <c r="I511">
        <v>3779.20748618158</v>
      </c>
      <c r="J511">
        <v>12710.8079506788</v>
      </c>
    </row>
    <row r="512" spans="1:10">
      <c r="A512" t="s">
        <v>386</v>
      </c>
      <c r="B512" t="s">
        <v>159</v>
      </c>
      <c r="C512" t="s">
        <v>360</v>
      </c>
      <c r="D512" t="s">
        <v>355</v>
      </c>
      <c r="E512">
        <v>1072.10878451241</v>
      </c>
      <c r="F512">
        <v>460.315603295779</v>
      </c>
      <c r="G512">
        <v>192.28530946963301</v>
      </c>
      <c r="H512">
        <v>600.87138838897795</v>
      </c>
      <c r="I512">
        <v>1949.63480748711</v>
      </c>
      <c r="J512">
        <v>5761.4129971469501</v>
      </c>
    </row>
    <row r="513" spans="1:10">
      <c r="A513" t="s">
        <v>386</v>
      </c>
      <c r="B513" t="s">
        <v>159</v>
      </c>
      <c r="C513" t="s">
        <v>360</v>
      </c>
      <c r="D513" t="s">
        <v>356</v>
      </c>
      <c r="E513">
        <v>1072.10878451237</v>
      </c>
      <c r="F513">
        <v>466.60753311797902</v>
      </c>
      <c r="G513">
        <v>194.51639737567299</v>
      </c>
      <c r="H513">
        <v>602.07845215837801</v>
      </c>
      <c r="I513">
        <v>1375.7348401814099</v>
      </c>
      <c r="J513">
        <v>4776.2198791686296</v>
      </c>
    </row>
    <row r="514" spans="1:10">
      <c r="A514" t="s">
        <v>386</v>
      </c>
      <c r="B514" t="s">
        <v>160</v>
      </c>
      <c r="C514" t="s">
        <v>359</v>
      </c>
      <c r="D514" t="s">
        <v>355</v>
      </c>
      <c r="E514">
        <v>499.95765267502998</v>
      </c>
      <c r="F514">
        <v>798.14790471597701</v>
      </c>
      <c r="G514">
        <v>243.002981535738</v>
      </c>
      <c r="H514">
        <v>1258.34684701576</v>
      </c>
      <c r="I514">
        <v>4871.6534765901497</v>
      </c>
      <c r="J514">
        <v>6433.1293088760904</v>
      </c>
    </row>
    <row r="515" spans="1:10">
      <c r="A515" t="s">
        <v>386</v>
      </c>
      <c r="B515" t="s">
        <v>160</v>
      </c>
      <c r="C515" t="s">
        <v>359</v>
      </c>
      <c r="D515" t="s">
        <v>356</v>
      </c>
      <c r="E515">
        <v>499.957652674732</v>
      </c>
      <c r="F515">
        <v>800.56523141788296</v>
      </c>
      <c r="G515">
        <v>243.02686869114899</v>
      </c>
      <c r="H515">
        <v>1267.9819514308199</v>
      </c>
      <c r="I515">
        <v>5400.0342842747395</v>
      </c>
      <c r="J515">
        <v>8439.5787651042501</v>
      </c>
    </row>
    <row r="516" spans="1:10">
      <c r="A516" t="s">
        <v>386</v>
      </c>
      <c r="B516" t="s">
        <v>160</v>
      </c>
      <c r="C516" t="s">
        <v>360</v>
      </c>
      <c r="D516" t="s">
        <v>355</v>
      </c>
      <c r="E516">
        <v>499.67336579297103</v>
      </c>
      <c r="F516">
        <v>680.04273990036404</v>
      </c>
      <c r="G516">
        <v>233.06734592870501</v>
      </c>
      <c r="H516">
        <v>1445.72165687083</v>
      </c>
      <c r="I516">
        <v>2011.86178061329</v>
      </c>
      <c r="J516">
        <v>4699.6486907903</v>
      </c>
    </row>
    <row r="517" spans="1:10">
      <c r="A517" t="s">
        <v>386</v>
      </c>
      <c r="B517" t="s">
        <v>160</v>
      </c>
      <c r="C517" t="s">
        <v>360</v>
      </c>
      <c r="D517" t="s">
        <v>356</v>
      </c>
      <c r="E517">
        <v>499.67336579339099</v>
      </c>
      <c r="F517">
        <v>697.28917720680295</v>
      </c>
      <c r="G517">
        <v>237.09763396829399</v>
      </c>
      <c r="H517">
        <v>1451.3070390320399</v>
      </c>
      <c r="I517">
        <v>2342.7482965375002</v>
      </c>
      <c r="J517">
        <v>5580.7719539173804</v>
      </c>
    </row>
    <row r="518" spans="1:10">
      <c r="A518" t="s">
        <v>387</v>
      </c>
      <c r="B518" t="s">
        <v>136</v>
      </c>
      <c r="C518" t="s">
        <v>359</v>
      </c>
      <c r="D518" t="s">
        <v>355</v>
      </c>
      <c r="E518">
        <v>49.841023533823503</v>
      </c>
      <c r="F518">
        <v>34.990680300637301</v>
      </c>
      <c r="G518">
        <v>13.686915566154701</v>
      </c>
      <c r="H518">
        <v>37.990573647715401</v>
      </c>
      <c r="I518">
        <v>35.686398520517201</v>
      </c>
      <c r="J518">
        <v>738.71481220392104</v>
      </c>
    </row>
    <row r="519" spans="1:10">
      <c r="A519" t="s">
        <v>387</v>
      </c>
      <c r="B519" t="s">
        <v>136</v>
      </c>
      <c r="C519" t="s">
        <v>359</v>
      </c>
      <c r="D519" t="s">
        <v>356</v>
      </c>
      <c r="E519">
        <v>49.8410235338253</v>
      </c>
      <c r="F519">
        <v>36.282967415724301</v>
      </c>
      <c r="G519">
        <v>15.3055497794165</v>
      </c>
      <c r="H519">
        <v>38.075547397992402</v>
      </c>
      <c r="I519">
        <v>11.246833464048001</v>
      </c>
      <c r="J519">
        <v>735.06783630648397</v>
      </c>
    </row>
    <row r="520" spans="1:10">
      <c r="A520" t="s">
        <v>387</v>
      </c>
      <c r="B520" t="s">
        <v>136</v>
      </c>
      <c r="C520" t="s">
        <v>360</v>
      </c>
      <c r="D520" t="s">
        <v>355</v>
      </c>
      <c r="E520">
        <v>51.0393663096593</v>
      </c>
      <c r="F520">
        <v>21.625464393023901</v>
      </c>
      <c r="G520">
        <v>6.0632823999940602</v>
      </c>
      <c r="H520">
        <v>26.588941570808601</v>
      </c>
      <c r="I520">
        <v>13.990779131592401</v>
      </c>
      <c r="J520">
        <v>331.47685982451299</v>
      </c>
    </row>
    <row r="521" spans="1:10">
      <c r="A521" t="s">
        <v>387</v>
      </c>
      <c r="B521" t="s">
        <v>136</v>
      </c>
      <c r="C521" t="s">
        <v>360</v>
      </c>
      <c r="D521" t="s">
        <v>356</v>
      </c>
      <c r="E521">
        <v>51.039366309655698</v>
      </c>
      <c r="F521">
        <v>23.107592765947</v>
      </c>
      <c r="G521">
        <v>6.4867581355837398</v>
      </c>
      <c r="H521">
        <v>26.641254545133101</v>
      </c>
      <c r="I521">
        <v>6.9249135188264601</v>
      </c>
      <c r="J521">
        <v>302.69597677637103</v>
      </c>
    </row>
    <row r="522" spans="1:10">
      <c r="A522" t="s">
        <v>387</v>
      </c>
      <c r="B522" t="s">
        <v>137</v>
      </c>
      <c r="C522" t="s">
        <v>359</v>
      </c>
      <c r="D522" t="s">
        <v>355</v>
      </c>
      <c r="E522">
        <v>75.537408251425703</v>
      </c>
      <c r="F522">
        <v>23.677844758277299</v>
      </c>
      <c r="G522">
        <v>28.669014060743301</v>
      </c>
      <c r="H522">
        <v>23.823806609280901</v>
      </c>
      <c r="I522">
        <v>59.055189593671102</v>
      </c>
      <c r="J522">
        <v>174.429082705886</v>
      </c>
    </row>
    <row r="523" spans="1:10">
      <c r="A523" t="s">
        <v>387</v>
      </c>
      <c r="B523" t="s">
        <v>137</v>
      </c>
      <c r="C523" t="s">
        <v>359</v>
      </c>
      <c r="D523" t="s">
        <v>356</v>
      </c>
      <c r="E523">
        <v>75.537408251426598</v>
      </c>
      <c r="F523">
        <v>24.414993188899299</v>
      </c>
      <c r="G523">
        <v>30.306465758316001</v>
      </c>
      <c r="H523">
        <v>23.910190243256402</v>
      </c>
      <c r="I523">
        <v>35.504815357893001</v>
      </c>
      <c r="J523">
        <v>151.43621359641099</v>
      </c>
    </row>
    <row r="524" spans="1:10">
      <c r="A524" t="s">
        <v>387</v>
      </c>
      <c r="B524" t="s">
        <v>137</v>
      </c>
      <c r="C524" t="s">
        <v>360</v>
      </c>
      <c r="D524" t="s">
        <v>355</v>
      </c>
      <c r="E524">
        <v>141.40843590930501</v>
      </c>
      <c r="F524">
        <v>43.258167681324302</v>
      </c>
      <c r="G524">
        <v>11.759021131806</v>
      </c>
      <c r="H524">
        <v>19.635099844610501</v>
      </c>
      <c r="I524">
        <v>23.545846100766202</v>
      </c>
      <c r="J524">
        <v>162.885372642155</v>
      </c>
    </row>
    <row r="525" spans="1:10">
      <c r="A525" t="s">
        <v>387</v>
      </c>
      <c r="B525" t="s">
        <v>137</v>
      </c>
      <c r="C525" t="s">
        <v>360</v>
      </c>
      <c r="D525" t="s">
        <v>356</v>
      </c>
      <c r="E525">
        <v>141.40843590926599</v>
      </c>
      <c r="F525">
        <v>45.069142314701999</v>
      </c>
      <c r="G525">
        <v>12.288674310587901</v>
      </c>
      <c r="H525">
        <v>19.6926217629705</v>
      </c>
      <c r="I525">
        <v>15.1278842838149</v>
      </c>
      <c r="J525">
        <v>64.674078405665796</v>
      </c>
    </row>
    <row r="526" spans="1:10">
      <c r="A526" t="s">
        <v>387</v>
      </c>
      <c r="B526" t="s">
        <v>138</v>
      </c>
      <c r="C526" t="s">
        <v>359</v>
      </c>
      <c r="D526" t="s">
        <v>355</v>
      </c>
      <c r="E526">
        <v>45.841218399595597</v>
      </c>
      <c r="F526">
        <v>14.315508895241299</v>
      </c>
      <c r="G526">
        <v>31.983680521792699</v>
      </c>
      <c r="H526">
        <v>27.751992988505201</v>
      </c>
      <c r="I526">
        <v>64.749149448455299</v>
      </c>
      <c r="J526">
        <v>63.707871466854201</v>
      </c>
    </row>
    <row r="527" spans="1:10">
      <c r="A527" t="s">
        <v>387</v>
      </c>
      <c r="B527" t="s">
        <v>138</v>
      </c>
      <c r="C527" t="s">
        <v>359</v>
      </c>
      <c r="D527" t="s">
        <v>356</v>
      </c>
      <c r="E527">
        <v>45.841218399604699</v>
      </c>
      <c r="F527">
        <v>15.043563731007101</v>
      </c>
      <c r="G527">
        <v>33.632369456780999</v>
      </c>
      <c r="H527">
        <v>27.838066789903301</v>
      </c>
      <c r="I527">
        <v>40.371746661380399</v>
      </c>
      <c r="J527">
        <v>48.418071794027398</v>
      </c>
    </row>
    <row r="528" spans="1:10">
      <c r="A528" t="s">
        <v>387</v>
      </c>
      <c r="B528" t="s">
        <v>138</v>
      </c>
      <c r="C528" t="s">
        <v>360</v>
      </c>
      <c r="D528" t="s">
        <v>355</v>
      </c>
      <c r="E528">
        <v>130.055687400479</v>
      </c>
      <c r="F528">
        <v>39.438529485515403</v>
      </c>
      <c r="G528">
        <v>13.226130081502101</v>
      </c>
      <c r="H528">
        <v>20.9879642274337</v>
      </c>
      <c r="I528">
        <v>25.992337355865001</v>
      </c>
      <c r="J528">
        <v>122.20555120137401</v>
      </c>
    </row>
    <row r="529" spans="1:10">
      <c r="A529" t="s">
        <v>387</v>
      </c>
      <c r="B529" t="s">
        <v>138</v>
      </c>
      <c r="C529" t="s">
        <v>360</v>
      </c>
      <c r="D529" t="s">
        <v>356</v>
      </c>
      <c r="E529">
        <v>130.05568740050501</v>
      </c>
      <c r="F529">
        <v>41.448953288119903</v>
      </c>
      <c r="G529">
        <v>13.7610766967023</v>
      </c>
      <c r="H529">
        <v>21.045397297519202</v>
      </c>
      <c r="I529">
        <v>17.361929191266899</v>
      </c>
      <c r="J529">
        <v>37.226552373928001</v>
      </c>
    </row>
    <row r="530" spans="1:10">
      <c r="A530" t="s">
        <v>387</v>
      </c>
      <c r="B530" t="s">
        <v>139</v>
      </c>
      <c r="C530" t="s">
        <v>359</v>
      </c>
      <c r="D530" t="s">
        <v>355</v>
      </c>
      <c r="E530">
        <v>70.903129586573002</v>
      </c>
      <c r="F530">
        <v>24.8037325079897</v>
      </c>
      <c r="G530">
        <v>29.082112678501201</v>
      </c>
      <c r="H530">
        <v>23.630260156157</v>
      </c>
      <c r="I530">
        <v>59.768336968202298</v>
      </c>
      <c r="J530">
        <v>263.39663210941001</v>
      </c>
    </row>
    <row r="531" spans="1:10">
      <c r="A531" t="s">
        <v>387</v>
      </c>
      <c r="B531" t="s">
        <v>139</v>
      </c>
      <c r="C531" t="s">
        <v>359</v>
      </c>
      <c r="D531" t="s">
        <v>356</v>
      </c>
      <c r="E531">
        <v>70.903129586565797</v>
      </c>
      <c r="F531">
        <v>25.719103257908799</v>
      </c>
      <c r="G531">
        <v>30.716599263873398</v>
      </c>
      <c r="H531">
        <v>23.716535880954499</v>
      </c>
      <c r="I531">
        <v>36.082028391013502</v>
      </c>
      <c r="J531">
        <v>233.45042671641701</v>
      </c>
    </row>
    <row r="532" spans="1:10">
      <c r="A532" t="s">
        <v>387</v>
      </c>
      <c r="B532" t="s">
        <v>139</v>
      </c>
      <c r="C532" t="s">
        <v>360</v>
      </c>
      <c r="D532" t="s">
        <v>355</v>
      </c>
      <c r="E532">
        <v>164.08432765551601</v>
      </c>
      <c r="F532">
        <v>51.223232279793102</v>
      </c>
      <c r="G532">
        <v>11.7860119962903</v>
      </c>
      <c r="H532">
        <v>19.641312804420899</v>
      </c>
      <c r="I532">
        <v>23.651225595893901</v>
      </c>
      <c r="J532">
        <v>172.94318335765101</v>
      </c>
    </row>
    <row r="533" spans="1:10">
      <c r="A533" t="s">
        <v>387</v>
      </c>
      <c r="B533" t="s">
        <v>139</v>
      </c>
      <c r="C533" t="s">
        <v>360</v>
      </c>
      <c r="D533" t="s">
        <v>356</v>
      </c>
      <c r="E533">
        <v>164.08432765547201</v>
      </c>
      <c r="F533">
        <v>53.442837976385299</v>
      </c>
      <c r="G533">
        <v>12.320002671756701</v>
      </c>
      <c r="H533">
        <v>19.698686999762899</v>
      </c>
      <c r="I533">
        <v>15.1309110946892</v>
      </c>
      <c r="J533">
        <v>99.0543615209222</v>
      </c>
    </row>
    <row r="534" spans="1:10">
      <c r="A534" t="s">
        <v>387</v>
      </c>
      <c r="B534" t="s">
        <v>140</v>
      </c>
      <c r="C534" t="s">
        <v>359</v>
      </c>
      <c r="D534" t="s">
        <v>355</v>
      </c>
      <c r="E534">
        <v>109.649422538458</v>
      </c>
      <c r="F534">
        <v>38.888832411315903</v>
      </c>
      <c r="G534">
        <v>26.064006723836599</v>
      </c>
      <c r="H534">
        <v>27.0666834005658</v>
      </c>
      <c r="I534">
        <v>54.659257135813299</v>
      </c>
      <c r="J534">
        <v>522.677706999203</v>
      </c>
    </row>
    <row r="535" spans="1:10">
      <c r="A535" t="s">
        <v>387</v>
      </c>
      <c r="B535" t="s">
        <v>140</v>
      </c>
      <c r="C535" t="s">
        <v>359</v>
      </c>
      <c r="D535" t="s">
        <v>356</v>
      </c>
      <c r="E535">
        <v>109.64942253840699</v>
      </c>
      <c r="F535">
        <v>40.204897920604601</v>
      </c>
      <c r="G535">
        <v>27.721056568947301</v>
      </c>
      <c r="H535">
        <v>27.1524113571949</v>
      </c>
      <c r="I535">
        <v>31.5934065438028</v>
      </c>
      <c r="J535">
        <v>453.56022623784497</v>
      </c>
    </row>
    <row r="536" spans="1:10">
      <c r="A536" t="s">
        <v>387</v>
      </c>
      <c r="B536" t="s">
        <v>140</v>
      </c>
      <c r="C536" t="s">
        <v>360</v>
      </c>
      <c r="D536" t="s">
        <v>355</v>
      </c>
      <c r="E536">
        <v>139.90145274784899</v>
      </c>
      <c r="F536">
        <v>46.917020646130801</v>
      </c>
      <c r="G536">
        <v>10.242354020981599</v>
      </c>
      <c r="H536">
        <v>22.628522389734201</v>
      </c>
      <c r="I536">
        <v>21.215520583887798</v>
      </c>
      <c r="J536">
        <v>240.80323909515701</v>
      </c>
    </row>
    <row r="537" spans="1:10">
      <c r="A537" t="s">
        <v>387</v>
      </c>
      <c r="B537" t="s">
        <v>140</v>
      </c>
      <c r="C537" t="s">
        <v>360</v>
      </c>
      <c r="D537" t="s">
        <v>356</v>
      </c>
      <c r="E537">
        <v>139.901452747783</v>
      </c>
      <c r="F537">
        <v>49.495012310189097</v>
      </c>
      <c r="G537">
        <v>10.775810163114</v>
      </c>
      <c r="H537">
        <v>22.686038206974199</v>
      </c>
      <c r="I537">
        <v>12.552102938054601</v>
      </c>
      <c r="J537">
        <v>179.56079768770601</v>
      </c>
    </row>
    <row r="538" spans="1:10">
      <c r="A538" t="s">
        <v>387</v>
      </c>
      <c r="B538" t="s">
        <v>141</v>
      </c>
      <c r="C538" t="s">
        <v>359</v>
      </c>
      <c r="D538" t="s">
        <v>355</v>
      </c>
      <c r="E538">
        <v>34.843168043923697</v>
      </c>
      <c r="F538">
        <v>30.514702265779299</v>
      </c>
      <c r="G538">
        <v>10.2893442517318</v>
      </c>
      <c r="H538">
        <v>35.342522819193398</v>
      </c>
      <c r="I538">
        <v>29.233091198837901</v>
      </c>
      <c r="J538">
        <v>691.97481068811396</v>
      </c>
    </row>
    <row r="539" spans="1:10">
      <c r="A539" t="s">
        <v>387</v>
      </c>
      <c r="B539" t="s">
        <v>141</v>
      </c>
      <c r="C539" t="s">
        <v>359</v>
      </c>
      <c r="D539" t="s">
        <v>356</v>
      </c>
      <c r="E539">
        <v>34.843168043904299</v>
      </c>
      <c r="F539">
        <v>31.545012253057799</v>
      </c>
      <c r="G539">
        <v>11.9523935386643</v>
      </c>
      <c r="H539">
        <v>35.427254134475497</v>
      </c>
      <c r="I539">
        <v>7.16191291395854</v>
      </c>
      <c r="J539">
        <v>710.09289835787104</v>
      </c>
    </row>
    <row r="540" spans="1:10">
      <c r="A540" t="s">
        <v>387</v>
      </c>
      <c r="B540" t="s">
        <v>141</v>
      </c>
      <c r="C540" t="s">
        <v>360</v>
      </c>
      <c r="D540" t="s">
        <v>355</v>
      </c>
      <c r="E540">
        <v>33.225489826302002</v>
      </c>
      <c r="F540">
        <v>20.598512250213499</v>
      </c>
      <c r="G540">
        <v>4.6233826945674803</v>
      </c>
      <c r="H540">
        <v>26.961287577422901</v>
      </c>
      <c r="I540">
        <v>11.976191738741999</v>
      </c>
      <c r="J540">
        <v>284.21341569934498</v>
      </c>
    </row>
    <row r="541" spans="1:10">
      <c r="A541" t="s">
        <v>387</v>
      </c>
      <c r="B541" t="s">
        <v>141</v>
      </c>
      <c r="C541" t="s">
        <v>360</v>
      </c>
      <c r="D541" t="s">
        <v>356</v>
      </c>
      <c r="E541">
        <v>33.2254898262563</v>
      </c>
      <c r="F541">
        <v>23.267775024108001</v>
      </c>
      <c r="G541">
        <v>5.0398416263004204</v>
      </c>
      <c r="H541">
        <v>27.019071360240101</v>
      </c>
      <c r="I541">
        <v>3.98721227395388</v>
      </c>
      <c r="J541">
        <v>280.79831404423197</v>
      </c>
    </row>
    <row r="542" spans="1:10">
      <c r="A542" t="s">
        <v>387</v>
      </c>
      <c r="B542" t="s">
        <v>142</v>
      </c>
      <c r="C542" t="s">
        <v>359</v>
      </c>
      <c r="D542" t="s">
        <v>355</v>
      </c>
      <c r="E542">
        <v>80.648102930189296</v>
      </c>
      <c r="F542">
        <v>36.1421156465778</v>
      </c>
      <c r="G542">
        <v>11.5957074938802</v>
      </c>
      <c r="H542">
        <v>43.876528512701803</v>
      </c>
      <c r="I542">
        <v>25.778681765900998</v>
      </c>
      <c r="J542">
        <v>749.67495342055395</v>
      </c>
    </row>
    <row r="543" spans="1:10">
      <c r="A543" t="s">
        <v>387</v>
      </c>
      <c r="B543" t="s">
        <v>142</v>
      </c>
      <c r="C543" t="s">
        <v>359</v>
      </c>
      <c r="D543" t="s">
        <v>356</v>
      </c>
      <c r="E543">
        <v>80.648102930231303</v>
      </c>
      <c r="F543">
        <v>37.555583236728999</v>
      </c>
      <c r="G543">
        <v>12.542523457027</v>
      </c>
      <c r="H543">
        <v>43.958520518314899</v>
      </c>
      <c r="I543">
        <v>12.9253175174064</v>
      </c>
      <c r="J543">
        <v>723.40212859504004</v>
      </c>
    </row>
    <row r="544" spans="1:10">
      <c r="A544" t="s">
        <v>387</v>
      </c>
      <c r="B544" t="s">
        <v>142</v>
      </c>
      <c r="C544" t="s">
        <v>360</v>
      </c>
      <c r="D544" t="s">
        <v>355</v>
      </c>
      <c r="E544">
        <v>55.093514389823198</v>
      </c>
      <c r="F544">
        <v>22.261750395606601</v>
      </c>
      <c r="G544">
        <v>5.6424739199682703</v>
      </c>
      <c r="H544">
        <v>27.412181654203302</v>
      </c>
      <c r="I544">
        <v>11.6530848237089</v>
      </c>
      <c r="J544">
        <v>335.00306829413699</v>
      </c>
    </row>
    <row r="545" spans="1:10">
      <c r="A545" t="s">
        <v>387</v>
      </c>
      <c r="B545" t="s">
        <v>142</v>
      </c>
      <c r="C545" t="s">
        <v>360</v>
      </c>
      <c r="D545" t="s">
        <v>356</v>
      </c>
      <c r="E545">
        <v>55.093514389830197</v>
      </c>
      <c r="F545">
        <v>23.757978936523902</v>
      </c>
      <c r="G545">
        <v>6.32343854804133</v>
      </c>
      <c r="H545">
        <v>27.462723462263</v>
      </c>
      <c r="I545">
        <v>7.6534498383380596</v>
      </c>
      <c r="J545">
        <v>298.76590492787898</v>
      </c>
    </row>
    <row r="546" spans="1:10">
      <c r="A546" t="s">
        <v>387</v>
      </c>
      <c r="B546" t="s">
        <v>143</v>
      </c>
      <c r="C546" t="s">
        <v>359</v>
      </c>
      <c r="D546" t="s">
        <v>355</v>
      </c>
      <c r="E546">
        <v>147.090877952715</v>
      </c>
      <c r="F546">
        <v>39.034709534667201</v>
      </c>
      <c r="G546">
        <v>24.279328302797101</v>
      </c>
      <c r="H546">
        <v>36.719754268374203</v>
      </c>
      <c r="I546">
        <v>45.848789209056797</v>
      </c>
      <c r="J546">
        <v>441.38621064120298</v>
      </c>
    </row>
    <row r="547" spans="1:10">
      <c r="A547" t="s">
        <v>387</v>
      </c>
      <c r="B547" t="s">
        <v>143</v>
      </c>
      <c r="C547" t="s">
        <v>359</v>
      </c>
      <c r="D547" t="s">
        <v>356</v>
      </c>
      <c r="E547">
        <v>147.09087795276099</v>
      </c>
      <c r="F547">
        <v>40.138316068612902</v>
      </c>
      <c r="G547">
        <v>25.399079096056902</v>
      </c>
      <c r="H547">
        <v>36.7938942480096</v>
      </c>
      <c r="I547">
        <v>33.803452047535401</v>
      </c>
      <c r="J547">
        <v>370.09211812701102</v>
      </c>
    </row>
    <row r="548" spans="1:10">
      <c r="A548" t="s">
        <v>387</v>
      </c>
      <c r="B548" t="s">
        <v>143</v>
      </c>
      <c r="C548" t="s">
        <v>360</v>
      </c>
      <c r="D548" t="s">
        <v>355</v>
      </c>
      <c r="E548">
        <v>167.200064222484</v>
      </c>
      <c r="F548">
        <v>40.390127726625401</v>
      </c>
      <c r="G548">
        <v>14.113033577438699</v>
      </c>
      <c r="H548">
        <v>20.52834627068</v>
      </c>
      <c r="I548">
        <v>25.039040731462102</v>
      </c>
      <c r="J548">
        <v>237.79463151572</v>
      </c>
    </row>
    <row r="549" spans="1:10">
      <c r="A549" t="s">
        <v>387</v>
      </c>
      <c r="B549" t="s">
        <v>143</v>
      </c>
      <c r="C549" t="s">
        <v>360</v>
      </c>
      <c r="D549" t="s">
        <v>356</v>
      </c>
      <c r="E549">
        <v>167.200064222463</v>
      </c>
      <c r="F549">
        <v>42.080525716680299</v>
      </c>
      <c r="G549">
        <v>14.902133063748099</v>
      </c>
      <c r="H549">
        <v>20.581212018240102</v>
      </c>
      <c r="I549">
        <v>21.450801149755701</v>
      </c>
      <c r="J549">
        <v>148.093082467139</v>
      </c>
    </row>
    <row r="550" spans="1:10">
      <c r="A550" t="s">
        <v>387</v>
      </c>
      <c r="B550" t="s">
        <v>144</v>
      </c>
      <c r="C550" t="s">
        <v>359</v>
      </c>
      <c r="D550" t="s">
        <v>355</v>
      </c>
      <c r="E550">
        <v>100.052548142276</v>
      </c>
      <c r="F550">
        <v>34.006001271813901</v>
      </c>
      <c r="G550">
        <v>22.914007479198499</v>
      </c>
      <c r="H550">
        <v>39.094041135816298</v>
      </c>
      <c r="I550">
        <v>43.264034918813302</v>
      </c>
      <c r="J550">
        <v>510.88168351410502</v>
      </c>
    </row>
    <row r="551" spans="1:10">
      <c r="A551" t="s">
        <v>387</v>
      </c>
      <c r="B551" t="s">
        <v>144</v>
      </c>
      <c r="C551" t="s">
        <v>359</v>
      </c>
      <c r="D551" t="s">
        <v>356</v>
      </c>
      <c r="E551">
        <v>100.05254814227</v>
      </c>
      <c r="F551">
        <v>35.292760150034297</v>
      </c>
      <c r="G551">
        <v>23.998821833593599</v>
      </c>
      <c r="H551">
        <v>39.170498978338202</v>
      </c>
      <c r="I551">
        <v>31.925455286852401</v>
      </c>
      <c r="J551">
        <v>464.74026708274101</v>
      </c>
    </row>
    <row r="552" spans="1:10">
      <c r="A552" t="s">
        <v>387</v>
      </c>
      <c r="B552" t="s">
        <v>144</v>
      </c>
      <c r="C552" t="s">
        <v>360</v>
      </c>
      <c r="D552" t="s">
        <v>355</v>
      </c>
      <c r="E552">
        <v>130.706382478188</v>
      </c>
      <c r="F552">
        <v>39.760566710234301</v>
      </c>
      <c r="G552">
        <v>10.8060906448731</v>
      </c>
      <c r="H552">
        <v>22.091072471211199</v>
      </c>
      <c r="I552">
        <v>19.2884406613396</v>
      </c>
      <c r="J552">
        <v>230.78594891210801</v>
      </c>
    </row>
    <row r="553" spans="1:10">
      <c r="A553" t="s">
        <v>387</v>
      </c>
      <c r="B553" t="s">
        <v>144</v>
      </c>
      <c r="C553" t="s">
        <v>360</v>
      </c>
      <c r="D553" t="s">
        <v>356</v>
      </c>
      <c r="E553">
        <v>130.70638247817499</v>
      </c>
      <c r="F553">
        <v>42.388520567536403</v>
      </c>
      <c r="G553">
        <v>11.4326883351488</v>
      </c>
      <c r="H553">
        <v>22.143724487183299</v>
      </c>
      <c r="I553">
        <v>16.352849208759299</v>
      </c>
      <c r="J553">
        <v>183.49752244015701</v>
      </c>
    </row>
    <row r="554" spans="1:10">
      <c r="A554" t="s">
        <v>387</v>
      </c>
      <c r="B554" t="s">
        <v>145</v>
      </c>
      <c r="C554" t="s">
        <v>359</v>
      </c>
      <c r="D554" t="s">
        <v>355</v>
      </c>
      <c r="E554">
        <v>61.3398153275797</v>
      </c>
      <c r="F554">
        <v>30.523796444073099</v>
      </c>
      <c r="G554">
        <v>10.2490254169834</v>
      </c>
      <c r="H554">
        <v>40.026311534751599</v>
      </c>
      <c r="I554">
        <v>22.927049087168999</v>
      </c>
      <c r="J554">
        <v>702.981970780084</v>
      </c>
    </row>
    <row r="555" spans="1:10">
      <c r="A555" t="s">
        <v>387</v>
      </c>
      <c r="B555" t="s">
        <v>145</v>
      </c>
      <c r="C555" t="s">
        <v>359</v>
      </c>
      <c r="D555" t="s">
        <v>356</v>
      </c>
      <c r="E555">
        <v>61.339815327698801</v>
      </c>
      <c r="F555">
        <v>31.755972669498298</v>
      </c>
      <c r="G555">
        <v>11.254253345822899</v>
      </c>
      <c r="H555">
        <v>40.108022935818397</v>
      </c>
      <c r="I555">
        <v>11.6604562625391</v>
      </c>
      <c r="J555">
        <v>698.44347076713098</v>
      </c>
    </row>
    <row r="556" spans="1:10">
      <c r="A556" t="s">
        <v>387</v>
      </c>
      <c r="B556" t="s">
        <v>145</v>
      </c>
      <c r="C556" t="s">
        <v>360</v>
      </c>
      <c r="D556" t="s">
        <v>355</v>
      </c>
      <c r="E556">
        <v>36.877114562880799</v>
      </c>
      <c r="F556">
        <v>20.604568687196299</v>
      </c>
      <c r="G556">
        <v>4.1188961376186004</v>
      </c>
      <c r="H556">
        <v>27.2719461744923</v>
      </c>
      <c r="I556">
        <v>8.2925700763244894</v>
      </c>
      <c r="J556">
        <v>287.42023840047898</v>
      </c>
    </row>
    <row r="557" spans="1:10">
      <c r="A557" t="s">
        <v>387</v>
      </c>
      <c r="B557" t="s">
        <v>145</v>
      </c>
      <c r="C557" t="s">
        <v>360</v>
      </c>
      <c r="D557" t="s">
        <v>356</v>
      </c>
      <c r="E557">
        <v>36.877114562873999</v>
      </c>
      <c r="F557">
        <v>23.2774945191555</v>
      </c>
      <c r="G557">
        <v>4.4973710140244103</v>
      </c>
      <c r="H557">
        <v>27.328804808634899</v>
      </c>
      <c r="I557">
        <v>5.7399785594016901</v>
      </c>
      <c r="J557">
        <v>277.244253624225</v>
      </c>
    </row>
    <row r="558" spans="1:10">
      <c r="A558" t="s">
        <v>387</v>
      </c>
      <c r="B558" t="s">
        <v>146</v>
      </c>
      <c r="C558" t="s">
        <v>359</v>
      </c>
      <c r="D558" t="s">
        <v>355</v>
      </c>
      <c r="E558">
        <v>203.99311690875601</v>
      </c>
      <c r="F558">
        <v>72.202216014123294</v>
      </c>
      <c r="G558">
        <v>38.6290425799872</v>
      </c>
      <c r="H558">
        <v>78.426462932009201</v>
      </c>
      <c r="I558">
        <v>101.14684094122801</v>
      </c>
      <c r="J558">
        <v>1131.3071949228699</v>
      </c>
    </row>
    <row r="559" spans="1:10">
      <c r="A559" t="s">
        <v>387</v>
      </c>
      <c r="B559" t="s">
        <v>146</v>
      </c>
      <c r="C559" t="s">
        <v>359</v>
      </c>
      <c r="D559" t="s">
        <v>356</v>
      </c>
      <c r="E559">
        <v>203.99311690899799</v>
      </c>
      <c r="F559">
        <v>73.966103913982096</v>
      </c>
      <c r="G559">
        <v>41.392574285430001</v>
      </c>
      <c r="H559">
        <v>78.658779448987403</v>
      </c>
      <c r="I559">
        <v>28.693255045472799</v>
      </c>
      <c r="J559">
        <v>1053.4365724751999</v>
      </c>
    </row>
    <row r="560" spans="1:10">
      <c r="A560" t="s">
        <v>387</v>
      </c>
      <c r="B560" t="s">
        <v>146</v>
      </c>
      <c r="C560" t="s">
        <v>360</v>
      </c>
      <c r="D560" t="s">
        <v>355</v>
      </c>
      <c r="E560">
        <v>239.017181024835</v>
      </c>
      <c r="F560">
        <v>72.200416690273698</v>
      </c>
      <c r="G560">
        <v>15.620312319400201</v>
      </c>
      <c r="H560">
        <v>62.396403200772397</v>
      </c>
      <c r="I560">
        <v>39.339586157496598</v>
      </c>
      <c r="J560">
        <v>587.37227814016103</v>
      </c>
    </row>
    <row r="561" spans="1:10">
      <c r="A561" t="s">
        <v>387</v>
      </c>
      <c r="B561" t="s">
        <v>146</v>
      </c>
      <c r="C561" t="s">
        <v>360</v>
      </c>
      <c r="D561" t="s">
        <v>356</v>
      </c>
      <c r="E561">
        <v>239.01718102504401</v>
      </c>
      <c r="F561">
        <v>75.095450082670396</v>
      </c>
      <c r="G561">
        <v>16.516205184084601</v>
      </c>
      <c r="H561">
        <v>62.553697523816702</v>
      </c>
      <c r="I561">
        <v>13.524453938170099</v>
      </c>
      <c r="J561">
        <v>441.13380194153302</v>
      </c>
    </row>
    <row r="562" spans="1:10">
      <c r="A562" t="s">
        <v>387</v>
      </c>
      <c r="B562" t="s">
        <v>147</v>
      </c>
      <c r="C562" t="s">
        <v>359</v>
      </c>
      <c r="D562" t="s">
        <v>355</v>
      </c>
      <c r="E562">
        <v>130.952401315142</v>
      </c>
      <c r="F562">
        <v>94.243998589628006</v>
      </c>
      <c r="G562">
        <v>37.719688232206302</v>
      </c>
      <c r="H562">
        <v>70.169354952014999</v>
      </c>
      <c r="I562">
        <v>84.281210708369102</v>
      </c>
      <c r="J562">
        <v>510.91055858554699</v>
      </c>
    </row>
    <row r="563" spans="1:10">
      <c r="A563" t="s">
        <v>387</v>
      </c>
      <c r="B563" t="s">
        <v>147</v>
      </c>
      <c r="C563" t="s">
        <v>359</v>
      </c>
      <c r="D563" t="s">
        <v>356</v>
      </c>
      <c r="E563">
        <v>130.952401314849</v>
      </c>
      <c r="F563">
        <v>95.683152118290295</v>
      </c>
      <c r="G563">
        <v>39.3415832107409</v>
      </c>
      <c r="H563">
        <v>70.262121904089099</v>
      </c>
      <c r="I563">
        <v>40.882944122081902</v>
      </c>
      <c r="J563">
        <v>394.834951674232</v>
      </c>
    </row>
    <row r="564" spans="1:10">
      <c r="A564" t="s">
        <v>387</v>
      </c>
      <c r="B564" t="s">
        <v>147</v>
      </c>
      <c r="C564" t="s">
        <v>360</v>
      </c>
      <c r="D564" t="s">
        <v>355</v>
      </c>
      <c r="E564">
        <v>63.729431774488397</v>
      </c>
      <c r="F564">
        <v>108.753989456079</v>
      </c>
      <c r="G564">
        <v>16.231565984928501</v>
      </c>
      <c r="H564">
        <v>50.513810670661996</v>
      </c>
      <c r="I564">
        <v>32.863981486950699</v>
      </c>
      <c r="J564">
        <v>343.69201181580098</v>
      </c>
    </row>
    <row r="565" spans="1:10">
      <c r="A565" t="s">
        <v>387</v>
      </c>
      <c r="B565" t="s">
        <v>147</v>
      </c>
      <c r="C565" t="s">
        <v>360</v>
      </c>
      <c r="D565" t="s">
        <v>356</v>
      </c>
      <c r="E565">
        <v>63.729431774350097</v>
      </c>
      <c r="F565">
        <v>110.867527675188</v>
      </c>
      <c r="G565">
        <v>16.580226931293598</v>
      </c>
      <c r="H565">
        <v>50.575085378214098</v>
      </c>
      <c r="I565">
        <v>23.3423231266312</v>
      </c>
      <c r="J565">
        <v>152.97112101759899</v>
      </c>
    </row>
    <row r="566" spans="1:10">
      <c r="A566" t="s">
        <v>387</v>
      </c>
      <c r="B566" t="s">
        <v>148</v>
      </c>
      <c r="C566" t="s">
        <v>359</v>
      </c>
      <c r="D566" t="s">
        <v>355</v>
      </c>
      <c r="E566">
        <v>397.01517877070899</v>
      </c>
      <c r="F566">
        <v>76.829486139630305</v>
      </c>
      <c r="G566">
        <v>32.505206568111902</v>
      </c>
      <c r="H566">
        <v>23.6790119838256</v>
      </c>
      <c r="I566">
        <v>61.2877595196478</v>
      </c>
      <c r="J566">
        <v>185.51483371186799</v>
      </c>
    </row>
    <row r="567" spans="1:10">
      <c r="A567" t="s">
        <v>387</v>
      </c>
      <c r="B567" t="s">
        <v>148</v>
      </c>
      <c r="C567" t="s">
        <v>359</v>
      </c>
      <c r="D567" t="s">
        <v>356</v>
      </c>
      <c r="E567">
        <v>397.01517877069398</v>
      </c>
      <c r="F567">
        <v>77.488901300252294</v>
      </c>
      <c r="G567">
        <v>33.672782423789499</v>
      </c>
      <c r="H567">
        <v>23.7426497899372</v>
      </c>
      <c r="I567">
        <v>44.794861937995201</v>
      </c>
      <c r="J567">
        <v>164.785151990976</v>
      </c>
    </row>
    <row r="568" spans="1:10">
      <c r="A568" t="s">
        <v>387</v>
      </c>
      <c r="B568" t="s">
        <v>148</v>
      </c>
      <c r="C568" t="s">
        <v>360</v>
      </c>
      <c r="D568" t="s">
        <v>355</v>
      </c>
      <c r="E568">
        <v>492.297695287115</v>
      </c>
      <c r="F568">
        <v>115.664146262804</v>
      </c>
      <c r="G568">
        <v>16.4205886531436</v>
      </c>
      <c r="H568">
        <v>15.041476065949601</v>
      </c>
      <c r="I568">
        <v>28.576520650355899</v>
      </c>
      <c r="J568">
        <v>252.63850910421701</v>
      </c>
    </row>
    <row r="569" spans="1:10">
      <c r="A569" t="s">
        <v>387</v>
      </c>
      <c r="B569" t="s">
        <v>148</v>
      </c>
      <c r="C569" t="s">
        <v>360</v>
      </c>
      <c r="D569" t="s">
        <v>356</v>
      </c>
      <c r="E569">
        <v>492.29769528710199</v>
      </c>
      <c r="F569">
        <v>117.420179197793</v>
      </c>
      <c r="G569">
        <v>16.6135145566241</v>
      </c>
      <c r="H569">
        <v>15.087576487392599</v>
      </c>
      <c r="I569">
        <v>24.544738945344001</v>
      </c>
      <c r="J569">
        <v>132.93311905685999</v>
      </c>
    </row>
    <row r="570" spans="1:10">
      <c r="A570" t="s">
        <v>387</v>
      </c>
      <c r="B570" t="s">
        <v>149</v>
      </c>
      <c r="C570" t="s">
        <v>359</v>
      </c>
      <c r="D570" t="s">
        <v>355</v>
      </c>
      <c r="E570">
        <v>200.62658996350299</v>
      </c>
      <c r="F570">
        <v>32.793311013757297</v>
      </c>
      <c r="G570">
        <v>57.431258562205898</v>
      </c>
      <c r="H570">
        <v>22.598712474990698</v>
      </c>
      <c r="I570">
        <v>100.210382840455</v>
      </c>
      <c r="J570">
        <v>76.156706743847906</v>
      </c>
    </row>
    <row r="571" spans="1:10">
      <c r="A571" t="s">
        <v>387</v>
      </c>
      <c r="B571" t="s">
        <v>149</v>
      </c>
      <c r="C571" t="s">
        <v>359</v>
      </c>
      <c r="D571" t="s">
        <v>356</v>
      </c>
      <c r="E571">
        <v>200.626589963513</v>
      </c>
      <c r="F571">
        <v>33.494604573613898</v>
      </c>
      <c r="G571">
        <v>58.663688784329302</v>
      </c>
      <c r="H571">
        <v>22.638512874793399</v>
      </c>
      <c r="I571">
        <v>85.558520854196004</v>
      </c>
      <c r="J571">
        <v>57.713210498601697</v>
      </c>
    </row>
    <row r="572" spans="1:10">
      <c r="A572" t="s">
        <v>387</v>
      </c>
      <c r="B572" t="s">
        <v>149</v>
      </c>
      <c r="C572" t="s">
        <v>360</v>
      </c>
      <c r="D572" t="s">
        <v>355</v>
      </c>
      <c r="E572">
        <v>548.20393731521096</v>
      </c>
      <c r="F572">
        <v>93.212616682801396</v>
      </c>
      <c r="G572">
        <v>21.7988058968064</v>
      </c>
      <c r="H572">
        <v>21.1287741532899</v>
      </c>
      <c r="I572">
        <v>37.881682130116303</v>
      </c>
      <c r="J572">
        <v>193.41994846594099</v>
      </c>
    </row>
    <row r="573" spans="1:10">
      <c r="A573" t="s">
        <v>387</v>
      </c>
      <c r="B573" t="s">
        <v>149</v>
      </c>
      <c r="C573" t="s">
        <v>360</v>
      </c>
      <c r="D573" t="s">
        <v>356</v>
      </c>
      <c r="E573">
        <v>548.20393731525405</v>
      </c>
      <c r="F573">
        <v>95.185368887588098</v>
      </c>
      <c r="G573">
        <v>22.214123338706798</v>
      </c>
      <c r="H573">
        <v>21.172387265252699</v>
      </c>
      <c r="I573">
        <v>32.547073228183201</v>
      </c>
      <c r="J573">
        <v>113.864415121207</v>
      </c>
    </row>
    <row r="574" spans="1:10">
      <c r="A574" t="s">
        <v>387</v>
      </c>
      <c r="B574" t="s">
        <v>150</v>
      </c>
      <c r="C574" t="s">
        <v>359</v>
      </c>
      <c r="D574" t="s">
        <v>355</v>
      </c>
      <c r="E574">
        <v>976.68843156601599</v>
      </c>
      <c r="F574">
        <v>84.317723602863097</v>
      </c>
      <c r="G574">
        <v>50.731348034924402</v>
      </c>
      <c r="H574">
        <v>16.859153337270499</v>
      </c>
      <c r="I574">
        <v>90.718699748126298</v>
      </c>
      <c r="J574">
        <v>286.97511868511901</v>
      </c>
    </row>
    <row r="575" spans="1:10">
      <c r="A575" t="s">
        <v>387</v>
      </c>
      <c r="B575" t="s">
        <v>150</v>
      </c>
      <c r="C575" t="s">
        <v>359</v>
      </c>
      <c r="D575" t="s">
        <v>356</v>
      </c>
      <c r="E575">
        <v>976.68843156596699</v>
      </c>
      <c r="F575">
        <v>85.181706420052805</v>
      </c>
      <c r="G575">
        <v>51.950476439252597</v>
      </c>
      <c r="H575">
        <v>16.920951256882599</v>
      </c>
      <c r="I575">
        <v>73.615344338634898</v>
      </c>
      <c r="J575">
        <v>180.102723553305</v>
      </c>
    </row>
    <row r="576" spans="1:10">
      <c r="A576" t="s">
        <v>387</v>
      </c>
      <c r="B576" t="s">
        <v>150</v>
      </c>
      <c r="C576" t="s">
        <v>360</v>
      </c>
      <c r="D576" t="s">
        <v>355</v>
      </c>
      <c r="E576">
        <v>608.53927697702102</v>
      </c>
      <c r="F576">
        <v>155.79138714857399</v>
      </c>
      <c r="G576">
        <v>21.201132832567399</v>
      </c>
      <c r="H576">
        <v>14.280357798621999</v>
      </c>
      <c r="I576">
        <v>36.858096136386102</v>
      </c>
      <c r="J576">
        <v>312.52455192159999</v>
      </c>
    </row>
    <row r="577" spans="1:10">
      <c r="A577" t="s">
        <v>387</v>
      </c>
      <c r="B577" t="s">
        <v>150</v>
      </c>
      <c r="C577" t="s">
        <v>360</v>
      </c>
      <c r="D577" t="s">
        <v>356</v>
      </c>
      <c r="E577">
        <v>608.53927697700703</v>
      </c>
      <c r="F577">
        <v>157.93911059242299</v>
      </c>
      <c r="G577">
        <v>21.4916503684966</v>
      </c>
      <c r="H577">
        <v>14.3084501796415</v>
      </c>
      <c r="I577">
        <v>31.555993155532299</v>
      </c>
      <c r="J577">
        <v>206.28586202337101</v>
      </c>
    </row>
    <row r="578" spans="1:10">
      <c r="A578" t="s">
        <v>387</v>
      </c>
      <c r="B578" t="s">
        <v>151</v>
      </c>
      <c r="C578" t="s">
        <v>359</v>
      </c>
      <c r="D578" t="s">
        <v>355</v>
      </c>
      <c r="E578">
        <v>153.59363154163199</v>
      </c>
      <c r="F578">
        <v>78.985283177796006</v>
      </c>
      <c r="G578">
        <v>31.6134586943089</v>
      </c>
      <c r="H578">
        <v>31.242997708229801</v>
      </c>
      <c r="I578">
        <v>60.180885229013803</v>
      </c>
      <c r="J578">
        <v>467.28429838621798</v>
      </c>
    </row>
    <row r="579" spans="1:10">
      <c r="A579" t="s">
        <v>387</v>
      </c>
      <c r="B579" t="s">
        <v>151</v>
      </c>
      <c r="C579" t="s">
        <v>359</v>
      </c>
      <c r="D579" t="s">
        <v>356</v>
      </c>
      <c r="E579">
        <v>153.59363154170299</v>
      </c>
      <c r="F579">
        <v>80.285412450511103</v>
      </c>
      <c r="G579">
        <v>32.852500446813103</v>
      </c>
      <c r="H579">
        <v>31.314376766705401</v>
      </c>
      <c r="I579">
        <v>43.463815311213402</v>
      </c>
      <c r="J579">
        <v>341.35072296032502</v>
      </c>
    </row>
    <row r="580" spans="1:10">
      <c r="A580" t="s">
        <v>387</v>
      </c>
      <c r="B580" t="s">
        <v>151</v>
      </c>
      <c r="C580" t="s">
        <v>360</v>
      </c>
      <c r="D580" t="s">
        <v>355</v>
      </c>
      <c r="E580">
        <v>136.21550495414499</v>
      </c>
      <c r="F580">
        <v>108.182551488331</v>
      </c>
      <c r="G580">
        <v>16.836301087583202</v>
      </c>
      <c r="H580">
        <v>26.518001157255899</v>
      </c>
      <c r="I580">
        <v>30.109019822251799</v>
      </c>
      <c r="J580">
        <v>281.86579263293203</v>
      </c>
    </row>
    <row r="581" spans="1:10">
      <c r="A581" t="s">
        <v>387</v>
      </c>
      <c r="B581" t="s">
        <v>151</v>
      </c>
      <c r="C581" t="s">
        <v>360</v>
      </c>
      <c r="D581" t="s">
        <v>356</v>
      </c>
      <c r="E581">
        <v>136.21550495417699</v>
      </c>
      <c r="F581">
        <v>110.61340331241701</v>
      </c>
      <c r="G581">
        <v>17.2168215344286</v>
      </c>
      <c r="H581">
        <v>26.566518798789598</v>
      </c>
      <c r="I581">
        <v>25.5131450479699</v>
      </c>
      <c r="J581">
        <v>177.15377538864001</v>
      </c>
    </row>
    <row r="582" spans="1:10">
      <c r="A582" t="s">
        <v>387</v>
      </c>
      <c r="B582" t="s">
        <v>152</v>
      </c>
      <c r="C582" t="s">
        <v>359</v>
      </c>
      <c r="D582" t="s">
        <v>355</v>
      </c>
      <c r="E582">
        <v>117.42814349224599</v>
      </c>
      <c r="F582">
        <v>80.884900105756799</v>
      </c>
      <c r="G582">
        <v>38.834924978225601</v>
      </c>
      <c r="H582">
        <v>31.168108472578002</v>
      </c>
      <c r="I582">
        <v>71.284826677385198</v>
      </c>
      <c r="J582">
        <v>397.44108040542</v>
      </c>
    </row>
    <row r="583" spans="1:10">
      <c r="A583" t="s">
        <v>387</v>
      </c>
      <c r="B583" t="s">
        <v>152</v>
      </c>
      <c r="C583" t="s">
        <v>359</v>
      </c>
      <c r="D583" t="s">
        <v>356</v>
      </c>
      <c r="E583">
        <v>117.428143492206</v>
      </c>
      <c r="F583">
        <v>81.973308806422594</v>
      </c>
      <c r="G583">
        <v>39.938994937278601</v>
      </c>
      <c r="H583">
        <v>31.235296997352901</v>
      </c>
      <c r="I583">
        <v>54.866032091414603</v>
      </c>
      <c r="J583">
        <v>287.71668767501001</v>
      </c>
    </row>
    <row r="584" spans="1:10">
      <c r="A584" t="s">
        <v>387</v>
      </c>
      <c r="B584" t="s">
        <v>152</v>
      </c>
      <c r="C584" t="s">
        <v>360</v>
      </c>
      <c r="D584" t="s">
        <v>355</v>
      </c>
      <c r="E584">
        <v>62.496840023907801</v>
      </c>
      <c r="F584">
        <v>91.420894884053993</v>
      </c>
      <c r="G584">
        <v>15.7304759565371</v>
      </c>
      <c r="H584">
        <v>21.648658417897298</v>
      </c>
      <c r="I584">
        <v>27.356855714798801</v>
      </c>
      <c r="J584">
        <v>272.55385126719102</v>
      </c>
    </row>
    <row r="585" spans="1:10">
      <c r="A585" t="s">
        <v>387</v>
      </c>
      <c r="B585" t="s">
        <v>152</v>
      </c>
      <c r="C585" t="s">
        <v>360</v>
      </c>
      <c r="D585" t="s">
        <v>356</v>
      </c>
      <c r="E585">
        <v>62.496840023908398</v>
      </c>
      <c r="F585">
        <v>93.011888266345395</v>
      </c>
      <c r="G585">
        <v>16.146324047866798</v>
      </c>
      <c r="H585">
        <v>21.695132542625402</v>
      </c>
      <c r="I585">
        <v>23.748691484754001</v>
      </c>
      <c r="J585">
        <v>115.671911631561</v>
      </c>
    </row>
    <row r="586" spans="1:10">
      <c r="A586" t="s">
        <v>387</v>
      </c>
      <c r="B586" t="s">
        <v>153</v>
      </c>
      <c r="C586" t="s">
        <v>359</v>
      </c>
      <c r="D586" t="s">
        <v>355</v>
      </c>
      <c r="E586">
        <v>112.45560801634601</v>
      </c>
      <c r="F586">
        <v>67.109491540669396</v>
      </c>
      <c r="G586">
        <v>32.125433636517499</v>
      </c>
      <c r="H586">
        <v>33.855184154438497</v>
      </c>
      <c r="I586">
        <v>59.195432582772597</v>
      </c>
      <c r="J586">
        <v>438.49113500037402</v>
      </c>
    </row>
    <row r="587" spans="1:10">
      <c r="A587" t="s">
        <v>387</v>
      </c>
      <c r="B587" t="s">
        <v>153</v>
      </c>
      <c r="C587" t="s">
        <v>359</v>
      </c>
      <c r="D587" t="s">
        <v>356</v>
      </c>
      <c r="E587">
        <v>112.455608016342</v>
      </c>
      <c r="F587">
        <v>68.376945188779999</v>
      </c>
      <c r="G587">
        <v>33.230646590110702</v>
      </c>
      <c r="H587">
        <v>33.921553216242899</v>
      </c>
      <c r="I587">
        <v>45.516184490287799</v>
      </c>
      <c r="J587">
        <v>367.62251701893001</v>
      </c>
    </row>
    <row r="588" spans="1:10">
      <c r="A588" t="s">
        <v>387</v>
      </c>
      <c r="B588" t="s">
        <v>153</v>
      </c>
      <c r="C588" t="s">
        <v>360</v>
      </c>
      <c r="D588" t="s">
        <v>355</v>
      </c>
      <c r="E588">
        <v>73.112916832817902</v>
      </c>
      <c r="F588">
        <v>95.914622893849796</v>
      </c>
      <c r="G588">
        <v>20.4479794855677</v>
      </c>
      <c r="H588">
        <v>20.387182529103701</v>
      </c>
      <c r="I588">
        <v>34.749464540486102</v>
      </c>
      <c r="J588">
        <v>261.25272578713299</v>
      </c>
    </row>
    <row r="589" spans="1:10">
      <c r="A589" t="s">
        <v>387</v>
      </c>
      <c r="B589" t="s">
        <v>153</v>
      </c>
      <c r="C589" t="s">
        <v>360</v>
      </c>
      <c r="D589" t="s">
        <v>356</v>
      </c>
      <c r="E589">
        <v>73.112916832793502</v>
      </c>
      <c r="F589">
        <v>98.3611744524503</v>
      </c>
      <c r="G589">
        <v>20.959919093591399</v>
      </c>
      <c r="H589">
        <v>20.430465036488599</v>
      </c>
      <c r="I589">
        <v>31.578804177979599</v>
      </c>
      <c r="J589">
        <v>174.352319193982</v>
      </c>
    </row>
    <row r="590" spans="1:10">
      <c r="A590" t="s">
        <v>387</v>
      </c>
      <c r="B590" t="s">
        <v>154</v>
      </c>
      <c r="C590" t="s">
        <v>359</v>
      </c>
      <c r="D590" t="s">
        <v>355</v>
      </c>
      <c r="E590">
        <v>45.167994176985502</v>
      </c>
      <c r="F590">
        <v>40.227928542326403</v>
      </c>
      <c r="G590">
        <v>19.0647061121234</v>
      </c>
      <c r="H590">
        <v>26.9503490483396</v>
      </c>
      <c r="I590">
        <v>39.234029494947102</v>
      </c>
      <c r="J590">
        <v>1151.7648620713501</v>
      </c>
    </row>
    <row r="591" spans="1:10">
      <c r="A591" t="s">
        <v>387</v>
      </c>
      <c r="B591" t="s">
        <v>154</v>
      </c>
      <c r="C591" t="s">
        <v>359</v>
      </c>
      <c r="D591" t="s">
        <v>356</v>
      </c>
      <c r="E591">
        <v>45.167994177186998</v>
      </c>
      <c r="F591">
        <v>41.118970258185499</v>
      </c>
      <c r="G591">
        <v>20.741164180492401</v>
      </c>
      <c r="H591">
        <v>27.054178777321699</v>
      </c>
      <c r="I591">
        <v>25.074565767033</v>
      </c>
      <c r="J591">
        <v>1111.2925224325099</v>
      </c>
    </row>
    <row r="592" spans="1:10">
      <c r="A592" t="s">
        <v>387</v>
      </c>
      <c r="B592" t="s">
        <v>154</v>
      </c>
      <c r="C592" t="s">
        <v>360</v>
      </c>
      <c r="D592" t="s">
        <v>355</v>
      </c>
      <c r="E592">
        <v>18.156640049102801</v>
      </c>
      <c r="F592">
        <v>16.168964059152</v>
      </c>
      <c r="G592">
        <v>14.7212460866367</v>
      </c>
      <c r="H592">
        <v>22.597173329909701</v>
      </c>
      <c r="I592">
        <v>28.3389499083438</v>
      </c>
      <c r="J592">
        <v>424.85192114974097</v>
      </c>
    </row>
    <row r="593" spans="1:10">
      <c r="A593" t="s">
        <v>387</v>
      </c>
      <c r="B593" t="s">
        <v>154</v>
      </c>
      <c r="C593" t="s">
        <v>360</v>
      </c>
      <c r="D593" t="s">
        <v>356</v>
      </c>
      <c r="E593">
        <v>18.156640049165102</v>
      </c>
      <c r="F593">
        <v>16.545398167457599</v>
      </c>
      <c r="G593">
        <v>16.256784810445701</v>
      </c>
      <c r="H593">
        <v>22.667535098483398</v>
      </c>
      <c r="I593">
        <v>21.351128778633001</v>
      </c>
      <c r="J593">
        <v>406.989354406156</v>
      </c>
    </row>
    <row r="594" spans="1:10">
      <c r="A594" t="s">
        <v>387</v>
      </c>
      <c r="B594" t="s">
        <v>155</v>
      </c>
      <c r="C594" t="s">
        <v>359</v>
      </c>
      <c r="D594" t="s">
        <v>355</v>
      </c>
      <c r="E594">
        <v>57.315914605261497</v>
      </c>
      <c r="F594">
        <v>37.838430615940801</v>
      </c>
      <c r="G594">
        <v>16.319321050318798</v>
      </c>
      <c r="H594">
        <v>40.091163363169301</v>
      </c>
      <c r="I594">
        <v>34.091331568295701</v>
      </c>
      <c r="J594">
        <v>1080.77131803822</v>
      </c>
    </row>
    <row r="595" spans="1:10">
      <c r="A595" t="s">
        <v>387</v>
      </c>
      <c r="B595" t="s">
        <v>155</v>
      </c>
      <c r="C595" t="s">
        <v>359</v>
      </c>
      <c r="D595" t="s">
        <v>356</v>
      </c>
      <c r="E595">
        <v>57.315914605294303</v>
      </c>
      <c r="F595">
        <v>38.729818021139799</v>
      </c>
      <c r="G595">
        <v>18.065196401524599</v>
      </c>
      <c r="H595">
        <v>40.185532995644998</v>
      </c>
      <c r="I595">
        <v>22.0175526072099</v>
      </c>
      <c r="J595">
        <v>1034.0223988606399</v>
      </c>
    </row>
    <row r="596" spans="1:10">
      <c r="A596" t="s">
        <v>387</v>
      </c>
      <c r="B596" t="s">
        <v>155</v>
      </c>
      <c r="C596" t="s">
        <v>360</v>
      </c>
      <c r="D596" t="s">
        <v>355</v>
      </c>
      <c r="E596">
        <v>21.948220097803599</v>
      </c>
      <c r="F596">
        <v>15.9337686249445</v>
      </c>
      <c r="G596">
        <v>14.1013562110224</v>
      </c>
      <c r="H596">
        <v>23.880146742222198</v>
      </c>
      <c r="I596">
        <v>27.1269053967996</v>
      </c>
      <c r="J596">
        <v>397.78668808209801</v>
      </c>
    </row>
    <row r="597" spans="1:10">
      <c r="A597" t="s">
        <v>387</v>
      </c>
      <c r="B597" t="s">
        <v>155</v>
      </c>
      <c r="C597" t="s">
        <v>360</v>
      </c>
      <c r="D597" t="s">
        <v>356</v>
      </c>
      <c r="E597">
        <v>21.948220097823899</v>
      </c>
      <c r="F597">
        <v>16.355814431826399</v>
      </c>
      <c r="G597">
        <v>15.6492551056489</v>
      </c>
      <c r="H597">
        <v>23.946297038386401</v>
      </c>
      <c r="I597">
        <v>20.639221761022199</v>
      </c>
      <c r="J597">
        <v>376.35420047738</v>
      </c>
    </row>
    <row r="598" spans="1:10">
      <c r="A598" t="s">
        <v>387</v>
      </c>
      <c r="B598" t="s">
        <v>156</v>
      </c>
      <c r="C598" t="s">
        <v>359</v>
      </c>
      <c r="D598" t="s">
        <v>355</v>
      </c>
      <c r="E598">
        <v>43.547023108672903</v>
      </c>
      <c r="F598">
        <v>42.413799343762797</v>
      </c>
      <c r="G598">
        <v>11.008881061012101</v>
      </c>
      <c r="H598">
        <v>28.567221285512101</v>
      </c>
      <c r="I598">
        <v>24.389838188878901</v>
      </c>
      <c r="J598">
        <v>1142.1918483106999</v>
      </c>
    </row>
    <row r="599" spans="1:10">
      <c r="A599" t="s">
        <v>387</v>
      </c>
      <c r="B599" t="s">
        <v>156</v>
      </c>
      <c r="C599" t="s">
        <v>359</v>
      </c>
      <c r="D599" t="s">
        <v>356</v>
      </c>
      <c r="E599">
        <v>43.547023108597102</v>
      </c>
      <c r="F599">
        <v>43.202172305287398</v>
      </c>
      <c r="G599">
        <v>12.6489971004262</v>
      </c>
      <c r="H599">
        <v>28.668595944163101</v>
      </c>
      <c r="I599">
        <v>14.3613574390012</v>
      </c>
      <c r="J599">
        <v>1119.5304715485199</v>
      </c>
    </row>
    <row r="600" spans="1:10">
      <c r="A600" t="s">
        <v>387</v>
      </c>
      <c r="B600" t="s">
        <v>156</v>
      </c>
      <c r="C600" t="s">
        <v>360</v>
      </c>
      <c r="D600" t="s">
        <v>355</v>
      </c>
      <c r="E600">
        <v>49.282304056073002</v>
      </c>
      <c r="F600">
        <v>20.7278014097663</v>
      </c>
      <c r="G600">
        <v>10.3918086301762</v>
      </c>
      <c r="H600">
        <v>21.575239106467901</v>
      </c>
      <c r="I600">
        <v>19.601265225492298</v>
      </c>
      <c r="J600">
        <v>423.46208281818701</v>
      </c>
    </row>
    <row r="601" spans="1:10">
      <c r="A601" t="s">
        <v>387</v>
      </c>
      <c r="B601" t="s">
        <v>156</v>
      </c>
      <c r="C601" t="s">
        <v>360</v>
      </c>
      <c r="D601" t="s">
        <v>356</v>
      </c>
      <c r="E601">
        <v>49.282304056057797</v>
      </c>
      <c r="F601">
        <v>21.117516681666601</v>
      </c>
      <c r="G601">
        <v>13.0295221974323</v>
      </c>
      <c r="H601">
        <v>21.641225045562098</v>
      </c>
      <c r="I601">
        <v>18.090016574301</v>
      </c>
      <c r="J601">
        <v>408.89586116638401</v>
      </c>
    </row>
    <row r="602" spans="1:10">
      <c r="A602" t="s">
        <v>387</v>
      </c>
      <c r="B602" t="s">
        <v>157</v>
      </c>
      <c r="C602" t="s">
        <v>359</v>
      </c>
      <c r="D602" t="s">
        <v>355</v>
      </c>
      <c r="E602">
        <v>86.471660635667803</v>
      </c>
      <c r="F602">
        <v>44.846045346986898</v>
      </c>
      <c r="G602">
        <v>9.4937491377729692</v>
      </c>
      <c r="H602">
        <v>36.600558937999999</v>
      </c>
      <c r="I602">
        <v>21.697051612012501</v>
      </c>
      <c r="J602">
        <v>1093.4192766195999</v>
      </c>
    </row>
    <row r="603" spans="1:10">
      <c r="A603" t="s">
        <v>387</v>
      </c>
      <c r="B603" t="s">
        <v>157</v>
      </c>
      <c r="C603" t="s">
        <v>359</v>
      </c>
      <c r="D603" t="s">
        <v>356</v>
      </c>
      <c r="E603">
        <v>86.471660635425806</v>
      </c>
      <c r="F603">
        <v>45.871311177335102</v>
      </c>
      <c r="G603">
        <v>11.1437717954633</v>
      </c>
      <c r="H603">
        <v>36.696480400734103</v>
      </c>
      <c r="I603">
        <v>12.8376852008365</v>
      </c>
      <c r="J603">
        <v>1019.72283998501</v>
      </c>
    </row>
    <row r="604" spans="1:10">
      <c r="A604" t="s">
        <v>387</v>
      </c>
      <c r="B604" t="s">
        <v>157</v>
      </c>
      <c r="C604" t="s">
        <v>360</v>
      </c>
      <c r="D604" t="s">
        <v>355</v>
      </c>
      <c r="E604">
        <v>42.071257852553899</v>
      </c>
      <c r="F604">
        <v>18.8288944102387</v>
      </c>
      <c r="G604">
        <v>11.2115679416177</v>
      </c>
      <c r="H604">
        <v>21.346030810920901</v>
      </c>
      <c r="I604">
        <v>20.759560732820599</v>
      </c>
      <c r="J604">
        <v>400.49497250586597</v>
      </c>
    </row>
    <row r="605" spans="1:10">
      <c r="A605" t="s">
        <v>387</v>
      </c>
      <c r="B605" t="s">
        <v>157</v>
      </c>
      <c r="C605" t="s">
        <v>360</v>
      </c>
      <c r="D605" t="s">
        <v>356</v>
      </c>
      <c r="E605">
        <v>42.071257852503102</v>
      </c>
      <c r="F605">
        <v>19.177870553472701</v>
      </c>
      <c r="G605">
        <v>13.842081174837199</v>
      </c>
      <c r="H605">
        <v>21.407211454465099</v>
      </c>
      <c r="I605">
        <v>19.540593181918599</v>
      </c>
      <c r="J605">
        <v>373.19156873546598</v>
      </c>
    </row>
    <row r="606" spans="1:10">
      <c r="A606" t="s">
        <v>387</v>
      </c>
      <c r="B606" t="s">
        <v>158</v>
      </c>
      <c r="C606" t="s">
        <v>359</v>
      </c>
      <c r="D606" t="s">
        <v>355</v>
      </c>
      <c r="E606">
        <v>4004.0997916749102</v>
      </c>
      <c r="F606">
        <v>1180.4279862805699</v>
      </c>
      <c r="G606">
        <v>787.77520661668405</v>
      </c>
      <c r="H606">
        <v>2858.1088301402301</v>
      </c>
      <c r="I606">
        <v>27588.812370488198</v>
      </c>
      <c r="J606">
        <v>31554.104223579099</v>
      </c>
    </row>
    <row r="607" spans="1:10">
      <c r="A607" t="s">
        <v>387</v>
      </c>
      <c r="B607" t="s">
        <v>158</v>
      </c>
      <c r="C607" t="s">
        <v>359</v>
      </c>
      <c r="D607" t="s">
        <v>356</v>
      </c>
      <c r="E607">
        <v>4004.0997916736501</v>
      </c>
      <c r="F607">
        <v>1184.7834346549801</v>
      </c>
      <c r="G607">
        <v>797.70478277304903</v>
      </c>
      <c r="H607">
        <v>2869.8978096626602</v>
      </c>
      <c r="I607">
        <v>26960.077468474799</v>
      </c>
      <c r="J607">
        <v>30930.5611084007</v>
      </c>
    </row>
    <row r="608" spans="1:10">
      <c r="A608" t="s">
        <v>387</v>
      </c>
      <c r="B608" t="s">
        <v>158</v>
      </c>
      <c r="C608" t="s">
        <v>360</v>
      </c>
      <c r="D608" t="s">
        <v>355</v>
      </c>
      <c r="E608">
        <v>2044.0403632278501</v>
      </c>
      <c r="F608">
        <v>1203.2346230916201</v>
      </c>
      <c r="G608">
        <v>444.85771565849097</v>
      </c>
      <c r="H608">
        <v>2349.4590321555002</v>
      </c>
      <c r="I608">
        <v>9936.4922729111295</v>
      </c>
      <c r="J608">
        <v>15350.190420200001</v>
      </c>
    </row>
    <row r="609" spans="1:10">
      <c r="A609" t="s">
        <v>387</v>
      </c>
      <c r="B609" t="s">
        <v>158</v>
      </c>
      <c r="C609" t="s">
        <v>360</v>
      </c>
      <c r="D609" t="s">
        <v>356</v>
      </c>
      <c r="E609">
        <v>2044.0403632258499</v>
      </c>
      <c r="F609">
        <v>1224.6637819038399</v>
      </c>
      <c r="G609">
        <v>453.04610500979601</v>
      </c>
      <c r="H609">
        <v>2352.76553164597</v>
      </c>
      <c r="I609">
        <v>9643.7311508313396</v>
      </c>
      <c r="J609">
        <v>15304.5743579887</v>
      </c>
    </row>
    <row r="610" spans="1:10">
      <c r="A610" t="s">
        <v>387</v>
      </c>
      <c r="B610" t="s">
        <v>159</v>
      </c>
      <c r="C610" t="s">
        <v>359</v>
      </c>
      <c r="D610" t="s">
        <v>355</v>
      </c>
      <c r="E610">
        <v>2898.53714862572</v>
      </c>
      <c r="F610">
        <v>749.89286286546098</v>
      </c>
      <c r="G610">
        <v>355.00650685865799</v>
      </c>
      <c r="H610">
        <v>1477.1627561196301</v>
      </c>
      <c r="I610">
        <v>4476.6742056985004</v>
      </c>
      <c r="J610">
        <v>13240.4433677754</v>
      </c>
    </row>
    <row r="611" spans="1:10">
      <c r="A611" t="s">
        <v>387</v>
      </c>
      <c r="B611" t="s">
        <v>159</v>
      </c>
      <c r="C611" t="s">
        <v>359</v>
      </c>
      <c r="D611" t="s">
        <v>356</v>
      </c>
      <c r="E611">
        <v>2898.5371486250201</v>
      </c>
      <c r="F611">
        <v>752.09525216904694</v>
      </c>
      <c r="G611">
        <v>359.98029575477102</v>
      </c>
      <c r="H611">
        <v>1478.9821145361</v>
      </c>
      <c r="I611">
        <v>3473.6638746426502</v>
      </c>
      <c r="J611">
        <v>11452.688546151299</v>
      </c>
    </row>
    <row r="612" spans="1:10">
      <c r="A612" t="s">
        <v>387</v>
      </c>
      <c r="B612" t="s">
        <v>159</v>
      </c>
      <c r="C612" t="s">
        <v>360</v>
      </c>
      <c r="D612" t="s">
        <v>355</v>
      </c>
      <c r="E612">
        <v>1065.4017626411201</v>
      </c>
      <c r="F612">
        <v>430.99126446785698</v>
      </c>
      <c r="G612">
        <v>136.79403513868101</v>
      </c>
      <c r="H612">
        <v>721.63783773499495</v>
      </c>
      <c r="I612">
        <v>1608.6443865820499</v>
      </c>
      <c r="J612">
        <v>4995.3235967287301</v>
      </c>
    </row>
    <row r="613" spans="1:10">
      <c r="A613" t="s">
        <v>387</v>
      </c>
      <c r="B613" t="s">
        <v>159</v>
      </c>
      <c r="C613" t="s">
        <v>360</v>
      </c>
      <c r="D613" t="s">
        <v>356</v>
      </c>
      <c r="E613">
        <v>1065.40176264096</v>
      </c>
      <c r="F613">
        <v>438.62707336235201</v>
      </c>
      <c r="G613">
        <v>138.349724630092</v>
      </c>
      <c r="H613">
        <v>722.76994422441396</v>
      </c>
      <c r="I613">
        <v>1265.5319694320499</v>
      </c>
      <c r="J613">
        <v>4621.8095272663104</v>
      </c>
    </row>
    <row r="614" spans="1:10">
      <c r="A614" t="s">
        <v>387</v>
      </c>
      <c r="B614" t="s">
        <v>160</v>
      </c>
      <c r="C614" t="s">
        <v>359</v>
      </c>
      <c r="D614" t="s">
        <v>355</v>
      </c>
      <c r="E614">
        <v>710.99162685411795</v>
      </c>
      <c r="F614">
        <v>766.28154582337697</v>
      </c>
      <c r="G614">
        <v>237.08677798193</v>
      </c>
      <c r="H614">
        <v>1450.4943252876501</v>
      </c>
      <c r="I614">
        <v>5836.3018819122399</v>
      </c>
      <c r="J614">
        <v>9203.7496513081296</v>
      </c>
    </row>
    <row r="615" spans="1:10">
      <c r="A615" t="s">
        <v>387</v>
      </c>
      <c r="B615" t="s">
        <v>160</v>
      </c>
      <c r="C615" t="s">
        <v>359</v>
      </c>
      <c r="D615" t="s">
        <v>356</v>
      </c>
      <c r="E615">
        <v>710.99162685473095</v>
      </c>
      <c r="F615">
        <v>770.10267917913495</v>
      </c>
      <c r="G615">
        <v>244.03181743579299</v>
      </c>
      <c r="H615">
        <v>1457.7879809777501</v>
      </c>
      <c r="I615">
        <v>5631.1069790723705</v>
      </c>
      <c r="J615">
        <v>10466.7021618442</v>
      </c>
    </row>
    <row r="616" spans="1:10">
      <c r="A616" t="s">
        <v>387</v>
      </c>
      <c r="B616" t="s">
        <v>160</v>
      </c>
      <c r="C616" t="s">
        <v>360</v>
      </c>
      <c r="D616" t="s">
        <v>355</v>
      </c>
      <c r="E616">
        <v>706.75416469307504</v>
      </c>
      <c r="F616">
        <v>898.97549864233099</v>
      </c>
      <c r="G616">
        <v>285.34463418408399</v>
      </c>
      <c r="H616">
        <v>1943.7454537743499</v>
      </c>
      <c r="I616">
        <v>2631.0813549367099</v>
      </c>
      <c r="J616">
        <v>6440.6468999686604</v>
      </c>
    </row>
    <row r="617" spans="1:10">
      <c r="A617" t="s">
        <v>387</v>
      </c>
      <c r="B617" t="s">
        <v>160</v>
      </c>
      <c r="C617" t="s">
        <v>360</v>
      </c>
      <c r="D617" t="s">
        <v>356</v>
      </c>
      <c r="E617">
        <v>706.754164693127</v>
      </c>
      <c r="F617">
        <v>913.79451165105104</v>
      </c>
      <c r="G617">
        <v>290.024864042876</v>
      </c>
      <c r="H617">
        <v>1948.29209701133</v>
      </c>
      <c r="I617">
        <v>2803.5655632963299</v>
      </c>
      <c r="J617">
        <v>7511.91477444874</v>
      </c>
    </row>
    <row r="618" spans="1:10">
      <c r="A618" t="s">
        <v>388</v>
      </c>
      <c r="B618" t="s">
        <v>136</v>
      </c>
      <c r="C618" t="s">
        <v>359</v>
      </c>
      <c r="D618" t="s">
        <v>355</v>
      </c>
      <c r="E618">
        <v>59.878484261068898</v>
      </c>
      <c r="F618">
        <v>43.047142577240002</v>
      </c>
      <c r="G618">
        <v>13.210559439894199</v>
      </c>
      <c r="H618">
        <v>39.430099208261304</v>
      </c>
      <c r="I618">
        <v>33.058752957058402</v>
      </c>
      <c r="J618">
        <v>769.90851407993796</v>
      </c>
    </row>
    <row r="619" spans="1:10">
      <c r="A619" t="s">
        <v>388</v>
      </c>
      <c r="B619" t="s">
        <v>136</v>
      </c>
      <c r="C619" t="s">
        <v>359</v>
      </c>
      <c r="D619" t="s">
        <v>356</v>
      </c>
      <c r="E619">
        <v>59.8784842610441</v>
      </c>
      <c r="F619">
        <v>44.015533081689</v>
      </c>
      <c r="G619">
        <v>14.6529320304768</v>
      </c>
      <c r="H619">
        <v>39.502277526246999</v>
      </c>
      <c r="I619">
        <v>12.308937142017299</v>
      </c>
      <c r="J619">
        <v>742.90371090467897</v>
      </c>
    </row>
    <row r="620" spans="1:10">
      <c r="A620" t="s">
        <v>388</v>
      </c>
      <c r="B620" t="s">
        <v>136</v>
      </c>
      <c r="C620" t="s">
        <v>360</v>
      </c>
      <c r="D620" t="s">
        <v>355</v>
      </c>
      <c r="E620">
        <v>60.887815799785997</v>
      </c>
      <c r="F620">
        <v>26.314102455755599</v>
      </c>
      <c r="G620">
        <v>5.5476978478586201</v>
      </c>
      <c r="H620">
        <v>27.062768442794098</v>
      </c>
      <c r="I620">
        <v>12.450054235397401</v>
      </c>
      <c r="J620">
        <v>334.751742346855</v>
      </c>
    </row>
    <row r="621" spans="1:10">
      <c r="A621" t="s">
        <v>388</v>
      </c>
      <c r="B621" t="s">
        <v>136</v>
      </c>
      <c r="C621" t="s">
        <v>360</v>
      </c>
      <c r="D621" t="s">
        <v>356</v>
      </c>
      <c r="E621">
        <v>60.887815799748502</v>
      </c>
      <c r="F621">
        <v>27.457164071143001</v>
      </c>
      <c r="G621">
        <v>5.9270297465992696</v>
      </c>
      <c r="H621">
        <v>27.107266318497299</v>
      </c>
      <c r="I621">
        <v>6.7908736108955603</v>
      </c>
      <c r="J621">
        <v>299.38725488051301</v>
      </c>
    </row>
    <row r="622" spans="1:10">
      <c r="A622" t="s">
        <v>388</v>
      </c>
      <c r="B622" t="s">
        <v>137</v>
      </c>
      <c r="C622" t="s">
        <v>359</v>
      </c>
      <c r="D622" t="s">
        <v>355</v>
      </c>
      <c r="E622">
        <v>96.966382494657495</v>
      </c>
      <c r="F622">
        <v>25.2957452071951</v>
      </c>
      <c r="G622">
        <v>29.640921467984899</v>
      </c>
      <c r="H622">
        <v>24.411283430662401</v>
      </c>
      <c r="I622">
        <v>59.244807518464</v>
      </c>
      <c r="J622">
        <v>178.28797567759</v>
      </c>
    </row>
    <row r="623" spans="1:10">
      <c r="A623" t="s">
        <v>388</v>
      </c>
      <c r="B623" t="s">
        <v>137</v>
      </c>
      <c r="C623" t="s">
        <v>359</v>
      </c>
      <c r="D623" t="s">
        <v>356</v>
      </c>
      <c r="E623">
        <v>96.966382494658902</v>
      </c>
      <c r="F623">
        <v>25.893020333715299</v>
      </c>
      <c r="G623">
        <v>31.104331762659601</v>
      </c>
      <c r="H623">
        <v>24.484525395851499</v>
      </c>
      <c r="I623">
        <v>38.182210402513803</v>
      </c>
      <c r="J623">
        <v>151.97014486632</v>
      </c>
    </row>
    <row r="624" spans="1:10">
      <c r="A624" t="s">
        <v>388</v>
      </c>
      <c r="B624" t="s">
        <v>137</v>
      </c>
      <c r="C624" t="s">
        <v>360</v>
      </c>
      <c r="D624" t="s">
        <v>355</v>
      </c>
      <c r="E624">
        <v>181.97688441890699</v>
      </c>
      <c r="F624">
        <v>45.325983260206897</v>
      </c>
      <c r="G624">
        <v>11.9482311981732</v>
      </c>
      <c r="H624">
        <v>19.871784981375502</v>
      </c>
      <c r="I624">
        <v>23.232308388040099</v>
      </c>
      <c r="J624">
        <v>158.767571150192</v>
      </c>
    </row>
    <row r="625" spans="1:10">
      <c r="A625" t="s">
        <v>388</v>
      </c>
      <c r="B625" t="s">
        <v>137</v>
      </c>
      <c r="C625" t="s">
        <v>360</v>
      </c>
      <c r="D625" t="s">
        <v>356</v>
      </c>
      <c r="E625">
        <v>181.976884418964</v>
      </c>
      <c r="F625">
        <v>46.867777628201502</v>
      </c>
      <c r="G625">
        <v>12.4128682804172</v>
      </c>
      <c r="H625">
        <v>19.920772507796801</v>
      </c>
      <c r="I625">
        <v>15.944700583601501</v>
      </c>
      <c r="J625">
        <v>78.101105467457501</v>
      </c>
    </row>
    <row r="626" spans="1:10">
      <c r="A626" t="s">
        <v>388</v>
      </c>
      <c r="B626" t="s">
        <v>138</v>
      </c>
      <c r="C626" t="s">
        <v>359</v>
      </c>
      <c r="D626" t="s">
        <v>355</v>
      </c>
      <c r="E626">
        <v>58.099407778932303</v>
      </c>
      <c r="F626">
        <v>15.0595747595827</v>
      </c>
      <c r="G626">
        <v>32.382842968119299</v>
      </c>
      <c r="H626">
        <v>28.735520135242901</v>
      </c>
      <c r="I626">
        <v>63.425264500274302</v>
      </c>
      <c r="J626">
        <v>67.261199829193401</v>
      </c>
    </row>
    <row r="627" spans="1:10">
      <c r="A627" t="s">
        <v>388</v>
      </c>
      <c r="B627" t="s">
        <v>138</v>
      </c>
      <c r="C627" t="s">
        <v>359</v>
      </c>
      <c r="D627" t="s">
        <v>356</v>
      </c>
      <c r="E627">
        <v>58.0994077789261</v>
      </c>
      <c r="F627">
        <v>15.67065616523</v>
      </c>
      <c r="G627">
        <v>33.850898381192799</v>
      </c>
      <c r="H627">
        <v>28.808520121698901</v>
      </c>
      <c r="I627">
        <v>42.784438716504503</v>
      </c>
      <c r="J627">
        <v>55.903242271014101</v>
      </c>
    </row>
    <row r="628" spans="1:10">
      <c r="A628" t="s">
        <v>388</v>
      </c>
      <c r="B628" t="s">
        <v>138</v>
      </c>
      <c r="C628" t="s">
        <v>360</v>
      </c>
      <c r="D628" t="s">
        <v>355</v>
      </c>
      <c r="E628">
        <v>164.74957362244299</v>
      </c>
      <c r="F628">
        <v>41.101716308811497</v>
      </c>
      <c r="G628">
        <v>13.1746675367915</v>
      </c>
      <c r="H628">
        <v>21.323479873510401</v>
      </c>
      <c r="I628">
        <v>25.070357436900998</v>
      </c>
      <c r="J628">
        <v>119.553194076257</v>
      </c>
    </row>
    <row r="629" spans="1:10">
      <c r="A629" t="s">
        <v>388</v>
      </c>
      <c r="B629" t="s">
        <v>138</v>
      </c>
      <c r="C629" t="s">
        <v>360</v>
      </c>
      <c r="D629" t="s">
        <v>356</v>
      </c>
      <c r="E629">
        <v>164.74957362242199</v>
      </c>
      <c r="F629">
        <v>42.802174699646599</v>
      </c>
      <c r="G629">
        <v>13.6385486054117</v>
      </c>
      <c r="H629">
        <v>21.3723103235608</v>
      </c>
      <c r="I629">
        <v>18.035263025015499</v>
      </c>
      <c r="J629">
        <v>63.849961882539901</v>
      </c>
    </row>
    <row r="630" spans="1:10">
      <c r="A630" t="s">
        <v>388</v>
      </c>
      <c r="B630" t="s">
        <v>139</v>
      </c>
      <c r="C630" t="s">
        <v>359</v>
      </c>
      <c r="D630" t="s">
        <v>355</v>
      </c>
      <c r="E630">
        <v>90.781078712705195</v>
      </c>
      <c r="F630">
        <v>28.439381729915201</v>
      </c>
      <c r="G630">
        <v>29.968182432727101</v>
      </c>
      <c r="H630">
        <v>24.213441177122402</v>
      </c>
      <c r="I630">
        <v>59.780462597004501</v>
      </c>
      <c r="J630">
        <v>279.15023558857001</v>
      </c>
    </row>
    <row r="631" spans="1:10">
      <c r="A631" t="s">
        <v>388</v>
      </c>
      <c r="B631" t="s">
        <v>139</v>
      </c>
      <c r="C631" t="s">
        <v>359</v>
      </c>
      <c r="D631" t="s">
        <v>356</v>
      </c>
      <c r="E631">
        <v>90.7810787126961</v>
      </c>
      <c r="F631">
        <v>29.177883194844199</v>
      </c>
      <c r="G631">
        <v>31.431129558128799</v>
      </c>
      <c r="H631">
        <v>24.286556765892499</v>
      </c>
      <c r="I631">
        <v>38.6803875613342</v>
      </c>
      <c r="J631">
        <v>240.256630983767</v>
      </c>
    </row>
    <row r="632" spans="1:10">
      <c r="A632" t="s">
        <v>388</v>
      </c>
      <c r="B632" t="s">
        <v>139</v>
      </c>
      <c r="C632" t="s">
        <v>360</v>
      </c>
      <c r="D632" t="s">
        <v>355</v>
      </c>
      <c r="E632">
        <v>211.07843846074999</v>
      </c>
      <c r="F632">
        <v>53.547958129570297</v>
      </c>
      <c r="G632">
        <v>11.9737934834241</v>
      </c>
      <c r="H632">
        <v>19.874897254873702</v>
      </c>
      <c r="I632">
        <v>23.275493194101699</v>
      </c>
      <c r="J632">
        <v>173.72863364107801</v>
      </c>
    </row>
    <row r="633" spans="1:10">
      <c r="A633" t="s">
        <v>388</v>
      </c>
      <c r="B633" t="s">
        <v>139</v>
      </c>
      <c r="C633" t="s">
        <v>360</v>
      </c>
      <c r="D633" t="s">
        <v>356</v>
      </c>
      <c r="E633">
        <v>211.07843846074101</v>
      </c>
      <c r="F633">
        <v>55.415276422439703</v>
      </c>
      <c r="G633">
        <v>12.435967165745099</v>
      </c>
      <c r="H633">
        <v>19.9237709188167</v>
      </c>
      <c r="I633">
        <v>15.9688473377216</v>
      </c>
      <c r="J633">
        <v>119.00415641793001</v>
      </c>
    </row>
    <row r="634" spans="1:10">
      <c r="A634" t="s">
        <v>388</v>
      </c>
      <c r="B634" t="s">
        <v>140</v>
      </c>
      <c r="C634" t="s">
        <v>359</v>
      </c>
      <c r="D634" t="s">
        <v>355</v>
      </c>
      <c r="E634">
        <v>143.757937564499</v>
      </c>
      <c r="F634">
        <v>47.537122287885197</v>
      </c>
      <c r="G634">
        <v>27.451902421184698</v>
      </c>
      <c r="H634">
        <v>27.821644462103901</v>
      </c>
      <c r="I634">
        <v>55.777265884788498</v>
      </c>
      <c r="J634">
        <v>550.145663387014</v>
      </c>
    </row>
    <row r="635" spans="1:10">
      <c r="A635" t="s">
        <v>388</v>
      </c>
      <c r="B635" t="s">
        <v>140</v>
      </c>
      <c r="C635" t="s">
        <v>359</v>
      </c>
      <c r="D635" t="s">
        <v>356</v>
      </c>
      <c r="E635">
        <v>143.75793756437699</v>
      </c>
      <c r="F635">
        <v>48.546408562004203</v>
      </c>
      <c r="G635">
        <v>28.923803437018101</v>
      </c>
      <c r="H635">
        <v>27.8946994451797</v>
      </c>
      <c r="I635">
        <v>34.684768465327899</v>
      </c>
      <c r="J635">
        <v>463.78311580118799</v>
      </c>
    </row>
    <row r="636" spans="1:10">
      <c r="A636" t="s">
        <v>388</v>
      </c>
      <c r="B636" t="s">
        <v>140</v>
      </c>
      <c r="C636" t="s">
        <v>360</v>
      </c>
      <c r="D636" t="s">
        <v>355</v>
      </c>
      <c r="E636">
        <v>180.01135093641</v>
      </c>
      <c r="F636">
        <v>50.507922517695</v>
      </c>
      <c r="G636">
        <v>10.6772650405211</v>
      </c>
      <c r="H636">
        <v>22.8976317403359</v>
      </c>
      <c r="I636">
        <v>21.3404637859466</v>
      </c>
      <c r="J636">
        <v>247.287033143326</v>
      </c>
    </row>
    <row r="637" spans="1:10">
      <c r="A637" t="s">
        <v>388</v>
      </c>
      <c r="B637" t="s">
        <v>140</v>
      </c>
      <c r="C637" t="s">
        <v>360</v>
      </c>
      <c r="D637" t="s">
        <v>356</v>
      </c>
      <c r="E637">
        <v>180.01135093633499</v>
      </c>
      <c r="F637">
        <v>52.6083928104091</v>
      </c>
      <c r="G637">
        <v>11.1358092676382</v>
      </c>
      <c r="H637">
        <v>22.946807777454399</v>
      </c>
      <c r="I637">
        <v>13.698026242726799</v>
      </c>
      <c r="J637">
        <v>195.55792001968601</v>
      </c>
    </row>
    <row r="638" spans="1:10">
      <c r="A638" t="s">
        <v>388</v>
      </c>
      <c r="B638" t="s">
        <v>141</v>
      </c>
      <c r="C638" t="s">
        <v>359</v>
      </c>
      <c r="D638" t="s">
        <v>355</v>
      </c>
      <c r="E638">
        <v>44.891913432403904</v>
      </c>
      <c r="F638">
        <v>36.372815981685399</v>
      </c>
      <c r="G638">
        <v>11.3734019562144</v>
      </c>
      <c r="H638">
        <v>36.757336382610298</v>
      </c>
      <c r="I638">
        <v>30.425305450867398</v>
      </c>
      <c r="J638">
        <v>728.41827108860002</v>
      </c>
    </row>
    <row r="639" spans="1:10">
      <c r="A639" t="s">
        <v>388</v>
      </c>
      <c r="B639" t="s">
        <v>141</v>
      </c>
      <c r="C639" t="s">
        <v>359</v>
      </c>
      <c r="D639" t="s">
        <v>356</v>
      </c>
      <c r="E639">
        <v>44.891913432405602</v>
      </c>
      <c r="F639">
        <v>37.270337707290103</v>
      </c>
      <c r="G639">
        <v>12.8417084116677</v>
      </c>
      <c r="H639">
        <v>36.829301542250199</v>
      </c>
      <c r="I639">
        <v>9.3873681653684606</v>
      </c>
      <c r="J639">
        <v>723.36662832578895</v>
      </c>
    </row>
    <row r="640" spans="1:10">
      <c r="A640" t="s">
        <v>388</v>
      </c>
      <c r="B640" t="s">
        <v>141</v>
      </c>
      <c r="C640" t="s">
        <v>360</v>
      </c>
      <c r="D640" t="s">
        <v>355</v>
      </c>
      <c r="E640">
        <v>40.960632635461799</v>
      </c>
      <c r="F640">
        <v>24.9462589071296</v>
      </c>
      <c r="G640">
        <v>4.8415331643445203</v>
      </c>
      <c r="H640">
        <v>27.3587151700806</v>
      </c>
      <c r="I640">
        <v>11.971117764366699</v>
      </c>
      <c r="J640">
        <v>296.04322478926503</v>
      </c>
    </row>
    <row r="641" spans="1:10">
      <c r="A641" t="s">
        <v>388</v>
      </c>
      <c r="B641" t="s">
        <v>141</v>
      </c>
      <c r="C641" t="s">
        <v>360</v>
      </c>
      <c r="D641" t="s">
        <v>356</v>
      </c>
      <c r="E641">
        <v>40.960632635450501</v>
      </c>
      <c r="F641">
        <v>26.924015617409101</v>
      </c>
      <c r="G641">
        <v>5.2156400646822396</v>
      </c>
      <c r="H641">
        <v>27.407911922085901</v>
      </c>
      <c r="I641">
        <v>4.6498790938672103</v>
      </c>
      <c r="J641">
        <v>292.51294193901998</v>
      </c>
    </row>
    <row r="642" spans="1:10">
      <c r="A642" t="s">
        <v>388</v>
      </c>
      <c r="B642" t="s">
        <v>142</v>
      </c>
      <c r="C642" t="s">
        <v>359</v>
      </c>
      <c r="D642" t="s">
        <v>355</v>
      </c>
      <c r="E642">
        <v>98.962196463618199</v>
      </c>
      <c r="F642">
        <v>46.264487498745098</v>
      </c>
      <c r="G642">
        <v>10.986021480946199</v>
      </c>
      <c r="H642">
        <v>45.967293966509096</v>
      </c>
      <c r="I642">
        <v>23.3767117003006</v>
      </c>
      <c r="J642">
        <v>781.55947802044795</v>
      </c>
    </row>
    <row r="643" spans="1:10">
      <c r="A643" t="s">
        <v>388</v>
      </c>
      <c r="B643" t="s">
        <v>142</v>
      </c>
      <c r="C643" t="s">
        <v>359</v>
      </c>
      <c r="D643" t="s">
        <v>356</v>
      </c>
      <c r="E643">
        <v>98.962196463730393</v>
      </c>
      <c r="F643">
        <v>47.287331059486</v>
      </c>
      <c r="G643">
        <v>11.8394794243876</v>
      </c>
      <c r="H643">
        <v>46.0368753739114</v>
      </c>
      <c r="I643">
        <v>13.2421934250404</v>
      </c>
      <c r="J643">
        <v>730.90362328890706</v>
      </c>
    </row>
    <row r="644" spans="1:10">
      <c r="A644" t="s">
        <v>388</v>
      </c>
      <c r="B644" t="s">
        <v>142</v>
      </c>
      <c r="C644" t="s">
        <v>360</v>
      </c>
      <c r="D644" t="s">
        <v>355</v>
      </c>
      <c r="E644">
        <v>66.533324305798203</v>
      </c>
      <c r="F644">
        <v>27.399102035304502</v>
      </c>
      <c r="G644">
        <v>5.1477024276817502</v>
      </c>
      <c r="H644">
        <v>28.064551624046999</v>
      </c>
      <c r="I644">
        <v>10.086891543092801</v>
      </c>
      <c r="J644">
        <v>338.555158939666</v>
      </c>
    </row>
    <row r="645" spans="1:10">
      <c r="A645" t="s">
        <v>388</v>
      </c>
      <c r="B645" t="s">
        <v>142</v>
      </c>
      <c r="C645" t="s">
        <v>360</v>
      </c>
      <c r="D645" t="s">
        <v>356</v>
      </c>
      <c r="E645">
        <v>66.533324305862905</v>
      </c>
      <c r="F645">
        <v>28.537166203203</v>
      </c>
      <c r="G645">
        <v>5.7285966974014402</v>
      </c>
      <c r="H645">
        <v>28.1072813022185</v>
      </c>
      <c r="I645">
        <v>7.4507712001278801</v>
      </c>
      <c r="J645">
        <v>295.35517671736</v>
      </c>
    </row>
    <row r="646" spans="1:10">
      <c r="A646" t="s">
        <v>388</v>
      </c>
      <c r="B646" t="s">
        <v>143</v>
      </c>
      <c r="C646" t="s">
        <v>359</v>
      </c>
      <c r="D646" t="s">
        <v>355</v>
      </c>
      <c r="E646">
        <v>184.816353514356</v>
      </c>
      <c r="F646">
        <v>46.1103564198906</v>
      </c>
      <c r="G646">
        <v>23.332008431600901</v>
      </c>
      <c r="H646">
        <v>38.975544881555699</v>
      </c>
      <c r="I646">
        <v>42.3210631183751</v>
      </c>
      <c r="J646">
        <v>457.98764250721899</v>
      </c>
    </row>
    <row r="647" spans="1:10">
      <c r="A647" t="s">
        <v>388</v>
      </c>
      <c r="B647" t="s">
        <v>143</v>
      </c>
      <c r="C647" t="s">
        <v>359</v>
      </c>
      <c r="D647" t="s">
        <v>356</v>
      </c>
      <c r="E647">
        <v>184.81635351448</v>
      </c>
      <c r="F647">
        <v>46.935800359759703</v>
      </c>
      <c r="G647">
        <v>24.338828361457001</v>
      </c>
      <c r="H647">
        <v>39.038621307709199</v>
      </c>
      <c r="I647">
        <v>34.137826954066</v>
      </c>
      <c r="J647">
        <v>373.06738420063903</v>
      </c>
    </row>
    <row r="648" spans="1:10">
      <c r="A648" t="s">
        <v>388</v>
      </c>
      <c r="B648" t="s">
        <v>143</v>
      </c>
      <c r="C648" t="s">
        <v>360</v>
      </c>
      <c r="D648" t="s">
        <v>355</v>
      </c>
      <c r="E648">
        <v>206.66829784315101</v>
      </c>
      <c r="F648">
        <v>43.943347846944</v>
      </c>
      <c r="G648">
        <v>13.0513627437886</v>
      </c>
      <c r="H648">
        <v>21.1443825036385</v>
      </c>
      <c r="I648">
        <v>22.0403826481033</v>
      </c>
      <c r="J648">
        <v>236.66103534087401</v>
      </c>
    </row>
    <row r="649" spans="1:10">
      <c r="A649" t="s">
        <v>388</v>
      </c>
      <c r="B649" t="s">
        <v>143</v>
      </c>
      <c r="C649" t="s">
        <v>360</v>
      </c>
      <c r="D649" t="s">
        <v>356</v>
      </c>
      <c r="E649">
        <v>206.66829784317</v>
      </c>
      <c r="F649">
        <v>45.3511635406837</v>
      </c>
      <c r="G649">
        <v>13.7327512291908</v>
      </c>
      <c r="H649">
        <v>21.1886234455664</v>
      </c>
      <c r="I649">
        <v>20.8911397057716</v>
      </c>
      <c r="J649">
        <v>149.774292545029</v>
      </c>
    </row>
    <row r="650" spans="1:10">
      <c r="A650" t="s">
        <v>388</v>
      </c>
      <c r="B650" t="s">
        <v>144</v>
      </c>
      <c r="C650" t="s">
        <v>359</v>
      </c>
      <c r="D650" t="s">
        <v>355</v>
      </c>
      <c r="E650">
        <v>130.89284900019899</v>
      </c>
      <c r="F650">
        <v>42.063240885604699</v>
      </c>
      <c r="G650">
        <v>22.797982125345399</v>
      </c>
      <c r="H650">
        <v>41.4108053290526</v>
      </c>
      <c r="I650">
        <v>41.734307541413102</v>
      </c>
      <c r="J650">
        <v>538.48888097410702</v>
      </c>
    </row>
    <row r="651" spans="1:10">
      <c r="A651" t="s">
        <v>388</v>
      </c>
      <c r="B651" t="s">
        <v>144</v>
      </c>
      <c r="C651" t="s">
        <v>359</v>
      </c>
      <c r="D651" t="s">
        <v>356</v>
      </c>
      <c r="E651">
        <v>130.89284900029099</v>
      </c>
      <c r="F651">
        <v>43.046765993971398</v>
      </c>
      <c r="G651">
        <v>23.774302989437899</v>
      </c>
      <c r="H651">
        <v>41.475778513417097</v>
      </c>
      <c r="I651">
        <v>32.921458744323097</v>
      </c>
      <c r="J651">
        <v>474.56525089673198</v>
      </c>
    </row>
    <row r="652" spans="1:10">
      <c r="A652" t="s">
        <v>388</v>
      </c>
      <c r="B652" t="s">
        <v>144</v>
      </c>
      <c r="C652" t="s">
        <v>360</v>
      </c>
      <c r="D652" t="s">
        <v>355</v>
      </c>
      <c r="E652">
        <v>167.964659963934</v>
      </c>
      <c r="F652">
        <v>43.443072496420299</v>
      </c>
      <c r="G652">
        <v>10.3630293715081</v>
      </c>
      <c r="H652">
        <v>22.778725190744598</v>
      </c>
      <c r="I652">
        <v>17.851331878573301</v>
      </c>
      <c r="J652">
        <v>237.710889729283</v>
      </c>
    </row>
    <row r="653" spans="1:10">
      <c r="A653" t="s">
        <v>388</v>
      </c>
      <c r="B653" t="s">
        <v>144</v>
      </c>
      <c r="C653" t="s">
        <v>360</v>
      </c>
      <c r="D653" t="s">
        <v>356</v>
      </c>
      <c r="E653">
        <v>167.96465996392399</v>
      </c>
      <c r="F653">
        <v>45.554295012270899</v>
      </c>
      <c r="G653">
        <v>10.9089178223982</v>
      </c>
      <c r="H653">
        <v>22.822952698318101</v>
      </c>
      <c r="I653">
        <v>16.2535464119564</v>
      </c>
      <c r="J653">
        <v>198.776822604084</v>
      </c>
    </row>
    <row r="654" spans="1:10">
      <c r="A654" t="s">
        <v>388</v>
      </c>
      <c r="B654" t="s">
        <v>145</v>
      </c>
      <c r="C654" t="s">
        <v>359</v>
      </c>
      <c r="D654" t="s">
        <v>355</v>
      </c>
      <c r="E654">
        <v>78.737901141848297</v>
      </c>
      <c r="F654">
        <v>38.8596852266231</v>
      </c>
      <c r="G654">
        <v>10.2409119193519</v>
      </c>
      <c r="H654">
        <v>41.997561688930098</v>
      </c>
      <c r="I654">
        <v>22.2962139546514</v>
      </c>
      <c r="J654">
        <v>740.09551465723598</v>
      </c>
    </row>
    <row r="655" spans="1:10">
      <c r="A655" t="s">
        <v>388</v>
      </c>
      <c r="B655" t="s">
        <v>145</v>
      </c>
      <c r="C655" t="s">
        <v>359</v>
      </c>
      <c r="D655" t="s">
        <v>356</v>
      </c>
      <c r="E655">
        <v>78.7379011418423</v>
      </c>
      <c r="F655">
        <v>39.853728892721399</v>
      </c>
      <c r="G655">
        <v>11.1462258583547</v>
      </c>
      <c r="H655">
        <v>42.066878244973203</v>
      </c>
      <c r="I655">
        <v>12.2873346034681</v>
      </c>
      <c r="J655">
        <v>711.36953264664498</v>
      </c>
    </row>
    <row r="656" spans="1:10">
      <c r="A656" t="s">
        <v>388</v>
      </c>
      <c r="B656" t="s">
        <v>145</v>
      </c>
      <c r="C656" t="s">
        <v>360</v>
      </c>
      <c r="D656" t="s">
        <v>355</v>
      </c>
      <c r="E656">
        <v>45.840672665348997</v>
      </c>
      <c r="F656">
        <v>25.364828584687</v>
      </c>
      <c r="G656">
        <v>3.9161522512231501</v>
      </c>
      <c r="H656">
        <v>27.7957127758689</v>
      </c>
      <c r="I656">
        <v>7.9906280121734401</v>
      </c>
      <c r="J656">
        <v>299.45029476256599</v>
      </c>
    </row>
    <row r="657" spans="1:10">
      <c r="A657" t="s">
        <v>388</v>
      </c>
      <c r="B657" t="s">
        <v>145</v>
      </c>
      <c r="C657" t="s">
        <v>360</v>
      </c>
      <c r="D657" t="s">
        <v>356</v>
      </c>
      <c r="E657">
        <v>45.8406726653578</v>
      </c>
      <c r="F657">
        <v>27.307581568195001</v>
      </c>
      <c r="G657">
        <v>4.2528520390912599</v>
      </c>
      <c r="H657">
        <v>27.843901020626699</v>
      </c>
      <c r="I657">
        <v>5.6945454493821002</v>
      </c>
      <c r="J657">
        <v>288.98849976437299</v>
      </c>
    </row>
    <row r="658" spans="1:10">
      <c r="A658" t="s">
        <v>388</v>
      </c>
      <c r="B658" t="s">
        <v>146</v>
      </c>
      <c r="C658" t="s">
        <v>359</v>
      </c>
      <c r="D658" t="s">
        <v>355</v>
      </c>
      <c r="E658">
        <v>251.55878832233799</v>
      </c>
      <c r="F658">
        <v>87.273600808419502</v>
      </c>
      <c r="G658">
        <v>38.093055019432299</v>
      </c>
      <c r="H658">
        <v>81.431098572704101</v>
      </c>
      <c r="I658">
        <v>96.290364788919007</v>
      </c>
      <c r="J658">
        <v>1176.41760541756</v>
      </c>
    </row>
    <row r="659" spans="1:10">
      <c r="A659" t="s">
        <v>388</v>
      </c>
      <c r="B659" t="s">
        <v>146</v>
      </c>
      <c r="C659" t="s">
        <v>359</v>
      </c>
      <c r="D659" t="s">
        <v>356</v>
      </c>
      <c r="E659">
        <v>251.55878832250701</v>
      </c>
      <c r="F659">
        <v>88.548365145723196</v>
      </c>
      <c r="G659">
        <v>40.543185854677603</v>
      </c>
      <c r="H659">
        <v>81.628766607296697</v>
      </c>
      <c r="I659">
        <v>32.3064090197608</v>
      </c>
      <c r="J659">
        <v>1064.48607329621</v>
      </c>
    </row>
    <row r="660" spans="1:10">
      <c r="A660" t="s">
        <v>388</v>
      </c>
      <c r="B660" t="s">
        <v>146</v>
      </c>
      <c r="C660" t="s">
        <v>360</v>
      </c>
      <c r="D660" t="s">
        <v>355</v>
      </c>
      <c r="E660">
        <v>293.75052940421199</v>
      </c>
      <c r="F660">
        <v>80.156406524221893</v>
      </c>
      <c r="G660">
        <v>15.143107457913899</v>
      </c>
      <c r="H660">
        <v>63.351135580676598</v>
      </c>
      <c r="I660">
        <v>36.840886646796903</v>
      </c>
      <c r="J660">
        <v>583.12829757015402</v>
      </c>
    </row>
    <row r="661" spans="1:10">
      <c r="A661" t="s">
        <v>388</v>
      </c>
      <c r="B661" t="s">
        <v>146</v>
      </c>
      <c r="C661" t="s">
        <v>360</v>
      </c>
      <c r="D661" t="s">
        <v>356</v>
      </c>
      <c r="E661">
        <v>293.75052940438599</v>
      </c>
      <c r="F661">
        <v>82.518230481083805</v>
      </c>
      <c r="G661">
        <v>15.920990663881099</v>
      </c>
      <c r="H661">
        <v>63.485065733663703</v>
      </c>
      <c r="I661">
        <v>14.5031167567053</v>
      </c>
      <c r="J661">
        <v>441.60035797361297</v>
      </c>
    </row>
    <row r="662" spans="1:10">
      <c r="A662" t="s">
        <v>388</v>
      </c>
      <c r="B662" t="s">
        <v>147</v>
      </c>
      <c r="C662" t="s">
        <v>359</v>
      </c>
      <c r="D662" t="s">
        <v>355</v>
      </c>
      <c r="E662">
        <v>162.301542865926</v>
      </c>
      <c r="F662">
        <v>103.16591145279401</v>
      </c>
      <c r="G662">
        <v>36.375694819854097</v>
      </c>
      <c r="H662">
        <v>73.397675443612698</v>
      </c>
      <c r="I662">
        <v>78.643258399828696</v>
      </c>
      <c r="J662">
        <v>534.59611535464103</v>
      </c>
    </row>
    <row r="663" spans="1:10">
      <c r="A663" t="s">
        <v>388</v>
      </c>
      <c r="B663" t="s">
        <v>147</v>
      </c>
      <c r="C663" t="s">
        <v>359</v>
      </c>
      <c r="D663" t="s">
        <v>356</v>
      </c>
      <c r="E663">
        <v>162.301542865691</v>
      </c>
      <c r="F663">
        <v>104.305498079391</v>
      </c>
      <c r="G663">
        <v>37.849714369672697</v>
      </c>
      <c r="H663">
        <v>73.476160999176599</v>
      </c>
      <c r="I663">
        <v>42.127582940869203</v>
      </c>
      <c r="J663">
        <v>395.09134477132199</v>
      </c>
    </row>
    <row r="664" spans="1:10">
      <c r="A664" t="s">
        <v>388</v>
      </c>
      <c r="B664" t="s">
        <v>147</v>
      </c>
      <c r="C664" t="s">
        <v>360</v>
      </c>
      <c r="D664" t="s">
        <v>355</v>
      </c>
      <c r="E664">
        <v>85.682754239229595</v>
      </c>
      <c r="F664">
        <v>114.534956985024</v>
      </c>
      <c r="G664">
        <v>15.148916442379701</v>
      </c>
      <c r="H664">
        <v>51.533518146246898</v>
      </c>
      <c r="I664">
        <v>29.8088622894441</v>
      </c>
      <c r="J664">
        <v>343.09812203443403</v>
      </c>
    </row>
    <row r="665" spans="1:10">
      <c r="A665" t="s">
        <v>388</v>
      </c>
      <c r="B665" t="s">
        <v>147</v>
      </c>
      <c r="C665" t="s">
        <v>360</v>
      </c>
      <c r="D665" t="s">
        <v>356</v>
      </c>
      <c r="E665">
        <v>85.682754239190402</v>
      </c>
      <c r="F665">
        <v>116.32281865744299</v>
      </c>
      <c r="G665">
        <v>15.475867749773601</v>
      </c>
      <c r="H665">
        <v>51.585520091357701</v>
      </c>
      <c r="I665">
        <v>22.428335768813799</v>
      </c>
      <c r="J665">
        <v>163.19460906368499</v>
      </c>
    </row>
    <row r="666" spans="1:10">
      <c r="A666" t="s">
        <v>388</v>
      </c>
      <c r="B666" t="s">
        <v>148</v>
      </c>
      <c r="C666" t="s">
        <v>359</v>
      </c>
      <c r="D666" t="s">
        <v>355</v>
      </c>
      <c r="E666">
        <v>429.39602370315203</v>
      </c>
      <c r="F666">
        <v>78.265579561003904</v>
      </c>
      <c r="G666">
        <v>34.127833101825402</v>
      </c>
      <c r="H666">
        <v>24.747375761267602</v>
      </c>
      <c r="I666">
        <v>62.974018822827802</v>
      </c>
      <c r="J666">
        <v>188.65887809230699</v>
      </c>
    </row>
    <row r="667" spans="1:10">
      <c r="A667" t="s">
        <v>388</v>
      </c>
      <c r="B667" t="s">
        <v>148</v>
      </c>
      <c r="C667" t="s">
        <v>359</v>
      </c>
      <c r="D667" t="s">
        <v>356</v>
      </c>
      <c r="E667">
        <v>429.396023703156</v>
      </c>
      <c r="F667">
        <v>78.817834404390894</v>
      </c>
      <c r="G667">
        <v>35.161362208775301</v>
      </c>
      <c r="H667">
        <v>24.801987446035</v>
      </c>
      <c r="I667">
        <v>48.086564028920897</v>
      </c>
      <c r="J667">
        <v>166.890005917666</v>
      </c>
    </row>
    <row r="668" spans="1:10">
      <c r="A668" t="s">
        <v>388</v>
      </c>
      <c r="B668" t="s">
        <v>148</v>
      </c>
      <c r="C668" t="s">
        <v>360</v>
      </c>
      <c r="D668" t="s">
        <v>355</v>
      </c>
      <c r="E668">
        <v>542.17222873583</v>
      </c>
      <c r="F668">
        <v>121.07038963511999</v>
      </c>
      <c r="G668">
        <v>17.118090446434699</v>
      </c>
      <c r="H668">
        <v>15.3789944917449</v>
      </c>
      <c r="I668">
        <v>29.6319538376341</v>
      </c>
      <c r="J668">
        <v>251.68671187667999</v>
      </c>
    </row>
    <row r="669" spans="1:10">
      <c r="A669" t="s">
        <v>388</v>
      </c>
      <c r="B669" t="s">
        <v>148</v>
      </c>
      <c r="C669" t="s">
        <v>360</v>
      </c>
      <c r="D669" t="s">
        <v>356</v>
      </c>
      <c r="E669">
        <v>542.17222873575304</v>
      </c>
      <c r="F669">
        <v>122.551216826611</v>
      </c>
      <c r="G669">
        <v>17.279480590469301</v>
      </c>
      <c r="H669">
        <v>15.417897319858</v>
      </c>
      <c r="I669">
        <v>25.5845995228349</v>
      </c>
      <c r="J669">
        <v>155.18898683808001</v>
      </c>
    </row>
    <row r="670" spans="1:10">
      <c r="A670" t="s">
        <v>388</v>
      </c>
      <c r="B670" t="s">
        <v>149</v>
      </c>
      <c r="C670" t="s">
        <v>359</v>
      </c>
      <c r="D670" t="s">
        <v>355</v>
      </c>
      <c r="E670">
        <v>219.45702980844499</v>
      </c>
      <c r="F670">
        <v>34.3615233973537</v>
      </c>
      <c r="G670">
        <v>63.416130410365199</v>
      </c>
      <c r="H670">
        <v>23.6119567592743</v>
      </c>
      <c r="I670">
        <v>109.408781120855</v>
      </c>
      <c r="J670">
        <v>76.797393887806805</v>
      </c>
    </row>
    <row r="671" spans="1:10">
      <c r="A671" t="s">
        <v>388</v>
      </c>
      <c r="B671" t="s">
        <v>149</v>
      </c>
      <c r="C671" t="s">
        <v>359</v>
      </c>
      <c r="D671" t="s">
        <v>356</v>
      </c>
      <c r="E671">
        <v>219.45702980845499</v>
      </c>
      <c r="F671">
        <v>34.944610352545901</v>
      </c>
      <c r="G671">
        <v>64.525000395037196</v>
      </c>
      <c r="H671">
        <v>23.640379068899598</v>
      </c>
      <c r="I671">
        <v>95.331599597497899</v>
      </c>
      <c r="J671">
        <v>66.970954168080198</v>
      </c>
    </row>
    <row r="672" spans="1:10">
      <c r="A672" t="s">
        <v>388</v>
      </c>
      <c r="B672" t="s">
        <v>149</v>
      </c>
      <c r="C672" t="s">
        <v>360</v>
      </c>
      <c r="D672" t="s">
        <v>355</v>
      </c>
      <c r="E672">
        <v>607.906774294309</v>
      </c>
      <c r="F672">
        <v>97.489106190345595</v>
      </c>
      <c r="G672">
        <v>23.997231192324499</v>
      </c>
      <c r="H672">
        <v>21.504033537925501</v>
      </c>
      <c r="I672">
        <v>41.2488064733922</v>
      </c>
      <c r="J672">
        <v>191.50777440752501</v>
      </c>
    </row>
    <row r="673" spans="1:10">
      <c r="A673" t="s">
        <v>388</v>
      </c>
      <c r="B673" t="s">
        <v>149</v>
      </c>
      <c r="C673" t="s">
        <v>360</v>
      </c>
      <c r="D673" t="s">
        <v>356</v>
      </c>
      <c r="E673">
        <v>607.90677429433595</v>
      </c>
      <c r="F673">
        <v>99.143956459267699</v>
      </c>
      <c r="G673">
        <v>24.362434290065799</v>
      </c>
      <c r="H673">
        <v>21.540576476266299</v>
      </c>
      <c r="I673">
        <v>36.142410851174503</v>
      </c>
      <c r="J673">
        <v>136.53349980803</v>
      </c>
    </row>
    <row r="674" spans="1:10">
      <c r="A674" t="s">
        <v>388</v>
      </c>
      <c r="B674" t="s">
        <v>150</v>
      </c>
      <c r="C674" t="s">
        <v>359</v>
      </c>
      <c r="D674" t="s">
        <v>355</v>
      </c>
      <c r="E674">
        <v>957.84034830036501</v>
      </c>
      <c r="F674">
        <v>89.272078919934501</v>
      </c>
      <c r="G674">
        <v>52.819271420911903</v>
      </c>
      <c r="H674">
        <v>17.182839759281499</v>
      </c>
      <c r="I674">
        <v>93.009373444289494</v>
      </c>
      <c r="J674">
        <v>298.93378557026199</v>
      </c>
    </row>
    <row r="675" spans="1:10">
      <c r="A675" t="s">
        <v>388</v>
      </c>
      <c r="B675" t="s">
        <v>150</v>
      </c>
      <c r="C675" t="s">
        <v>359</v>
      </c>
      <c r="D675" t="s">
        <v>356</v>
      </c>
      <c r="E675">
        <v>957.840348300394</v>
      </c>
      <c r="F675">
        <v>89.972249046298003</v>
      </c>
      <c r="G675">
        <v>53.908359085560797</v>
      </c>
      <c r="H675">
        <v>17.236658710096801</v>
      </c>
      <c r="I675">
        <v>77.821444672629298</v>
      </c>
      <c r="J675">
        <v>189.62879050030901</v>
      </c>
    </row>
    <row r="676" spans="1:10">
      <c r="A676" t="s">
        <v>388</v>
      </c>
      <c r="B676" t="s">
        <v>150</v>
      </c>
      <c r="C676" t="s">
        <v>360</v>
      </c>
      <c r="D676" t="s">
        <v>355</v>
      </c>
      <c r="E676">
        <v>669.69734152178398</v>
      </c>
      <c r="F676">
        <v>159.80807281191599</v>
      </c>
      <c r="G676">
        <v>21.9545034593495</v>
      </c>
      <c r="H676">
        <v>14.4700316288989</v>
      </c>
      <c r="I676">
        <v>37.7351038253098</v>
      </c>
      <c r="J676">
        <v>308.79781768465801</v>
      </c>
    </row>
    <row r="677" spans="1:10">
      <c r="A677" t="s">
        <v>388</v>
      </c>
      <c r="B677" t="s">
        <v>150</v>
      </c>
      <c r="C677" t="s">
        <v>360</v>
      </c>
      <c r="D677" t="s">
        <v>356</v>
      </c>
      <c r="E677">
        <v>669.69734152173896</v>
      </c>
      <c r="F677">
        <v>161.61001067970901</v>
      </c>
      <c r="G677">
        <v>22.205258569043998</v>
      </c>
      <c r="H677">
        <v>14.4947107718093</v>
      </c>
      <c r="I677">
        <v>33.002793487689701</v>
      </c>
      <c r="J677">
        <v>229.062652013779</v>
      </c>
    </row>
    <row r="678" spans="1:10">
      <c r="A678" t="s">
        <v>388</v>
      </c>
      <c r="B678" t="s">
        <v>151</v>
      </c>
      <c r="C678" t="s">
        <v>359</v>
      </c>
      <c r="D678" t="s">
        <v>355</v>
      </c>
      <c r="E678">
        <v>194.204145969672</v>
      </c>
      <c r="F678">
        <v>90.217156467873096</v>
      </c>
      <c r="G678">
        <v>33.184573120087997</v>
      </c>
      <c r="H678">
        <v>32.484140672832197</v>
      </c>
      <c r="I678">
        <v>61.548057813079097</v>
      </c>
      <c r="J678">
        <v>496.749979150272</v>
      </c>
    </row>
    <row r="679" spans="1:10">
      <c r="A679" t="s">
        <v>388</v>
      </c>
      <c r="B679" t="s">
        <v>151</v>
      </c>
      <c r="C679" t="s">
        <v>359</v>
      </c>
      <c r="D679" t="s">
        <v>356</v>
      </c>
      <c r="E679">
        <v>194.20414596961501</v>
      </c>
      <c r="F679">
        <v>91.230962252724495</v>
      </c>
      <c r="G679">
        <v>34.304247089237798</v>
      </c>
      <c r="H679">
        <v>32.544250149838</v>
      </c>
      <c r="I679">
        <v>46.818070949076599</v>
      </c>
      <c r="J679">
        <v>346.28183808718302</v>
      </c>
    </row>
    <row r="680" spans="1:10">
      <c r="A680" t="s">
        <v>388</v>
      </c>
      <c r="B680" t="s">
        <v>151</v>
      </c>
      <c r="C680" t="s">
        <v>360</v>
      </c>
      <c r="D680" t="s">
        <v>355</v>
      </c>
      <c r="E680">
        <v>186.30441449348899</v>
      </c>
      <c r="F680">
        <v>112.784136908467</v>
      </c>
      <c r="G680">
        <v>16.9145204120512</v>
      </c>
      <c r="H680">
        <v>26.948703809108</v>
      </c>
      <c r="I680">
        <v>29.527075791355799</v>
      </c>
      <c r="J680">
        <v>284.14062138525401</v>
      </c>
    </row>
    <row r="681" spans="1:10">
      <c r="A681" t="s">
        <v>388</v>
      </c>
      <c r="B681" t="s">
        <v>151</v>
      </c>
      <c r="C681" t="s">
        <v>360</v>
      </c>
      <c r="D681" t="s">
        <v>356</v>
      </c>
      <c r="E681">
        <v>186.304414493542</v>
      </c>
      <c r="F681">
        <v>114.79486554427</v>
      </c>
      <c r="G681">
        <v>17.258813535478399</v>
      </c>
      <c r="H681">
        <v>26.989748373890698</v>
      </c>
      <c r="I681">
        <v>25.637032715803901</v>
      </c>
      <c r="J681">
        <v>193.48935643216799</v>
      </c>
    </row>
    <row r="682" spans="1:10">
      <c r="A682" t="s">
        <v>388</v>
      </c>
      <c r="B682" t="s">
        <v>152</v>
      </c>
      <c r="C682" t="s">
        <v>359</v>
      </c>
      <c r="D682" t="s">
        <v>355</v>
      </c>
      <c r="E682">
        <v>136.70406283183601</v>
      </c>
      <c r="F682">
        <v>88.869389457046296</v>
      </c>
      <c r="G682">
        <v>37.944121717258597</v>
      </c>
      <c r="H682">
        <v>32.966805816367398</v>
      </c>
      <c r="I682">
        <v>66.978414041986596</v>
      </c>
      <c r="J682">
        <v>416.90145290716299</v>
      </c>
    </row>
    <row r="683" spans="1:10">
      <c r="A683" t="s">
        <v>388</v>
      </c>
      <c r="B683" t="s">
        <v>152</v>
      </c>
      <c r="C683" t="s">
        <v>359</v>
      </c>
      <c r="D683" t="s">
        <v>356</v>
      </c>
      <c r="E683">
        <v>136.704062831832</v>
      </c>
      <c r="F683">
        <v>89.727602888619899</v>
      </c>
      <c r="G683">
        <v>38.945752692898999</v>
      </c>
      <c r="H683">
        <v>33.023430546737401</v>
      </c>
      <c r="I683">
        <v>56.148493921467001</v>
      </c>
      <c r="J683">
        <v>287.67944386492201</v>
      </c>
    </row>
    <row r="684" spans="1:10">
      <c r="A684" t="s">
        <v>388</v>
      </c>
      <c r="B684" t="s">
        <v>152</v>
      </c>
      <c r="C684" t="s">
        <v>360</v>
      </c>
      <c r="D684" t="s">
        <v>355</v>
      </c>
      <c r="E684">
        <v>81.510594707670293</v>
      </c>
      <c r="F684">
        <v>96.297008042079696</v>
      </c>
      <c r="G684">
        <v>15.2089293461646</v>
      </c>
      <c r="H684">
        <v>22.1181478150441</v>
      </c>
      <c r="I684">
        <v>25.5686362254058</v>
      </c>
      <c r="J684">
        <v>272.63147502581103</v>
      </c>
    </row>
    <row r="685" spans="1:10">
      <c r="A685" t="s">
        <v>388</v>
      </c>
      <c r="B685" t="s">
        <v>152</v>
      </c>
      <c r="C685" t="s">
        <v>360</v>
      </c>
      <c r="D685" t="s">
        <v>356</v>
      </c>
      <c r="E685">
        <v>81.510594707646504</v>
      </c>
      <c r="F685">
        <v>97.640444602122201</v>
      </c>
      <c r="G685">
        <v>15.5667280664497</v>
      </c>
      <c r="H685">
        <v>22.157464904873301</v>
      </c>
      <c r="I685">
        <v>23.744760444375601</v>
      </c>
      <c r="J685">
        <v>124.509382552207</v>
      </c>
    </row>
    <row r="686" spans="1:10">
      <c r="A686" t="s">
        <v>388</v>
      </c>
      <c r="B686" t="s">
        <v>153</v>
      </c>
      <c r="C686" t="s">
        <v>359</v>
      </c>
      <c r="D686" t="s">
        <v>355</v>
      </c>
      <c r="E686">
        <v>138.54643073911001</v>
      </c>
      <c r="F686">
        <v>75.415169876499604</v>
      </c>
      <c r="G686">
        <v>32.9378292841402</v>
      </c>
      <c r="H686">
        <v>35.976260784928598</v>
      </c>
      <c r="I686">
        <v>59.158636921730803</v>
      </c>
      <c r="J686">
        <v>466.01872772557601</v>
      </c>
    </row>
    <row r="687" spans="1:10">
      <c r="A687" t="s">
        <v>388</v>
      </c>
      <c r="B687" t="s">
        <v>153</v>
      </c>
      <c r="C687" t="s">
        <v>359</v>
      </c>
      <c r="D687" t="s">
        <v>356</v>
      </c>
      <c r="E687">
        <v>138.54643073909699</v>
      </c>
      <c r="F687">
        <v>76.418205058435007</v>
      </c>
      <c r="G687">
        <v>33.943484650501098</v>
      </c>
      <c r="H687">
        <v>36.032111013243899</v>
      </c>
      <c r="I687">
        <v>48.005920418754499</v>
      </c>
      <c r="J687">
        <v>372.46631225288598</v>
      </c>
    </row>
    <row r="688" spans="1:10">
      <c r="A688" t="s">
        <v>388</v>
      </c>
      <c r="B688" t="s">
        <v>153</v>
      </c>
      <c r="C688" t="s">
        <v>360</v>
      </c>
      <c r="D688" t="s">
        <v>355</v>
      </c>
      <c r="E688">
        <v>97.281713007003901</v>
      </c>
      <c r="F688">
        <v>100.237287181459</v>
      </c>
      <c r="G688">
        <v>19.832991349645098</v>
      </c>
      <c r="H688">
        <v>21.056195261228002</v>
      </c>
      <c r="I688">
        <v>32.789435519313898</v>
      </c>
      <c r="J688">
        <v>263.436898338513</v>
      </c>
    </row>
    <row r="689" spans="1:10">
      <c r="A689" t="s">
        <v>388</v>
      </c>
      <c r="B689" t="s">
        <v>153</v>
      </c>
      <c r="C689" t="s">
        <v>360</v>
      </c>
      <c r="D689" t="s">
        <v>356</v>
      </c>
      <c r="E689">
        <v>97.281713006991893</v>
      </c>
      <c r="F689">
        <v>102.256820022279</v>
      </c>
      <c r="G689">
        <v>20.2832589039031</v>
      </c>
      <c r="H689">
        <v>21.092351659240901</v>
      </c>
      <c r="I689">
        <v>31.482931657513902</v>
      </c>
      <c r="J689">
        <v>190.432732206259</v>
      </c>
    </row>
    <row r="690" spans="1:10">
      <c r="A690" t="s">
        <v>388</v>
      </c>
      <c r="B690" t="s">
        <v>154</v>
      </c>
      <c r="C690" t="s">
        <v>359</v>
      </c>
      <c r="D690" t="s">
        <v>355</v>
      </c>
      <c r="E690">
        <v>67.672529834997803</v>
      </c>
      <c r="F690">
        <v>50.692886683178898</v>
      </c>
      <c r="G690">
        <v>17.511178380428301</v>
      </c>
      <c r="H690">
        <v>27.923488903185198</v>
      </c>
      <c r="I690">
        <v>34.147280283441297</v>
      </c>
      <c r="J690">
        <v>1174.73623744822</v>
      </c>
    </row>
    <row r="691" spans="1:10">
      <c r="A691" t="s">
        <v>388</v>
      </c>
      <c r="B691" t="s">
        <v>154</v>
      </c>
      <c r="C691" t="s">
        <v>359</v>
      </c>
      <c r="D691" t="s">
        <v>356</v>
      </c>
      <c r="E691">
        <v>67.672529835026197</v>
      </c>
      <c r="F691">
        <v>51.502212701372201</v>
      </c>
      <c r="G691">
        <v>18.914124814555301</v>
      </c>
      <c r="H691">
        <v>28.012088560525399</v>
      </c>
      <c r="I691">
        <v>24.843088145264002</v>
      </c>
      <c r="J691">
        <v>1105.7578357688101</v>
      </c>
    </row>
    <row r="692" spans="1:10">
      <c r="A692" t="s">
        <v>388</v>
      </c>
      <c r="B692" t="s">
        <v>154</v>
      </c>
      <c r="C692" t="s">
        <v>360</v>
      </c>
      <c r="D692" t="s">
        <v>355</v>
      </c>
      <c r="E692">
        <v>27.646720707103</v>
      </c>
      <c r="F692">
        <v>20.508605475171201</v>
      </c>
      <c r="G692">
        <v>12.8637438070151</v>
      </c>
      <c r="H692">
        <v>22.9352377860201</v>
      </c>
      <c r="I692">
        <v>23.0505545461934</v>
      </c>
      <c r="J692">
        <v>428.178097196811</v>
      </c>
    </row>
    <row r="693" spans="1:10">
      <c r="A693" t="s">
        <v>388</v>
      </c>
      <c r="B693" t="s">
        <v>154</v>
      </c>
      <c r="C693" t="s">
        <v>360</v>
      </c>
      <c r="D693" t="s">
        <v>356</v>
      </c>
      <c r="E693">
        <v>27.646720707111498</v>
      </c>
      <c r="F693">
        <v>20.808017526317901</v>
      </c>
      <c r="G693">
        <v>14.2187351082628</v>
      </c>
      <c r="H693">
        <v>22.995186989921301</v>
      </c>
      <c r="I693">
        <v>20.447779237534501</v>
      </c>
      <c r="J693">
        <v>401.09014931077098</v>
      </c>
    </row>
    <row r="694" spans="1:10">
      <c r="A694" t="s">
        <v>388</v>
      </c>
      <c r="B694" t="s">
        <v>155</v>
      </c>
      <c r="C694" t="s">
        <v>359</v>
      </c>
      <c r="D694" t="s">
        <v>355</v>
      </c>
      <c r="E694">
        <v>61.189898028569601</v>
      </c>
      <c r="F694">
        <v>47.646572770010799</v>
      </c>
      <c r="G694">
        <v>14.667709989712399</v>
      </c>
      <c r="H694">
        <v>42.383225920541797</v>
      </c>
      <c r="I694">
        <v>29.132084823863998</v>
      </c>
      <c r="J694">
        <v>1100.0755249858701</v>
      </c>
    </row>
    <row r="695" spans="1:10">
      <c r="A695" t="s">
        <v>388</v>
      </c>
      <c r="B695" t="s">
        <v>155</v>
      </c>
      <c r="C695" t="s">
        <v>359</v>
      </c>
      <c r="D695" t="s">
        <v>356</v>
      </c>
      <c r="E695">
        <v>61.189898028647498</v>
      </c>
      <c r="F695">
        <v>48.445474645405803</v>
      </c>
      <c r="G695">
        <v>16.144264632616402</v>
      </c>
      <c r="H695">
        <v>42.4636640280685</v>
      </c>
      <c r="I695">
        <v>21.3814534862396</v>
      </c>
      <c r="J695">
        <v>1027.9280749445199</v>
      </c>
    </row>
    <row r="696" spans="1:10">
      <c r="A696" t="s">
        <v>388</v>
      </c>
      <c r="B696" t="s">
        <v>155</v>
      </c>
      <c r="C696" t="s">
        <v>360</v>
      </c>
      <c r="D696" t="s">
        <v>355</v>
      </c>
      <c r="E696">
        <v>23.285604151905499</v>
      </c>
      <c r="F696">
        <v>19.881751573157</v>
      </c>
      <c r="G696">
        <v>12.243000203804099</v>
      </c>
      <c r="H696">
        <v>24.569448669566</v>
      </c>
      <c r="I696">
        <v>21.9193692960277</v>
      </c>
      <c r="J696">
        <v>400.21807401216199</v>
      </c>
    </row>
    <row r="697" spans="1:10">
      <c r="A697" t="s">
        <v>388</v>
      </c>
      <c r="B697" t="s">
        <v>155</v>
      </c>
      <c r="C697" t="s">
        <v>360</v>
      </c>
      <c r="D697" t="s">
        <v>356</v>
      </c>
      <c r="E697">
        <v>23.285604151921</v>
      </c>
      <c r="F697">
        <v>20.213490461985501</v>
      </c>
      <c r="G697">
        <v>13.616624065181799</v>
      </c>
      <c r="H697">
        <v>24.625095155787999</v>
      </c>
      <c r="I697">
        <v>19.6591260168262</v>
      </c>
      <c r="J697">
        <v>370.98650341492697</v>
      </c>
    </row>
    <row r="698" spans="1:10">
      <c r="A698" t="s">
        <v>388</v>
      </c>
      <c r="B698" t="s">
        <v>156</v>
      </c>
      <c r="C698" t="s">
        <v>359</v>
      </c>
      <c r="D698" t="s">
        <v>355</v>
      </c>
      <c r="E698">
        <v>61.303656196192101</v>
      </c>
      <c r="F698">
        <v>51.663786741097297</v>
      </c>
      <c r="G698">
        <v>12.0404265770067</v>
      </c>
      <c r="H698">
        <v>29.327046627014202</v>
      </c>
      <c r="I698">
        <v>25.773631820458601</v>
      </c>
      <c r="J698">
        <v>1166.7006959550799</v>
      </c>
    </row>
    <row r="699" spans="1:10">
      <c r="A699" t="s">
        <v>388</v>
      </c>
      <c r="B699" t="s">
        <v>156</v>
      </c>
      <c r="C699" t="s">
        <v>359</v>
      </c>
      <c r="D699" t="s">
        <v>356</v>
      </c>
      <c r="E699">
        <v>61.303656196109401</v>
      </c>
      <c r="F699">
        <v>52.4165927976955</v>
      </c>
      <c r="G699">
        <v>13.3923455268335</v>
      </c>
      <c r="H699">
        <v>29.414342348684301</v>
      </c>
      <c r="I699">
        <v>15.825950071621699</v>
      </c>
      <c r="J699">
        <v>1112.4533052004001</v>
      </c>
    </row>
    <row r="700" spans="1:10">
      <c r="A700" t="s">
        <v>388</v>
      </c>
      <c r="B700" t="s">
        <v>156</v>
      </c>
      <c r="C700" t="s">
        <v>360</v>
      </c>
      <c r="D700" t="s">
        <v>355</v>
      </c>
      <c r="E700">
        <v>59.778361130465001</v>
      </c>
      <c r="F700">
        <v>22.991440777575601</v>
      </c>
      <c r="G700">
        <v>10.528508639161901</v>
      </c>
      <c r="H700">
        <v>21.912700688644499</v>
      </c>
      <c r="I700">
        <v>19.2819150632983</v>
      </c>
      <c r="J700">
        <v>427.034627084308</v>
      </c>
    </row>
    <row r="701" spans="1:10">
      <c r="A701" t="s">
        <v>388</v>
      </c>
      <c r="B701" t="s">
        <v>156</v>
      </c>
      <c r="C701" t="s">
        <v>360</v>
      </c>
      <c r="D701" t="s">
        <v>356</v>
      </c>
      <c r="E701">
        <v>59.7783611304543</v>
      </c>
      <c r="F701">
        <v>23.324735416489599</v>
      </c>
      <c r="G701">
        <v>12.824799637092999</v>
      </c>
      <c r="H701">
        <v>21.9695940155957</v>
      </c>
      <c r="I701">
        <v>18.3173880894768</v>
      </c>
      <c r="J701">
        <v>402.78954421837102</v>
      </c>
    </row>
    <row r="702" spans="1:10">
      <c r="A702" t="s">
        <v>388</v>
      </c>
      <c r="B702" t="s">
        <v>157</v>
      </c>
      <c r="C702" t="s">
        <v>359</v>
      </c>
      <c r="D702" t="s">
        <v>355</v>
      </c>
      <c r="E702">
        <v>113.32712790807901</v>
      </c>
      <c r="F702">
        <v>56.479901271485097</v>
      </c>
      <c r="G702">
        <v>9.88057804353096</v>
      </c>
      <c r="H702">
        <v>38.808856718596601</v>
      </c>
      <c r="I702">
        <v>22.062204648220099</v>
      </c>
      <c r="J702">
        <v>1114.4918343720101</v>
      </c>
    </row>
    <row r="703" spans="1:10">
      <c r="A703" t="s">
        <v>388</v>
      </c>
      <c r="B703" t="s">
        <v>157</v>
      </c>
      <c r="C703" t="s">
        <v>359</v>
      </c>
      <c r="D703" t="s">
        <v>356</v>
      </c>
      <c r="E703">
        <v>113.327127907839</v>
      </c>
      <c r="F703">
        <v>57.368714677292402</v>
      </c>
      <c r="G703">
        <v>11.2923423937068</v>
      </c>
      <c r="H703">
        <v>38.8903309282178</v>
      </c>
      <c r="I703">
        <v>13.4125980882599</v>
      </c>
      <c r="J703">
        <v>1012.11122150352</v>
      </c>
    </row>
    <row r="704" spans="1:10">
      <c r="A704" t="s">
        <v>388</v>
      </c>
      <c r="B704" t="s">
        <v>157</v>
      </c>
      <c r="C704" t="s">
        <v>360</v>
      </c>
      <c r="D704" t="s">
        <v>355</v>
      </c>
      <c r="E704">
        <v>50.921174940320597</v>
      </c>
      <c r="F704">
        <v>23.231722957904399</v>
      </c>
      <c r="G704">
        <v>11.2548652996618</v>
      </c>
      <c r="H704">
        <v>22.059433899715199</v>
      </c>
      <c r="I704">
        <v>20.280573591762401</v>
      </c>
      <c r="J704">
        <v>403.73366591498802</v>
      </c>
    </row>
    <row r="705" spans="1:10">
      <c r="A705" t="s">
        <v>388</v>
      </c>
      <c r="B705" t="s">
        <v>157</v>
      </c>
      <c r="C705" t="s">
        <v>360</v>
      </c>
      <c r="D705" t="s">
        <v>356</v>
      </c>
      <c r="E705">
        <v>50.921174940261203</v>
      </c>
      <c r="F705">
        <v>23.510204904141499</v>
      </c>
      <c r="G705">
        <v>13.568221290123001</v>
      </c>
      <c r="H705">
        <v>22.1112330942839</v>
      </c>
      <c r="I705">
        <v>19.664007986514299</v>
      </c>
      <c r="J705">
        <v>367.16336024662502</v>
      </c>
    </row>
    <row r="706" spans="1:10">
      <c r="A706" t="s">
        <v>388</v>
      </c>
      <c r="B706" t="s">
        <v>158</v>
      </c>
      <c r="C706" t="s">
        <v>359</v>
      </c>
      <c r="D706" t="s">
        <v>355</v>
      </c>
      <c r="E706">
        <v>4134.0091087504697</v>
      </c>
      <c r="F706">
        <v>1331.4024530704801</v>
      </c>
      <c r="G706">
        <v>925.46131249234804</v>
      </c>
      <c r="H706">
        <v>3192.3593769368399</v>
      </c>
      <c r="I706">
        <v>28006.317433525299</v>
      </c>
      <c r="J706">
        <v>31624.2514046508</v>
      </c>
    </row>
    <row r="707" spans="1:10">
      <c r="A707" t="s">
        <v>388</v>
      </c>
      <c r="B707" t="s">
        <v>158</v>
      </c>
      <c r="C707" t="s">
        <v>359</v>
      </c>
      <c r="D707" t="s">
        <v>356</v>
      </c>
      <c r="E707">
        <v>4134.0091087492101</v>
      </c>
      <c r="F707">
        <v>1334.63966086865</v>
      </c>
      <c r="G707">
        <v>934.04970174373204</v>
      </c>
      <c r="H707">
        <v>3201.3019833273702</v>
      </c>
      <c r="I707">
        <v>27042.4670783074</v>
      </c>
      <c r="J707">
        <v>31060.701756567702</v>
      </c>
    </row>
    <row r="708" spans="1:10">
      <c r="A708" t="s">
        <v>388</v>
      </c>
      <c r="B708" t="s">
        <v>158</v>
      </c>
      <c r="C708" t="s">
        <v>360</v>
      </c>
      <c r="D708" t="s">
        <v>355</v>
      </c>
      <c r="E708">
        <v>2208.0606489777201</v>
      </c>
      <c r="F708">
        <v>1476.9307664299499</v>
      </c>
      <c r="G708">
        <v>497.87221563677298</v>
      </c>
      <c r="H708">
        <v>2813.1309340359298</v>
      </c>
      <c r="I708">
        <v>9997.1422600219594</v>
      </c>
      <c r="J708">
        <v>16000.4831745308</v>
      </c>
    </row>
    <row r="709" spans="1:10">
      <c r="A709" t="s">
        <v>388</v>
      </c>
      <c r="B709" t="s">
        <v>158</v>
      </c>
      <c r="C709" t="s">
        <v>360</v>
      </c>
      <c r="D709" t="s">
        <v>356</v>
      </c>
      <c r="E709">
        <v>2208.0606489756901</v>
      </c>
      <c r="F709">
        <v>1493.6439192023099</v>
      </c>
      <c r="G709">
        <v>504.05518934383701</v>
      </c>
      <c r="H709">
        <v>2815.4698085391001</v>
      </c>
      <c r="I709">
        <v>9705.3690572249197</v>
      </c>
      <c r="J709">
        <v>16624.008057288698</v>
      </c>
    </row>
    <row r="710" spans="1:10">
      <c r="A710" t="s">
        <v>388</v>
      </c>
      <c r="B710" t="s">
        <v>159</v>
      </c>
      <c r="C710" t="s">
        <v>359</v>
      </c>
      <c r="D710" t="s">
        <v>355</v>
      </c>
      <c r="E710">
        <v>2875.7286751634701</v>
      </c>
      <c r="F710">
        <v>663.318770572331</v>
      </c>
      <c r="G710">
        <v>341.91924424676898</v>
      </c>
      <c r="H710">
        <v>1394.6584754195801</v>
      </c>
      <c r="I710">
        <v>4235.72314322894</v>
      </c>
      <c r="J710">
        <v>12035.6312412557</v>
      </c>
    </row>
    <row r="711" spans="1:10">
      <c r="A711" t="s">
        <v>388</v>
      </c>
      <c r="B711" t="s">
        <v>159</v>
      </c>
      <c r="C711" t="s">
        <v>359</v>
      </c>
      <c r="D711" t="s">
        <v>356</v>
      </c>
      <c r="E711">
        <v>2875.72867516316</v>
      </c>
      <c r="F711">
        <v>665.20836664420301</v>
      </c>
      <c r="G711">
        <v>346.130890232779</v>
      </c>
      <c r="H711">
        <v>1396.14045303376</v>
      </c>
      <c r="I711">
        <v>3346.8937159735201</v>
      </c>
      <c r="J711">
        <v>10836.438512991601</v>
      </c>
    </row>
    <row r="712" spans="1:10">
      <c r="A712" t="s">
        <v>388</v>
      </c>
      <c r="B712" t="s">
        <v>159</v>
      </c>
      <c r="C712" t="s">
        <v>360</v>
      </c>
      <c r="D712" t="s">
        <v>355</v>
      </c>
      <c r="E712">
        <v>1062.19642931254</v>
      </c>
      <c r="F712">
        <v>473.46696937716598</v>
      </c>
      <c r="G712">
        <v>135.288124325881</v>
      </c>
      <c r="H712">
        <v>773.15165912356099</v>
      </c>
      <c r="I712">
        <v>1517.55163443579</v>
      </c>
      <c r="J712">
        <v>4813.93443930371</v>
      </c>
    </row>
    <row r="713" spans="1:10">
      <c r="A713" t="s">
        <v>388</v>
      </c>
      <c r="B713" t="s">
        <v>159</v>
      </c>
      <c r="C713" t="s">
        <v>360</v>
      </c>
      <c r="D713" t="s">
        <v>356</v>
      </c>
      <c r="E713">
        <v>1062.19642931251</v>
      </c>
      <c r="F713">
        <v>480.01717455031201</v>
      </c>
      <c r="G713">
        <v>136.39947158368301</v>
      </c>
      <c r="H713">
        <v>774.08549747715404</v>
      </c>
      <c r="I713">
        <v>1231.1839701950801</v>
      </c>
      <c r="J713">
        <v>4899.7409264216703</v>
      </c>
    </row>
    <row r="714" spans="1:10">
      <c r="A714" t="s">
        <v>388</v>
      </c>
      <c r="B714" t="s">
        <v>160</v>
      </c>
      <c r="C714" t="s">
        <v>359</v>
      </c>
      <c r="D714" t="s">
        <v>355</v>
      </c>
      <c r="E714">
        <v>937.294363527207</v>
      </c>
      <c r="F714">
        <v>874.118234947058</v>
      </c>
      <c r="G714">
        <v>321.41618860269602</v>
      </c>
      <c r="H714">
        <v>1709.5292740105299</v>
      </c>
      <c r="I714">
        <v>6088.9196761494004</v>
      </c>
      <c r="J714">
        <v>11190.822869637401</v>
      </c>
    </row>
    <row r="715" spans="1:10">
      <c r="A715" t="s">
        <v>388</v>
      </c>
      <c r="B715" t="s">
        <v>160</v>
      </c>
      <c r="C715" t="s">
        <v>359</v>
      </c>
      <c r="D715" t="s">
        <v>356</v>
      </c>
      <c r="E715">
        <v>937.29436352767902</v>
      </c>
      <c r="F715">
        <v>877.57238210142202</v>
      </c>
      <c r="G715">
        <v>327.82651531901098</v>
      </c>
      <c r="H715">
        <v>1714.71293617731</v>
      </c>
      <c r="I715">
        <v>5660.4142180293202</v>
      </c>
      <c r="J715">
        <v>12120.845469391999</v>
      </c>
    </row>
    <row r="716" spans="1:10">
      <c r="A716" t="s">
        <v>388</v>
      </c>
      <c r="B716" t="s">
        <v>160</v>
      </c>
      <c r="C716" t="s">
        <v>360</v>
      </c>
      <c r="D716" t="s">
        <v>355</v>
      </c>
      <c r="E716">
        <v>919.68309472178396</v>
      </c>
      <c r="F716">
        <v>1125.0844646589801</v>
      </c>
      <c r="G716">
        <v>355.752313997047</v>
      </c>
      <c r="H716">
        <v>2388.8570612660001</v>
      </c>
      <c r="I716">
        <v>3090.8591029296699</v>
      </c>
      <c r="J716">
        <v>8132.2241679270701</v>
      </c>
    </row>
    <row r="717" spans="1:10">
      <c r="A717" t="s">
        <v>388</v>
      </c>
      <c r="B717" t="s">
        <v>160</v>
      </c>
      <c r="C717" t="s">
        <v>360</v>
      </c>
      <c r="D717" t="s">
        <v>356</v>
      </c>
      <c r="E717">
        <v>919.68309472208</v>
      </c>
      <c r="F717">
        <v>1136.5268930603499</v>
      </c>
      <c r="G717">
        <v>359.49188052440002</v>
      </c>
      <c r="H717">
        <v>2392.22182375183</v>
      </c>
      <c r="I717">
        <v>3363.1890859661298</v>
      </c>
      <c r="J717">
        <v>9679.0872439522991</v>
      </c>
    </row>
    <row r="718" spans="1:10">
      <c r="A718" t="s">
        <v>389</v>
      </c>
      <c r="B718" t="s">
        <v>136</v>
      </c>
      <c r="C718" t="s">
        <v>359</v>
      </c>
      <c r="D718" t="s">
        <v>355</v>
      </c>
      <c r="E718">
        <v>70.119888698419004</v>
      </c>
      <c r="F718">
        <v>47.066628764260599</v>
      </c>
      <c r="G718">
        <v>14.7833727684446</v>
      </c>
      <c r="H718">
        <v>40.949842668922102</v>
      </c>
      <c r="I718">
        <v>35.649173844966903</v>
      </c>
      <c r="J718">
        <v>777.91343766659804</v>
      </c>
    </row>
    <row r="719" spans="1:10">
      <c r="A719" t="s">
        <v>389</v>
      </c>
      <c r="B719" t="s">
        <v>136</v>
      </c>
      <c r="C719" t="s">
        <v>359</v>
      </c>
      <c r="D719" t="s">
        <v>356</v>
      </c>
      <c r="E719">
        <v>70.119888698371696</v>
      </c>
      <c r="F719">
        <v>47.620847615352403</v>
      </c>
      <c r="G719">
        <v>16.065429614375201</v>
      </c>
      <c r="H719">
        <v>41.010431941384702</v>
      </c>
      <c r="I719">
        <v>14.726201740439899</v>
      </c>
      <c r="J719">
        <v>753.19772785535804</v>
      </c>
    </row>
    <row r="720" spans="1:10">
      <c r="A720" t="s">
        <v>389</v>
      </c>
      <c r="B720" t="s">
        <v>136</v>
      </c>
      <c r="C720" t="s">
        <v>360</v>
      </c>
      <c r="D720" t="s">
        <v>355</v>
      </c>
      <c r="E720">
        <v>70.795087213866296</v>
      </c>
      <c r="F720">
        <v>28.603150295486699</v>
      </c>
      <c r="G720">
        <v>6.0921921621187796</v>
      </c>
      <c r="H720">
        <v>27.589777827414299</v>
      </c>
      <c r="I720">
        <v>13.3857253938175</v>
      </c>
      <c r="J720">
        <v>330.336248747117</v>
      </c>
    </row>
    <row r="721" spans="1:10">
      <c r="A721" t="s">
        <v>389</v>
      </c>
      <c r="B721" t="s">
        <v>136</v>
      </c>
      <c r="C721" t="s">
        <v>360</v>
      </c>
      <c r="D721" t="s">
        <v>356</v>
      </c>
      <c r="E721">
        <v>70.795087213828197</v>
      </c>
      <c r="F721">
        <v>29.4346889688576</v>
      </c>
      <c r="G721">
        <v>6.41624842529008</v>
      </c>
      <c r="H721">
        <v>27.626960232158201</v>
      </c>
      <c r="I721">
        <v>7.4475569035890699</v>
      </c>
      <c r="J721">
        <v>300.209089796336</v>
      </c>
    </row>
    <row r="722" spans="1:10">
      <c r="A722" t="s">
        <v>389</v>
      </c>
      <c r="B722" t="s">
        <v>137</v>
      </c>
      <c r="C722" t="s">
        <v>359</v>
      </c>
      <c r="D722" t="s">
        <v>355</v>
      </c>
      <c r="E722">
        <v>118.556629186067</v>
      </c>
      <c r="F722">
        <v>26.236116482540599</v>
      </c>
      <c r="G722">
        <v>31.936077901839798</v>
      </c>
      <c r="H722">
        <v>25.0910486001005</v>
      </c>
      <c r="I722">
        <v>62.8388839462623</v>
      </c>
      <c r="J722">
        <v>178.35672585804701</v>
      </c>
    </row>
    <row r="723" spans="1:10">
      <c r="A723" t="s">
        <v>389</v>
      </c>
      <c r="B723" t="s">
        <v>137</v>
      </c>
      <c r="C723" t="s">
        <v>359</v>
      </c>
      <c r="D723" t="s">
        <v>356</v>
      </c>
      <c r="E723">
        <v>118.55662918606799</v>
      </c>
      <c r="F723">
        <v>26.698649076447001</v>
      </c>
      <c r="G723">
        <v>33.239515489467799</v>
      </c>
      <c r="H723">
        <v>25.152209042311</v>
      </c>
      <c r="I723">
        <v>41.801240138548202</v>
      </c>
      <c r="J723">
        <v>155.10636299536401</v>
      </c>
    </row>
    <row r="724" spans="1:10">
      <c r="A724" t="s">
        <v>389</v>
      </c>
      <c r="B724" t="s">
        <v>137</v>
      </c>
      <c r="C724" t="s">
        <v>360</v>
      </c>
      <c r="D724" t="s">
        <v>355</v>
      </c>
      <c r="E724">
        <v>222.65695570412001</v>
      </c>
      <c r="F724">
        <v>46.673313125568697</v>
      </c>
      <c r="G724">
        <v>12.7758062296283</v>
      </c>
      <c r="H724">
        <v>20.146463639021501</v>
      </c>
      <c r="I724">
        <v>24.50682252524</v>
      </c>
      <c r="J724">
        <v>155.05539156613699</v>
      </c>
    </row>
    <row r="725" spans="1:10">
      <c r="A725" t="s">
        <v>389</v>
      </c>
      <c r="B725" t="s">
        <v>137</v>
      </c>
      <c r="C725" t="s">
        <v>360</v>
      </c>
      <c r="D725" t="s">
        <v>356</v>
      </c>
      <c r="E725">
        <v>222.65695570413499</v>
      </c>
      <c r="F725">
        <v>47.942886275133901</v>
      </c>
      <c r="G725">
        <v>13.1751735417078</v>
      </c>
      <c r="H725">
        <v>20.187440711186099</v>
      </c>
      <c r="I725">
        <v>17.237145861233799</v>
      </c>
      <c r="J725">
        <v>99.450605670304796</v>
      </c>
    </row>
    <row r="726" spans="1:10">
      <c r="A726" t="s">
        <v>389</v>
      </c>
      <c r="B726" t="s">
        <v>138</v>
      </c>
      <c r="C726" t="s">
        <v>359</v>
      </c>
      <c r="D726" t="s">
        <v>355</v>
      </c>
      <c r="E726">
        <v>70.363177411765093</v>
      </c>
      <c r="F726">
        <v>15.617236991314901</v>
      </c>
      <c r="G726">
        <v>35.131550079483702</v>
      </c>
      <c r="H726">
        <v>29.751186584438301</v>
      </c>
      <c r="I726">
        <v>67.887141857676298</v>
      </c>
      <c r="J726">
        <v>70.486630594695896</v>
      </c>
    </row>
    <row r="727" spans="1:10">
      <c r="A727" t="s">
        <v>389</v>
      </c>
      <c r="B727" t="s">
        <v>138</v>
      </c>
      <c r="C727" t="s">
        <v>359</v>
      </c>
      <c r="D727" t="s">
        <v>356</v>
      </c>
      <c r="E727">
        <v>70.363177411753597</v>
      </c>
      <c r="F727">
        <v>16.111754586582201</v>
      </c>
      <c r="G727">
        <v>36.435387888851501</v>
      </c>
      <c r="H727">
        <v>29.812283473552501</v>
      </c>
      <c r="I727">
        <v>46.945480986224503</v>
      </c>
      <c r="J727">
        <v>64.573075701430398</v>
      </c>
    </row>
    <row r="728" spans="1:10">
      <c r="A728" t="s">
        <v>389</v>
      </c>
      <c r="B728" t="s">
        <v>138</v>
      </c>
      <c r="C728" t="s">
        <v>360</v>
      </c>
      <c r="D728" t="s">
        <v>355</v>
      </c>
      <c r="E728">
        <v>199.41317016322</v>
      </c>
      <c r="F728">
        <v>42.349735942340899</v>
      </c>
      <c r="G728">
        <v>14.1590295936992</v>
      </c>
      <c r="H728">
        <v>21.6668477687959</v>
      </c>
      <c r="I728">
        <v>26.661607190491601</v>
      </c>
      <c r="J728">
        <v>120.18936105643699</v>
      </c>
    </row>
    <row r="729" spans="1:10">
      <c r="A729" t="s">
        <v>389</v>
      </c>
      <c r="B729" t="s">
        <v>138</v>
      </c>
      <c r="C729" t="s">
        <v>360</v>
      </c>
      <c r="D729" t="s">
        <v>356</v>
      </c>
      <c r="E729">
        <v>199.413170163193</v>
      </c>
      <c r="F729">
        <v>43.742011656741703</v>
      </c>
      <c r="G729">
        <v>14.5574224484011</v>
      </c>
      <c r="H729">
        <v>21.707626879649801</v>
      </c>
      <c r="I729">
        <v>19.4964442236124</v>
      </c>
      <c r="J729">
        <v>94.258146533506704</v>
      </c>
    </row>
    <row r="730" spans="1:10">
      <c r="A730" t="s">
        <v>389</v>
      </c>
      <c r="B730" t="s">
        <v>139</v>
      </c>
      <c r="C730" t="s">
        <v>359</v>
      </c>
      <c r="D730" t="s">
        <v>355</v>
      </c>
      <c r="E730">
        <v>111.12708466301901</v>
      </c>
      <c r="F730">
        <v>30.702470108250001</v>
      </c>
      <c r="G730">
        <v>32.274262213556597</v>
      </c>
      <c r="H730">
        <v>24.8795868357575</v>
      </c>
      <c r="I730">
        <v>63.407390745036402</v>
      </c>
      <c r="J730">
        <v>286.360729583715</v>
      </c>
    </row>
    <row r="731" spans="1:10">
      <c r="A731" t="s">
        <v>389</v>
      </c>
      <c r="B731" t="s">
        <v>139</v>
      </c>
      <c r="C731" t="s">
        <v>359</v>
      </c>
      <c r="D731" t="s">
        <v>356</v>
      </c>
      <c r="E731">
        <v>111.127084663014</v>
      </c>
      <c r="F731">
        <v>31.271678876180701</v>
      </c>
      <c r="G731">
        <v>33.5779406916228</v>
      </c>
      <c r="H731">
        <v>24.9406023170575</v>
      </c>
      <c r="I731">
        <v>42.299670194059203</v>
      </c>
      <c r="J731">
        <v>247.38987996503801</v>
      </c>
    </row>
    <row r="732" spans="1:10">
      <c r="A732" t="s">
        <v>389</v>
      </c>
      <c r="B732" t="s">
        <v>139</v>
      </c>
      <c r="C732" t="s">
        <v>360</v>
      </c>
      <c r="D732" t="s">
        <v>355</v>
      </c>
      <c r="E732">
        <v>258.23467839566803</v>
      </c>
      <c r="F732">
        <v>55.226080466703401</v>
      </c>
      <c r="G732">
        <v>12.796196848643801</v>
      </c>
      <c r="H732">
        <v>20.140122527989799</v>
      </c>
      <c r="I732">
        <v>24.551510279218199</v>
      </c>
      <c r="J732">
        <v>176.41696875650399</v>
      </c>
    </row>
    <row r="733" spans="1:10">
      <c r="A733" t="s">
        <v>389</v>
      </c>
      <c r="B733" t="s">
        <v>139</v>
      </c>
      <c r="C733" t="s">
        <v>360</v>
      </c>
      <c r="D733" t="s">
        <v>356</v>
      </c>
      <c r="E733">
        <v>258.23467839565302</v>
      </c>
      <c r="F733">
        <v>56.749795226288498</v>
      </c>
      <c r="G733">
        <v>13.196179224365901</v>
      </c>
      <c r="H733">
        <v>20.181014402743099</v>
      </c>
      <c r="I733">
        <v>17.254116294857301</v>
      </c>
      <c r="J733">
        <v>145.51218074121701</v>
      </c>
    </row>
    <row r="734" spans="1:10">
      <c r="A734" t="s">
        <v>389</v>
      </c>
      <c r="B734" t="s">
        <v>140</v>
      </c>
      <c r="C734" t="s">
        <v>359</v>
      </c>
      <c r="D734" t="s">
        <v>355</v>
      </c>
      <c r="E734">
        <v>179.450604462168</v>
      </c>
      <c r="F734">
        <v>52.121562567783997</v>
      </c>
      <c r="G734">
        <v>29.769867025740002</v>
      </c>
      <c r="H734">
        <v>28.579169349047</v>
      </c>
      <c r="I734">
        <v>59.328600034156899</v>
      </c>
      <c r="J734">
        <v>560.71836822305897</v>
      </c>
    </row>
    <row r="735" spans="1:10">
      <c r="A735" t="s">
        <v>389</v>
      </c>
      <c r="B735" t="s">
        <v>140</v>
      </c>
      <c r="C735" t="s">
        <v>359</v>
      </c>
      <c r="D735" t="s">
        <v>356</v>
      </c>
      <c r="E735">
        <v>179.45060446212301</v>
      </c>
      <c r="F735">
        <v>52.865618170439802</v>
      </c>
      <c r="G735">
        <v>31.074237900941199</v>
      </c>
      <c r="H735">
        <v>28.640498275414298</v>
      </c>
      <c r="I735">
        <v>38.414831264994703</v>
      </c>
      <c r="J735">
        <v>474.80905718958701</v>
      </c>
    </row>
    <row r="736" spans="1:10">
      <c r="A736" t="s">
        <v>389</v>
      </c>
      <c r="B736" t="s">
        <v>140</v>
      </c>
      <c r="C736" t="s">
        <v>360</v>
      </c>
      <c r="D736" t="s">
        <v>355</v>
      </c>
      <c r="E736">
        <v>220.496209394966</v>
      </c>
      <c r="F736">
        <v>52.901558951104597</v>
      </c>
      <c r="G736">
        <v>11.5202443391366</v>
      </c>
      <c r="H736">
        <v>23.1631327881597</v>
      </c>
      <c r="I736">
        <v>22.5872697080245</v>
      </c>
      <c r="J736">
        <v>253.22954493908099</v>
      </c>
    </row>
    <row r="737" spans="1:10">
      <c r="A737" t="s">
        <v>389</v>
      </c>
      <c r="B737" t="s">
        <v>140</v>
      </c>
      <c r="C737" t="s">
        <v>360</v>
      </c>
      <c r="D737" t="s">
        <v>356</v>
      </c>
      <c r="E737">
        <v>220.49620939490001</v>
      </c>
      <c r="F737">
        <v>54.567153709839502</v>
      </c>
      <c r="G737">
        <v>11.914712348767701</v>
      </c>
      <c r="H737">
        <v>23.204433957382602</v>
      </c>
      <c r="I737">
        <v>15.0981039391251</v>
      </c>
      <c r="J737">
        <v>218.80797126112699</v>
      </c>
    </row>
    <row r="738" spans="1:10">
      <c r="A738" t="s">
        <v>389</v>
      </c>
      <c r="B738" t="s">
        <v>141</v>
      </c>
      <c r="C738" t="s">
        <v>359</v>
      </c>
      <c r="D738" t="s">
        <v>355</v>
      </c>
      <c r="E738">
        <v>55.797418869888702</v>
      </c>
      <c r="F738">
        <v>39.881213664553201</v>
      </c>
      <c r="G738">
        <v>12.5505719308906</v>
      </c>
      <c r="H738">
        <v>38.1751960800094</v>
      </c>
      <c r="I738">
        <v>32.013841694527699</v>
      </c>
      <c r="J738">
        <v>741.48532526188706</v>
      </c>
    </row>
    <row r="739" spans="1:10">
      <c r="A739" t="s">
        <v>389</v>
      </c>
      <c r="B739" t="s">
        <v>141</v>
      </c>
      <c r="C739" t="s">
        <v>359</v>
      </c>
      <c r="D739" t="s">
        <v>356</v>
      </c>
      <c r="E739">
        <v>55.797418869785801</v>
      </c>
      <c r="F739">
        <v>40.430902920801103</v>
      </c>
      <c r="G739">
        <v>13.8448918743559</v>
      </c>
      <c r="H739">
        <v>38.235592266095601</v>
      </c>
      <c r="I739">
        <v>11.555179066042401</v>
      </c>
      <c r="J739">
        <v>736.72199331670197</v>
      </c>
    </row>
    <row r="740" spans="1:10">
      <c r="A740" t="s">
        <v>389</v>
      </c>
      <c r="B740" t="s">
        <v>141</v>
      </c>
      <c r="C740" t="s">
        <v>360</v>
      </c>
      <c r="D740" t="s">
        <v>355</v>
      </c>
      <c r="E740">
        <v>48.8339733510591</v>
      </c>
      <c r="F740">
        <v>27.382376815719599</v>
      </c>
      <c r="G740">
        <v>5.2502578470750798</v>
      </c>
      <c r="H740">
        <v>27.774722855575099</v>
      </c>
      <c r="I740">
        <v>12.499143977714599</v>
      </c>
      <c r="J740">
        <v>305.76577574098798</v>
      </c>
    </row>
    <row r="741" spans="1:10">
      <c r="A741" t="s">
        <v>389</v>
      </c>
      <c r="B741" t="s">
        <v>141</v>
      </c>
      <c r="C741" t="s">
        <v>360</v>
      </c>
      <c r="D741" t="s">
        <v>356</v>
      </c>
      <c r="E741">
        <v>48.833973350970403</v>
      </c>
      <c r="F741">
        <v>28.8050193289059</v>
      </c>
      <c r="G741">
        <v>5.5797052445397197</v>
      </c>
      <c r="H741">
        <v>27.815869501850099</v>
      </c>
      <c r="I741">
        <v>5.4223650692346599</v>
      </c>
      <c r="J741">
        <v>311.16584622927201</v>
      </c>
    </row>
    <row r="742" spans="1:10">
      <c r="A742" t="s">
        <v>389</v>
      </c>
      <c r="B742" t="s">
        <v>142</v>
      </c>
      <c r="C742" t="s">
        <v>359</v>
      </c>
      <c r="D742" t="s">
        <v>355</v>
      </c>
      <c r="E742">
        <v>118.406316534971</v>
      </c>
      <c r="F742">
        <v>51.039490478699399</v>
      </c>
      <c r="G742">
        <v>12.148026966747899</v>
      </c>
      <c r="H742">
        <v>48.142463817682597</v>
      </c>
      <c r="I742">
        <v>25.375477781103001</v>
      </c>
      <c r="J742">
        <v>789.96825392278402</v>
      </c>
    </row>
    <row r="743" spans="1:10">
      <c r="A743" t="s">
        <v>389</v>
      </c>
      <c r="B743" t="s">
        <v>142</v>
      </c>
      <c r="C743" t="s">
        <v>359</v>
      </c>
      <c r="D743" t="s">
        <v>356</v>
      </c>
      <c r="E743">
        <v>118.40631653512</v>
      </c>
      <c r="F743">
        <v>51.656088504704599</v>
      </c>
      <c r="G743">
        <v>12.921804232301699</v>
      </c>
      <c r="H743">
        <v>48.200991794908802</v>
      </c>
      <c r="I743">
        <v>14.8796917395824</v>
      </c>
      <c r="J743">
        <v>741.13857032328394</v>
      </c>
    </row>
    <row r="744" spans="1:10">
      <c r="A744" t="s">
        <v>389</v>
      </c>
      <c r="B744" t="s">
        <v>142</v>
      </c>
      <c r="C744" t="s">
        <v>360</v>
      </c>
      <c r="D744" t="s">
        <v>355</v>
      </c>
      <c r="E744">
        <v>78.329246696460203</v>
      </c>
      <c r="F744">
        <v>29.871646493928299</v>
      </c>
      <c r="G744">
        <v>5.6172807585811304</v>
      </c>
      <c r="H744">
        <v>28.777812031494399</v>
      </c>
      <c r="I744">
        <v>10.8997340921795</v>
      </c>
      <c r="J744">
        <v>334.28360428316699</v>
      </c>
    </row>
    <row r="745" spans="1:10">
      <c r="A745" t="s">
        <v>389</v>
      </c>
      <c r="B745" t="s">
        <v>142</v>
      </c>
      <c r="C745" t="s">
        <v>360</v>
      </c>
      <c r="D745" t="s">
        <v>356</v>
      </c>
      <c r="E745">
        <v>78.329246696526596</v>
      </c>
      <c r="F745">
        <v>30.701525814140901</v>
      </c>
      <c r="G745">
        <v>6.1172572205795097</v>
      </c>
      <c r="H745">
        <v>28.813340347424099</v>
      </c>
      <c r="I745">
        <v>8.0124560721619407</v>
      </c>
      <c r="J745">
        <v>296.22667787434199</v>
      </c>
    </row>
    <row r="746" spans="1:10">
      <c r="A746" t="s">
        <v>389</v>
      </c>
      <c r="B746" t="s">
        <v>143</v>
      </c>
      <c r="C746" t="s">
        <v>359</v>
      </c>
      <c r="D746" t="s">
        <v>355</v>
      </c>
      <c r="E746">
        <v>224.58643061241</v>
      </c>
      <c r="F746">
        <v>49.810094245786097</v>
      </c>
      <c r="G746">
        <v>25.069048164621801</v>
      </c>
      <c r="H746">
        <v>41.140764893099899</v>
      </c>
      <c r="I746">
        <v>45.446819578291802</v>
      </c>
      <c r="J746">
        <v>462.07847464373998</v>
      </c>
    </row>
    <row r="747" spans="1:10">
      <c r="A747" t="s">
        <v>389</v>
      </c>
      <c r="B747" t="s">
        <v>143</v>
      </c>
      <c r="C747" t="s">
        <v>359</v>
      </c>
      <c r="D747" t="s">
        <v>356</v>
      </c>
      <c r="E747">
        <v>224.58643061244601</v>
      </c>
      <c r="F747">
        <v>50.4050301037108</v>
      </c>
      <c r="G747">
        <v>25.9711213134802</v>
      </c>
      <c r="H747">
        <v>41.194113824632701</v>
      </c>
      <c r="I747">
        <v>36.3919040647286</v>
      </c>
      <c r="J747">
        <v>379.05255046583301</v>
      </c>
    </row>
    <row r="748" spans="1:10">
      <c r="A748" t="s">
        <v>389</v>
      </c>
      <c r="B748" t="s">
        <v>143</v>
      </c>
      <c r="C748" t="s">
        <v>360</v>
      </c>
      <c r="D748" t="s">
        <v>355</v>
      </c>
      <c r="E748">
        <v>246.97110059421399</v>
      </c>
      <c r="F748">
        <v>46.136602927496803</v>
      </c>
      <c r="G748">
        <v>13.6891461444364</v>
      </c>
      <c r="H748">
        <v>21.783124509891</v>
      </c>
      <c r="I748">
        <v>23.2712814049539</v>
      </c>
      <c r="J748">
        <v>232.07344963942799</v>
      </c>
    </row>
    <row r="749" spans="1:10">
      <c r="A749" t="s">
        <v>389</v>
      </c>
      <c r="B749" t="s">
        <v>143</v>
      </c>
      <c r="C749" t="s">
        <v>360</v>
      </c>
      <c r="D749" t="s">
        <v>356</v>
      </c>
      <c r="E749">
        <v>246.97110059422701</v>
      </c>
      <c r="F749">
        <v>47.272880389135601</v>
      </c>
      <c r="G749">
        <v>14.2713751941965</v>
      </c>
      <c r="H749">
        <v>21.819615742589601</v>
      </c>
      <c r="I749">
        <v>21.541324579083</v>
      </c>
      <c r="J749">
        <v>158.175720162723</v>
      </c>
    </row>
    <row r="750" spans="1:10">
      <c r="A750" t="s">
        <v>389</v>
      </c>
      <c r="B750" t="s">
        <v>144</v>
      </c>
      <c r="C750" t="s">
        <v>359</v>
      </c>
      <c r="D750" t="s">
        <v>355</v>
      </c>
      <c r="E750">
        <v>163.522660948696</v>
      </c>
      <c r="F750">
        <v>46.4355684861047</v>
      </c>
      <c r="G750">
        <v>24.371087926911901</v>
      </c>
      <c r="H750">
        <v>43.654732970047299</v>
      </c>
      <c r="I750">
        <v>44.405926366020303</v>
      </c>
      <c r="J750">
        <v>549.32110319911203</v>
      </c>
    </row>
    <row r="751" spans="1:10">
      <c r="A751" t="s">
        <v>389</v>
      </c>
      <c r="B751" t="s">
        <v>144</v>
      </c>
      <c r="C751" t="s">
        <v>359</v>
      </c>
      <c r="D751" t="s">
        <v>356</v>
      </c>
      <c r="E751">
        <v>163.52266094874099</v>
      </c>
      <c r="F751">
        <v>47.144829579035203</v>
      </c>
      <c r="G751">
        <v>25.246373969688999</v>
      </c>
      <c r="H751">
        <v>43.709593410324203</v>
      </c>
      <c r="I751">
        <v>35.122889001275801</v>
      </c>
      <c r="J751">
        <v>484.96812788048499</v>
      </c>
    </row>
    <row r="752" spans="1:10">
      <c r="A752" t="s">
        <v>389</v>
      </c>
      <c r="B752" t="s">
        <v>144</v>
      </c>
      <c r="C752" t="s">
        <v>360</v>
      </c>
      <c r="D752" t="s">
        <v>355</v>
      </c>
      <c r="E752">
        <v>205.67026379904101</v>
      </c>
      <c r="F752">
        <v>45.884114499564397</v>
      </c>
      <c r="G752">
        <v>10.847898830491101</v>
      </c>
      <c r="H752">
        <v>23.454510650426698</v>
      </c>
      <c r="I752">
        <v>18.715253874915</v>
      </c>
      <c r="J752">
        <v>244.41788009090101</v>
      </c>
    </row>
    <row r="753" spans="1:10">
      <c r="A753" t="s">
        <v>389</v>
      </c>
      <c r="B753" t="s">
        <v>144</v>
      </c>
      <c r="C753" t="s">
        <v>360</v>
      </c>
      <c r="D753" t="s">
        <v>356</v>
      </c>
      <c r="E753">
        <v>205.67026379907699</v>
      </c>
      <c r="F753">
        <v>47.534500586145199</v>
      </c>
      <c r="G753">
        <v>11.313622090163101</v>
      </c>
      <c r="H753">
        <v>23.491082803022099</v>
      </c>
      <c r="I753">
        <v>16.815541875198999</v>
      </c>
      <c r="J753">
        <v>221.21907916924599</v>
      </c>
    </row>
    <row r="754" spans="1:10">
      <c r="A754" t="s">
        <v>389</v>
      </c>
      <c r="B754" t="s">
        <v>145</v>
      </c>
      <c r="C754" t="s">
        <v>359</v>
      </c>
      <c r="D754" t="s">
        <v>355</v>
      </c>
      <c r="E754">
        <v>97.183017116519906</v>
      </c>
      <c r="F754">
        <v>43.263919699274901</v>
      </c>
      <c r="G754">
        <v>11.0761169961473</v>
      </c>
      <c r="H754">
        <v>43.976795650444103</v>
      </c>
      <c r="I754">
        <v>23.6160263209424</v>
      </c>
      <c r="J754">
        <v>753.55398938503799</v>
      </c>
    </row>
    <row r="755" spans="1:10">
      <c r="A755" t="s">
        <v>389</v>
      </c>
      <c r="B755" t="s">
        <v>145</v>
      </c>
      <c r="C755" t="s">
        <v>359</v>
      </c>
      <c r="D755" t="s">
        <v>356</v>
      </c>
      <c r="E755">
        <v>97.183017116402496</v>
      </c>
      <c r="F755">
        <v>43.901913910395102</v>
      </c>
      <c r="G755">
        <v>11.8885254392929</v>
      </c>
      <c r="H755">
        <v>44.035050923102503</v>
      </c>
      <c r="I755">
        <v>13.5360385438763</v>
      </c>
      <c r="J755">
        <v>724.64197562744005</v>
      </c>
    </row>
    <row r="756" spans="1:10">
      <c r="A756" t="s">
        <v>389</v>
      </c>
      <c r="B756" t="s">
        <v>145</v>
      </c>
      <c r="C756" t="s">
        <v>360</v>
      </c>
      <c r="D756" t="s">
        <v>355</v>
      </c>
      <c r="E756">
        <v>55.034937808575201</v>
      </c>
      <c r="F756">
        <v>27.940933862246901</v>
      </c>
      <c r="G756">
        <v>4.1568350872935698</v>
      </c>
      <c r="H756">
        <v>28.348859103371499</v>
      </c>
      <c r="I756">
        <v>8.4029171008379109</v>
      </c>
      <c r="J756">
        <v>309.19345477577701</v>
      </c>
    </row>
    <row r="757" spans="1:10">
      <c r="A757" t="s">
        <v>389</v>
      </c>
      <c r="B757" t="s">
        <v>145</v>
      </c>
      <c r="C757" t="s">
        <v>360</v>
      </c>
      <c r="D757" t="s">
        <v>356</v>
      </c>
      <c r="E757">
        <v>55.034937808506299</v>
      </c>
      <c r="F757">
        <v>29.3293082035635</v>
      </c>
      <c r="G757">
        <v>4.44316148201177</v>
      </c>
      <c r="H757">
        <v>28.388997249553299</v>
      </c>
      <c r="I757">
        <v>5.9663900033647899</v>
      </c>
      <c r="J757">
        <v>307.80181244565802</v>
      </c>
    </row>
    <row r="758" spans="1:10">
      <c r="A758" t="s">
        <v>389</v>
      </c>
      <c r="B758" t="s">
        <v>146</v>
      </c>
      <c r="C758" t="s">
        <v>359</v>
      </c>
      <c r="D758" t="s">
        <v>355</v>
      </c>
      <c r="E758">
        <v>300.96193150927701</v>
      </c>
      <c r="F758">
        <v>95.361438757829006</v>
      </c>
      <c r="G758">
        <v>41.9355562945114</v>
      </c>
      <c r="H758">
        <v>84.056555838590796</v>
      </c>
      <c r="I758">
        <v>102.395271236805</v>
      </c>
      <c r="J758">
        <v>1189.37870145172</v>
      </c>
    </row>
    <row r="759" spans="1:10">
      <c r="A759" t="s">
        <v>389</v>
      </c>
      <c r="B759" t="s">
        <v>146</v>
      </c>
      <c r="C759" t="s">
        <v>359</v>
      </c>
      <c r="D759" t="s">
        <v>356</v>
      </c>
      <c r="E759">
        <v>300.96193150939803</v>
      </c>
      <c r="F759">
        <v>96.210087250159802</v>
      </c>
      <c r="G759">
        <v>44.102030310524398</v>
      </c>
      <c r="H759">
        <v>84.222398297466697</v>
      </c>
      <c r="I759">
        <v>38.918432114185897</v>
      </c>
      <c r="J759">
        <v>1079.54745235172</v>
      </c>
    </row>
    <row r="760" spans="1:10">
      <c r="A760" t="s">
        <v>389</v>
      </c>
      <c r="B760" t="s">
        <v>146</v>
      </c>
      <c r="C760" t="s">
        <v>360</v>
      </c>
      <c r="D760" t="s">
        <v>355</v>
      </c>
      <c r="E760">
        <v>349.46885336607301</v>
      </c>
      <c r="F760">
        <v>85.354265212741595</v>
      </c>
      <c r="G760">
        <v>16.5846565550194</v>
      </c>
      <c r="H760">
        <v>64.238943154442296</v>
      </c>
      <c r="I760">
        <v>39.014850977498</v>
      </c>
      <c r="J760">
        <v>573.38748572330803</v>
      </c>
    </row>
    <row r="761" spans="1:10">
      <c r="A761" t="s">
        <v>389</v>
      </c>
      <c r="B761" t="s">
        <v>146</v>
      </c>
      <c r="C761" t="s">
        <v>360</v>
      </c>
      <c r="D761" t="s">
        <v>356</v>
      </c>
      <c r="E761">
        <v>349.468853366183</v>
      </c>
      <c r="F761">
        <v>87.208138463020504</v>
      </c>
      <c r="G761">
        <v>17.2475970052203</v>
      </c>
      <c r="H761">
        <v>64.350972991853496</v>
      </c>
      <c r="I761">
        <v>16.9492167189984</v>
      </c>
      <c r="J761">
        <v>457.42740048029202</v>
      </c>
    </row>
    <row r="762" spans="1:10">
      <c r="A762" t="s">
        <v>389</v>
      </c>
      <c r="B762" t="s">
        <v>147</v>
      </c>
      <c r="C762" t="s">
        <v>359</v>
      </c>
      <c r="D762" t="s">
        <v>355</v>
      </c>
      <c r="E762">
        <v>190.99581698964701</v>
      </c>
      <c r="F762">
        <v>109.82157206289401</v>
      </c>
      <c r="G762">
        <v>39.644302454370496</v>
      </c>
      <c r="H762">
        <v>76.464785608124501</v>
      </c>
      <c r="I762">
        <v>84.224067534278007</v>
      </c>
      <c r="J762">
        <v>543.67749893091604</v>
      </c>
    </row>
    <row r="763" spans="1:10">
      <c r="A763" t="s">
        <v>389</v>
      </c>
      <c r="B763" t="s">
        <v>147</v>
      </c>
      <c r="C763" t="s">
        <v>359</v>
      </c>
      <c r="D763" t="s">
        <v>356</v>
      </c>
      <c r="E763">
        <v>190.995816989427</v>
      </c>
      <c r="F763">
        <v>110.688888208366</v>
      </c>
      <c r="G763">
        <v>40.972890187678097</v>
      </c>
      <c r="H763">
        <v>76.530410276853502</v>
      </c>
      <c r="I763">
        <v>46.751835271877397</v>
      </c>
      <c r="J763">
        <v>400.340622057882</v>
      </c>
    </row>
    <row r="764" spans="1:10">
      <c r="A764" t="s">
        <v>389</v>
      </c>
      <c r="B764" t="s">
        <v>147</v>
      </c>
      <c r="C764" t="s">
        <v>360</v>
      </c>
      <c r="D764" t="s">
        <v>355</v>
      </c>
      <c r="E764">
        <v>109.879478678827</v>
      </c>
      <c r="F764">
        <v>119.07872740453401</v>
      </c>
      <c r="G764">
        <v>16.187376261297398</v>
      </c>
      <c r="H764">
        <v>52.485395097606798</v>
      </c>
      <c r="I764">
        <v>31.703480799176202</v>
      </c>
      <c r="J764">
        <v>337.43753053745701</v>
      </c>
    </row>
    <row r="765" spans="1:10">
      <c r="A765" t="s">
        <v>389</v>
      </c>
      <c r="B765" t="s">
        <v>147</v>
      </c>
      <c r="C765" t="s">
        <v>360</v>
      </c>
      <c r="D765" t="s">
        <v>356</v>
      </c>
      <c r="E765">
        <v>109.879478678794</v>
      </c>
      <c r="F765">
        <v>120.549548651441</v>
      </c>
      <c r="G765">
        <v>16.475188298015901</v>
      </c>
      <c r="H765">
        <v>52.528803924202599</v>
      </c>
      <c r="I765">
        <v>23.150771948819902</v>
      </c>
      <c r="J765">
        <v>180.32652407127699</v>
      </c>
    </row>
    <row r="766" spans="1:10">
      <c r="A766" t="s">
        <v>389</v>
      </c>
      <c r="B766" t="s">
        <v>148</v>
      </c>
      <c r="C766" t="s">
        <v>359</v>
      </c>
      <c r="D766" t="s">
        <v>355</v>
      </c>
      <c r="E766">
        <v>463.42757306029603</v>
      </c>
      <c r="F766">
        <v>80.029404729584598</v>
      </c>
      <c r="G766">
        <v>36.584856451885003</v>
      </c>
      <c r="H766">
        <v>25.855489104297099</v>
      </c>
      <c r="I766">
        <v>66.813891275041101</v>
      </c>
      <c r="J766">
        <v>190.112538297024</v>
      </c>
    </row>
    <row r="767" spans="1:10">
      <c r="A767" t="s">
        <v>389</v>
      </c>
      <c r="B767" t="s">
        <v>148</v>
      </c>
      <c r="C767" t="s">
        <v>359</v>
      </c>
      <c r="D767" t="s">
        <v>356</v>
      </c>
      <c r="E767">
        <v>463.42757306029102</v>
      </c>
      <c r="F767">
        <v>80.474828950002504</v>
      </c>
      <c r="G767">
        <v>37.5071778216182</v>
      </c>
      <c r="H767">
        <v>25.9019188643733</v>
      </c>
      <c r="I767">
        <v>51.9702170809121</v>
      </c>
      <c r="J767">
        <v>171.42133724950901</v>
      </c>
    </row>
    <row r="768" spans="1:10">
      <c r="A768" t="s">
        <v>389</v>
      </c>
      <c r="B768" t="s">
        <v>148</v>
      </c>
      <c r="C768" t="s">
        <v>360</v>
      </c>
      <c r="D768" t="s">
        <v>355</v>
      </c>
      <c r="E768">
        <v>597.17953855712801</v>
      </c>
      <c r="F768">
        <v>125.84830280144</v>
      </c>
      <c r="G768">
        <v>17.703969506847699</v>
      </c>
      <c r="H768">
        <v>15.713325699629699</v>
      </c>
      <c r="I768">
        <v>30.5673130671032</v>
      </c>
      <c r="J768">
        <v>248.615767343058</v>
      </c>
    </row>
    <row r="769" spans="1:10">
      <c r="A769" t="s">
        <v>389</v>
      </c>
      <c r="B769" t="s">
        <v>148</v>
      </c>
      <c r="C769" t="s">
        <v>360</v>
      </c>
      <c r="D769" t="s">
        <v>356</v>
      </c>
      <c r="E769">
        <v>597.17953855710903</v>
      </c>
      <c r="F769">
        <v>127.063469319814</v>
      </c>
      <c r="G769">
        <v>17.8524815468569</v>
      </c>
      <c r="H769">
        <v>15.7455355893362</v>
      </c>
      <c r="I769">
        <v>26.508700800239499</v>
      </c>
      <c r="J769">
        <v>180.79989085255301</v>
      </c>
    </row>
    <row r="770" spans="1:10">
      <c r="A770" t="s">
        <v>389</v>
      </c>
      <c r="B770" t="s">
        <v>149</v>
      </c>
      <c r="C770" t="s">
        <v>359</v>
      </c>
      <c r="D770" t="s">
        <v>355</v>
      </c>
      <c r="E770">
        <v>240.00237042373001</v>
      </c>
      <c r="F770">
        <v>35.770097549977102</v>
      </c>
      <c r="G770">
        <v>69.424718072173704</v>
      </c>
      <c r="H770">
        <v>24.623072723079201</v>
      </c>
      <c r="I770">
        <v>118.854250719386</v>
      </c>
      <c r="J770">
        <v>76.8729293677237</v>
      </c>
    </row>
    <row r="771" spans="1:10">
      <c r="A771" t="s">
        <v>389</v>
      </c>
      <c r="B771" t="s">
        <v>149</v>
      </c>
      <c r="C771" t="s">
        <v>359</v>
      </c>
      <c r="D771" t="s">
        <v>356</v>
      </c>
      <c r="E771">
        <v>240.002370423738</v>
      </c>
      <c r="F771">
        <v>36.240487308638798</v>
      </c>
      <c r="G771">
        <v>70.423751382511796</v>
      </c>
      <c r="H771">
        <v>24.6419829721873</v>
      </c>
      <c r="I771">
        <v>104.95593889673999</v>
      </c>
      <c r="J771">
        <v>76.746742290798494</v>
      </c>
    </row>
    <row r="772" spans="1:10">
      <c r="A772" t="s">
        <v>389</v>
      </c>
      <c r="B772" t="s">
        <v>149</v>
      </c>
      <c r="C772" t="s">
        <v>360</v>
      </c>
      <c r="D772" t="s">
        <v>355</v>
      </c>
      <c r="E772">
        <v>672.08699165514395</v>
      </c>
      <c r="F772">
        <v>101.447633054253</v>
      </c>
      <c r="G772">
        <v>26.141044355812198</v>
      </c>
      <c r="H772">
        <v>21.830321728328599</v>
      </c>
      <c r="I772">
        <v>44.570757151728401</v>
      </c>
      <c r="J772">
        <v>189.224815545713</v>
      </c>
    </row>
    <row r="773" spans="1:10">
      <c r="A773" t="s">
        <v>389</v>
      </c>
      <c r="B773" t="s">
        <v>149</v>
      </c>
      <c r="C773" t="s">
        <v>360</v>
      </c>
      <c r="D773" t="s">
        <v>356</v>
      </c>
      <c r="E773">
        <v>672.086991655171</v>
      </c>
      <c r="F773">
        <v>102.800039622447</v>
      </c>
      <c r="G773">
        <v>26.461004567750301</v>
      </c>
      <c r="H773">
        <v>21.860352313301899</v>
      </c>
      <c r="I773">
        <v>39.616058592799298</v>
      </c>
      <c r="J773">
        <v>162.10504440617001</v>
      </c>
    </row>
    <row r="774" spans="1:10">
      <c r="A774" t="s">
        <v>389</v>
      </c>
      <c r="B774" t="s">
        <v>150</v>
      </c>
      <c r="C774" t="s">
        <v>359</v>
      </c>
      <c r="D774" t="s">
        <v>355</v>
      </c>
      <c r="E774">
        <v>938.49157748325797</v>
      </c>
      <c r="F774">
        <v>93.910082041495301</v>
      </c>
      <c r="G774">
        <v>55.987933494066702</v>
      </c>
      <c r="H774">
        <v>17.528185573201998</v>
      </c>
      <c r="I774">
        <v>97.982788822349505</v>
      </c>
      <c r="J774">
        <v>306.195989807508</v>
      </c>
    </row>
    <row r="775" spans="1:10">
      <c r="A775" t="s">
        <v>389</v>
      </c>
      <c r="B775" t="s">
        <v>150</v>
      </c>
      <c r="C775" t="s">
        <v>359</v>
      </c>
      <c r="D775" t="s">
        <v>356</v>
      </c>
      <c r="E775">
        <v>938.49157748326502</v>
      </c>
      <c r="F775">
        <v>94.457789881911907</v>
      </c>
      <c r="G775">
        <v>56.960245374001197</v>
      </c>
      <c r="H775">
        <v>17.574340874177501</v>
      </c>
      <c r="I775">
        <v>82.831109171679799</v>
      </c>
      <c r="J775">
        <v>200.82403524616601</v>
      </c>
    </row>
    <row r="776" spans="1:10">
      <c r="A776" t="s">
        <v>389</v>
      </c>
      <c r="B776" t="s">
        <v>150</v>
      </c>
      <c r="C776" t="s">
        <v>360</v>
      </c>
      <c r="D776" t="s">
        <v>355</v>
      </c>
      <c r="E776">
        <v>738.27334634673298</v>
      </c>
      <c r="F776">
        <v>164.07450118158999</v>
      </c>
      <c r="G776">
        <v>22.9786613968141</v>
      </c>
      <c r="H776">
        <v>14.6569413146567</v>
      </c>
      <c r="I776">
        <v>39.344136861735599</v>
      </c>
      <c r="J776">
        <v>305.36199029511403</v>
      </c>
    </row>
    <row r="777" spans="1:10">
      <c r="A777" t="s">
        <v>389</v>
      </c>
      <c r="B777" t="s">
        <v>150</v>
      </c>
      <c r="C777" t="s">
        <v>360</v>
      </c>
      <c r="D777" t="s">
        <v>356</v>
      </c>
      <c r="E777">
        <v>738.27334634670603</v>
      </c>
      <c r="F777">
        <v>165.54633915855601</v>
      </c>
      <c r="G777">
        <v>23.199478691819898</v>
      </c>
      <c r="H777">
        <v>14.678390608026101</v>
      </c>
      <c r="I777">
        <v>34.628747002399301</v>
      </c>
      <c r="J777">
        <v>256.09944004398699</v>
      </c>
    </row>
    <row r="778" spans="1:10">
      <c r="A778" t="s">
        <v>389</v>
      </c>
      <c r="B778" t="s">
        <v>151</v>
      </c>
      <c r="C778" t="s">
        <v>359</v>
      </c>
      <c r="D778" t="s">
        <v>355</v>
      </c>
      <c r="E778">
        <v>232.349736733676</v>
      </c>
      <c r="F778">
        <v>98.689688720772196</v>
      </c>
      <c r="G778">
        <v>36.170448857908099</v>
      </c>
      <c r="H778">
        <v>33.729430444522798</v>
      </c>
      <c r="I778">
        <v>66.332716866983205</v>
      </c>
      <c r="J778">
        <v>511.55449266666699</v>
      </c>
    </row>
    <row r="779" spans="1:10">
      <c r="A779" t="s">
        <v>389</v>
      </c>
      <c r="B779" t="s">
        <v>151</v>
      </c>
      <c r="C779" t="s">
        <v>359</v>
      </c>
      <c r="D779" t="s">
        <v>356</v>
      </c>
      <c r="E779">
        <v>232.34973673370999</v>
      </c>
      <c r="F779">
        <v>99.454936146495896</v>
      </c>
      <c r="G779">
        <v>37.177610737356702</v>
      </c>
      <c r="H779">
        <v>33.779340145591803</v>
      </c>
      <c r="I779">
        <v>51.210481635051202</v>
      </c>
      <c r="J779">
        <v>354.07411705366701</v>
      </c>
    </row>
    <row r="780" spans="1:10">
      <c r="A780" t="s">
        <v>389</v>
      </c>
      <c r="B780" t="s">
        <v>151</v>
      </c>
      <c r="C780" t="s">
        <v>360</v>
      </c>
      <c r="D780" t="s">
        <v>355</v>
      </c>
      <c r="E780">
        <v>238.07060083273601</v>
      </c>
      <c r="F780">
        <v>116.60020004406999</v>
      </c>
      <c r="G780">
        <v>17.883674555776601</v>
      </c>
      <c r="H780">
        <v>27.363869924904499</v>
      </c>
      <c r="I780">
        <v>31.144414111774001</v>
      </c>
      <c r="J780">
        <v>283.88161781540998</v>
      </c>
    </row>
    <row r="781" spans="1:10">
      <c r="A781" t="s">
        <v>389</v>
      </c>
      <c r="B781" t="s">
        <v>151</v>
      </c>
      <c r="C781" t="s">
        <v>360</v>
      </c>
      <c r="D781" t="s">
        <v>356</v>
      </c>
      <c r="E781">
        <v>238.07060083275499</v>
      </c>
      <c r="F781">
        <v>118.218496466804</v>
      </c>
      <c r="G781">
        <v>18.189857206080799</v>
      </c>
      <c r="H781">
        <v>27.397915300903101</v>
      </c>
      <c r="I781">
        <v>26.682990199038802</v>
      </c>
      <c r="J781">
        <v>214.77375294874099</v>
      </c>
    </row>
    <row r="782" spans="1:10">
      <c r="A782" t="s">
        <v>389</v>
      </c>
      <c r="B782" t="s">
        <v>152</v>
      </c>
      <c r="C782" t="s">
        <v>359</v>
      </c>
      <c r="D782" t="s">
        <v>355</v>
      </c>
      <c r="E782">
        <v>154.78778142239199</v>
      </c>
      <c r="F782">
        <v>95.047885944542202</v>
      </c>
      <c r="G782">
        <v>40.844982409233197</v>
      </c>
      <c r="H782">
        <v>34.633828898168098</v>
      </c>
      <c r="I782">
        <v>72.138685105158999</v>
      </c>
      <c r="J782">
        <v>425.171234469176</v>
      </c>
    </row>
    <row r="783" spans="1:10">
      <c r="A783" t="s">
        <v>389</v>
      </c>
      <c r="B783" t="s">
        <v>152</v>
      </c>
      <c r="C783" t="s">
        <v>359</v>
      </c>
      <c r="D783" t="s">
        <v>356</v>
      </c>
      <c r="E783">
        <v>154.78778142245801</v>
      </c>
      <c r="F783">
        <v>95.702512186884704</v>
      </c>
      <c r="G783">
        <v>41.750010880955799</v>
      </c>
      <c r="H783">
        <v>34.681109262453802</v>
      </c>
      <c r="I783">
        <v>60.1329694072056</v>
      </c>
      <c r="J783">
        <v>291.969783602154</v>
      </c>
    </row>
    <row r="784" spans="1:10">
      <c r="A784" t="s">
        <v>389</v>
      </c>
      <c r="B784" t="s">
        <v>152</v>
      </c>
      <c r="C784" t="s">
        <v>360</v>
      </c>
      <c r="D784" t="s">
        <v>355</v>
      </c>
      <c r="E784">
        <v>102.232636222963</v>
      </c>
      <c r="F784">
        <v>100.24893681100799</v>
      </c>
      <c r="G784">
        <v>15.908839181826</v>
      </c>
      <c r="H784">
        <v>22.5781821512617</v>
      </c>
      <c r="I784">
        <v>26.881078148243699</v>
      </c>
      <c r="J784">
        <v>268.80601600270103</v>
      </c>
    </row>
    <row r="785" spans="1:10">
      <c r="A785" t="s">
        <v>389</v>
      </c>
      <c r="B785" t="s">
        <v>152</v>
      </c>
      <c r="C785" t="s">
        <v>360</v>
      </c>
      <c r="D785" t="s">
        <v>356</v>
      </c>
      <c r="E785">
        <v>102.232636222952</v>
      </c>
      <c r="F785">
        <v>101.352867676907</v>
      </c>
      <c r="G785">
        <v>16.221230219204301</v>
      </c>
      <c r="H785">
        <v>22.610869608411399</v>
      </c>
      <c r="I785">
        <v>24.606104423169501</v>
      </c>
      <c r="J785">
        <v>138.33050494248801</v>
      </c>
    </row>
    <row r="786" spans="1:10">
      <c r="A786" t="s">
        <v>389</v>
      </c>
      <c r="B786" t="s">
        <v>153</v>
      </c>
      <c r="C786" t="s">
        <v>359</v>
      </c>
      <c r="D786" t="s">
        <v>355</v>
      </c>
      <c r="E786">
        <v>161.35079211600299</v>
      </c>
      <c r="F786">
        <v>81.649001396026506</v>
      </c>
      <c r="G786">
        <v>35.483008387027397</v>
      </c>
      <c r="H786">
        <v>38.029133979435898</v>
      </c>
      <c r="I786">
        <v>63.391132994151697</v>
      </c>
      <c r="J786">
        <v>479.03773857317202</v>
      </c>
    </row>
    <row r="787" spans="1:10">
      <c r="A787" t="s">
        <v>389</v>
      </c>
      <c r="B787" t="s">
        <v>153</v>
      </c>
      <c r="C787" t="s">
        <v>359</v>
      </c>
      <c r="D787" t="s">
        <v>356</v>
      </c>
      <c r="E787">
        <v>161.350792115921</v>
      </c>
      <c r="F787">
        <v>82.400783075806402</v>
      </c>
      <c r="G787">
        <v>36.395164899998697</v>
      </c>
      <c r="H787">
        <v>38.075778711403899</v>
      </c>
      <c r="I787">
        <v>51.770358748138797</v>
      </c>
      <c r="J787">
        <v>379.21431022838698</v>
      </c>
    </row>
    <row r="788" spans="1:10">
      <c r="A788" t="s">
        <v>389</v>
      </c>
      <c r="B788" t="s">
        <v>153</v>
      </c>
      <c r="C788" t="s">
        <v>360</v>
      </c>
      <c r="D788" t="s">
        <v>355</v>
      </c>
      <c r="E788">
        <v>121.409412576009</v>
      </c>
      <c r="F788">
        <v>103.757757830144</v>
      </c>
      <c r="G788">
        <v>20.5540834631989</v>
      </c>
      <c r="H788">
        <v>21.712118127522899</v>
      </c>
      <c r="I788">
        <v>34.135377746936797</v>
      </c>
      <c r="J788">
        <v>263.32097676232502</v>
      </c>
    </row>
    <row r="789" spans="1:10">
      <c r="A789" t="s">
        <v>389</v>
      </c>
      <c r="B789" t="s">
        <v>153</v>
      </c>
      <c r="C789" t="s">
        <v>360</v>
      </c>
      <c r="D789" t="s">
        <v>356</v>
      </c>
      <c r="E789">
        <v>121.409412576023</v>
      </c>
      <c r="F789">
        <v>105.377881804276</v>
      </c>
      <c r="G789">
        <v>20.944618451161599</v>
      </c>
      <c r="H789">
        <v>21.741831625932502</v>
      </c>
      <c r="I789">
        <v>32.344863121826997</v>
      </c>
      <c r="J789">
        <v>211.42873485964901</v>
      </c>
    </row>
    <row r="790" spans="1:10">
      <c r="A790" t="s">
        <v>389</v>
      </c>
      <c r="B790" t="s">
        <v>154</v>
      </c>
      <c r="C790" t="s">
        <v>359</v>
      </c>
      <c r="D790" t="s">
        <v>355</v>
      </c>
      <c r="E790">
        <v>92.999218884071496</v>
      </c>
      <c r="F790">
        <v>55.728968024497497</v>
      </c>
      <c r="G790">
        <v>19.2274199302333</v>
      </c>
      <c r="H790">
        <v>28.626260571204401</v>
      </c>
      <c r="I790">
        <v>37.315555887146999</v>
      </c>
      <c r="J790">
        <v>1172.6401909014501</v>
      </c>
    </row>
    <row r="791" spans="1:10">
      <c r="A791" t="s">
        <v>389</v>
      </c>
      <c r="B791" t="s">
        <v>154</v>
      </c>
      <c r="C791" t="s">
        <v>359</v>
      </c>
      <c r="D791" t="s">
        <v>356</v>
      </c>
      <c r="E791">
        <v>92.999218884182298</v>
      </c>
      <c r="F791">
        <v>56.376164028554498</v>
      </c>
      <c r="G791">
        <v>20.400086070575199</v>
      </c>
      <c r="H791">
        <v>28.700656537186699</v>
      </c>
      <c r="I791">
        <v>26.809355055652599</v>
      </c>
      <c r="J791">
        <v>1100.22956620681</v>
      </c>
    </row>
    <row r="792" spans="1:10">
      <c r="A792" t="s">
        <v>389</v>
      </c>
      <c r="B792" t="s">
        <v>154</v>
      </c>
      <c r="C792" t="s">
        <v>360</v>
      </c>
      <c r="D792" t="s">
        <v>355</v>
      </c>
      <c r="E792">
        <v>40.020291634985298</v>
      </c>
      <c r="F792">
        <v>22.371884949235898</v>
      </c>
      <c r="G792">
        <v>13.8678896795466</v>
      </c>
      <c r="H792">
        <v>23.2069193712119</v>
      </c>
      <c r="I792">
        <v>25.0023276357695</v>
      </c>
      <c r="J792">
        <v>423.368324474117</v>
      </c>
    </row>
    <row r="793" spans="1:10">
      <c r="A793" t="s">
        <v>389</v>
      </c>
      <c r="B793" t="s">
        <v>154</v>
      </c>
      <c r="C793" t="s">
        <v>360</v>
      </c>
      <c r="D793" t="s">
        <v>356</v>
      </c>
      <c r="E793">
        <v>40.020291635024797</v>
      </c>
      <c r="F793">
        <v>22.576775991061702</v>
      </c>
      <c r="G793">
        <v>15.025514456943901</v>
      </c>
      <c r="H793">
        <v>23.257159136150101</v>
      </c>
      <c r="I793">
        <v>21.408878453769301</v>
      </c>
      <c r="J793">
        <v>397.04341974322199</v>
      </c>
    </row>
    <row r="794" spans="1:10">
      <c r="A794" t="s">
        <v>389</v>
      </c>
      <c r="B794" t="s">
        <v>155</v>
      </c>
      <c r="C794" t="s">
        <v>359</v>
      </c>
      <c r="D794" t="s">
        <v>355</v>
      </c>
      <c r="E794">
        <v>68.1567234235428</v>
      </c>
      <c r="F794">
        <v>52.271810123545698</v>
      </c>
      <c r="G794">
        <v>15.966438585749</v>
      </c>
      <c r="H794">
        <v>44.576078921156601</v>
      </c>
      <c r="I794">
        <v>31.592881017156401</v>
      </c>
      <c r="J794">
        <v>1096.9517693062601</v>
      </c>
    </row>
    <row r="795" spans="1:10">
      <c r="A795" t="s">
        <v>389</v>
      </c>
      <c r="B795" t="s">
        <v>155</v>
      </c>
      <c r="C795" t="s">
        <v>359</v>
      </c>
      <c r="D795" t="s">
        <v>356</v>
      </c>
      <c r="E795">
        <v>68.156723423682394</v>
      </c>
      <c r="F795">
        <v>52.924717351908903</v>
      </c>
      <c r="G795">
        <v>17.2002745265596</v>
      </c>
      <c r="H795">
        <v>44.643975590361698</v>
      </c>
      <c r="I795">
        <v>22.679831838126699</v>
      </c>
      <c r="J795">
        <v>1022.06541839879</v>
      </c>
    </row>
    <row r="796" spans="1:10">
      <c r="A796" t="s">
        <v>389</v>
      </c>
      <c r="B796" t="s">
        <v>155</v>
      </c>
      <c r="C796" t="s">
        <v>360</v>
      </c>
      <c r="D796" t="s">
        <v>355</v>
      </c>
      <c r="E796">
        <v>30.559461919167799</v>
      </c>
      <c r="F796">
        <v>21.551859938691599</v>
      </c>
      <c r="G796">
        <v>13.1309255164284</v>
      </c>
      <c r="H796">
        <v>25.211533335503201</v>
      </c>
      <c r="I796">
        <v>23.663859891273201</v>
      </c>
      <c r="J796">
        <v>395.62345679980598</v>
      </c>
    </row>
    <row r="797" spans="1:10">
      <c r="A797" t="s">
        <v>389</v>
      </c>
      <c r="B797" t="s">
        <v>155</v>
      </c>
      <c r="C797" t="s">
        <v>360</v>
      </c>
      <c r="D797" t="s">
        <v>356</v>
      </c>
      <c r="E797">
        <v>30.559461919200899</v>
      </c>
      <c r="F797">
        <v>21.787474109746601</v>
      </c>
      <c r="G797">
        <v>14.306593136874501</v>
      </c>
      <c r="H797">
        <v>25.257628421536701</v>
      </c>
      <c r="I797">
        <v>20.458157594270101</v>
      </c>
      <c r="J797">
        <v>367.61226747936797</v>
      </c>
    </row>
    <row r="798" spans="1:10">
      <c r="A798" t="s">
        <v>389</v>
      </c>
      <c r="B798" t="s">
        <v>156</v>
      </c>
      <c r="C798" t="s">
        <v>359</v>
      </c>
      <c r="D798" t="s">
        <v>355</v>
      </c>
      <c r="E798">
        <v>82.417021257508907</v>
      </c>
      <c r="F798">
        <v>56.767691207180199</v>
      </c>
      <c r="G798">
        <v>13.1120586502068</v>
      </c>
      <c r="H798">
        <v>29.9558986449717</v>
      </c>
      <c r="I798">
        <v>27.275347067777599</v>
      </c>
      <c r="J798">
        <v>1166.1612397431199</v>
      </c>
    </row>
    <row r="799" spans="1:10">
      <c r="A799" t="s">
        <v>389</v>
      </c>
      <c r="B799" t="s">
        <v>156</v>
      </c>
      <c r="C799" t="s">
        <v>359</v>
      </c>
      <c r="D799" t="s">
        <v>356</v>
      </c>
      <c r="E799">
        <v>82.417021257338604</v>
      </c>
      <c r="F799">
        <v>57.3765000748636</v>
      </c>
      <c r="G799">
        <v>14.2123505008961</v>
      </c>
      <c r="H799">
        <v>30.0299192163226</v>
      </c>
      <c r="I799">
        <v>17.4187136289185</v>
      </c>
      <c r="J799">
        <v>1105.44061011946</v>
      </c>
    </row>
    <row r="800" spans="1:10">
      <c r="A800" t="s">
        <v>389</v>
      </c>
      <c r="B800" t="s">
        <v>156</v>
      </c>
      <c r="C800" t="s">
        <v>360</v>
      </c>
      <c r="D800" t="s">
        <v>355</v>
      </c>
      <c r="E800">
        <v>70.737323650470799</v>
      </c>
      <c r="F800">
        <v>24.841334566162502</v>
      </c>
      <c r="G800">
        <v>11.0054535937347</v>
      </c>
      <c r="H800">
        <v>22.1479478740372</v>
      </c>
      <c r="I800">
        <v>19.784845445317199</v>
      </c>
      <c r="J800">
        <v>422.46669986304101</v>
      </c>
    </row>
    <row r="801" spans="1:10">
      <c r="A801" t="s">
        <v>389</v>
      </c>
      <c r="B801" t="s">
        <v>156</v>
      </c>
      <c r="C801" t="s">
        <v>360</v>
      </c>
      <c r="D801" t="s">
        <v>356</v>
      </c>
      <c r="E801">
        <v>70.737323650442207</v>
      </c>
      <c r="F801">
        <v>25.087884947339901</v>
      </c>
      <c r="G801">
        <v>12.9053021016044</v>
      </c>
      <c r="H801">
        <v>22.196016387502102</v>
      </c>
      <c r="I801">
        <v>18.756077617395601</v>
      </c>
      <c r="J801">
        <v>398.59743426926599</v>
      </c>
    </row>
    <row r="802" spans="1:10">
      <c r="A802" t="s">
        <v>389</v>
      </c>
      <c r="B802" t="s">
        <v>157</v>
      </c>
      <c r="C802" t="s">
        <v>359</v>
      </c>
      <c r="D802" t="s">
        <v>355</v>
      </c>
      <c r="E802">
        <v>142.92121984964399</v>
      </c>
      <c r="F802">
        <v>62.343950897756898</v>
      </c>
      <c r="G802">
        <v>10.378914555492999</v>
      </c>
      <c r="H802">
        <v>40.887792244598103</v>
      </c>
      <c r="I802">
        <v>22.670570868011598</v>
      </c>
      <c r="J802">
        <v>1112.98450791754</v>
      </c>
    </row>
    <row r="803" spans="1:10">
      <c r="A803" t="s">
        <v>389</v>
      </c>
      <c r="B803" t="s">
        <v>157</v>
      </c>
      <c r="C803" t="s">
        <v>359</v>
      </c>
      <c r="D803" t="s">
        <v>356</v>
      </c>
      <c r="E803">
        <v>142.92121984956799</v>
      </c>
      <c r="F803">
        <v>63.081915143383902</v>
      </c>
      <c r="G803">
        <v>11.549622183850699</v>
      </c>
      <c r="H803">
        <v>40.956381631447897</v>
      </c>
      <c r="I803">
        <v>14.1295749665457</v>
      </c>
      <c r="J803">
        <v>1004.97561298433</v>
      </c>
    </row>
    <row r="804" spans="1:10">
      <c r="A804" t="s">
        <v>389</v>
      </c>
      <c r="B804" t="s">
        <v>157</v>
      </c>
      <c r="C804" t="s">
        <v>360</v>
      </c>
      <c r="D804" t="s">
        <v>355</v>
      </c>
      <c r="E804">
        <v>60.877692006395101</v>
      </c>
      <c r="F804">
        <v>25.259943753557501</v>
      </c>
      <c r="G804">
        <v>11.643434631230599</v>
      </c>
      <c r="H804">
        <v>22.692574028245801</v>
      </c>
      <c r="I804">
        <v>20.631658791081701</v>
      </c>
      <c r="J804">
        <v>399.82621388200198</v>
      </c>
    </row>
    <row r="805" spans="1:10">
      <c r="A805" t="s">
        <v>389</v>
      </c>
      <c r="B805" t="s">
        <v>157</v>
      </c>
      <c r="C805" t="s">
        <v>360</v>
      </c>
      <c r="D805" t="s">
        <v>356</v>
      </c>
      <c r="E805">
        <v>60.877692006375902</v>
      </c>
      <c r="F805">
        <v>25.456985509829899</v>
      </c>
      <c r="G805">
        <v>13.5754763234468</v>
      </c>
      <c r="H805">
        <v>22.735570919703601</v>
      </c>
      <c r="I805">
        <v>19.997761172671002</v>
      </c>
      <c r="J805">
        <v>363.20556137277498</v>
      </c>
    </row>
    <row r="806" spans="1:10">
      <c r="A806" t="s">
        <v>389</v>
      </c>
      <c r="B806" t="s">
        <v>158</v>
      </c>
      <c r="C806" t="s">
        <v>359</v>
      </c>
      <c r="D806" t="s">
        <v>355</v>
      </c>
      <c r="E806">
        <v>4289.2156565707301</v>
      </c>
      <c r="F806">
        <v>1450.08448496295</v>
      </c>
      <c r="G806">
        <v>1046.3753685833899</v>
      </c>
      <c r="H806">
        <v>3520.70072237452</v>
      </c>
      <c r="I806">
        <v>28174.9318034916</v>
      </c>
      <c r="J806">
        <v>31826.6153520187</v>
      </c>
    </row>
    <row r="807" spans="1:10">
      <c r="A807" t="s">
        <v>389</v>
      </c>
      <c r="B807" t="s">
        <v>158</v>
      </c>
      <c r="C807" t="s">
        <v>359</v>
      </c>
      <c r="D807" t="s">
        <v>356</v>
      </c>
      <c r="E807">
        <v>4289.2156565714304</v>
      </c>
      <c r="F807">
        <v>1452.1812413426401</v>
      </c>
      <c r="G807">
        <v>1053.8856279455799</v>
      </c>
      <c r="H807">
        <v>3527.0895161582798</v>
      </c>
      <c r="I807">
        <v>26957.759742428199</v>
      </c>
      <c r="J807">
        <v>31313.500597399099</v>
      </c>
    </row>
    <row r="808" spans="1:10">
      <c r="A808" t="s">
        <v>389</v>
      </c>
      <c r="B808" t="s">
        <v>158</v>
      </c>
      <c r="C808" t="s">
        <v>360</v>
      </c>
      <c r="D808" t="s">
        <v>355</v>
      </c>
      <c r="E808">
        <v>2388.9503102096101</v>
      </c>
      <c r="F808">
        <v>1691.4731767747501</v>
      </c>
      <c r="G808">
        <v>537.72834160977095</v>
      </c>
      <c r="H808">
        <v>3199.5037519873199</v>
      </c>
      <c r="I808">
        <v>10067.707818147999</v>
      </c>
      <c r="J808">
        <v>17165.123582725199</v>
      </c>
    </row>
    <row r="809" spans="1:10">
      <c r="A809" t="s">
        <v>389</v>
      </c>
      <c r="B809" t="s">
        <v>158</v>
      </c>
      <c r="C809" t="s">
        <v>360</v>
      </c>
      <c r="D809" t="s">
        <v>356</v>
      </c>
      <c r="E809">
        <v>2388.9503102101598</v>
      </c>
      <c r="F809">
        <v>1703.73613637215</v>
      </c>
      <c r="G809">
        <v>542.30338066770503</v>
      </c>
      <c r="H809">
        <v>3201.2935650935901</v>
      </c>
      <c r="I809">
        <v>9822.0322590955493</v>
      </c>
      <c r="J809">
        <v>18669.011098422499</v>
      </c>
    </row>
    <row r="810" spans="1:10">
      <c r="A810" t="s">
        <v>389</v>
      </c>
      <c r="B810" t="s">
        <v>159</v>
      </c>
      <c r="C810" t="s">
        <v>359</v>
      </c>
      <c r="D810" t="s">
        <v>355</v>
      </c>
      <c r="E810">
        <v>2862.7360189678602</v>
      </c>
      <c r="F810">
        <v>644.96462681674495</v>
      </c>
      <c r="G810">
        <v>360.37339728017201</v>
      </c>
      <c r="H810">
        <v>1405.1393290963899</v>
      </c>
      <c r="I810">
        <v>4161.21492594766</v>
      </c>
      <c r="J810">
        <v>11456.013147019899</v>
      </c>
    </row>
    <row r="811" spans="1:10">
      <c r="A811" t="s">
        <v>389</v>
      </c>
      <c r="B811" t="s">
        <v>159</v>
      </c>
      <c r="C811" t="s">
        <v>359</v>
      </c>
      <c r="D811" t="s">
        <v>356</v>
      </c>
      <c r="E811">
        <v>2862.73601896742</v>
      </c>
      <c r="F811">
        <v>646.39955387059399</v>
      </c>
      <c r="G811">
        <v>364.00161526344903</v>
      </c>
      <c r="H811">
        <v>1406.2653936525701</v>
      </c>
      <c r="I811">
        <v>3283.0689750801298</v>
      </c>
      <c r="J811">
        <v>10586.2465362004</v>
      </c>
    </row>
    <row r="812" spans="1:10">
      <c r="A812" t="s">
        <v>389</v>
      </c>
      <c r="B812" t="s">
        <v>159</v>
      </c>
      <c r="C812" t="s">
        <v>360</v>
      </c>
      <c r="D812" t="s">
        <v>355</v>
      </c>
      <c r="E812">
        <v>1062.1942158383299</v>
      </c>
      <c r="F812">
        <v>518.148486144971</v>
      </c>
      <c r="G812">
        <v>142.69737952343399</v>
      </c>
      <c r="H812">
        <v>831.19345378592902</v>
      </c>
      <c r="I812">
        <v>1493.6996812996399</v>
      </c>
      <c r="J812">
        <v>5027.4710583798396</v>
      </c>
    </row>
    <row r="813" spans="1:10">
      <c r="A813" t="s">
        <v>389</v>
      </c>
      <c r="B813" t="s">
        <v>159</v>
      </c>
      <c r="C813" t="s">
        <v>360</v>
      </c>
      <c r="D813" t="s">
        <v>356</v>
      </c>
      <c r="E813">
        <v>1062.1942158382501</v>
      </c>
      <c r="F813">
        <v>523.08072230535299</v>
      </c>
      <c r="G813">
        <v>143.551428860806</v>
      </c>
      <c r="H813">
        <v>831.87265450854397</v>
      </c>
      <c r="I813">
        <v>1232.40910460086</v>
      </c>
      <c r="J813">
        <v>5501.4392131091799</v>
      </c>
    </row>
    <row r="814" spans="1:10">
      <c r="A814" t="s">
        <v>389</v>
      </c>
      <c r="B814" t="s">
        <v>160</v>
      </c>
      <c r="C814" t="s">
        <v>359</v>
      </c>
      <c r="D814" t="s">
        <v>355</v>
      </c>
      <c r="E814">
        <v>1178.4405072151901</v>
      </c>
      <c r="F814">
        <v>982.11806106266101</v>
      </c>
      <c r="G814">
        <v>374.86634993849702</v>
      </c>
      <c r="H814">
        <v>1935.0923066477201</v>
      </c>
      <c r="I814">
        <v>6124.8001038830398</v>
      </c>
      <c r="J814">
        <v>12788.867087267099</v>
      </c>
    </row>
    <row r="815" spans="1:10">
      <c r="A815" t="s">
        <v>389</v>
      </c>
      <c r="B815" t="s">
        <v>160</v>
      </c>
      <c r="C815" t="s">
        <v>359</v>
      </c>
      <c r="D815" t="s">
        <v>356</v>
      </c>
      <c r="E815">
        <v>1178.44050721493</v>
      </c>
      <c r="F815">
        <v>984.61228852299905</v>
      </c>
      <c r="G815">
        <v>380.41424316400798</v>
      </c>
      <c r="H815">
        <v>1938.64510933783</v>
      </c>
      <c r="I815">
        <v>5686.6555900268504</v>
      </c>
      <c r="J815">
        <v>13658.482558196099</v>
      </c>
    </row>
    <row r="816" spans="1:10">
      <c r="A816" t="s">
        <v>389</v>
      </c>
      <c r="B816" t="s">
        <v>160</v>
      </c>
      <c r="C816" t="s">
        <v>360</v>
      </c>
      <c r="D816" t="s">
        <v>355</v>
      </c>
      <c r="E816">
        <v>1137.99742837029</v>
      </c>
      <c r="F816">
        <v>1297.04376383967</v>
      </c>
      <c r="G816">
        <v>411.63945006367101</v>
      </c>
      <c r="H816">
        <v>2736.1961159338398</v>
      </c>
      <c r="I816">
        <v>3607.0211618056101</v>
      </c>
      <c r="J816">
        <v>10073.5175582543</v>
      </c>
    </row>
    <row r="817" spans="1:10">
      <c r="A817" t="s">
        <v>389</v>
      </c>
      <c r="B817" t="s">
        <v>160</v>
      </c>
      <c r="C817" t="s">
        <v>360</v>
      </c>
      <c r="D817" t="s">
        <v>356</v>
      </c>
      <c r="E817">
        <v>1137.9974283706599</v>
      </c>
      <c r="F817">
        <v>1305.3995145106101</v>
      </c>
      <c r="G817">
        <v>414.428740125096</v>
      </c>
      <c r="H817">
        <v>2738.5712268226998</v>
      </c>
      <c r="I817">
        <v>4055.8655483272601</v>
      </c>
      <c r="J817">
        <v>12116.247125386801</v>
      </c>
    </row>
    <row r="818" spans="1:10">
      <c r="A818" t="s">
        <v>390</v>
      </c>
      <c r="B818" t="s">
        <v>136</v>
      </c>
      <c r="C818" t="s">
        <v>359</v>
      </c>
      <c r="D818" t="s">
        <v>355</v>
      </c>
      <c r="E818">
        <v>80.575996008406506</v>
      </c>
      <c r="F818">
        <v>48.397318957176999</v>
      </c>
      <c r="G818">
        <v>15.8040892332934</v>
      </c>
      <c r="H818">
        <v>42.394442198988699</v>
      </c>
      <c r="I818">
        <v>36.721371894579903</v>
      </c>
      <c r="J818">
        <v>787.67094672481301</v>
      </c>
    </row>
    <row r="819" spans="1:10">
      <c r="A819" t="s">
        <v>390</v>
      </c>
      <c r="B819" t="s">
        <v>136</v>
      </c>
      <c r="C819" t="s">
        <v>359</v>
      </c>
      <c r="D819" t="s">
        <v>356</v>
      </c>
      <c r="E819">
        <v>80.575996008387605</v>
      </c>
      <c r="F819">
        <v>48.608911715378902</v>
      </c>
      <c r="G819">
        <v>16.945928715554899</v>
      </c>
      <c r="H819">
        <v>42.445145171180997</v>
      </c>
      <c r="I819">
        <v>16.9276446423547</v>
      </c>
      <c r="J819">
        <v>768.65476669115196</v>
      </c>
    </row>
    <row r="820" spans="1:10">
      <c r="A820" t="s">
        <v>390</v>
      </c>
      <c r="B820" t="s">
        <v>136</v>
      </c>
      <c r="C820" t="s">
        <v>360</v>
      </c>
      <c r="D820" t="s">
        <v>355</v>
      </c>
      <c r="E820">
        <v>80.774833034734598</v>
      </c>
      <c r="F820">
        <v>29.876419227478699</v>
      </c>
      <c r="G820">
        <v>6.3658089568640399</v>
      </c>
      <c r="H820">
        <v>28.0681681992417</v>
      </c>
      <c r="I820">
        <v>13.6389247649472</v>
      </c>
      <c r="J820">
        <v>329.22518268182301</v>
      </c>
    </row>
    <row r="821" spans="1:10">
      <c r="A821" t="s">
        <v>390</v>
      </c>
      <c r="B821" t="s">
        <v>136</v>
      </c>
      <c r="C821" t="s">
        <v>360</v>
      </c>
      <c r="D821" t="s">
        <v>356</v>
      </c>
      <c r="E821">
        <v>80.774833034694495</v>
      </c>
      <c r="F821">
        <v>30.460982543221501</v>
      </c>
      <c r="G821">
        <v>6.6455069500337203</v>
      </c>
      <c r="H821">
        <v>28.0988354932013</v>
      </c>
      <c r="I821">
        <v>7.9994258428158398</v>
      </c>
      <c r="J821">
        <v>306.297461816968</v>
      </c>
    </row>
    <row r="822" spans="1:10">
      <c r="A822" t="s">
        <v>390</v>
      </c>
      <c r="B822" t="s">
        <v>137</v>
      </c>
      <c r="C822" t="s">
        <v>359</v>
      </c>
      <c r="D822" t="s">
        <v>355</v>
      </c>
      <c r="E822">
        <v>140.24511005479499</v>
      </c>
      <c r="F822">
        <v>26.823048764905302</v>
      </c>
      <c r="G822">
        <v>33.924434532092903</v>
      </c>
      <c r="H822">
        <v>25.7104966801082</v>
      </c>
      <c r="I822">
        <v>65.407471838563794</v>
      </c>
      <c r="J822">
        <v>180.10303534588201</v>
      </c>
    </row>
    <row r="823" spans="1:10">
      <c r="A823" t="s">
        <v>390</v>
      </c>
      <c r="B823" t="s">
        <v>137</v>
      </c>
      <c r="C823" t="s">
        <v>359</v>
      </c>
      <c r="D823" t="s">
        <v>356</v>
      </c>
      <c r="E823">
        <v>140.24511005479701</v>
      </c>
      <c r="F823">
        <v>27.1738818139819</v>
      </c>
      <c r="G823">
        <v>35.088224618308601</v>
      </c>
      <c r="H823">
        <v>25.761167563476501</v>
      </c>
      <c r="I823">
        <v>45.483152658186697</v>
      </c>
      <c r="J823">
        <v>160.84621825949901</v>
      </c>
    </row>
    <row r="824" spans="1:10">
      <c r="A824" t="s">
        <v>390</v>
      </c>
      <c r="B824" t="s">
        <v>137</v>
      </c>
      <c r="C824" t="s">
        <v>360</v>
      </c>
      <c r="D824" t="s">
        <v>355</v>
      </c>
      <c r="E824">
        <v>263.39107693370602</v>
      </c>
      <c r="F824">
        <v>47.668900576641697</v>
      </c>
      <c r="G824">
        <v>13.449767670819799</v>
      </c>
      <c r="H824">
        <v>20.378289398328398</v>
      </c>
      <c r="I824">
        <v>25.320684206528298</v>
      </c>
      <c r="J824">
        <v>155.681880296836</v>
      </c>
    </row>
    <row r="825" spans="1:10">
      <c r="A825" t="s">
        <v>390</v>
      </c>
      <c r="B825" t="s">
        <v>137</v>
      </c>
      <c r="C825" t="s">
        <v>360</v>
      </c>
      <c r="D825" t="s">
        <v>356</v>
      </c>
      <c r="E825">
        <v>263.39107693366702</v>
      </c>
      <c r="F825">
        <v>48.6884048925155</v>
      </c>
      <c r="G825">
        <v>13.795132126032501</v>
      </c>
      <c r="H825">
        <v>20.412014079614401</v>
      </c>
      <c r="I825">
        <v>18.5255571791043</v>
      </c>
      <c r="J825">
        <v>124.676160281862</v>
      </c>
    </row>
    <row r="826" spans="1:10">
      <c r="A826" t="s">
        <v>390</v>
      </c>
      <c r="B826" t="s">
        <v>138</v>
      </c>
      <c r="C826" t="s">
        <v>359</v>
      </c>
      <c r="D826" t="s">
        <v>355</v>
      </c>
      <c r="E826">
        <v>82.615052258639693</v>
      </c>
      <c r="F826">
        <v>16.022486976298101</v>
      </c>
      <c r="G826">
        <v>37.300062562788902</v>
      </c>
      <c r="H826">
        <v>30.7032171012169</v>
      </c>
      <c r="I826">
        <v>70.706526787476307</v>
      </c>
      <c r="J826">
        <v>74.656614928673704</v>
      </c>
    </row>
    <row r="827" spans="1:10">
      <c r="A827" t="s">
        <v>390</v>
      </c>
      <c r="B827" t="s">
        <v>138</v>
      </c>
      <c r="C827" t="s">
        <v>359</v>
      </c>
      <c r="D827" t="s">
        <v>356</v>
      </c>
      <c r="E827">
        <v>82.615052258629007</v>
      </c>
      <c r="F827">
        <v>16.409389813897999</v>
      </c>
      <c r="G827">
        <v>38.464216263805497</v>
      </c>
      <c r="H827">
        <v>30.754111904993898</v>
      </c>
      <c r="I827">
        <v>50.947254469630302</v>
      </c>
      <c r="J827">
        <v>74.436237364815</v>
      </c>
    </row>
    <row r="828" spans="1:10">
      <c r="A828" t="s">
        <v>390</v>
      </c>
      <c r="B828" t="s">
        <v>138</v>
      </c>
      <c r="C828" t="s">
        <v>360</v>
      </c>
      <c r="D828" t="s">
        <v>355</v>
      </c>
      <c r="E828">
        <v>234.00175095273599</v>
      </c>
      <c r="F828">
        <v>43.251759193944501</v>
      </c>
      <c r="G828">
        <v>14.8824555034554</v>
      </c>
      <c r="H828">
        <v>21.9705606585234</v>
      </c>
      <c r="I828">
        <v>27.545993637334501</v>
      </c>
      <c r="J828">
        <v>126.6486898629</v>
      </c>
    </row>
    <row r="829" spans="1:10">
      <c r="A829" t="s">
        <v>390</v>
      </c>
      <c r="B829" t="s">
        <v>138</v>
      </c>
      <c r="C829" t="s">
        <v>360</v>
      </c>
      <c r="D829" t="s">
        <v>356</v>
      </c>
      <c r="E829">
        <v>234.00175095270001</v>
      </c>
      <c r="F829">
        <v>44.363148164325999</v>
      </c>
      <c r="G829">
        <v>15.226768051029801</v>
      </c>
      <c r="H829">
        <v>22.004096442349798</v>
      </c>
      <c r="I829">
        <v>20.868678086451698</v>
      </c>
      <c r="J829">
        <v>126.073746454576</v>
      </c>
    </row>
    <row r="830" spans="1:10">
      <c r="A830" t="s">
        <v>390</v>
      </c>
      <c r="B830" t="s">
        <v>139</v>
      </c>
      <c r="C830" t="s">
        <v>359</v>
      </c>
      <c r="D830" t="s">
        <v>355</v>
      </c>
      <c r="E830">
        <v>131.88371437069</v>
      </c>
      <c r="F830">
        <v>32.228520053556203</v>
      </c>
      <c r="G830">
        <v>34.247556765470797</v>
      </c>
      <c r="H830">
        <v>25.488351237245102</v>
      </c>
      <c r="I830">
        <v>65.946461976572095</v>
      </c>
      <c r="J830">
        <v>292.80368757847901</v>
      </c>
    </row>
    <row r="831" spans="1:10">
      <c r="A831" t="s">
        <v>390</v>
      </c>
      <c r="B831" t="s">
        <v>139</v>
      </c>
      <c r="C831" t="s">
        <v>359</v>
      </c>
      <c r="D831" t="s">
        <v>356</v>
      </c>
      <c r="E831">
        <v>131.88371437070001</v>
      </c>
      <c r="F831">
        <v>32.648408050032202</v>
      </c>
      <c r="G831">
        <v>35.412776335181498</v>
      </c>
      <c r="H831">
        <v>25.538861057295001</v>
      </c>
      <c r="I831">
        <v>45.966716250635201</v>
      </c>
      <c r="J831">
        <v>256.30368180158001</v>
      </c>
    </row>
    <row r="832" spans="1:10">
      <c r="A832" t="s">
        <v>390</v>
      </c>
      <c r="B832" t="s">
        <v>139</v>
      </c>
      <c r="C832" t="s">
        <v>360</v>
      </c>
      <c r="D832" t="s">
        <v>355</v>
      </c>
      <c r="E832">
        <v>305.47047232247598</v>
      </c>
      <c r="F832">
        <v>56.439432486233002</v>
      </c>
      <c r="G832">
        <v>13.4683316391306</v>
      </c>
      <c r="H832">
        <v>20.364954090673599</v>
      </c>
      <c r="I832">
        <v>25.3577137758354</v>
      </c>
      <c r="J832">
        <v>184.482543653531</v>
      </c>
    </row>
    <row r="833" spans="1:10">
      <c r="A833" t="s">
        <v>390</v>
      </c>
      <c r="B833" t="s">
        <v>139</v>
      </c>
      <c r="C833" t="s">
        <v>360</v>
      </c>
      <c r="D833" t="s">
        <v>356</v>
      </c>
      <c r="E833">
        <v>305.47047232248298</v>
      </c>
      <c r="F833">
        <v>57.653708078487398</v>
      </c>
      <c r="G833">
        <v>13.8138761456224</v>
      </c>
      <c r="H833">
        <v>20.398616301092702</v>
      </c>
      <c r="I833">
        <v>18.543306380575501</v>
      </c>
      <c r="J833">
        <v>175.49562457695399</v>
      </c>
    </row>
    <row r="834" spans="1:10">
      <c r="A834" t="s">
        <v>390</v>
      </c>
      <c r="B834" t="s">
        <v>140</v>
      </c>
      <c r="C834" t="s">
        <v>359</v>
      </c>
      <c r="D834" t="s">
        <v>355</v>
      </c>
      <c r="E834">
        <v>216.670863936606</v>
      </c>
      <c r="F834">
        <v>54.947610751167097</v>
      </c>
      <c r="G834">
        <v>31.896860134162299</v>
      </c>
      <c r="H834">
        <v>29.2856705521028</v>
      </c>
      <c r="I834">
        <v>62.106441098414599</v>
      </c>
      <c r="J834">
        <v>570.12432881653297</v>
      </c>
    </row>
    <row r="835" spans="1:10">
      <c r="A835" t="s">
        <v>390</v>
      </c>
      <c r="B835" t="s">
        <v>140</v>
      </c>
      <c r="C835" t="s">
        <v>359</v>
      </c>
      <c r="D835" t="s">
        <v>356</v>
      </c>
      <c r="E835">
        <v>216.67086393654199</v>
      </c>
      <c r="F835">
        <v>55.468039775343001</v>
      </c>
      <c r="G835">
        <v>33.058300670219197</v>
      </c>
      <c r="H835">
        <v>29.336792076130699</v>
      </c>
      <c r="I835">
        <v>42.331046634489503</v>
      </c>
      <c r="J835">
        <v>489.057609426699</v>
      </c>
    </row>
    <row r="836" spans="1:10">
      <c r="A836" t="s">
        <v>390</v>
      </c>
      <c r="B836" t="s">
        <v>140</v>
      </c>
      <c r="C836" t="s">
        <v>360</v>
      </c>
      <c r="D836" t="s">
        <v>355</v>
      </c>
      <c r="E836">
        <v>261.291987531274</v>
      </c>
      <c r="F836">
        <v>54.585804581138902</v>
      </c>
      <c r="G836">
        <v>12.2681774756333</v>
      </c>
      <c r="H836">
        <v>23.3905310703041</v>
      </c>
      <c r="I836">
        <v>23.496810220158402</v>
      </c>
      <c r="J836">
        <v>264.63952886262302</v>
      </c>
    </row>
    <row r="837" spans="1:10">
      <c r="A837" t="s">
        <v>390</v>
      </c>
      <c r="B837" t="s">
        <v>140</v>
      </c>
      <c r="C837" t="s">
        <v>360</v>
      </c>
      <c r="D837" t="s">
        <v>356</v>
      </c>
      <c r="E837">
        <v>261.29198753120198</v>
      </c>
      <c r="F837">
        <v>55.8775444810232</v>
      </c>
      <c r="G837">
        <v>12.6079398065066</v>
      </c>
      <c r="H837">
        <v>23.42467145194</v>
      </c>
      <c r="I837">
        <v>16.539559413686401</v>
      </c>
      <c r="J837">
        <v>247.12171084462199</v>
      </c>
    </row>
    <row r="838" spans="1:10">
      <c r="A838" t="s">
        <v>390</v>
      </c>
      <c r="B838" t="s">
        <v>141</v>
      </c>
      <c r="C838" t="s">
        <v>359</v>
      </c>
      <c r="D838" t="s">
        <v>355</v>
      </c>
      <c r="E838">
        <v>67.525203303939804</v>
      </c>
      <c r="F838">
        <v>41.101931300438203</v>
      </c>
      <c r="G838">
        <v>13.6894011609639</v>
      </c>
      <c r="H838">
        <v>39.5286210611849</v>
      </c>
      <c r="I838">
        <v>33.3633223539209</v>
      </c>
      <c r="J838">
        <v>754.271573956407</v>
      </c>
    </row>
    <row r="839" spans="1:10">
      <c r="A839" t="s">
        <v>390</v>
      </c>
      <c r="B839" t="s">
        <v>141</v>
      </c>
      <c r="C839" t="s">
        <v>359</v>
      </c>
      <c r="D839" t="s">
        <v>356</v>
      </c>
      <c r="E839">
        <v>67.525203303963096</v>
      </c>
      <c r="F839">
        <v>41.320555492239798</v>
      </c>
      <c r="G839">
        <v>14.835870028518301</v>
      </c>
      <c r="H839">
        <v>39.579135036335302</v>
      </c>
      <c r="I839">
        <v>13.8380305553037</v>
      </c>
      <c r="J839">
        <v>753.77244456803896</v>
      </c>
    </row>
    <row r="840" spans="1:10">
      <c r="A840" t="s">
        <v>390</v>
      </c>
      <c r="B840" t="s">
        <v>141</v>
      </c>
      <c r="C840" t="s">
        <v>360</v>
      </c>
      <c r="D840" t="s">
        <v>355</v>
      </c>
      <c r="E840">
        <v>56.822176728665397</v>
      </c>
      <c r="F840">
        <v>28.796764403547101</v>
      </c>
      <c r="G840">
        <v>5.6188031823832496</v>
      </c>
      <c r="H840">
        <v>28.1476837474193</v>
      </c>
      <c r="I840">
        <v>12.876586460855201</v>
      </c>
      <c r="J840">
        <v>322.01560829116198</v>
      </c>
    </row>
    <row r="841" spans="1:10">
      <c r="A841" t="s">
        <v>390</v>
      </c>
      <c r="B841" t="s">
        <v>141</v>
      </c>
      <c r="C841" t="s">
        <v>360</v>
      </c>
      <c r="D841" t="s">
        <v>356</v>
      </c>
      <c r="E841">
        <v>56.822176728661098</v>
      </c>
      <c r="F841">
        <v>29.788427106108699</v>
      </c>
      <c r="G841">
        <v>5.9073502920872096</v>
      </c>
      <c r="H841">
        <v>28.181564587439102</v>
      </c>
      <c r="I841">
        <v>6.2235260924749003</v>
      </c>
      <c r="J841">
        <v>336.01372193113002</v>
      </c>
    </row>
    <row r="842" spans="1:10">
      <c r="A842" t="s">
        <v>390</v>
      </c>
      <c r="B842" t="s">
        <v>142</v>
      </c>
      <c r="C842" t="s">
        <v>359</v>
      </c>
      <c r="D842" t="s">
        <v>355</v>
      </c>
      <c r="E842">
        <v>138.985608549999</v>
      </c>
      <c r="F842">
        <v>53.003649112389802</v>
      </c>
      <c r="G842">
        <v>12.844429159664401</v>
      </c>
      <c r="H842">
        <v>50.229658699003899</v>
      </c>
      <c r="I842">
        <v>26.190998278261301</v>
      </c>
      <c r="J842">
        <v>799.88569039202696</v>
      </c>
    </row>
    <row r="843" spans="1:10">
      <c r="A843" t="s">
        <v>390</v>
      </c>
      <c r="B843" t="s">
        <v>142</v>
      </c>
      <c r="C843" t="s">
        <v>359</v>
      </c>
      <c r="D843" t="s">
        <v>356</v>
      </c>
      <c r="E843">
        <v>138.985608550047</v>
      </c>
      <c r="F843">
        <v>53.294964983996401</v>
      </c>
      <c r="G843">
        <v>13.543585935828901</v>
      </c>
      <c r="H843">
        <v>50.278881041586402</v>
      </c>
      <c r="I843">
        <v>16.236486102018301</v>
      </c>
      <c r="J843">
        <v>756.78164390719701</v>
      </c>
    </row>
    <row r="844" spans="1:10">
      <c r="A844" t="s">
        <v>390</v>
      </c>
      <c r="B844" t="s">
        <v>142</v>
      </c>
      <c r="C844" t="s">
        <v>360</v>
      </c>
      <c r="D844" t="s">
        <v>355</v>
      </c>
      <c r="E844">
        <v>90.487468065562894</v>
      </c>
      <c r="F844">
        <v>31.278366765108899</v>
      </c>
      <c r="G844">
        <v>5.8313196632189399</v>
      </c>
      <c r="H844">
        <v>29.440140323661701</v>
      </c>
      <c r="I844">
        <v>11.080372521575701</v>
      </c>
      <c r="J844">
        <v>333.18978302219102</v>
      </c>
    </row>
    <row r="845" spans="1:10">
      <c r="A845" t="s">
        <v>390</v>
      </c>
      <c r="B845" t="s">
        <v>142</v>
      </c>
      <c r="C845" t="s">
        <v>360</v>
      </c>
      <c r="D845" t="s">
        <v>356</v>
      </c>
      <c r="E845">
        <v>90.487468065566006</v>
      </c>
      <c r="F845">
        <v>31.866184923995998</v>
      </c>
      <c r="G845">
        <v>6.2538381450004401</v>
      </c>
      <c r="H845">
        <v>29.469347389961701</v>
      </c>
      <c r="I845">
        <v>8.4118972940802106</v>
      </c>
      <c r="J845">
        <v>302.47820179673403</v>
      </c>
    </row>
    <row r="846" spans="1:10">
      <c r="A846" t="s">
        <v>390</v>
      </c>
      <c r="B846" t="s">
        <v>143</v>
      </c>
      <c r="C846" t="s">
        <v>359</v>
      </c>
      <c r="D846" t="s">
        <v>355</v>
      </c>
      <c r="E846">
        <v>266.34379383133802</v>
      </c>
      <c r="F846">
        <v>52.136113351572703</v>
      </c>
      <c r="G846">
        <v>26.203848330393001</v>
      </c>
      <c r="H846">
        <v>43.236095766536401</v>
      </c>
      <c r="I846">
        <v>46.868181045462201</v>
      </c>
      <c r="J846">
        <v>467.10063618289399</v>
      </c>
    </row>
    <row r="847" spans="1:10">
      <c r="A847" t="s">
        <v>390</v>
      </c>
      <c r="B847" t="s">
        <v>143</v>
      </c>
      <c r="C847" t="s">
        <v>359</v>
      </c>
      <c r="D847" t="s">
        <v>356</v>
      </c>
      <c r="E847">
        <v>266.34379383139299</v>
      </c>
      <c r="F847">
        <v>52.552915785775198</v>
      </c>
      <c r="G847">
        <v>27.0085819205317</v>
      </c>
      <c r="H847">
        <v>43.281331879141099</v>
      </c>
      <c r="I847">
        <v>38.456010822561304</v>
      </c>
      <c r="J847">
        <v>389.00944632311399</v>
      </c>
    </row>
    <row r="848" spans="1:10">
      <c r="A848" t="s">
        <v>390</v>
      </c>
      <c r="B848" t="s">
        <v>143</v>
      </c>
      <c r="C848" t="s">
        <v>360</v>
      </c>
      <c r="D848" t="s">
        <v>355</v>
      </c>
      <c r="E848">
        <v>288.031639047368</v>
      </c>
      <c r="F848">
        <v>47.763854348268303</v>
      </c>
      <c r="G848">
        <v>13.9241030191106</v>
      </c>
      <c r="H848">
        <v>22.380498581194601</v>
      </c>
      <c r="I848">
        <v>23.417753156186102</v>
      </c>
      <c r="J848">
        <v>230.416875586733</v>
      </c>
    </row>
    <row r="849" spans="1:10">
      <c r="A849" t="s">
        <v>390</v>
      </c>
      <c r="B849" t="s">
        <v>143</v>
      </c>
      <c r="C849" t="s">
        <v>360</v>
      </c>
      <c r="D849" t="s">
        <v>356</v>
      </c>
      <c r="E849">
        <v>288.03163904739699</v>
      </c>
      <c r="F849">
        <v>48.659787923335799</v>
      </c>
      <c r="G849">
        <v>14.4149491070828</v>
      </c>
      <c r="H849">
        <v>22.410211580978402</v>
      </c>
      <c r="I849">
        <v>22.005951379245101</v>
      </c>
      <c r="J849">
        <v>172.507780786213</v>
      </c>
    </row>
    <row r="850" spans="1:10">
      <c r="A850" t="s">
        <v>390</v>
      </c>
      <c r="B850" t="s">
        <v>144</v>
      </c>
      <c r="C850" t="s">
        <v>359</v>
      </c>
      <c r="D850" t="s">
        <v>355</v>
      </c>
      <c r="E850">
        <v>197.889605305766</v>
      </c>
      <c r="F850">
        <v>49.057637708127899</v>
      </c>
      <c r="G850">
        <v>25.578260058691001</v>
      </c>
      <c r="H850">
        <v>45.8222248149455</v>
      </c>
      <c r="I850">
        <v>45.987134951161501</v>
      </c>
      <c r="J850">
        <v>559.15724323948405</v>
      </c>
    </row>
    <row r="851" spans="1:10">
      <c r="A851" t="s">
        <v>390</v>
      </c>
      <c r="B851" t="s">
        <v>144</v>
      </c>
      <c r="C851" t="s">
        <v>359</v>
      </c>
      <c r="D851" t="s">
        <v>356</v>
      </c>
      <c r="E851">
        <v>197.88960530581301</v>
      </c>
      <c r="F851">
        <v>49.535827452613397</v>
      </c>
      <c r="G851">
        <v>26.360101971780601</v>
      </c>
      <c r="H851">
        <v>45.868645689024902</v>
      </c>
      <c r="I851">
        <v>37.271795387921699</v>
      </c>
      <c r="J851">
        <v>498.43072623374701</v>
      </c>
    </row>
    <row r="852" spans="1:10">
      <c r="A852" t="s">
        <v>390</v>
      </c>
      <c r="B852" t="s">
        <v>144</v>
      </c>
      <c r="C852" t="s">
        <v>360</v>
      </c>
      <c r="D852" t="s">
        <v>355</v>
      </c>
      <c r="E852">
        <v>243.76525870735099</v>
      </c>
      <c r="F852">
        <v>47.586989296566799</v>
      </c>
      <c r="G852">
        <v>11.1242118211076</v>
      </c>
      <c r="H852">
        <v>24.093331637421699</v>
      </c>
      <c r="I852">
        <v>18.988393315994699</v>
      </c>
      <c r="J852">
        <v>256.92264876450798</v>
      </c>
    </row>
    <row r="853" spans="1:10">
      <c r="A853" t="s">
        <v>390</v>
      </c>
      <c r="B853" t="s">
        <v>144</v>
      </c>
      <c r="C853" t="s">
        <v>360</v>
      </c>
      <c r="D853" t="s">
        <v>356</v>
      </c>
      <c r="E853">
        <v>243.76525870738601</v>
      </c>
      <c r="F853">
        <v>48.847576004191403</v>
      </c>
      <c r="G853">
        <v>11.5177535778327</v>
      </c>
      <c r="H853">
        <v>24.1232257301141</v>
      </c>
      <c r="I853">
        <v>17.319747414786299</v>
      </c>
      <c r="J853">
        <v>248.79155113952001</v>
      </c>
    </row>
    <row r="854" spans="1:10">
      <c r="A854" t="s">
        <v>390</v>
      </c>
      <c r="B854" t="s">
        <v>145</v>
      </c>
      <c r="C854" t="s">
        <v>359</v>
      </c>
      <c r="D854" t="s">
        <v>355</v>
      </c>
      <c r="E854">
        <v>116.65632965661101</v>
      </c>
      <c r="F854">
        <v>45.163798699168197</v>
      </c>
      <c r="G854">
        <v>11.742425010741901</v>
      </c>
      <c r="H854">
        <v>45.879307344266103</v>
      </c>
      <c r="I854">
        <v>24.400559674099799</v>
      </c>
      <c r="J854">
        <v>766.48813737051603</v>
      </c>
    </row>
    <row r="855" spans="1:10">
      <c r="A855" t="s">
        <v>390</v>
      </c>
      <c r="B855" t="s">
        <v>145</v>
      </c>
      <c r="C855" t="s">
        <v>359</v>
      </c>
      <c r="D855" t="s">
        <v>356</v>
      </c>
      <c r="E855">
        <v>116.65632965658899</v>
      </c>
      <c r="F855">
        <v>45.482257009935701</v>
      </c>
      <c r="G855">
        <v>12.4707203103049</v>
      </c>
      <c r="H855">
        <v>45.928238505048398</v>
      </c>
      <c r="I855">
        <v>14.7636006070513</v>
      </c>
      <c r="J855">
        <v>741.84592795688695</v>
      </c>
    </row>
    <row r="856" spans="1:10">
      <c r="A856" t="s">
        <v>390</v>
      </c>
      <c r="B856" t="s">
        <v>145</v>
      </c>
      <c r="C856" t="s">
        <v>360</v>
      </c>
      <c r="D856" t="s">
        <v>355</v>
      </c>
      <c r="E856">
        <v>64.449552785940995</v>
      </c>
      <c r="F856">
        <v>29.4311881311571</v>
      </c>
      <c r="G856">
        <v>4.3533241161368403</v>
      </c>
      <c r="H856">
        <v>28.859082431912</v>
      </c>
      <c r="I856">
        <v>8.6248822355323895</v>
      </c>
      <c r="J856">
        <v>325.337664406035</v>
      </c>
    </row>
    <row r="857" spans="1:10">
      <c r="A857" t="s">
        <v>390</v>
      </c>
      <c r="B857" t="s">
        <v>145</v>
      </c>
      <c r="C857" t="s">
        <v>360</v>
      </c>
      <c r="D857" t="s">
        <v>356</v>
      </c>
      <c r="E857">
        <v>64.4495527859373</v>
      </c>
      <c r="F857">
        <v>30.394241599965699</v>
      </c>
      <c r="G857">
        <v>4.5981567835229296</v>
      </c>
      <c r="H857">
        <v>28.892028985157399</v>
      </c>
      <c r="I857">
        <v>6.2206488663188004</v>
      </c>
      <c r="J857">
        <v>332.85392900144598</v>
      </c>
    </row>
    <row r="858" spans="1:10">
      <c r="A858" t="s">
        <v>390</v>
      </c>
      <c r="B858" t="s">
        <v>146</v>
      </c>
      <c r="C858" t="s">
        <v>359</v>
      </c>
      <c r="D858" t="s">
        <v>355</v>
      </c>
      <c r="E858">
        <v>352.13773607872298</v>
      </c>
      <c r="F858">
        <v>99.280470411026798</v>
      </c>
      <c r="G858">
        <v>44.668112047464099</v>
      </c>
      <c r="H858">
        <v>86.542740044752705</v>
      </c>
      <c r="I858">
        <v>105.24525272562001</v>
      </c>
      <c r="J858">
        <v>1203.4553727274399</v>
      </c>
    </row>
    <row r="859" spans="1:10">
      <c r="A859" t="s">
        <v>390</v>
      </c>
      <c r="B859" t="s">
        <v>146</v>
      </c>
      <c r="C859" t="s">
        <v>359</v>
      </c>
      <c r="D859" t="s">
        <v>356</v>
      </c>
      <c r="E859">
        <v>352.137736078861</v>
      </c>
      <c r="F859">
        <v>99.803275961624394</v>
      </c>
      <c r="G859">
        <v>46.5930401341028</v>
      </c>
      <c r="H859">
        <v>86.681116098736098</v>
      </c>
      <c r="I859">
        <v>45.2985213044633</v>
      </c>
      <c r="J859">
        <v>1103.4290163134899</v>
      </c>
    </row>
    <row r="860" spans="1:10">
      <c r="A860" t="s">
        <v>390</v>
      </c>
      <c r="B860" t="s">
        <v>146</v>
      </c>
      <c r="C860" t="s">
        <v>360</v>
      </c>
      <c r="D860" t="s">
        <v>355</v>
      </c>
      <c r="E860">
        <v>406.06757254048699</v>
      </c>
      <c r="F860">
        <v>88.849478425186504</v>
      </c>
      <c r="G860">
        <v>17.525573616655802</v>
      </c>
      <c r="H860">
        <v>65.012166626526906</v>
      </c>
      <c r="I860">
        <v>39.835049646758598</v>
      </c>
      <c r="J860">
        <v>572.81865309229204</v>
      </c>
    </row>
    <row r="861" spans="1:10">
      <c r="A861" t="s">
        <v>390</v>
      </c>
      <c r="B861" t="s">
        <v>146</v>
      </c>
      <c r="C861" t="s">
        <v>360</v>
      </c>
      <c r="D861" t="s">
        <v>356</v>
      </c>
      <c r="E861">
        <v>406.067572540615</v>
      </c>
      <c r="F861">
        <v>90.266589663472104</v>
      </c>
      <c r="G861">
        <v>18.095099108273001</v>
      </c>
      <c r="H861">
        <v>65.104379479298302</v>
      </c>
      <c r="I861">
        <v>19.2725048731205</v>
      </c>
      <c r="J861">
        <v>488.99878862136399</v>
      </c>
    </row>
    <row r="862" spans="1:10">
      <c r="A862" t="s">
        <v>390</v>
      </c>
      <c r="B862" t="s">
        <v>147</v>
      </c>
      <c r="C862" t="s">
        <v>359</v>
      </c>
      <c r="D862" t="s">
        <v>355</v>
      </c>
      <c r="E862">
        <v>217.83181080263699</v>
      </c>
      <c r="F862">
        <v>115.365552562518</v>
      </c>
      <c r="G862">
        <v>41.856312285816799</v>
      </c>
      <c r="H862">
        <v>79.413746621802701</v>
      </c>
      <c r="I862">
        <v>86.7011110693593</v>
      </c>
      <c r="J862">
        <v>553.06727982320899</v>
      </c>
    </row>
    <row r="863" spans="1:10">
      <c r="A863" t="s">
        <v>390</v>
      </c>
      <c r="B863" t="s">
        <v>147</v>
      </c>
      <c r="C863" t="s">
        <v>359</v>
      </c>
      <c r="D863" t="s">
        <v>356</v>
      </c>
      <c r="E863">
        <v>217.831810802516</v>
      </c>
      <c r="F863">
        <v>116.0169337591</v>
      </c>
      <c r="G863">
        <v>43.056064703125898</v>
      </c>
      <c r="H863">
        <v>79.468475924034607</v>
      </c>
      <c r="I863">
        <v>51.197891824817198</v>
      </c>
      <c r="J863">
        <v>410.64831355240602</v>
      </c>
    </row>
    <row r="864" spans="1:10">
      <c r="A864" t="s">
        <v>390</v>
      </c>
      <c r="B864" t="s">
        <v>147</v>
      </c>
      <c r="C864" t="s">
        <v>360</v>
      </c>
      <c r="D864" t="s">
        <v>355</v>
      </c>
      <c r="E864">
        <v>143.80461674700601</v>
      </c>
      <c r="F864">
        <v>122.871314305694</v>
      </c>
      <c r="G864">
        <v>16.745657422646499</v>
      </c>
      <c r="H864">
        <v>53.362221925535401</v>
      </c>
      <c r="I864">
        <v>32.2705399979886</v>
      </c>
      <c r="J864">
        <v>332.44884717981699</v>
      </c>
    </row>
    <row r="865" spans="1:10">
      <c r="A865" t="s">
        <v>390</v>
      </c>
      <c r="B865" t="s">
        <v>147</v>
      </c>
      <c r="C865" t="s">
        <v>360</v>
      </c>
      <c r="D865" t="s">
        <v>356</v>
      </c>
      <c r="E865">
        <v>143.80461674713499</v>
      </c>
      <c r="F865">
        <v>124.054026201556</v>
      </c>
      <c r="G865">
        <v>17.001125051168099</v>
      </c>
      <c r="H865">
        <v>53.397942284318702</v>
      </c>
      <c r="I865">
        <v>23.739376334787899</v>
      </c>
      <c r="J865">
        <v>202.041466329087</v>
      </c>
    </row>
    <row r="866" spans="1:10">
      <c r="A866" t="s">
        <v>390</v>
      </c>
      <c r="B866" t="s">
        <v>148</v>
      </c>
      <c r="C866" t="s">
        <v>359</v>
      </c>
      <c r="D866" t="s">
        <v>355</v>
      </c>
      <c r="E866">
        <v>498.76972316711499</v>
      </c>
      <c r="F866">
        <v>81.650842633067796</v>
      </c>
      <c r="G866">
        <v>38.835980775929798</v>
      </c>
      <c r="H866">
        <v>26.926064720221099</v>
      </c>
      <c r="I866">
        <v>69.975971490910197</v>
      </c>
      <c r="J866">
        <v>192.10059121800401</v>
      </c>
    </row>
    <row r="867" spans="1:10">
      <c r="A867" t="s">
        <v>390</v>
      </c>
      <c r="B867" t="s">
        <v>148</v>
      </c>
      <c r="C867" t="s">
        <v>359</v>
      </c>
      <c r="D867" t="s">
        <v>356</v>
      </c>
      <c r="E867">
        <v>498.76972316711499</v>
      </c>
      <c r="F867">
        <v>82.003053048823801</v>
      </c>
      <c r="G867">
        <v>39.661506841761799</v>
      </c>
      <c r="H867">
        <v>26.9654925896508</v>
      </c>
      <c r="I867">
        <v>55.894340208017901</v>
      </c>
      <c r="J867">
        <v>177.817003877133</v>
      </c>
    </row>
    <row r="868" spans="1:10">
      <c r="A868" t="s">
        <v>390</v>
      </c>
      <c r="B868" t="s">
        <v>148</v>
      </c>
      <c r="C868" t="s">
        <v>360</v>
      </c>
      <c r="D868" t="s">
        <v>355</v>
      </c>
      <c r="E868">
        <v>656.38800746228003</v>
      </c>
      <c r="F868">
        <v>129.99961333818001</v>
      </c>
      <c r="G868">
        <v>18.3325637397405</v>
      </c>
      <c r="H868">
        <v>16.030058978972601</v>
      </c>
      <c r="I868">
        <v>31.482608399246601</v>
      </c>
      <c r="J868">
        <v>245.22535986700601</v>
      </c>
    </row>
    <row r="869" spans="1:10">
      <c r="A869" t="s">
        <v>390</v>
      </c>
      <c r="B869" t="s">
        <v>148</v>
      </c>
      <c r="C869" t="s">
        <v>360</v>
      </c>
      <c r="D869" t="s">
        <v>356</v>
      </c>
      <c r="E869">
        <v>656.38800746228503</v>
      </c>
      <c r="F869">
        <v>130.97259467868301</v>
      </c>
      <c r="G869">
        <v>18.467045804119198</v>
      </c>
      <c r="H869">
        <v>16.056323937701102</v>
      </c>
      <c r="I869">
        <v>27.575732848001799</v>
      </c>
      <c r="J869">
        <v>207.91765897049299</v>
      </c>
    </row>
    <row r="870" spans="1:10">
      <c r="A870" t="s">
        <v>390</v>
      </c>
      <c r="B870" t="s">
        <v>149</v>
      </c>
      <c r="C870" t="s">
        <v>359</v>
      </c>
      <c r="D870" t="s">
        <v>355</v>
      </c>
      <c r="E870">
        <v>262.07091905282601</v>
      </c>
      <c r="F870">
        <v>36.930123710536698</v>
      </c>
      <c r="G870">
        <v>75.402327641306897</v>
      </c>
      <c r="H870">
        <v>25.669628049876799</v>
      </c>
      <c r="I870">
        <v>127.93762138945399</v>
      </c>
      <c r="J870">
        <v>76.934385765957103</v>
      </c>
    </row>
    <row r="871" spans="1:10">
      <c r="A871" t="s">
        <v>390</v>
      </c>
      <c r="B871" t="s">
        <v>149</v>
      </c>
      <c r="C871" t="s">
        <v>359</v>
      </c>
      <c r="D871" t="s">
        <v>356</v>
      </c>
      <c r="E871">
        <v>262.07091905281197</v>
      </c>
      <c r="F871">
        <v>37.297307348013199</v>
      </c>
      <c r="G871">
        <v>76.3062842566667</v>
      </c>
      <c r="H871">
        <v>25.6805176086926</v>
      </c>
      <c r="I871">
        <v>114.868429864467</v>
      </c>
      <c r="J871">
        <v>86.835067158530805</v>
      </c>
    </row>
    <row r="872" spans="1:10">
      <c r="A872" t="s">
        <v>390</v>
      </c>
      <c r="B872" t="s">
        <v>149</v>
      </c>
      <c r="C872" t="s">
        <v>360</v>
      </c>
      <c r="D872" t="s">
        <v>355</v>
      </c>
      <c r="E872">
        <v>740.15684718244097</v>
      </c>
      <c r="F872">
        <v>104.769626576825</v>
      </c>
      <c r="G872">
        <v>28.2600801291469</v>
      </c>
      <c r="H872">
        <v>22.118756489413201</v>
      </c>
      <c r="I872">
        <v>47.753361331516302</v>
      </c>
      <c r="J872">
        <v>187.26181878747599</v>
      </c>
    </row>
    <row r="873" spans="1:10">
      <c r="A873" t="s">
        <v>390</v>
      </c>
      <c r="B873" t="s">
        <v>149</v>
      </c>
      <c r="C873" t="s">
        <v>360</v>
      </c>
      <c r="D873" t="s">
        <v>356</v>
      </c>
      <c r="E873">
        <v>740.156847182398</v>
      </c>
      <c r="F873">
        <v>105.848068708122</v>
      </c>
      <c r="G873">
        <v>28.541976725331502</v>
      </c>
      <c r="H873">
        <v>22.142894129259101</v>
      </c>
      <c r="I873">
        <v>43.162137065723797</v>
      </c>
      <c r="J873">
        <v>188.79041977377599</v>
      </c>
    </row>
    <row r="874" spans="1:10">
      <c r="A874" t="s">
        <v>390</v>
      </c>
      <c r="B874" t="s">
        <v>150</v>
      </c>
      <c r="C874" t="s">
        <v>359</v>
      </c>
      <c r="D874" t="s">
        <v>355</v>
      </c>
      <c r="E874">
        <v>918.55405251832599</v>
      </c>
      <c r="F874">
        <v>97.903047575474702</v>
      </c>
      <c r="G874">
        <v>58.9975798000726</v>
      </c>
      <c r="H874">
        <v>17.8356691868727</v>
      </c>
      <c r="I874">
        <v>102.266169260051</v>
      </c>
      <c r="J874">
        <v>312.18852722071603</v>
      </c>
    </row>
    <row r="875" spans="1:10">
      <c r="A875" t="s">
        <v>390</v>
      </c>
      <c r="B875" t="s">
        <v>150</v>
      </c>
      <c r="C875" t="s">
        <v>359</v>
      </c>
      <c r="D875" t="s">
        <v>356</v>
      </c>
      <c r="E875">
        <v>918.55405251833395</v>
      </c>
      <c r="F875">
        <v>98.317454922517001</v>
      </c>
      <c r="G875">
        <v>59.868060021284201</v>
      </c>
      <c r="H875">
        <v>17.874862740135001</v>
      </c>
      <c r="I875">
        <v>88.048115419726798</v>
      </c>
      <c r="J875">
        <v>213.58926411934399</v>
      </c>
    </row>
    <row r="876" spans="1:10">
      <c r="A876" t="s">
        <v>390</v>
      </c>
      <c r="B876" t="s">
        <v>150</v>
      </c>
      <c r="C876" t="s">
        <v>360</v>
      </c>
      <c r="D876" t="s">
        <v>355</v>
      </c>
      <c r="E876">
        <v>812.344086951186</v>
      </c>
      <c r="F876">
        <v>167.6264389239</v>
      </c>
      <c r="G876">
        <v>23.965072988118099</v>
      </c>
      <c r="H876">
        <v>14.816402149901601</v>
      </c>
      <c r="I876">
        <v>40.742149094822501</v>
      </c>
      <c r="J876">
        <v>301.58511349591799</v>
      </c>
    </row>
    <row r="877" spans="1:10">
      <c r="A877" t="s">
        <v>390</v>
      </c>
      <c r="B877" t="s">
        <v>150</v>
      </c>
      <c r="C877" t="s">
        <v>360</v>
      </c>
      <c r="D877" t="s">
        <v>356</v>
      </c>
      <c r="E877">
        <v>812.34408695116304</v>
      </c>
      <c r="F877">
        <v>168.79802733266601</v>
      </c>
      <c r="G877">
        <v>24.159774728168902</v>
      </c>
      <c r="H877">
        <v>14.834854940564</v>
      </c>
      <c r="I877">
        <v>36.348807470708401</v>
      </c>
      <c r="J877">
        <v>285.13371251972802</v>
      </c>
    </row>
    <row r="878" spans="1:10">
      <c r="A878" t="s">
        <v>390</v>
      </c>
      <c r="B878" t="s">
        <v>151</v>
      </c>
      <c r="C878" t="s">
        <v>359</v>
      </c>
      <c r="D878" t="s">
        <v>355</v>
      </c>
      <c r="E878">
        <v>268.83361124201502</v>
      </c>
      <c r="F878">
        <v>105.841752894588</v>
      </c>
      <c r="G878">
        <v>38.839295982449102</v>
      </c>
      <c r="H878">
        <v>34.922354573929098</v>
      </c>
      <c r="I878">
        <v>70.129255416715395</v>
      </c>
      <c r="J878">
        <v>524.52072948496595</v>
      </c>
    </row>
    <row r="879" spans="1:10">
      <c r="A879" t="s">
        <v>390</v>
      </c>
      <c r="B879" t="s">
        <v>151</v>
      </c>
      <c r="C879" t="s">
        <v>359</v>
      </c>
      <c r="D879" t="s">
        <v>356</v>
      </c>
      <c r="E879">
        <v>268.83361124203202</v>
      </c>
      <c r="F879">
        <v>106.40423349716799</v>
      </c>
      <c r="G879">
        <v>39.7486554746556</v>
      </c>
      <c r="H879">
        <v>34.963584342971799</v>
      </c>
      <c r="I879">
        <v>55.819562164388103</v>
      </c>
      <c r="J879">
        <v>365.67603589778298</v>
      </c>
    </row>
    <row r="880" spans="1:10">
      <c r="A880" t="s">
        <v>390</v>
      </c>
      <c r="B880" t="s">
        <v>151</v>
      </c>
      <c r="C880" t="s">
        <v>360</v>
      </c>
      <c r="D880" t="s">
        <v>355</v>
      </c>
      <c r="E880">
        <v>291.29559258164699</v>
      </c>
      <c r="F880">
        <v>119.669319372215</v>
      </c>
      <c r="G880">
        <v>18.643964324501798</v>
      </c>
      <c r="H880">
        <v>27.7373890252689</v>
      </c>
      <c r="I880">
        <v>32.162028870560199</v>
      </c>
      <c r="J880">
        <v>285.426987638328</v>
      </c>
    </row>
    <row r="881" spans="1:10">
      <c r="A881" t="s">
        <v>390</v>
      </c>
      <c r="B881" t="s">
        <v>151</v>
      </c>
      <c r="C881" t="s">
        <v>360</v>
      </c>
      <c r="D881" t="s">
        <v>356</v>
      </c>
      <c r="E881">
        <v>291.29559258164602</v>
      </c>
      <c r="F881">
        <v>120.938704319682</v>
      </c>
      <c r="G881">
        <v>18.915467598389402</v>
      </c>
      <c r="H881">
        <v>27.7651269345291</v>
      </c>
      <c r="I881">
        <v>28.047860535699201</v>
      </c>
      <c r="J881">
        <v>238.930924075174</v>
      </c>
    </row>
    <row r="882" spans="1:10">
      <c r="A882" t="s">
        <v>390</v>
      </c>
      <c r="B882" t="s">
        <v>152</v>
      </c>
      <c r="C882" t="s">
        <v>359</v>
      </c>
      <c r="D882" t="s">
        <v>355</v>
      </c>
      <c r="E882">
        <v>172.25757734618099</v>
      </c>
      <c r="F882">
        <v>100.362792089376</v>
      </c>
      <c r="G882">
        <v>42.994912617342202</v>
      </c>
      <c r="H882">
        <v>36.2454465295435</v>
      </c>
      <c r="I882">
        <v>74.988398488386494</v>
      </c>
      <c r="J882">
        <v>433.39224528094098</v>
      </c>
    </row>
    <row r="883" spans="1:10">
      <c r="A883" t="s">
        <v>390</v>
      </c>
      <c r="B883" t="s">
        <v>152</v>
      </c>
      <c r="C883" t="s">
        <v>359</v>
      </c>
      <c r="D883" t="s">
        <v>356</v>
      </c>
      <c r="E883">
        <v>172.25757734617801</v>
      </c>
      <c r="F883">
        <v>100.857542035164</v>
      </c>
      <c r="G883">
        <v>43.812103301271598</v>
      </c>
      <c r="H883">
        <v>36.284920029076098</v>
      </c>
      <c r="I883">
        <v>64.039840440405698</v>
      </c>
      <c r="J883">
        <v>300.39633690557298</v>
      </c>
    </row>
    <row r="884" spans="1:10">
      <c r="A884" t="s">
        <v>390</v>
      </c>
      <c r="B884" t="s">
        <v>152</v>
      </c>
      <c r="C884" t="s">
        <v>360</v>
      </c>
      <c r="D884" t="s">
        <v>355</v>
      </c>
      <c r="E884">
        <v>126.06802736714801</v>
      </c>
      <c r="F884">
        <v>103.58715373403</v>
      </c>
      <c r="G884">
        <v>16.363169597885499</v>
      </c>
      <c r="H884">
        <v>23.0041278612692</v>
      </c>
      <c r="I884">
        <v>27.447370066332802</v>
      </c>
      <c r="J884">
        <v>265.14153381621099</v>
      </c>
    </row>
    <row r="885" spans="1:10">
      <c r="A885" t="s">
        <v>390</v>
      </c>
      <c r="B885" t="s">
        <v>152</v>
      </c>
      <c r="C885" t="s">
        <v>360</v>
      </c>
      <c r="D885" t="s">
        <v>356</v>
      </c>
      <c r="E885">
        <v>126.068027367165</v>
      </c>
      <c r="F885">
        <v>104.47386432578701</v>
      </c>
      <c r="G885">
        <v>16.633462393883299</v>
      </c>
      <c r="H885">
        <v>23.030901168065501</v>
      </c>
      <c r="I885">
        <v>25.426714568653701</v>
      </c>
      <c r="J885">
        <v>162.40730423322</v>
      </c>
    </row>
    <row r="886" spans="1:10">
      <c r="A886" t="s">
        <v>390</v>
      </c>
      <c r="B886" t="s">
        <v>153</v>
      </c>
      <c r="C886" t="s">
        <v>359</v>
      </c>
      <c r="D886" t="s">
        <v>355</v>
      </c>
      <c r="E886">
        <v>180.99650635097299</v>
      </c>
      <c r="F886">
        <v>86.731354017563802</v>
      </c>
      <c r="G886">
        <v>37.659060197753497</v>
      </c>
      <c r="H886">
        <v>40.006694362579701</v>
      </c>
      <c r="I886">
        <v>66.4904187835388</v>
      </c>
      <c r="J886">
        <v>490.68035623265598</v>
      </c>
    </row>
    <row r="887" spans="1:10">
      <c r="A887" t="s">
        <v>390</v>
      </c>
      <c r="B887" t="s">
        <v>153</v>
      </c>
      <c r="C887" t="s">
        <v>359</v>
      </c>
      <c r="D887" t="s">
        <v>356</v>
      </c>
      <c r="E887">
        <v>180.99650635096799</v>
      </c>
      <c r="F887">
        <v>87.272349967523496</v>
      </c>
      <c r="G887">
        <v>38.486143780187497</v>
      </c>
      <c r="H887">
        <v>40.0457219622389</v>
      </c>
      <c r="I887">
        <v>55.515508925144204</v>
      </c>
      <c r="J887">
        <v>389.09966169911701</v>
      </c>
    </row>
    <row r="888" spans="1:10">
      <c r="A888" t="s">
        <v>390</v>
      </c>
      <c r="B888" t="s">
        <v>153</v>
      </c>
      <c r="C888" t="s">
        <v>360</v>
      </c>
      <c r="D888" t="s">
        <v>355</v>
      </c>
      <c r="E888">
        <v>145.246603852547</v>
      </c>
      <c r="F888">
        <v>106.55595336542601</v>
      </c>
      <c r="G888">
        <v>20.988038582818699</v>
      </c>
      <c r="H888">
        <v>22.328372634064699</v>
      </c>
      <c r="I888">
        <v>34.665964610882803</v>
      </c>
      <c r="J888">
        <v>265.56809130651197</v>
      </c>
    </row>
    <row r="889" spans="1:10">
      <c r="A889" t="s">
        <v>390</v>
      </c>
      <c r="B889" t="s">
        <v>153</v>
      </c>
      <c r="C889" t="s">
        <v>360</v>
      </c>
      <c r="D889" t="s">
        <v>356</v>
      </c>
      <c r="E889">
        <v>145.24660385257201</v>
      </c>
      <c r="F889">
        <v>107.821744431149</v>
      </c>
      <c r="G889">
        <v>21.323475111255501</v>
      </c>
      <c r="H889">
        <v>22.352489859942501</v>
      </c>
      <c r="I889">
        <v>33.117198706737298</v>
      </c>
      <c r="J889">
        <v>235.364669717369</v>
      </c>
    </row>
    <row r="890" spans="1:10">
      <c r="A890" t="s">
        <v>390</v>
      </c>
      <c r="B890" t="s">
        <v>154</v>
      </c>
      <c r="C890" t="s">
        <v>359</v>
      </c>
      <c r="D890" t="s">
        <v>355</v>
      </c>
      <c r="E890">
        <v>120.48866681703799</v>
      </c>
      <c r="F890">
        <v>59.2395694399709</v>
      </c>
      <c r="G890">
        <v>20.478934294512701</v>
      </c>
      <c r="H890">
        <v>29.209861539482699</v>
      </c>
      <c r="I890">
        <v>38.485311570490097</v>
      </c>
      <c r="J890">
        <v>1169.6993126836701</v>
      </c>
    </row>
    <row r="891" spans="1:10">
      <c r="A891" t="s">
        <v>390</v>
      </c>
      <c r="B891" t="s">
        <v>154</v>
      </c>
      <c r="C891" t="s">
        <v>359</v>
      </c>
      <c r="D891" t="s">
        <v>356</v>
      </c>
      <c r="E891">
        <v>120.488666817216</v>
      </c>
      <c r="F891">
        <v>59.759778656517199</v>
      </c>
      <c r="G891">
        <v>21.456914654859801</v>
      </c>
      <c r="H891">
        <v>29.2718365549661</v>
      </c>
      <c r="I891">
        <v>29.3561293520976</v>
      </c>
      <c r="J891">
        <v>1095.40116208424</v>
      </c>
    </row>
    <row r="892" spans="1:10">
      <c r="A892" t="s">
        <v>390</v>
      </c>
      <c r="B892" t="s">
        <v>154</v>
      </c>
      <c r="C892" t="s">
        <v>360</v>
      </c>
      <c r="D892" t="s">
        <v>355</v>
      </c>
      <c r="E892">
        <v>53.893607398206399</v>
      </c>
      <c r="F892">
        <v>23.397534948733501</v>
      </c>
      <c r="G892">
        <v>14.4476409141025</v>
      </c>
      <c r="H892">
        <v>23.409382380577799</v>
      </c>
      <c r="I892">
        <v>25.220700068661898</v>
      </c>
      <c r="J892">
        <v>419.98682711803502</v>
      </c>
    </row>
    <row r="893" spans="1:10">
      <c r="A893" t="s">
        <v>390</v>
      </c>
      <c r="B893" t="s">
        <v>154</v>
      </c>
      <c r="C893" t="s">
        <v>360</v>
      </c>
      <c r="D893" t="s">
        <v>356</v>
      </c>
      <c r="E893">
        <v>53.893607398253799</v>
      </c>
      <c r="F893">
        <v>23.526976164701502</v>
      </c>
      <c r="G893">
        <v>15.4249523287838</v>
      </c>
      <c r="H893">
        <v>23.450794593785201</v>
      </c>
      <c r="I893">
        <v>22.773849859401501</v>
      </c>
      <c r="J893">
        <v>395.29299153056502</v>
      </c>
    </row>
    <row r="894" spans="1:10">
      <c r="A894" t="s">
        <v>390</v>
      </c>
      <c r="B894" t="s">
        <v>155</v>
      </c>
      <c r="C894" t="s">
        <v>359</v>
      </c>
      <c r="D894" t="s">
        <v>355</v>
      </c>
      <c r="E894">
        <v>76.405130868642203</v>
      </c>
      <c r="F894">
        <v>55.684350172241899</v>
      </c>
      <c r="G894">
        <v>16.887163807960899</v>
      </c>
      <c r="H894">
        <v>46.618527677666201</v>
      </c>
      <c r="I894">
        <v>32.287561780187502</v>
      </c>
      <c r="J894">
        <v>1093.21736547</v>
      </c>
    </row>
    <row r="895" spans="1:10">
      <c r="A895" t="s">
        <v>390</v>
      </c>
      <c r="B895" t="s">
        <v>155</v>
      </c>
      <c r="C895" t="s">
        <v>359</v>
      </c>
      <c r="D895" t="s">
        <v>356</v>
      </c>
      <c r="E895">
        <v>76.405130868705797</v>
      </c>
      <c r="F895">
        <v>56.225685436501898</v>
      </c>
      <c r="G895">
        <v>17.912008819705498</v>
      </c>
      <c r="H895">
        <v>46.675902663487904</v>
      </c>
      <c r="I895">
        <v>24.558984345987401</v>
      </c>
      <c r="J895">
        <v>1016.67941693569</v>
      </c>
    </row>
    <row r="896" spans="1:10">
      <c r="A896" t="s">
        <v>390</v>
      </c>
      <c r="B896" t="s">
        <v>155</v>
      </c>
      <c r="C896" t="s">
        <v>360</v>
      </c>
      <c r="D896" t="s">
        <v>355</v>
      </c>
      <c r="E896">
        <v>39.36463876909</v>
      </c>
      <c r="F896">
        <v>22.522394095674802</v>
      </c>
      <c r="G896">
        <v>13.6211605766338</v>
      </c>
      <c r="H896">
        <v>25.7823564794069</v>
      </c>
      <c r="I896">
        <v>23.7528114033185</v>
      </c>
      <c r="J896">
        <v>392.56673214383301</v>
      </c>
    </row>
    <row r="897" spans="1:10">
      <c r="A897" t="s">
        <v>390</v>
      </c>
      <c r="B897" t="s">
        <v>155</v>
      </c>
      <c r="C897" t="s">
        <v>360</v>
      </c>
      <c r="D897" t="s">
        <v>356</v>
      </c>
      <c r="E897">
        <v>39.364638769106897</v>
      </c>
      <c r="F897">
        <v>22.682629558057702</v>
      </c>
      <c r="G897">
        <v>14.6154765908017</v>
      </c>
      <c r="H897">
        <v>25.820054916427601</v>
      </c>
      <c r="I897">
        <v>21.656239551090401</v>
      </c>
      <c r="J897">
        <v>366.47122849645598</v>
      </c>
    </row>
    <row r="898" spans="1:10">
      <c r="A898" t="s">
        <v>390</v>
      </c>
      <c r="B898" t="s">
        <v>156</v>
      </c>
      <c r="C898" t="s">
        <v>359</v>
      </c>
      <c r="D898" t="s">
        <v>355</v>
      </c>
      <c r="E898">
        <v>106.577352768167</v>
      </c>
      <c r="F898">
        <v>60.472195845934699</v>
      </c>
      <c r="G898">
        <v>14.154964181773799</v>
      </c>
      <c r="H898">
        <v>30.542922520572901</v>
      </c>
      <c r="I898">
        <v>28.595888490518401</v>
      </c>
      <c r="J898">
        <v>1164.72408482947</v>
      </c>
    </row>
    <row r="899" spans="1:10">
      <c r="A899" t="s">
        <v>390</v>
      </c>
      <c r="B899" t="s">
        <v>156</v>
      </c>
      <c r="C899" t="s">
        <v>359</v>
      </c>
      <c r="D899" t="s">
        <v>356</v>
      </c>
      <c r="E899">
        <v>106.577352767934</v>
      </c>
      <c r="F899">
        <v>60.967015331127897</v>
      </c>
      <c r="G899">
        <v>15.045663312997799</v>
      </c>
      <c r="H899">
        <v>30.6052578067467</v>
      </c>
      <c r="I899">
        <v>19.156977760752898</v>
      </c>
      <c r="J899">
        <v>1099.1569645869599</v>
      </c>
    </row>
    <row r="900" spans="1:10">
      <c r="A900" t="s">
        <v>390</v>
      </c>
      <c r="B900" t="s">
        <v>156</v>
      </c>
      <c r="C900" t="s">
        <v>360</v>
      </c>
      <c r="D900" t="s">
        <v>355</v>
      </c>
      <c r="E900">
        <v>82.130986646351701</v>
      </c>
      <c r="F900">
        <v>25.956381210711701</v>
      </c>
      <c r="G900">
        <v>11.418347953257101</v>
      </c>
      <c r="H900">
        <v>22.357160851962298</v>
      </c>
      <c r="I900">
        <v>20.010715191527801</v>
      </c>
      <c r="J900">
        <v>419.26764711889001</v>
      </c>
    </row>
    <row r="901" spans="1:10">
      <c r="A901" t="s">
        <v>390</v>
      </c>
      <c r="B901" t="s">
        <v>156</v>
      </c>
      <c r="C901" t="s">
        <v>360</v>
      </c>
      <c r="D901" t="s">
        <v>356</v>
      </c>
      <c r="E901">
        <v>82.130986646314298</v>
      </c>
      <c r="F901">
        <v>26.1309023844588</v>
      </c>
      <c r="G901">
        <v>12.9620530042013</v>
      </c>
      <c r="H901">
        <v>22.397226601981998</v>
      </c>
      <c r="I901">
        <v>19.301638782648102</v>
      </c>
      <c r="J901">
        <v>396.728869624629</v>
      </c>
    </row>
    <row r="902" spans="1:10">
      <c r="A902" t="s">
        <v>390</v>
      </c>
      <c r="B902" t="s">
        <v>157</v>
      </c>
      <c r="C902" t="s">
        <v>359</v>
      </c>
      <c r="D902" t="s">
        <v>355</v>
      </c>
      <c r="E902">
        <v>175.17009880945</v>
      </c>
      <c r="F902">
        <v>67.040152688066001</v>
      </c>
      <c r="G902">
        <v>10.8405213166519</v>
      </c>
      <c r="H902">
        <v>42.9070091124036</v>
      </c>
      <c r="I902">
        <v>23.068016495961199</v>
      </c>
      <c r="J902">
        <v>1110.66847048819</v>
      </c>
    </row>
    <row r="903" spans="1:10">
      <c r="A903" t="s">
        <v>390</v>
      </c>
      <c r="B903" t="s">
        <v>157</v>
      </c>
      <c r="C903" t="s">
        <v>359</v>
      </c>
      <c r="D903" t="s">
        <v>356</v>
      </c>
      <c r="E903">
        <v>175.17009880925599</v>
      </c>
      <c r="F903">
        <v>67.662678010902198</v>
      </c>
      <c r="G903">
        <v>11.797442982452599</v>
      </c>
      <c r="H903">
        <v>42.964862622633703</v>
      </c>
      <c r="I903">
        <v>14.963042803655</v>
      </c>
      <c r="J903">
        <v>998.57556560286605</v>
      </c>
    </row>
    <row r="904" spans="1:10">
      <c r="A904" t="s">
        <v>390</v>
      </c>
      <c r="B904" t="s">
        <v>157</v>
      </c>
      <c r="C904" t="s">
        <v>360</v>
      </c>
      <c r="D904" t="s">
        <v>355</v>
      </c>
      <c r="E904">
        <v>71.828900175028096</v>
      </c>
      <c r="F904">
        <v>26.5985048893242</v>
      </c>
      <c r="G904">
        <v>11.968469189951101</v>
      </c>
      <c r="H904">
        <v>23.298854587545598</v>
      </c>
      <c r="I904">
        <v>20.705727741566999</v>
      </c>
      <c r="J904">
        <v>397.38842121612902</v>
      </c>
    </row>
    <row r="905" spans="1:10">
      <c r="A905" t="s">
        <v>390</v>
      </c>
      <c r="B905" t="s">
        <v>157</v>
      </c>
      <c r="C905" t="s">
        <v>360</v>
      </c>
      <c r="D905" t="s">
        <v>356</v>
      </c>
      <c r="E905">
        <v>71.828900174970897</v>
      </c>
      <c r="F905">
        <v>26.7319969383847</v>
      </c>
      <c r="G905">
        <v>13.554661162482599</v>
      </c>
      <c r="H905">
        <v>23.334203595024299</v>
      </c>
      <c r="I905">
        <v>20.4282286699396</v>
      </c>
      <c r="J905">
        <v>361.56275514882299</v>
      </c>
    </row>
    <row r="906" spans="1:10">
      <c r="A906" t="s">
        <v>390</v>
      </c>
      <c r="B906" t="s">
        <v>158</v>
      </c>
      <c r="C906" t="s">
        <v>359</v>
      </c>
      <c r="D906" t="s">
        <v>355</v>
      </c>
      <c r="E906">
        <v>4468.3297891611101</v>
      </c>
      <c r="F906">
        <v>1530.3339328751899</v>
      </c>
      <c r="G906">
        <v>1153.9194052370499</v>
      </c>
      <c r="H906">
        <v>3780.6028057318499</v>
      </c>
      <c r="I906">
        <v>28162.276802341599</v>
      </c>
      <c r="J906">
        <v>32126.677011642001</v>
      </c>
    </row>
    <row r="907" spans="1:10">
      <c r="A907" t="s">
        <v>390</v>
      </c>
      <c r="B907" t="s">
        <v>158</v>
      </c>
      <c r="C907" t="s">
        <v>359</v>
      </c>
      <c r="D907" t="s">
        <v>356</v>
      </c>
      <c r="E907">
        <v>4468.3297891607399</v>
      </c>
      <c r="F907">
        <v>1531.5713026503699</v>
      </c>
      <c r="G907">
        <v>1160.4855767117499</v>
      </c>
      <c r="H907">
        <v>3784.9488055138399</v>
      </c>
      <c r="I907">
        <v>26758.3214196796</v>
      </c>
      <c r="J907">
        <v>31650.713190015598</v>
      </c>
    </row>
    <row r="908" spans="1:10">
      <c r="A908" t="s">
        <v>390</v>
      </c>
      <c r="B908" t="s">
        <v>158</v>
      </c>
      <c r="C908" t="s">
        <v>360</v>
      </c>
      <c r="D908" t="s">
        <v>355</v>
      </c>
      <c r="E908">
        <v>2584.9196160957499</v>
      </c>
      <c r="F908">
        <v>1850.0512774829001</v>
      </c>
      <c r="G908">
        <v>567.45483372623596</v>
      </c>
      <c r="H908">
        <v>3494.1652509143601</v>
      </c>
      <c r="I908">
        <v>10180.7734625104</v>
      </c>
      <c r="J908">
        <v>19026.0686943287</v>
      </c>
    </row>
    <row r="909" spans="1:10">
      <c r="A909" t="s">
        <v>390</v>
      </c>
      <c r="B909" t="s">
        <v>158</v>
      </c>
      <c r="C909" t="s">
        <v>360</v>
      </c>
      <c r="D909" t="s">
        <v>356</v>
      </c>
      <c r="E909">
        <v>2584.9196160952702</v>
      </c>
      <c r="F909">
        <v>1858.4590250224401</v>
      </c>
      <c r="G909">
        <v>570.77413857969896</v>
      </c>
      <c r="H909">
        <v>3495.6753333442698</v>
      </c>
      <c r="I909">
        <v>10006.830018311401</v>
      </c>
      <c r="J909">
        <v>21343.9645723596</v>
      </c>
    </row>
    <row r="910" spans="1:10">
      <c r="A910" t="s">
        <v>390</v>
      </c>
      <c r="B910" t="s">
        <v>159</v>
      </c>
      <c r="C910" t="s">
        <v>359</v>
      </c>
      <c r="D910" t="s">
        <v>355</v>
      </c>
      <c r="E910">
        <v>2858.9148518617699</v>
      </c>
      <c r="F910">
        <v>647.30532068064099</v>
      </c>
      <c r="G910">
        <v>385.59599976447498</v>
      </c>
      <c r="H910">
        <v>1446.1194181404501</v>
      </c>
      <c r="I910">
        <v>4137.2481315079704</v>
      </c>
      <c r="J910">
        <v>11226.424712117199</v>
      </c>
    </row>
    <row r="911" spans="1:10">
      <c r="A911" t="s">
        <v>390</v>
      </c>
      <c r="B911" t="s">
        <v>159</v>
      </c>
      <c r="C911" t="s">
        <v>359</v>
      </c>
      <c r="D911" t="s">
        <v>356</v>
      </c>
      <c r="E911">
        <v>2858.9148518612101</v>
      </c>
      <c r="F911">
        <v>648.27078413544098</v>
      </c>
      <c r="G911">
        <v>388.76659627023599</v>
      </c>
      <c r="H911">
        <v>1446.94722367903</v>
      </c>
      <c r="I911">
        <v>3248.3125310681598</v>
      </c>
      <c r="J911">
        <v>10556.7825738131</v>
      </c>
    </row>
    <row r="912" spans="1:10">
      <c r="A912" t="s">
        <v>390</v>
      </c>
      <c r="B912" t="s">
        <v>159</v>
      </c>
      <c r="C912" t="s">
        <v>360</v>
      </c>
      <c r="D912" t="s">
        <v>355</v>
      </c>
      <c r="E912">
        <v>1065.0111176062501</v>
      </c>
      <c r="F912">
        <v>552.28270090209298</v>
      </c>
      <c r="G912">
        <v>150.907767253565</v>
      </c>
      <c r="H912">
        <v>877.93118511033697</v>
      </c>
      <c r="I912">
        <v>1498.06243245316</v>
      </c>
      <c r="J912">
        <v>5556.8159281970502</v>
      </c>
    </row>
    <row r="913" spans="1:10">
      <c r="A913" t="s">
        <v>390</v>
      </c>
      <c r="B913" t="s">
        <v>159</v>
      </c>
      <c r="C913" t="s">
        <v>360</v>
      </c>
      <c r="D913" t="s">
        <v>356</v>
      </c>
      <c r="E913">
        <v>1065.01111760612</v>
      </c>
      <c r="F913">
        <v>555.66905468744199</v>
      </c>
      <c r="G913">
        <v>151.597785557707</v>
      </c>
      <c r="H913">
        <v>878.38091432203498</v>
      </c>
      <c r="I913">
        <v>1255.8602046589799</v>
      </c>
      <c r="J913">
        <v>6312.8467173019899</v>
      </c>
    </row>
    <row r="914" spans="1:10">
      <c r="A914" t="s">
        <v>390</v>
      </c>
      <c r="B914" t="s">
        <v>160</v>
      </c>
      <c r="C914" t="s">
        <v>359</v>
      </c>
      <c r="D914" t="s">
        <v>355</v>
      </c>
      <c r="E914">
        <v>1434.0055194485401</v>
      </c>
      <c r="F914">
        <v>1056.6724207444699</v>
      </c>
      <c r="G914">
        <v>413.38621685288001</v>
      </c>
      <c r="H914">
        <v>2107.9575503881701</v>
      </c>
      <c r="I914">
        <v>6142.0979644786803</v>
      </c>
      <c r="J914">
        <v>14261.133439639299</v>
      </c>
    </row>
    <row r="915" spans="1:10">
      <c r="A915" t="s">
        <v>390</v>
      </c>
      <c r="B915" t="s">
        <v>160</v>
      </c>
      <c r="C915" t="s">
        <v>359</v>
      </c>
      <c r="D915" t="s">
        <v>356</v>
      </c>
      <c r="E915">
        <v>1434.00551944883</v>
      </c>
      <c r="F915">
        <v>1058.1681652571899</v>
      </c>
      <c r="G915">
        <v>418.16617169548999</v>
      </c>
      <c r="H915">
        <v>2110.1953065831599</v>
      </c>
      <c r="I915">
        <v>5781.8655435707997</v>
      </c>
      <c r="J915">
        <v>15168.4525107851</v>
      </c>
    </row>
    <row r="916" spans="1:10">
      <c r="A916" t="s">
        <v>390</v>
      </c>
      <c r="B916" t="s">
        <v>160</v>
      </c>
      <c r="C916" t="s">
        <v>360</v>
      </c>
      <c r="D916" t="s">
        <v>355</v>
      </c>
      <c r="E916">
        <v>1361.2911502454201</v>
      </c>
      <c r="F916">
        <v>1419.2777784725799</v>
      </c>
      <c r="G916">
        <v>453.58284701734698</v>
      </c>
      <c r="H916">
        <v>2991.5778606499398</v>
      </c>
      <c r="I916">
        <v>4252.7800073688504</v>
      </c>
      <c r="J916">
        <v>12330.3053078463</v>
      </c>
    </row>
    <row r="917" spans="1:10">
      <c r="A917" t="s">
        <v>390</v>
      </c>
      <c r="B917" t="s">
        <v>160</v>
      </c>
      <c r="C917" t="s">
        <v>360</v>
      </c>
      <c r="D917" t="s">
        <v>356</v>
      </c>
      <c r="E917">
        <v>1361.2911502455599</v>
      </c>
      <c r="F917">
        <v>1425.0008806395499</v>
      </c>
      <c r="G917">
        <v>455.579851900096</v>
      </c>
      <c r="H917">
        <v>2993.15212408456</v>
      </c>
      <c r="I917">
        <v>4888.4306044568502</v>
      </c>
      <c r="J917">
        <v>14755.0865121926</v>
      </c>
    </row>
    <row r="918" spans="1:10">
      <c r="A918" t="s">
        <v>391</v>
      </c>
      <c r="B918" t="s">
        <v>136</v>
      </c>
      <c r="C918" t="s">
        <v>359</v>
      </c>
      <c r="D918" t="s">
        <v>355</v>
      </c>
      <c r="E918">
        <v>91.218356743247597</v>
      </c>
      <c r="F918">
        <v>48.368098890704402</v>
      </c>
      <c r="G918">
        <v>16.725726720907801</v>
      </c>
      <c r="H918">
        <v>43.738585914290297</v>
      </c>
      <c r="I918">
        <v>37.905587476162303</v>
      </c>
      <c r="J918">
        <v>802.01548711418604</v>
      </c>
    </row>
    <row r="919" spans="1:10">
      <c r="A919" t="s">
        <v>391</v>
      </c>
      <c r="B919" t="s">
        <v>136</v>
      </c>
      <c r="C919" t="s">
        <v>359</v>
      </c>
      <c r="D919" t="s">
        <v>356</v>
      </c>
      <c r="E919">
        <v>91.218356743261097</v>
      </c>
      <c r="F919">
        <v>48.4323380795406</v>
      </c>
      <c r="G919">
        <v>17.753223891298699</v>
      </c>
      <c r="H919">
        <v>43.781441748613197</v>
      </c>
      <c r="I919">
        <v>18.7742403433259</v>
      </c>
      <c r="J919">
        <v>784.27415980923001</v>
      </c>
    </row>
    <row r="920" spans="1:10">
      <c r="A920" t="s">
        <v>391</v>
      </c>
      <c r="B920" t="s">
        <v>136</v>
      </c>
      <c r="C920" t="s">
        <v>360</v>
      </c>
      <c r="D920" t="s">
        <v>355</v>
      </c>
      <c r="E920">
        <v>90.791821114416393</v>
      </c>
      <c r="F920">
        <v>30.619790275704499</v>
      </c>
      <c r="G920">
        <v>6.6140750971756299</v>
      </c>
      <c r="H920">
        <v>28.482352427440802</v>
      </c>
      <c r="I920">
        <v>13.970939188591601</v>
      </c>
      <c r="J920">
        <v>332.75783299862798</v>
      </c>
    </row>
    <row r="921" spans="1:10">
      <c r="A921" t="s">
        <v>391</v>
      </c>
      <c r="B921" t="s">
        <v>136</v>
      </c>
      <c r="C921" t="s">
        <v>360</v>
      </c>
      <c r="D921" t="s">
        <v>356</v>
      </c>
      <c r="E921">
        <v>90.7918211143582</v>
      </c>
      <c r="F921">
        <v>31.0271664128311</v>
      </c>
      <c r="G921">
        <v>6.85875029341749</v>
      </c>
      <c r="H921">
        <v>28.507435847979</v>
      </c>
      <c r="I921">
        <v>8.4353383521758101</v>
      </c>
      <c r="J921">
        <v>315.65137191034</v>
      </c>
    </row>
    <row r="922" spans="1:10">
      <c r="A922" t="s">
        <v>391</v>
      </c>
      <c r="B922" t="s">
        <v>137</v>
      </c>
      <c r="C922" t="s">
        <v>359</v>
      </c>
      <c r="D922" t="s">
        <v>355</v>
      </c>
      <c r="E922">
        <v>161.98543587250199</v>
      </c>
      <c r="F922">
        <v>27.266587565603899</v>
      </c>
      <c r="G922">
        <v>35.349883266716702</v>
      </c>
      <c r="H922">
        <v>26.320404728694999</v>
      </c>
      <c r="I922">
        <v>67.609950558907997</v>
      </c>
      <c r="J922">
        <v>183.77322883844599</v>
      </c>
    </row>
    <row r="923" spans="1:10">
      <c r="A923" t="s">
        <v>391</v>
      </c>
      <c r="B923" t="s">
        <v>137</v>
      </c>
      <c r="C923" t="s">
        <v>359</v>
      </c>
      <c r="D923" t="s">
        <v>356</v>
      </c>
      <c r="E923">
        <v>161.98543587249301</v>
      </c>
      <c r="F923">
        <v>27.544472061979899</v>
      </c>
      <c r="G923">
        <v>36.399206277033997</v>
      </c>
      <c r="H923">
        <v>26.3626312361767</v>
      </c>
      <c r="I923">
        <v>47.796428411657097</v>
      </c>
      <c r="J923">
        <v>167.17830880134699</v>
      </c>
    </row>
    <row r="924" spans="1:10">
      <c r="A924" t="s">
        <v>391</v>
      </c>
      <c r="B924" t="s">
        <v>137</v>
      </c>
      <c r="C924" t="s">
        <v>360</v>
      </c>
      <c r="D924" t="s">
        <v>355</v>
      </c>
      <c r="E924">
        <v>304.11282704485302</v>
      </c>
      <c r="F924">
        <v>48.355217386507803</v>
      </c>
      <c r="G924">
        <v>13.904104482448499</v>
      </c>
      <c r="H924">
        <v>20.583474142541299</v>
      </c>
      <c r="I924">
        <v>26.0095361174922</v>
      </c>
      <c r="J924">
        <v>161.633664983937</v>
      </c>
    </row>
    <row r="925" spans="1:10">
      <c r="A925" t="s">
        <v>391</v>
      </c>
      <c r="B925" t="s">
        <v>137</v>
      </c>
      <c r="C925" t="s">
        <v>360</v>
      </c>
      <c r="D925" t="s">
        <v>356</v>
      </c>
      <c r="E925">
        <v>304.11282704483398</v>
      </c>
      <c r="F925">
        <v>49.155552240647502</v>
      </c>
      <c r="G925">
        <v>14.2071395195339</v>
      </c>
      <c r="H925">
        <v>20.610850793336301</v>
      </c>
      <c r="I925">
        <v>19.271614545869099</v>
      </c>
      <c r="J925">
        <v>151.16162144426599</v>
      </c>
    </row>
    <row r="926" spans="1:10">
      <c r="A926" t="s">
        <v>391</v>
      </c>
      <c r="B926" t="s">
        <v>138</v>
      </c>
      <c r="C926" t="s">
        <v>359</v>
      </c>
      <c r="D926" t="s">
        <v>355</v>
      </c>
      <c r="E926">
        <v>94.833562470422805</v>
      </c>
      <c r="F926">
        <v>16.249321244892801</v>
      </c>
      <c r="G926">
        <v>38.948455563201101</v>
      </c>
      <c r="H926">
        <v>31.620459804779902</v>
      </c>
      <c r="I926">
        <v>73.277210022026097</v>
      </c>
      <c r="J926">
        <v>80.263489830514203</v>
      </c>
    </row>
    <row r="927" spans="1:10">
      <c r="A927" t="s">
        <v>391</v>
      </c>
      <c r="B927" t="s">
        <v>138</v>
      </c>
      <c r="C927" t="s">
        <v>359</v>
      </c>
      <c r="D927" t="s">
        <v>356</v>
      </c>
      <c r="E927">
        <v>94.8335624704157</v>
      </c>
      <c r="F927">
        <v>16.5382250453472</v>
      </c>
      <c r="G927">
        <v>39.997021529220397</v>
      </c>
      <c r="H927">
        <v>31.663222680479599</v>
      </c>
      <c r="I927">
        <v>53.585623037267403</v>
      </c>
      <c r="J927">
        <v>85.261111800093303</v>
      </c>
    </row>
    <row r="928" spans="1:10">
      <c r="A928" t="s">
        <v>391</v>
      </c>
      <c r="B928" t="s">
        <v>138</v>
      </c>
      <c r="C928" t="s">
        <v>360</v>
      </c>
      <c r="D928" t="s">
        <v>355</v>
      </c>
      <c r="E928">
        <v>268.46108064838597</v>
      </c>
      <c r="F928">
        <v>43.751873660225598</v>
      </c>
      <c r="G928">
        <v>15.404546166265</v>
      </c>
      <c r="H928">
        <v>22.240234451255901</v>
      </c>
      <c r="I928">
        <v>28.352377457432901</v>
      </c>
      <c r="J928">
        <v>139.26169219791501</v>
      </c>
    </row>
    <row r="929" spans="1:10">
      <c r="A929" t="s">
        <v>391</v>
      </c>
      <c r="B929" t="s">
        <v>138</v>
      </c>
      <c r="C929" t="s">
        <v>360</v>
      </c>
      <c r="D929" t="s">
        <v>356</v>
      </c>
      <c r="E929">
        <v>268.46108064836199</v>
      </c>
      <c r="F929">
        <v>44.615264867778201</v>
      </c>
      <c r="G929">
        <v>15.706352991683801</v>
      </c>
      <c r="H929">
        <v>22.267478216867602</v>
      </c>
      <c r="I929">
        <v>21.7042922311634</v>
      </c>
      <c r="J929">
        <v>158.07485879841701</v>
      </c>
    </row>
    <row r="930" spans="1:10">
      <c r="A930" t="s">
        <v>391</v>
      </c>
      <c r="B930" t="s">
        <v>139</v>
      </c>
      <c r="C930" t="s">
        <v>359</v>
      </c>
      <c r="D930" t="s">
        <v>355</v>
      </c>
      <c r="E930">
        <v>153.015417844876</v>
      </c>
      <c r="F930">
        <v>33.260193342005998</v>
      </c>
      <c r="G930">
        <v>35.649460571133297</v>
      </c>
      <c r="H930">
        <v>26.088350954742701</v>
      </c>
      <c r="I930">
        <v>68.120516708343402</v>
      </c>
      <c r="J930">
        <v>300.20348902791</v>
      </c>
    </row>
    <row r="931" spans="1:10">
      <c r="A931" t="s">
        <v>391</v>
      </c>
      <c r="B931" t="s">
        <v>139</v>
      </c>
      <c r="C931" t="s">
        <v>359</v>
      </c>
      <c r="D931" t="s">
        <v>356</v>
      </c>
      <c r="E931">
        <v>153.01541784487901</v>
      </c>
      <c r="F931">
        <v>33.559834100079101</v>
      </c>
      <c r="G931">
        <v>36.7004641898899</v>
      </c>
      <c r="H931">
        <v>26.1304129925525</v>
      </c>
      <c r="I931">
        <v>48.234301950153899</v>
      </c>
      <c r="J931">
        <v>266.33173457677401</v>
      </c>
    </row>
    <row r="932" spans="1:10">
      <c r="A932" t="s">
        <v>391</v>
      </c>
      <c r="B932" t="s">
        <v>139</v>
      </c>
      <c r="C932" t="s">
        <v>360</v>
      </c>
      <c r="D932" t="s">
        <v>355</v>
      </c>
      <c r="E932">
        <v>352.70255039270103</v>
      </c>
      <c r="F932">
        <v>57.108549226527302</v>
      </c>
      <c r="G932">
        <v>13.916664135915299</v>
      </c>
      <c r="H932">
        <v>20.562927881592501</v>
      </c>
      <c r="I932">
        <v>26.039796418580099</v>
      </c>
      <c r="J932">
        <v>198.23539381762299</v>
      </c>
    </row>
    <row r="933" spans="1:10">
      <c r="A933" t="s">
        <v>391</v>
      </c>
      <c r="B933" t="s">
        <v>139</v>
      </c>
      <c r="C933" t="s">
        <v>360</v>
      </c>
      <c r="D933" t="s">
        <v>356</v>
      </c>
      <c r="E933">
        <v>352.70255039269102</v>
      </c>
      <c r="F933">
        <v>58.049515407741701</v>
      </c>
      <c r="G933">
        <v>14.2201929212375</v>
      </c>
      <c r="H933">
        <v>20.5902593062509</v>
      </c>
      <c r="I933">
        <v>19.277077523198599</v>
      </c>
      <c r="J933">
        <v>206.64199596844401</v>
      </c>
    </row>
    <row r="934" spans="1:10">
      <c r="A934" t="s">
        <v>391</v>
      </c>
      <c r="B934" t="s">
        <v>140</v>
      </c>
      <c r="C934" t="s">
        <v>359</v>
      </c>
      <c r="D934" t="s">
        <v>355</v>
      </c>
      <c r="E934">
        <v>255.34929322297</v>
      </c>
      <c r="F934">
        <v>56.861685488626101</v>
      </c>
      <c r="G934">
        <v>33.3208744463915</v>
      </c>
      <c r="H934">
        <v>29.951790332583499</v>
      </c>
      <c r="I934">
        <v>64.382324366675903</v>
      </c>
      <c r="J934">
        <v>581.30492473560696</v>
      </c>
    </row>
    <row r="935" spans="1:10">
      <c r="A935" t="s">
        <v>391</v>
      </c>
      <c r="B935" t="s">
        <v>140</v>
      </c>
      <c r="C935" t="s">
        <v>359</v>
      </c>
      <c r="D935" t="s">
        <v>356</v>
      </c>
      <c r="E935">
        <v>255.34929322292399</v>
      </c>
      <c r="F935">
        <v>57.226476340271297</v>
      </c>
      <c r="G935">
        <v>34.365984469890797</v>
      </c>
      <c r="H935">
        <v>29.9946295239032</v>
      </c>
      <c r="I935">
        <v>44.572795417951703</v>
      </c>
      <c r="J935">
        <v>504.451477034601</v>
      </c>
    </row>
    <row r="936" spans="1:10">
      <c r="A936" t="s">
        <v>391</v>
      </c>
      <c r="B936" t="s">
        <v>140</v>
      </c>
      <c r="C936" t="s">
        <v>360</v>
      </c>
      <c r="D936" t="s">
        <v>355</v>
      </c>
      <c r="E936">
        <v>302.32505090941601</v>
      </c>
      <c r="F936">
        <v>55.544139427032697</v>
      </c>
      <c r="G936">
        <v>12.744422000954</v>
      </c>
      <c r="H936">
        <v>23.568295390867199</v>
      </c>
      <c r="I936">
        <v>24.228427074897098</v>
      </c>
      <c r="J936">
        <v>281.76224998238098</v>
      </c>
    </row>
    <row r="937" spans="1:10">
      <c r="A937" t="s">
        <v>391</v>
      </c>
      <c r="B937" t="s">
        <v>140</v>
      </c>
      <c r="C937" t="s">
        <v>360</v>
      </c>
      <c r="D937" t="s">
        <v>356</v>
      </c>
      <c r="E937">
        <v>302.32505090936701</v>
      </c>
      <c r="F937">
        <v>56.513250093760398</v>
      </c>
      <c r="G937">
        <v>13.042538613839101</v>
      </c>
      <c r="H937">
        <v>23.59612964059</v>
      </c>
      <c r="I937">
        <v>17.3271042053901</v>
      </c>
      <c r="J937">
        <v>277.62510952455898</v>
      </c>
    </row>
    <row r="938" spans="1:10">
      <c r="A938" t="s">
        <v>391</v>
      </c>
      <c r="B938" t="s">
        <v>141</v>
      </c>
      <c r="C938" t="s">
        <v>359</v>
      </c>
      <c r="D938" t="s">
        <v>355</v>
      </c>
      <c r="E938">
        <v>80.028706110181403</v>
      </c>
      <c r="F938">
        <v>40.881667045762498</v>
      </c>
      <c r="G938">
        <v>14.577581584179599</v>
      </c>
      <c r="H938">
        <v>40.798721730191403</v>
      </c>
      <c r="I938">
        <v>34.489813826487797</v>
      </c>
      <c r="J938">
        <v>770.52118622189903</v>
      </c>
    </row>
    <row r="939" spans="1:10">
      <c r="A939" t="s">
        <v>391</v>
      </c>
      <c r="B939" t="s">
        <v>141</v>
      </c>
      <c r="C939" t="s">
        <v>359</v>
      </c>
      <c r="D939" t="s">
        <v>356</v>
      </c>
      <c r="E939">
        <v>80.028706110150907</v>
      </c>
      <c r="F939">
        <v>40.890979191486601</v>
      </c>
      <c r="G939">
        <v>15.6074059513658</v>
      </c>
      <c r="H939">
        <v>40.841368771034901</v>
      </c>
      <c r="I939">
        <v>15.646016591785999</v>
      </c>
      <c r="J939">
        <v>771.74291678378097</v>
      </c>
    </row>
    <row r="940" spans="1:10">
      <c r="A940" t="s">
        <v>391</v>
      </c>
      <c r="B940" t="s">
        <v>141</v>
      </c>
      <c r="C940" t="s">
        <v>360</v>
      </c>
      <c r="D940" t="s">
        <v>355</v>
      </c>
      <c r="E940">
        <v>64.901459004574093</v>
      </c>
      <c r="F940">
        <v>29.3721342955767</v>
      </c>
      <c r="G940">
        <v>5.8925332253532403</v>
      </c>
      <c r="H940">
        <v>28.452713461931602</v>
      </c>
      <c r="I940">
        <v>13.1952297625868</v>
      </c>
      <c r="J940">
        <v>344.50779908083098</v>
      </c>
    </row>
    <row r="941" spans="1:10">
      <c r="A941" t="s">
        <v>391</v>
      </c>
      <c r="B941" t="s">
        <v>141</v>
      </c>
      <c r="C941" t="s">
        <v>360</v>
      </c>
      <c r="D941" t="s">
        <v>356</v>
      </c>
      <c r="E941">
        <v>64.901459004543696</v>
      </c>
      <c r="F941">
        <v>29.999112657916399</v>
      </c>
      <c r="G941">
        <v>6.1510164390227597</v>
      </c>
      <c r="H941">
        <v>28.4802625801556</v>
      </c>
      <c r="I941">
        <v>6.8290022307928204</v>
      </c>
      <c r="J941">
        <v>364.30702957538801</v>
      </c>
    </row>
    <row r="942" spans="1:10">
      <c r="A942" t="s">
        <v>391</v>
      </c>
      <c r="B942" t="s">
        <v>142</v>
      </c>
      <c r="C942" t="s">
        <v>359</v>
      </c>
      <c r="D942" t="s">
        <v>355</v>
      </c>
      <c r="E942">
        <v>160.61760945827501</v>
      </c>
      <c r="F942">
        <v>53.703417938808499</v>
      </c>
      <c r="G942">
        <v>13.559991436533799</v>
      </c>
      <c r="H942">
        <v>52.198128396263002</v>
      </c>
      <c r="I942">
        <v>27.151957155830299</v>
      </c>
      <c r="J942">
        <v>814.16992632568804</v>
      </c>
    </row>
    <row r="943" spans="1:10">
      <c r="A943" t="s">
        <v>391</v>
      </c>
      <c r="B943" t="s">
        <v>142</v>
      </c>
      <c r="C943" t="s">
        <v>359</v>
      </c>
      <c r="D943" t="s">
        <v>356</v>
      </c>
      <c r="E943">
        <v>160.617609458407</v>
      </c>
      <c r="F943">
        <v>53.856596808656498</v>
      </c>
      <c r="G943">
        <v>14.189387334750499</v>
      </c>
      <c r="H943">
        <v>52.2400608602807</v>
      </c>
      <c r="I943">
        <v>17.526160645997599</v>
      </c>
      <c r="J943">
        <v>772.68494360056195</v>
      </c>
    </row>
    <row r="944" spans="1:10">
      <c r="A944" t="s">
        <v>391</v>
      </c>
      <c r="B944" t="s">
        <v>142</v>
      </c>
      <c r="C944" t="s">
        <v>360</v>
      </c>
      <c r="D944" t="s">
        <v>355</v>
      </c>
      <c r="E944">
        <v>102.957836678295</v>
      </c>
      <c r="F944">
        <v>32.155088282908601</v>
      </c>
      <c r="G944">
        <v>6.0496410015529802</v>
      </c>
      <c r="H944">
        <v>30.0359902452409</v>
      </c>
      <c r="I944">
        <v>11.3491331619893</v>
      </c>
      <c r="J944">
        <v>336.63676670456999</v>
      </c>
    </row>
    <row r="945" spans="1:10">
      <c r="A945" t="s">
        <v>391</v>
      </c>
      <c r="B945" t="s">
        <v>142</v>
      </c>
      <c r="C945" t="s">
        <v>360</v>
      </c>
      <c r="D945" t="s">
        <v>356</v>
      </c>
      <c r="E945">
        <v>102.95783667829301</v>
      </c>
      <c r="F945">
        <v>32.569569330311701</v>
      </c>
      <c r="G945">
        <v>6.4020261972324404</v>
      </c>
      <c r="H945">
        <v>30.059873264256598</v>
      </c>
      <c r="I945">
        <v>8.7519521023004607</v>
      </c>
      <c r="J945">
        <v>312.03375036692699</v>
      </c>
    </row>
    <row r="946" spans="1:10">
      <c r="A946" t="s">
        <v>391</v>
      </c>
      <c r="B946" t="s">
        <v>143</v>
      </c>
      <c r="C946" t="s">
        <v>359</v>
      </c>
      <c r="D946" t="s">
        <v>355</v>
      </c>
      <c r="E946">
        <v>309.99931651967898</v>
      </c>
      <c r="F946">
        <v>53.993947062146901</v>
      </c>
      <c r="G946">
        <v>27.0069316421107</v>
      </c>
      <c r="H946">
        <v>45.170675617636498</v>
      </c>
      <c r="I946">
        <v>48.270740579355902</v>
      </c>
      <c r="J946">
        <v>474.56208779328603</v>
      </c>
    </row>
    <row r="947" spans="1:10">
      <c r="A947" t="s">
        <v>391</v>
      </c>
      <c r="B947" t="s">
        <v>143</v>
      </c>
      <c r="C947" t="s">
        <v>359</v>
      </c>
      <c r="D947" t="s">
        <v>356</v>
      </c>
      <c r="E947">
        <v>309.99931651975498</v>
      </c>
      <c r="F947">
        <v>54.3177298658048</v>
      </c>
      <c r="G947">
        <v>27.721853865183899</v>
      </c>
      <c r="H947">
        <v>45.2096501047643</v>
      </c>
      <c r="I947">
        <v>39.5060602783145</v>
      </c>
      <c r="J947">
        <v>399.369916103484</v>
      </c>
    </row>
    <row r="948" spans="1:10">
      <c r="A948" t="s">
        <v>391</v>
      </c>
      <c r="B948" t="s">
        <v>143</v>
      </c>
      <c r="C948" t="s">
        <v>360</v>
      </c>
      <c r="D948" t="s">
        <v>355</v>
      </c>
      <c r="E948">
        <v>329.75648254330702</v>
      </c>
      <c r="F948">
        <v>49.042982954143199</v>
      </c>
      <c r="G948">
        <v>14.0229498449698</v>
      </c>
      <c r="H948">
        <v>22.932130325355701</v>
      </c>
      <c r="I948">
        <v>23.6241060365337</v>
      </c>
      <c r="J948">
        <v>232.965236774685</v>
      </c>
    </row>
    <row r="949" spans="1:10">
      <c r="A949" t="s">
        <v>391</v>
      </c>
      <c r="B949" t="s">
        <v>143</v>
      </c>
      <c r="C949" t="s">
        <v>360</v>
      </c>
      <c r="D949" t="s">
        <v>356</v>
      </c>
      <c r="E949">
        <v>329.75648254331901</v>
      </c>
      <c r="F949">
        <v>49.738415028459499</v>
      </c>
      <c r="G949">
        <v>14.4316651845586</v>
      </c>
      <c r="H949">
        <v>22.956190688244</v>
      </c>
      <c r="I949">
        <v>21.996653545817502</v>
      </c>
      <c r="J949">
        <v>190.063169364987</v>
      </c>
    </row>
    <row r="950" spans="1:10">
      <c r="A950" t="s">
        <v>391</v>
      </c>
      <c r="B950" t="s">
        <v>144</v>
      </c>
      <c r="C950" t="s">
        <v>359</v>
      </c>
      <c r="D950" t="s">
        <v>355</v>
      </c>
      <c r="E950">
        <v>233.91564304661401</v>
      </c>
      <c r="F950">
        <v>50.7502568628665</v>
      </c>
      <c r="G950">
        <v>26.443223182651799</v>
      </c>
      <c r="H950">
        <v>47.853815769289</v>
      </c>
      <c r="I950">
        <v>47.426589580740099</v>
      </c>
      <c r="J950">
        <v>570.90732539373801</v>
      </c>
    </row>
    <row r="951" spans="1:10">
      <c r="A951" t="s">
        <v>391</v>
      </c>
      <c r="B951" t="s">
        <v>144</v>
      </c>
      <c r="C951" t="s">
        <v>359</v>
      </c>
      <c r="D951" t="s">
        <v>356</v>
      </c>
      <c r="E951">
        <v>233.91564304667699</v>
      </c>
      <c r="F951">
        <v>51.070363851711498</v>
      </c>
      <c r="G951">
        <v>27.1387225259312</v>
      </c>
      <c r="H951">
        <v>47.893699543476302</v>
      </c>
      <c r="I951">
        <v>38.490264529792903</v>
      </c>
      <c r="J951">
        <v>512.96894089318005</v>
      </c>
    </row>
    <row r="952" spans="1:10">
      <c r="A952" t="s">
        <v>391</v>
      </c>
      <c r="B952" t="s">
        <v>144</v>
      </c>
      <c r="C952" t="s">
        <v>360</v>
      </c>
      <c r="D952" t="s">
        <v>355</v>
      </c>
      <c r="E952">
        <v>282.17744899360002</v>
      </c>
      <c r="F952">
        <v>48.554628760769198</v>
      </c>
      <c r="G952">
        <v>11.2651397923944</v>
      </c>
      <c r="H952">
        <v>24.685333088367202</v>
      </c>
      <c r="I952">
        <v>19.240552760040501</v>
      </c>
      <c r="J952">
        <v>275.26622065170301</v>
      </c>
    </row>
    <row r="953" spans="1:10">
      <c r="A953" t="s">
        <v>391</v>
      </c>
      <c r="B953" t="s">
        <v>144</v>
      </c>
      <c r="C953" t="s">
        <v>360</v>
      </c>
      <c r="D953" t="s">
        <v>356</v>
      </c>
      <c r="E953">
        <v>282.177448993626</v>
      </c>
      <c r="F953">
        <v>49.482013312665899</v>
      </c>
      <c r="G953">
        <v>11.594088455873701</v>
      </c>
      <c r="H953">
        <v>24.7096462373195</v>
      </c>
      <c r="I953">
        <v>17.429762269403</v>
      </c>
      <c r="J953">
        <v>278.68336108441099</v>
      </c>
    </row>
    <row r="954" spans="1:10">
      <c r="A954" t="s">
        <v>391</v>
      </c>
      <c r="B954" t="s">
        <v>145</v>
      </c>
      <c r="C954" t="s">
        <v>359</v>
      </c>
      <c r="D954" t="s">
        <v>355</v>
      </c>
      <c r="E954">
        <v>137.09774308271099</v>
      </c>
      <c r="F954">
        <v>45.662317737456704</v>
      </c>
      <c r="G954">
        <v>12.2605510945133</v>
      </c>
      <c r="H954">
        <v>47.651654904920697</v>
      </c>
      <c r="I954">
        <v>25.106443583460699</v>
      </c>
      <c r="J954">
        <v>782.662851817204</v>
      </c>
    </row>
    <row r="955" spans="1:10">
      <c r="A955" t="s">
        <v>391</v>
      </c>
      <c r="B955" t="s">
        <v>145</v>
      </c>
      <c r="C955" t="s">
        <v>359</v>
      </c>
      <c r="D955" t="s">
        <v>356</v>
      </c>
      <c r="E955">
        <v>137.097743082682</v>
      </c>
      <c r="F955">
        <v>45.784326752626903</v>
      </c>
      <c r="G955">
        <v>12.910851224045899</v>
      </c>
      <c r="H955">
        <v>47.693269023617098</v>
      </c>
      <c r="I955">
        <v>15.6317300087481</v>
      </c>
      <c r="J955">
        <v>760.09590945304706</v>
      </c>
    </row>
    <row r="956" spans="1:10">
      <c r="A956" t="s">
        <v>391</v>
      </c>
      <c r="B956" t="s">
        <v>145</v>
      </c>
      <c r="C956" t="s">
        <v>360</v>
      </c>
      <c r="D956" t="s">
        <v>355</v>
      </c>
      <c r="E956">
        <v>74.065525528298707</v>
      </c>
      <c r="F956">
        <v>30.075532358163201</v>
      </c>
      <c r="G956">
        <v>4.49596079128405</v>
      </c>
      <c r="H956">
        <v>29.2982079057875</v>
      </c>
      <c r="I956">
        <v>8.82329513281746</v>
      </c>
      <c r="J956">
        <v>347.66967065810701</v>
      </c>
    </row>
    <row r="957" spans="1:10">
      <c r="A957" t="s">
        <v>391</v>
      </c>
      <c r="B957" t="s">
        <v>145</v>
      </c>
      <c r="C957" t="s">
        <v>360</v>
      </c>
      <c r="D957" t="s">
        <v>356</v>
      </c>
      <c r="E957">
        <v>74.065525528322297</v>
      </c>
      <c r="F957">
        <v>30.6802685873526</v>
      </c>
      <c r="G957">
        <v>4.7029106642794103</v>
      </c>
      <c r="H957">
        <v>29.324969218397101</v>
      </c>
      <c r="I957">
        <v>6.3598602161321196</v>
      </c>
      <c r="J957">
        <v>361.33201049113802</v>
      </c>
    </row>
    <row r="958" spans="1:10">
      <c r="A958" t="s">
        <v>391</v>
      </c>
      <c r="B958" t="s">
        <v>146</v>
      </c>
      <c r="C958" t="s">
        <v>359</v>
      </c>
      <c r="D958" t="s">
        <v>355</v>
      </c>
      <c r="E958">
        <v>404.99183255679401</v>
      </c>
      <c r="F958">
        <v>101.24101324928399</v>
      </c>
      <c r="G958">
        <v>46.627143988874501</v>
      </c>
      <c r="H958">
        <v>89.104939135045896</v>
      </c>
      <c r="I958">
        <v>107.88083732655301</v>
      </c>
      <c r="J958">
        <v>1224.1887348468999</v>
      </c>
    </row>
    <row r="959" spans="1:10">
      <c r="A959" t="s">
        <v>391</v>
      </c>
      <c r="B959" t="s">
        <v>146</v>
      </c>
      <c r="C959" t="s">
        <v>359</v>
      </c>
      <c r="D959" t="s">
        <v>356</v>
      </c>
      <c r="E959">
        <v>404.99183255693299</v>
      </c>
      <c r="F959">
        <v>101.61237677524601</v>
      </c>
      <c r="G959">
        <v>48.356105730709402</v>
      </c>
      <c r="H959">
        <v>89.221274677721496</v>
      </c>
      <c r="I959">
        <v>49.680090675532902</v>
      </c>
      <c r="J959">
        <v>1128.7752178773401</v>
      </c>
    </row>
    <row r="960" spans="1:10">
      <c r="A960" t="s">
        <v>391</v>
      </c>
      <c r="B960" t="s">
        <v>146</v>
      </c>
      <c r="C960" t="s">
        <v>360</v>
      </c>
      <c r="D960" t="s">
        <v>355</v>
      </c>
      <c r="E960">
        <v>463.41602310727097</v>
      </c>
      <c r="F960">
        <v>91.105551309835406</v>
      </c>
      <c r="G960">
        <v>18.176952375071298</v>
      </c>
      <c r="H960">
        <v>65.707702206608801</v>
      </c>
      <c r="I960">
        <v>40.629801131857903</v>
      </c>
      <c r="J960">
        <v>584.98817720171598</v>
      </c>
    </row>
    <row r="961" spans="1:10">
      <c r="A961" t="s">
        <v>391</v>
      </c>
      <c r="B961" t="s">
        <v>146</v>
      </c>
      <c r="C961" t="s">
        <v>360</v>
      </c>
      <c r="D961" t="s">
        <v>356</v>
      </c>
      <c r="E961">
        <v>463.41602310738602</v>
      </c>
      <c r="F961">
        <v>92.168866251789296</v>
      </c>
      <c r="G961">
        <v>18.673996100757801</v>
      </c>
      <c r="H961">
        <v>65.782581974013496</v>
      </c>
      <c r="I961">
        <v>20.852452275917301</v>
      </c>
      <c r="J961">
        <v>530.57498002181001</v>
      </c>
    </row>
    <row r="962" spans="1:10">
      <c r="A962" t="s">
        <v>391</v>
      </c>
      <c r="B962" t="s">
        <v>147</v>
      </c>
      <c r="C962" t="s">
        <v>359</v>
      </c>
      <c r="D962" t="s">
        <v>355</v>
      </c>
      <c r="E962">
        <v>244.94182544564401</v>
      </c>
      <c r="F962">
        <v>120.696412639992</v>
      </c>
      <c r="G962">
        <v>43.298475810282902</v>
      </c>
      <c r="H962">
        <v>82.241442297973705</v>
      </c>
      <c r="I962">
        <v>88.994521122631994</v>
      </c>
      <c r="J962">
        <v>564.61515252234699</v>
      </c>
    </row>
    <row r="963" spans="1:10">
      <c r="A963" t="s">
        <v>391</v>
      </c>
      <c r="B963" t="s">
        <v>147</v>
      </c>
      <c r="C963" t="s">
        <v>359</v>
      </c>
      <c r="D963" t="s">
        <v>356</v>
      </c>
      <c r="E963">
        <v>244.941825445615</v>
      </c>
      <c r="F963">
        <v>121.215133828097</v>
      </c>
      <c r="G963">
        <v>44.384580387039101</v>
      </c>
      <c r="H963">
        <v>82.287598334574099</v>
      </c>
      <c r="I963">
        <v>53.467645916987301</v>
      </c>
      <c r="J963">
        <v>421.55731850781098</v>
      </c>
    </row>
    <row r="964" spans="1:10">
      <c r="A964" t="s">
        <v>391</v>
      </c>
      <c r="B964" t="s">
        <v>147</v>
      </c>
      <c r="C964" t="s">
        <v>360</v>
      </c>
      <c r="D964" t="s">
        <v>355</v>
      </c>
      <c r="E964">
        <v>179.499874332541</v>
      </c>
      <c r="F964">
        <v>126.223550442416</v>
      </c>
      <c r="G964">
        <v>17.036564521353</v>
      </c>
      <c r="H964">
        <v>54.150272575178498</v>
      </c>
      <c r="I964">
        <v>32.833617083165997</v>
      </c>
      <c r="J964">
        <v>329.83438129279898</v>
      </c>
    </row>
    <row r="965" spans="1:10">
      <c r="A965" t="s">
        <v>391</v>
      </c>
      <c r="B965" t="s">
        <v>147</v>
      </c>
      <c r="C965" t="s">
        <v>360</v>
      </c>
      <c r="D965" t="s">
        <v>356</v>
      </c>
      <c r="E965">
        <v>179.499874332633</v>
      </c>
      <c r="F965">
        <v>127.157489063691</v>
      </c>
      <c r="G965">
        <v>17.264514045044901</v>
      </c>
      <c r="H965">
        <v>54.179367151707403</v>
      </c>
      <c r="I965">
        <v>23.549353704272701</v>
      </c>
      <c r="J965">
        <v>237.04333814306099</v>
      </c>
    </row>
    <row r="966" spans="1:10">
      <c r="A966" t="s">
        <v>391</v>
      </c>
      <c r="B966" t="s">
        <v>148</v>
      </c>
      <c r="C966" t="s">
        <v>359</v>
      </c>
      <c r="D966" t="s">
        <v>355</v>
      </c>
      <c r="E966">
        <v>535.11754718739303</v>
      </c>
      <c r="F966">
        <v>83.285829779116398</v>
      </c>
      <c r="G966">
        <v>40.485301288439501</v>
      </c>
      <c r="H966">
        <v>27.9585528545547</v>
      </c>
      <c r="I966">
        <v>72.645465071468195</v>
      </c>
      <c r="J966">
        <v>195.12033409127</v>
      </c>
    </row>
    <row r="967" spans="1:10">
      <c r="A967" t="s">
        <v>391</v>
      </c>
      <c r="B967" t="s">
        <v>148</v>
      </c>
      <c r="C967" t="s">
        <v>359</v>
      </c>
      <c r="D967" t="s">
        <v>356</v>
      </c>
      <c r="E967">
        <v>535.11754718739701</v>
      </c>
      <c r="F967">
        <v>83.566539543068501</v>
      </c>
      <c r="G967">
        <v>41.231226481025097</v>
      </c>
      <c r="H967">
        <v>27.992361544701701</v>
      </c>
      <c r="I967">
        <v>58.424595159229902</v>
      </c>
      <c r="J967">
        <v>184.78916393022999</v>
      </c>
    </row>
    <row r="968" spans="1:10">
      <c r="A968" t="s">
        <v>391</v>
      </c>
      <c r="B968" t="s">
        <v>148</v>
      </c>
      <c r="C968" t="s">
        <v>360</v>
      </c>
      <c r="D968" t="s">
        <v>355</v>
      </c>
      <c r="E968">
        <v>718.89402155732398</v>
      </c>
      <c r="F968">
        <v>133.64826840977</v>
      </c>
      <c r="G968">
        <v>18.677586796260002</v>
      </c>
      <c r="H968">
        <v>16.3254312126132</v>
      </c>
      <c r="I968">
        <v>32.147153739810904</v>
      </c>
      <c r="J968">
        <v>242.60500587033999</v>
      </c>
    </row>
    <row r="969" spans="1:10">
      <c r="A969" t="s">
        <v>391</v>
      </c>
      <c r="B969" t="s">
        <v>148</v>
      </c>
      <c r="C969" t="s">
        <v>360</v>
      </c>
      <c r="D969" t="s">
        <v>356</v>
      </c>
      <c r="E969">
        <v>718.89402155730795</v>
      </c>
      <c r="F969">
        <v>134.40911638794299</v>
      </c>
      <c r="G969">
        <v>18.802789747100199</v>
      </c>
      <c r="H969">
        <v>16.3465853215945</v>
      </c>
      <c r="I969">
        <v>28.005702188306699</v>
      </c>
      <c r="J969">
        <v>235.48770567933499</v>
      </c>
    </row>
    <row r="970" spans="1:10">
      <c r="A970" t="s">
        <v>391</v>
      </c>
      <c r="B970" t="s">
        <v>149</v>
      </c>
      <c r="C970" t="s">
        <v>359</v>
      </c>
      <c r="D970" t="s">
        <v>355</v>
      </c>
      <c r="E970">
        <v>285.45127753626099</v>
      </c>
      <c r="F970">
        <v>37.871877581902297</v>
      </c>
      <c r="G970">
        <v>80.098519434225594</v>
      </c>
      <c r="H970">
        <v>26.6829779410862</v>
      </c>
      <c r="I970">
        <v>135.85184862895301</v>
      </c>
      <c r="J970">
        <v>77.703260782939097</v>
      </c>
    </row>
    <row r="971" spans="1:10">
      <c r="A971" t="s">
        <v>391</v>
      </c>
      <c r="B971" t="s">
        <v>149</v>
      </c>
      <c r="C971" t="s">
        <v>359</v>
      </c>
      <c r="D971" t="s">
        <v>356</v>
      </c>
      <c r="E971">
        <v>285.45127753623899</v>
      </c>
      <c r="F971">
        <v>38.146905675586098</v>
      </c>
      <c r="G971">
        <v>80.922388404361499</v>
      </c>
      <c r="H971">
        <v>26.6873985025229</v>
      </c>
      <c r="I971">
        <v>121.877728057197</v>
      </c>
      <c r="J971">
        <v>97.105765331243404</v>
      </c>
    </row>
    <row r="972" spans="1:10">
      <c r="A972" t="s">
        <v>391</v>
      </c>
      <c r="B972" t="s">
        <v>149</v>
      </c>
      <c r="C972" t="s">
        <v>360</v>
      </c>
      <c r="D972" t="s">
        <v>355</v>
      </c>
      <c r="E972">
        <v>811.46389054236499</v>
      </c>
      <c r="F972">
        <v>107.52636270573601</v>
      </c>
      <c r="G972">
        <v>29.882419636993099</v>
      </c>
      <c r="H972">
        <v>22.352511824221899</v>
      </c>
      <c r="I972">
        <v>50.4768521851367</v>
      </c>
      <c r="J972">
        <v>186.894043500403</v>
      </c>
    </row>
    <row r="973" spans="1:10">
      <c r="A973" t="s">
        <v>391</v>
      </c>
      <c r="B973" t="s">
        <v>149</v>
      </c>
      <c r="C973" t="s">
        <v>360</v>
      </c>
      <c r="D973" t="s">
        <v>356</v>
      </c>
      <c r="E973">
        <v>811.46389054230303</v>
      </c>
      <c r="F973">
        <v>108.36475481308899</v>
      </c>
      <c r="G973">
        <v>30.134037398173898</v>
      </c>
      <c r="H973">
        <v>22.3714363436121</v>
      </c>
      <c r="I973">
        <v>45.5922896369052</v>
      </c>
      <c r="J973">
        <v>215.58323172667599</v>
      </c>
    </row>
    <row r="974" spans="1:10">
      <c r="A974" t="s">
        <v>391</v>
      </c>
      <c r="B974" t="s">
        <v>150</v>
      </c>
      <c r="C974" t="s">
        <v>359</v>
      </c>
      <c r="D974" t="s">
        <v>355</v>
      </c>
      <c r="E974">
        <v>898.04551048643805</v>
      </c>
      <c r="F974">
        <v>101.581010973848</v>
      </c>
      <c r="G974">
        <v>61.130002343176002</v>
      </c>
      <c r="H974">
        <v>18.128107441791901</v>
      </c>
      <c r="I974">
        <v>105.87004096701899</v>
      </c>
      <c r="J974">
        <v>318.66740570829</v>
      </c>
    </row>
    <row r="975" spans="1:10">
      <c r="A975" t="s">
        <v>391</v>
      </c>
      <c r="B975" t="s">
        <v>150</v>
      </c>
      <c r="C975" t="s">
        <v>359</v>
      </c>
      <c r="D975" t="s">
        <v>356</v>
      </c>
      <c r="E975">
        <v>898.04551048644896</v>
      </c>
      <c r="F975">
        <v>101.887249065402</v>
      </c>
      <c r="G975">
        <v>61.914501512721301</v>
      </c>
      <c r="H975">
        <v>18.1615370275521</v>
      </c>
      <c r="I975">
        <v>91.169341865335795</v>
      </c>
      <c r="J975">
        <v>226.63739360556099</v>
      </c>
    </row>
    <row r="976" spans="1:10">
      <c r="A976" t="s">
        <v>391</v>
      </c>
      <c r="B976" t="s">
        <v>150</v>
      </c>
      <c r="C976" t="s">
        <v>360</v>
      </c>
      <c r="D976" t="s">
        <v>355</v>
      </c>
      <c r="E976">
        <v>890.323692750335</v>
      </c>
      <c r="F976">
        <v>170.53038005012399</v>
      </c>
      <c r="G976">
        <v>24.5946569892102</v>
      </c>
      <c r="H976">
        <v>14.951486698560201</v>
      </c>
      <c r="I976">
        <v>41.859352751511999</v>
      </c>
      <c r="J976">
        <v>299.00491036695303</v>
      </c>
    </row>
    <row r="977" spans="1:10">
      <c r="A977" t="s">
        <v>391</v>
      </c>
      <c r="B977" t="s">
        <v>150</v>
      </c>
      <c r="C977" t="s">
        <v>360</v>
      </c>
      <c r="D977" t="s">
        <v>356</v>
      </c>
      <c r="E977">
        <v>890.32369275035296</v>
      </c>
      <c r="F977">
        <v>171.437106347878</v>
      </c>
      <c r="G977">
        <v>24.7692484645547</v>
      </c>
      <c r="H977">
        <v>14.967295035863099</v>
      </c>
      <c r="I977">
        <v>37.223806174766899</v>
      </c>
      <c r="J977">
        <v>314.608706598651</v>
      </c>
    </row>
    <row r="978" spans="1:10">
      <c r="A978" t="s">
        <v>391</v>
      </c>
      <c r="B978" t="s">
        <v>151</v>
      </c>
      <c r="C978" t="s">
        <v>359</v>
      </c>
      <c r="D978" t="s">
        <v>355</v>
      </c>
      <c r="E978">
        <v>304.48936587753298</v>
      </c>
      <c r="F978">
        <v>112.41260086702999</v>
      </c>
      <c r="G978">
        <v>40.876450525322802</v>
      </c>
      <c r="H978">
        <v>36.047098990858103</v>
      </c>
      <c r="I978">
        <v>73.468700928381594</v>
      </c>
      <c r="J978">
        <v>538.27536822773402</v>
      </c>
    </row>
    <row r="979" spans="1:10">
      <c r="A979" t="s">
        <v>391</v>
      </c>
      <c r="B979" t="s">
        <v>151</v>
      </c>
      <c r="C979" t="s">
        <v>359</v>
      </c>
      <c r="D979" t="s">
        <v>356</v>
      </c>
      <c r="E979">
        <v>304.48936587752502</v>
      </c>
      <c r="F979">
        <v>112.831051902939</v>
      </c>
      <c r="G979">
        <v>41.702142469048198</v>
      </c>
      <c r="H979">
        <v>36.081477838916904</v>
      </c>
      <c r="I979">
        <v>58.915212538764202</v>
      </c>
      <c r="J979">
        <v>378.40620238925601</v>
      </c>
    </row>
    <row r="980" spans="1:10">
      <c r="A980" t="s">
        <v>391</v>
      </c>
      <c r="B980" t="s">
        <v>151</v>
      </c>
      <c r="C980" t="s">
        <v>360</v>
      </c>
      <c r="D980" t="s">
        <v>355</v>
      </c>
      <c r="E980">
        <v>345.71719227939798</v>
      </c>
      <c r="F980">
        <v>122.03980181151</v>
      </c>
      <c r="G980">
        <v>19.119637093587599</v>
      </c>
      <c r="H980">
        <v>28.041870701125799</v>
      </c>
      <c r="I980">
        <v>33.010174788472703</v>
      </c>
      <c r="J980">
        <v>290.39395535719302</v>
      </c>
    </row>
    <row r="981" spans="1:10">
      <c r="A981" t="s">
        <v>391</v>
      </c>
      <c r="B981" t="s">
        <v>151</v>
      </c>
      <c r="C981" t="s">
        <v>360</v>
      </c>
      <c r="D981" t="s">
        <v>356</v>
      </c>
      <c r="E981">
        <v>345.71719227941298</v>
      </c>
      <c r="F981">
        <v>123.005652881098</v>
      </c>
      <c r="G981">
        <v>19.360714722428799</v>
      </c>
      <c r="H981">
        <v>28.064124079060999</v>
      </c>
      <c r="I981">
        <v>28.681779767839899</v>
      </c>
      <c r="J981">
        <v>271.46331067003098</v>
      </c>
    </row>
    <row r="982" spans="1:10">
      <c r="A982" t="s">
        <v>391</v>
      </c>
      <c r="B982" t="s">
        <v>152</v>
      </c>
      <c r="C982" t="s">
        <v>359</v>
      </c>
      <c r="D982" t="s">
        <v>355</v>
      </c>
      <c r="E982">
        <v>190.91864447120699</v>
      </c>
      <c r="F982">
        <v>105.541251645453</v>
      </c>
      <c r="G982">
        <v>44.192678564526901</v>
      </c>
      <c r="H982">
        <v>37.765553065617297</v>
      </c>
      <c r="I982">
        <v>77.417573915721306</v>
      </c>
      <c r="J982">
        <v>443.02236989081899</v>
      </c>
    </row>
    <row r="983" spans="1:10">
      <c r="A983" t="s">
        <v>391</v>
      </c>
      <c r="B983" t="s">
        <v>152</v>
      </c>
      <c r="C983" t="s">
        <v>359</v>
      </c>
      <c r="D983" t="s">
        <v>356</v>
      </c>
      <c r="E983">
        <v>190.91864447116399</v>
      </c>
      <c r="F983">
        <v>105.936805853915</v>
      </c>
      <c r="G983">
        <v>44.930495157659003</v>
      </c>
      <c r="H983">
        <v>37.798979113325998</v>
      </c>
      <c r="I983">
        <v>65.355474372531603</v>
      </c>
      <c r="J983">
        <v>311.09892658364203</v>
      </c>
    </row>
    <row r="984" spans="1:10">
      <c r="A984" t="s">
        <v>391</v>
      </c>
      <c r="B984" t="s">
        <v>152</v>
      </c>
      <c r="C984" t="s">
        <v>360</v>
      </c>
      <c r="D984" t="s">
        <v>355</v>
      </c>
      <c r="E984">
        <v>156.876091028399</v>
      </c>
      <c r="F984">
        <v>106.563878754705</v>
      </c>
      <c r="G984">
        <v>16.544221521466099</v>
      </c>
      <c r="H984">
        <v>23.391867531734999</v>
      </c>
      <c r="I984">
        <v>27.9109645245214</v>
      </c>
      <c r="J984">
        <v>262.94567418104799</v>
      </c>
    </row>
    <row r="985" spans="1:10">
      <c r="A985" t="s">
        <v>391</v>
      </c>
      <c r="B985" t="s">
        <v>152</v>
      </c>
      <c r="C985" t="s">
        <v>360</v>
      </c>
      <c r="D985" t="s">
        <v>356</v>
      </c>
      <c r="E985">
        <v>156.876091028388</v>
      </c>
      <c r="F985">
        <v>107.26311463198201</v>
      </c>
      <c r="G985">
        <v>16.7776022393505</v>
      </c>
      <c r="H985">
        <v>23.413569421971602</v>
      </c>
      <c r="I985">
        <v>25.499586245087698</v>
      </c>
      <c r="J985">
        <v>190.32593988516999</v>
      </c>
    </row>
    <row r="986" spans="1:10">
      <c r="A986" t="s">
        <v>391</v>
      </c>
      <c r="B986" t="s">
        <v>153</v>
      </c>
      <c r="C986" t="s">
        <v>359</v>
      </c>
      <c r="D986" t="s">
        <v>355</v>
      </c>
      <c r="E986">
        <v>197.58171662854201</v>
      </c>
      <c r="F986">
        <v>91.2684602635983</v>
      </c>
      <c r="G986">
        <v>39.2809306338143</v>
      </c>
      <c r="H986">
        <v>41.879326583030299</v>
      </c>
      <c r="I986">
        <v>69.235838606598406</v>
      </c>
      <c r="J986">
        <v>503.50594220138299</v>
      </c>
    </row>
    <row r="987" spans="1:10">
      <c r="A987" t="s">
        <v>391</v>
      </c>
      <c r="B987" t="s">
        <v>153</v>
      </c>
      <c r="C987" t="s">
        <v>359</v>
      </c>
      <c r="D987" t="s">
        <v>356</v>
      </c>
      <c r="E987">
        <v>197.58171662851899</v>
      </c>
      <c r="F987">
        <v>91.659125421606205</v>
      </c>
      <c r="G987">
        <v>40.031208906908297</v>
      </c>
      <c r="H987">
        <v>41.912513499223301</v>
      </c>
      <c r="I987">
        <v>57.865461385984403</v>
      </c>
      <c r="J987">
        <v>399.823613795119</v>
      </c>
    </row>
    <row r="988" spans="1:10">
      <c r="A988" t="s">
        <v>391</v>
      </c>
      <c r="B988" t="s">
        <v>153</v>
      </c>
      <c r="C988" t="s">
        <v>360</v>
      </c>
      <c r="D988" t="s">
        <v>355</v>
      </c>
      <c r="E988">
        <v>168.56150362089201</v>
      </c>
      <c r="F988">
        <v>108.648430462994</v>
      </c>
      <c r="G988">
        <v>21.150920933938501</v>
      </c>
      <c r="H988">
        <v>22.898452797870402</v>
      </c>
      <c r="I988">
        <v>35.094590706448102</v>
      </c>
      <c r="J988">
        <v>271.67366320816802</v>
      </c>
    </row>
    <row r="989" spans="1:10">
      <c r="A989" t="s">
        <v>391</v>
      </c>
      <c r="B989" t="s">
        <v>153</v>
      </c>
      <c r="C989" t="s">
        <v>360</v>
      </c>
      <c r="D989" t="s">
        <v>356</v>
      </c>
      <c r="E989">
        <v>168.561503620894</v>
      </c>
      <c r="F989">
        <v>109.606336922408</v>
      </c>
      <c r="G989">
        <v>21.437049684510999</v>
      </c>
      <c r="H989">
        <v>22.917919047400201</v>
      </c>
      <c r="I989">
        <v>33.136068672132403</v>
      </c>
      <c r="J989">
        <v>260.095501251629</v>
      </c>
    </row>
    <row r="990" spans="1:10">
      <c r="A990" t="s">
        <v>391</v>
      </c>
      <c r="B990" t="s">
        <v>154</v>
      </c>
      <c r="C990" t="s">
        <v>359</v>
      </c>
      <c r="D990" t="s">
        <v>355</v>
      </c>
      <c r="E990">
        <v>149.781955579358</v>
      </c>
      <c r="F990">
        <v>62.001685742564902</v>
      </c>
      <c r="G990">
        <v>20.005215452738302</v>
      </c>
      <c r="H990">
        <v>30.5844190522429</v>
      </c>
      <c r="I990">
        <v>38.7962822084572</v>
      </c>
      <c r="J990">
        <v>1166.43860337254</v>
      </c>
    </row>
    <row r="991" spans="1:10">
      <c r="A991" t="s">
        <v>391</v>
      </c>
      <c r="B991" t="s">
        <v>154</v>
      </c>
      <c r="C991" t="s">
        <v>359</v>
      </c>
      <c r="D991" t="s">
        <v>356</v>
      </c>
      <c r="E991">
        <v>149.78195557956499</v>
      </c>
      <c r="F991">
        <v>62.449381423249903</v>
      </c>
      <c r="G991">
        <v>20.826053861604201</v>
      </c>
      <c r="H991">
        <v>30.6364058575436</v>
      </c>
      <c r="I991">
        <v>27.415253820986599</v>
      </c>
      <c r="J991">
        <v>1089.15036228586</v>
      </c>
    </row>
    <row r="992" spans="1:10">
      <c r="A992" t="s">
        <v>391</v>
      </c>
      <c r="B992" t="s">
        <v>154</v>
      </c>
      <c r="C992" t="s">
        <v>360</v>
      </c>
      <c r="D992" t="s">
        <v>355</v>
      </c>
      <c r="E992">
        <v>68.696545725877996</v>
      </c>
      <c r="F992">
        <v>23.916188291512501</v>
      </c>
      <c r="G992">
        <v>13.7197991719156</v>
      </c>
      <c r="H992">
        <v>23.8744206808685</v>
      </c>
      <c r="I992">
        <v>24.8272630919652</v>
      </c>
      <c r="J992">
        <v>418.46719836440502</v>
      </c>
    </row>
    <row r="993" spans="1:10">
      <c r="A993" t="s">
        <v>391</v>
      </c>
      <c r="B993" t="s">
        <v>154</v>
      </c>
      <c r="C993" t="s">
        <v>360</v>
      </c>
      <c r="D993" t="s">
        <v>356</v>
      </c>
      <c r="E993">
        <v>68.696545725937796</v>
      </c>
      <c r="F993">
        <v>23.9993318264907</v>
      </c>
      <c r="G993">
        <v>14.5285122054286</v>
      </c>
      <c r="H993">
        <v>23.9080249322129</v>
      </c>
      <c r="I993">
        <v>20.6133905423603</v>
      </c>
      <c r="J993">
        <v>394.65242094124397</v>
      </c>
    </row>
    <row r="994" spans="1:10">
      <c r="A994" t="s">
        <v>391</v>
      </c>
      <c r="B994" t="s">
        <v>155</v>
      </c>
      <c r="C994" t="s">
        <v>359</v>
      </c>
      <c r="D994" t="s">
        <v>355</v>
      </c>
      <c r="E994">
        <v>85.634213829963898</v>
      </c>
      <c r="F994">
        <v>58.509771209692801</v>
      </c>
      <c r="G994">
        <v>16.109519235972002</v>
      </c>
      <c r="H994">
        <v>49.195329559658397</v>
      </c>
      <c r="I994">
        <v>32.092939421219597</v>
      </c>
      <c r="J994">
        <v>1088.97721280837</v>
      </c>
    </row>
    <row r="995" spans="1:10">
      <c r="A995" t="s">
        <v>391</v>
      </c>
      <c r="B995" t="s">
        <v>155</v>
      </c>
      <c r="C995" t="s">
        <v>359</v>
      </c>
      <c r="D995" t="s">
        <v>356</v>
      </c>
      <c r="E995">
        <v>85.634213830009102</v>
      </c>
      <c r="F995">
        <v>58.980419728125597</v>
      </c>
      <c r="G995">
        <v>16.963715048992601</v>
      </c>
      <c r="H995">
        <v>49.244595616030402</v>
      </c>
      <c r="I995">
        <v>22.2893984393747</v>
      </c>
      <c r="J995">
        <v>1009.90904502117</v>
      </c>
    </row>
    <row r="996" spans="1:10">
      <c r="A996" t="s">
        <v>391</v>
      </c>
      <c r="B996" t="s">
        <v>155</v>
      </c>
      <c r="C996" t="s">
        <v>360</v>
      </c>
      <c r="D996" t="s">
        <v>355</v>
      </c>
      <c r="E996">
        <v>49.044173760409699</v>
      </c>
      <c r="F996">
        <v>23.0723944089318</v>
      </c>
      <c r="G996">
        <v>12.830771384610999</v>
      </c>
      <c r="H996">
        <v>26.621810207830698</v>
      </c>
      <c r="I996">
        <v>23.2286795223227</v>
      </c>
      <c r="J996">
        <v>391.31554239153002</v>
      </c>
    </row>
    <row r="997" spans="1:10">
      <c r="A997" t="s">
        <v>391</v>
      </c>
      <c r="B997" t="s">
        <v>155</v>
      </c>
      <c r="C997" t="s">
        <v>360</v>
      </c>
      <c r="D997" t="s">
        <v>356</v>
      </c>
      <c r="E997">
        <v>49.044173760418801</v>
      </c>
      <c r="F997">
        <v>23.183588989016901</v>
      </c>
      <c r="G997">
        <v>13.6550049949229</v>
      </c>
      <c r="H997">
        <v>26.652344142029101</v>
      </c>
      <c r="I997">
        <v>19.4504263004089</v>
      </c>
      <c r="J997">
        <v>366.45426966741098</v>
      </c>
    </row>
    <row r="998" spans="1:10">
      <c r="A998" t="s">
        <v>391</v>
      </c>
      <c r="B998" t="s">
        <v>156</v>
      </c>
      <c r="C998" t="s">
        <v>359</v>
      </c>
      <c r="D998" t="s">
        <v>355</v>
      </c>
      <c r="E998">
        <v>133.53177993251501</v>
      </c>
      <c r="F998">
        <v>63.626160341582299</v>
      </c>
      <c r="G998">
        <v>14.9041470937604</v>
      </c>
      <c r="H998">
        <v>31.114186299005802</v>
      </c>
      <c r="I998">
        <v>29.681488991535399</v>
      </c>
      <c r="J998">
        <v>1162.9423971164799</v>
      </c>
    </row>
    <row r="999" spans="1:10">
      <c r="A999" t="s">
        <v>391</v>
      </c>
      <c r="B999" t="s">
        <v>156</v>
      </c>
      <c r="C999" t="s">
        <v>359</v>
      </c>
      <c r="D999" t="s">
        <v>356</v>
      </c>
      <c r="E999">
        <v>133.53177993237901</v>
      </c>
      <c r="F999">
        <v>64.062603440832206</v>
      </c>
      <c r="G999">
        <v>15.633394830642899</v>
      </c>
      <c r="H999">
        <v>31.1668887459033</v>
      </c>
      <c r="I999">
        <v>20.312935636306001</v>
      </c>
      <c r="J999">
        <v>1091.3752316222599</v>
      </c>
    </row>
    <row r="1000" spans="1:10">
      <c r="A1000" t="s">
        <v>391</v>
      </c>
      <c r="B1000" t="s">
        <v>156</v>
      </c>
      <c r="C1000" t="s">
        <v>360</v>
      </c>
      <c r="D1000" t="s">
        <v>355</v>
      </c>
      <c r="E1000">
        <v>93.902119807049999</v>
      </c>
      <c r="F1000">
        <v>26.6432143354522</v>
      </c>
      <c r="G1000">
        <v>11.6096388527844</v>
      </c>
      <c r="H1000">
        <v>22.537415286288599</v>
      </c>
      <c r="I1000">
        <v>20.088350744662499</v>
      </c>
      <c r="J1000">
        <v>417.89684955958199</v>
      </c>
    </row>
    <row r="1001" spans="1:10">
      <c r="A1001" t="s">
        <v>391</v>
      </c>
      <c r="B1001" t="s">
        <v>156</v>
      </c>
      <c r="C1001" t="s">
        <v>360</v>
      </c>
      <c r="D1001" t="s">
        <v>356</v>
      </c>
      <c r="E1001">
        <v>93.902119807039995</v>
      </c>
      <c r="F1001">
        <v>26.770867679648301</v>
      </c>
      <c r="G1001">
        <v>12.829446495828</v>
      </c>
      <c r="H1001">
        <v>22.5704217046972</v>
      </c>
      <c r="I1001">
        <v>19.3660882706012</v>
      </c>
      <c r="J1001">
        <v>395.94084829437202</v>
      </c>
    </row>
    <row r="1002" spans="1:10">
      <c r="A1002" t="s">
        <v>391</v>
      </c>
      <c r="B1002" t="s">
        <v>157</v>
      </c>
      <c r="C1002" t="s">
        <v>359</v>
      </c>
      <c r="D1002" t="s">
        <v>355</v>
      </c>
      <c r="E1002">
        <v>209.94181388158901</v>
      </c>
      <c r="F1002">
        <v>71.229104812527893</v>
      </c>
      <c r="G1002">
        <v>11.0942771931216</v>
      </c>
      <c r="H1002">
        <v>44.814511462038801</v>
      </c>
      <c r="I1002">
        <v>23.3106506544596</v>
      </c>
      <c r="J1002">
        <v>1107.6438159299501</v>
      </c>
    </row>
    <row r="1003" spans="1:10">
      <c r="A1003" t="s">
        <v>391</v>
      </c>
      <c r="B1003" t="s">
        <v>157</v>
      </c>
      <c r="C1003" t="s">
        <v>359</v>
      </c>
      <c r="D1003" t="s">
        <v>356</v>
      </c>
      <c r="E1003">
        <v>209.94181388144199</v>
      </c>
      <c r="F1003">
        <v>71.775342392089698</v>
      </c>
      <c r="G1003">
        <v>11.8742085366829</v>
      </c>
      <c r="H1003">
        <v>44.8640507651223</v>
      </c>
      <c r="I1003">
        <v>15.4142249405544</v>
      </c>
      <c r="J1003">
        <v>990.95739648252197</v>
      </c>
    </row>
    <row r="1004" spans="1:10">
      <c r="A1004" t="s">
        <v>391</v>
      </c>
      <c r="B1004" t="s">
        <v>157</v>
      </c>
      <c r="C1004" t="s">
        <v>360</v>
      </c>
      <c r="D1004" t="s">
        <v>355</v>
      </c>
      <c r="E1004">
        <v>83.693049907706197</v>
      </c>
      <c r="F1004">
        <v>27.537401036230801</v>
      </c>
      <c r="G1004">
        <v>12.0693833817667</v>
      </c>
      <c r="H1004">
        <v>23.867215172278399</v>
      </c>
      <c r="I1004">
        <v>20.616692361022999</v>
      </c>
      <c r="J1004">
        <v>396.68709732692702</v>
      </c>
    </row>
    <row r="1005" spans="1:10">
      <c r="A1005" t="s">
        <v>391</v>
      </c>
      <c r="B1005" t="s">
        <v>157</v>
      </c>
      <c r="C1005" t="s">
        <v>360</v>
      </c>
      <c r="D1005" t="s">
        <v>356</v>
      </c>
      <c r="E1005">
        <v>83.693049907664005</v>
      </c>
      <c r="F1005">
        <v>27.6313531873055</v>
      </c>
      <c r="G1005">
        <v>13.335737507951199</v>
      </c>
      <c r="H1005">
        <v>23.896184930355702</v>
      </c>
      <c r="I1005">
        <v>20.372398749499801</v>
      </c>
      <c r="J1005">
        <v>361.07812551500098</v>
      </c>
    </row>
    <row r="1006" spans="1:10">
      <c r="A1006" t="s">
        <v>391</v>
      </c>
      <c r="B1006" t="s">
        <v>158</v>
      </c>
      <c r="C1006" t="s">
        <v>359</v>
      </c>
      <c r="D1006" t="s">
        <v>355</v>
      </c>
      <c r="E1006">
        <v>4669.9970432155196</v>
      </c>
      <c r="F1006">
        <v>1587.3203434787799</v>
      </c>
      <c r="G1006">
        <v>1249.43620700424</v>
      </c>
      <c r="H1006">
        <v>3972.1774927104598</v>
      </c>
      <c r="I1006">
        <v>28017.8361484001</v>
      </c>
      <c r="J1006">
        <v>32490.348147111301</v>
      </c>
    </row>
    <row r="1007" spans="1:10">
      <c r="A1007" t="s">
        <v>391</v>
      </c>
      <c r="B1007" t="s">
        <v>158</v>
      </c>
      <c r="C1007" t="s">
        <v>359</v>
      </c>
      <c r="D1007" t="s">
        <v>356</v>
      </c>
      <c r="E1007">
        <v>4669.9970432152004</v>
      </c>
      <c r="F1007">
        <v>1588.1583848841501</v>
      </c>
      <c r="G1007">
        <v>1255.0167380002199</v>
      </c>
      <c r="H1007">
        <v>3975.1398363394401</v>
      </c>
      <c r="I1007">
        <v>26486.988992841401</v>
      </c>
      <c r="J1007">
        <v>32001.7255481545</v>
      </c>
    </row>
    <row r="1008" spans="1:10">
      <c r="A1008" t="s">
        <v>391</v>
      </c>
      <c r="B1008" t="s">
        <v>158</v>
      </c>
      <c r="C1008" t="s">
        <v>360</v>
      </c>
      <c r="D1008" t="s">
        <v>355</v>
      </c>
      <c r="E1008">
        <v>2794.1224230174598</v>
      </c>
      <c r="F1008">
        <v>1962.00527977308</v>
      </c>
      <c r="G1008">
        <v>589.00201359389803</v>
      </c>
      <c r="H1008">
        <v>3706.1836078993701</v>
      </c>
      <c r="I1008">
        <v>10350.5289593162</v>
      </c>
      <c r="J1008">
        <v>21531.885641875699</v>
      </c>
    </row>
    <row r="1009" spans="1:10">
      <c r="A1009" t="s">
        <v>391</v>
      </c>
      <c r="B1009" t="s">
        <v>158</v>
      </c>
      <c r="C1009" t="s">
        <v>360</v>
      </c>
      <c r="D1009" t="s">
        <v>356</v>
      </c>
      <c r="E1009">
        <v>2794.1224230177299</v>
      </c>
      <c r="F1009">
        <v>1967.1974694000801</v>
      </c>
      <c r="G1009">
        <v>591.31777730696103</v>
      </c>
      <c r="H1009">
        <v>3707.5487649736001</v>
      </c>
      <c r="I1009">
        <v>10255.859245363399</v>
      </c>
      <c r="J1009">
        <v>24454.970562103001</v>
      </c>
    </row>
    <row r="1010" spans="1:10">
      <c r="A1010" t="s">
        <v>391</v>
      </c>
      <c r="B1010" t="s">
        <v>159</v>
      </c>
      <c r="C1010" t="s">
        <v>359</v>
      </c>
      <c r="D1010" t="s">
        <v>355</v>
      </c>
      <c r="E1010">
        <v>2863.7974101638001</v>
      </c>
      <c r="F1010">
        <v>655.02313877901099</v>
      </c>
      <c r="G1010">
        <v>411.45768553954002</v>
      </c>
      <c r="H1010">
        <v>1501.75070129244</v>
      </c>
      <c r="I1010">
        <v>4129.3079268666197</v>
      </c>
      <c r="J1010">
        <v>11204.0243891796</v>
      </c>
    </row>
    <row r="1011" spans="1:10">
      <c r="A1011" t="s">
        <v>391</v>
      </c>
      <c r="B1011" t="s">
        <v>159</v>
      </c>
      <c r="C1011" t="s">
        <v>359</v>
      </c>
      <c r="D1011" t="s">
        <v>356</v>
      </c>
      <c r="E1011">
        <v>2863.7974101633499</v>
      </c>
      <c r="F1011">
        <v>655.57306172734002</v>
      </c>
      <c r="G1011">
        <v>414.254807007409</v>
      </c>
      <c r="H1011">
        <v>1502.3991683622601</v>
      </c>
      <c r="I1011">
        <v>3228.15326840841</v>
      </c>
      <c r="J1011">
        <v>10653.507038392299</v>
      </c>
    </row>
    <row r="1012" spans="1:10">
      <c r="A1012" t="s">
        <v>391</v>
      </c>
      <c r="B1012" t="s">
        <v>159</v>
      </c>
      <c r="C1012" t="s">
        <v>360</v>
      </c>
      <c r="D1012" t="s">
        <v>355</v>
      </c>
      <c r="E1012">
        <v>1070.3276744797899</v>
      </c>
      <c r="F1012">
        <v>574.56129499165502</v>
      </c>
      <c r="G1012">
        <v>158.26959012063901</v>
      </c>
      <c r="H1012">
        <v>912.36033208189394</v>
      </c>
      <c r="I1012">
        <v>1518.9631183132301</v>
      </c>
      <c r="J1012">
        <v>6307.8328813191702</v>
      </c>
    </row>
    <row r="1013" spans="1:10">
      <c r="A1013" t="s">
        <v>391</v>
      </c>
      <c r="B1013" t="s">
        <v>159</v>
      </c>
      <c r="C1013" t="s">
        <v>360</v>
      </c>
      <c r="D1013" t="s">
        <v>356</v>
      </c>
      <c r="E1013">
        <v>1070.3276744797599</v>
      </c>
      <c r="F1013">
        <v>576.58653309532997</v>
      </c>
      <c r="G1013">
        <v>158.86040267234301</v>
      </c>
      <c r="H1013">
        <v>912.61853889045199</v>
      </c>
      <c r="I1013">
        <v>1292.69154927459</v>
      </c>
      <c r="J1013">
        <v>7238.9542883923696</v>
      </c>
    </row>
    <row r="1014" spans="1:10">
      <c r="A1014" t="s">
        <v>391</v>
      </c>
      <c r="B1014" t="s">
        <v>160</v>
      </c>
      <c r="C1014" t="s">
        <v>359</v>
      </c>
      <c r="D1014" t="s">
        <v>355</v>
      </c>
      <c r="E1014">
        <v>1703.2407570267401</v>
      </c>
      <c r="F1014">
        <v>1099.7757485126499</v>
      </c>
      <c r="G1014">
        <v>443.83829547647201</v>
      </c>
      <c r="H1014">
        <v>2232.3322817482399</v>
      </c>
      <c r="I1014">
        <v>6212.1890197970397</v>
      </c>
      <c r="J1014">
        <v>15705.605152943701</v>
      </c>
    </row>
    <row r="1015" spans="1:10">
      <c r="A1015" t="s">
        <v>391</v>
      </c>
      <c r="B1015" t="s">
        <v>160</v>
      </c>
      <c r="C1015" t="s">
        <v>359</v>
      </c>
      <c r="D1015" t="s">
        <v>356</v>
      </c>
      <c r="E1015">
        <v>1703.2407570271901</v>
      </c>
      <c r="F1015">
        <v>1100.4410895675601</v>
      </c>
      <c r="G1015">
        <v>447.82674528545903</v>
      </c>
      <c r="H1015">
        <v>2233.6095533254002</v>
      </c>
      <c r="I1015">
        <v>5972.7786577391898</v>
      </c>
      <c r="J1015">
        <v>16636.357968859</v>
      </c>
    </row>
    <row r="1016" spans="1:10">
      <c r="A1016" t="s">
        <v>391</v>
      </c>
      <c r="B1016" t="s">
        <v>160</v>
      </c>
      <c r="C1016" t="s">
        <v>360</v>
      </c>
      <c r="D1016" t="s">
        <v>355</v>
      </c>
      <c r="E1016">
        <v>1588.8623755927299</v>
      </c>
      <c r="F1016">
        <v>1500.6459476098601</v>
      </c>
      <c r="G1016">
        <v>483.55981303983702</v>
      </c>
      <c r="H1016">
        <v>3168.2870167266401</v>
      </c>
      <c r="I1016">
        <v>5019.4412150665503</v>
      </c>
      <c r="J1016">
        <v>14837.227071988</v>
      </c>
    </row>
    <row r="1017" spans="1:10">
      <c r="A1017" t="s">
        <v>391</v>
      </c>
      <c r="B1017" t="s">
        <v>160</v>
      </c>
      <c r="C1017" t="s">
        <v>360</v>
      </c>
      <c r="D1017" t="s">
        <v>356</v>
      </c>
      <c r="E1017">
        <v>1588.86237559297</v>
      </c>
      <c r="F1017">
        <v>1504.13475141149</v>
      </c>
      <c r="G1017">
        <v>484.87854533274401</v>
      </c>
      <c r="H1017">
        <v>3169.1855564901498</v>
      </c>
      <c r="I1017">
        <v>5868.6594533673797</v>
      </c>
      <c r="J1017">
        <v>17504.3225129901</v>
      </c>
    </row>
    <row r="1018" spans="1:10">
      <c r="A1018" t="s">
        <v>392</v>
      </c>
      <c r="B1018" t="s">
        <v>136</v>
      </c>
      <c r="C1018" t="s">
        <v>359</v>
      </c>
      <c r="D1018" t="s">
        <v>355</v>
      </c>
      <c r="E1018">
        <v>102.049779541898</v>
      </c>
      <c r="F1018">
        <v>45.997028304396601</v>
      </c>
      <c r="G1018">
        <v>18.259939951743799</v>
      </c>
      <c r="H1018">
        <v>45.347012909510298</v>
      </c>
      <c r="I1018">
        <v>39.352835656506201</v>
      </c>
      <c r="J1018">
        <v>816.39752334440198</v>
      </c>
    </row>
    <row r="1019" spans="1:10">
      <c r="A1019" t="s">
        <v>392</v>
      </c>
      <c r="B1019" t="s">
        <v>136</v>
      </c>
      <c r="C1019" t="s">
        <v>359</v>
      </c>
      <c r="D1019" t="s">
        <v>356</v>
      </c>
      <c r="E1019">
        <v>102.04977954190601</v>
      </c>
      <c r="F1019">
        <v>46.1113029916729</v>
      </c>
      <c r="G1019">
        <v>19.211168012280599</v>
      </c>
      <c r="H1019">
        <v>45.384027394592799</v>
      </c>
      <c r="I1019">
        <v>22.155803969628199</v>
      </c>
      <c r="J1019">
        <v>800.84461448146806</v>
      </c>
    </row>
    <row r="1020" spans="1:10">
      <c r="A1020" t="s">
        <v>392</v>
      </c>
      <c r="B1020" t="s">
        <v>136</v>
      </c>
      <c r="C1020" t="s">
        <v>360</v>
      </c>
      <c r="D1020" t="s">
        <v>355</v>
      </c>
      <c r="E1020">
        <v>100.87216800719</v>
      </c>
      <c r="F1020">
        <v>29.412041285261299</v>
      </c>
      <c r="G1020">
        <v>7.1205956794535599</v>
      </c>
      <c r="H1020">
        <v>29.045200950670601</v>
      </c>
      <c r="I1020">
        <v>14.4292074246151</v>
      </c>
      <c r="J1020">
        <v>339.43721404886003</v>
      </c>
    </row>
    <row r="1021" spans="1:10">
      <c r="A1021" t="s">
        <v>392</v>
      </c>
      <c r="B1021" t="s">
        <v>136</v>
      </c>
      <c r="C1021" t="s">
        <v>360</v>
      </c>
      <c r="D1021" t="s">
        <v>356</v>
      </c>
      <c r="E1021">
        <v>100.872168007138</v>
      </c>
      <c r="F1021">
        <v>29.688595726341401</v>
      </c>
      <c r="G1021">
        <v>7.3456208247962103</v>
      </c>
      <c r="H1021">
        <v>29.065597157724799</v>
      </c>
      <c r="I1021">
        <v>9.5407019567488192</v>
      </c>
      <c r="J1021">
        <v>328.78523373787499</v>
      </c>
    </row>
    <row r="1022" spans="1:10">
      <c r="A1022" t="s">
        <v>392</v>
      </c>
      <c r="B1022" t="s">
        <v>137</v>
      </c>
      <c r="C1022" t="s">
        <v>359</v>
      </c>
      <c r="D1022" t="s">
        <v>355</v>
      </c>
      <c r="E1022">
        <v>183.72886463744501</v>
      </c>
      <c r="F1022">
        <v>26.668965771089201</v>
      </c>
      <c r="G1022">
        <v>38.8776131669241</v>
      </c>
      <c r="H1022">
        <v>26.479136220704198</v>
      </c>
      <c r="I1022">
        <v>71.150151725276103</v>
      </c>
      <c r="J1022">
        <v>187.67432579156301</v>
      </c>
    </row>
    <row r="1023" spans="1:10">
      <c r="A1023" t="s">
        <v>392</v>
      </c>
      <c r="B1023" t="s">
        <v>137</v>
      </c>
      <c r="C1023" t="s">
        <v>359</v>
      </c>
      <c r="D1023" t="s">
        <v>356</v>
      </c>
      <c r="E1023">
        <v>183.728864637443</v>
      </c>
      <c r="F1023">
        <v>26.911330132789399</v>
      </c>
      <c r="G1023">
        <v>39.8436891839265</v>
      </c>
      <c r="H1023">
        <v>26.5148263462034</v>
      </c>
      <c r="I1023">
        <v>55.452912511250098</v>
      </c>
      <c r="J1023">
        <v>173.84439016471799</v>
      </c>
    </row>
    <row r="1024" spans="1:10">
      <c r="A1024" t="s">
        <v>392</v>
      </c>
      <c r="B1024" t="s">
        <v>137</v>
      </c>
      <c r="C1024" t="s">
        <v>360</v>
      </c>
      <c r="D1024" t="s">
        <v>355</v>
      </c>
      <c r="E1024">
        <v>344.744604228377</v>
      </c>
      <c r="F1024">
        <v>47.388224656921999</v>
      </c>
      <c r="G1024">
        <v>15.178474421737301</v>
      </c>
      <c r="H1024">
        <v>20.638769498548601</v>
      </c>
      <c r="I1024">
        <v>27.2331911191195</v>
      </c>
      <c r="J1024">
        <v>172.312813271528</v>
      </c>
    </row>
    <row r="1025" spans="1:10">
      <c r="A1025" t="s">
        <v>392</v>
      </c>
      <c r="B1025" t="s">
        <v>137</v>
      </c>
      <c r="C1025" t="s">
        <v>360</v>
      </c>
      <c r="D1025" t="s">
        <v>356</v>
      </c>
      <c r="E1025">
        <v>344.74460422836501</v>
      </c>
      <c r="F1025">
        <v>48.002675024577798</v>
      </c>
      <c r="G1025">
        <v>15.4545118937335</v>
      </c>
      <c r="H1025">
        <v>20.660747198827899</v>
      </c>
      <c r="I1025">
        <v>22.089779489806698</v>
      </c>
      <c r="J1025">
        <v>176.35027436504501</v>
      </c>
    </row>
    <row r="1026" spans="1:10">
      <c r="A1026" t="s">
        <v>392</v>
      </c>
      <c r="B1026" t="s">
        <v>138</v>
      </c>
      <c r="C1026" t="s">
        <v>359</v>
      </c>
      <c r="D1026" t="s">
        <v>355</v>
      </c>
      <c r="E1026">
        <v>106.99540175293799</v>
      </c>
      <c r="F1026">
        <v>15.9514366853094</v>
      </c>
      <c r="G1026">
        <v>42.740921966306203</v>
      </c>
      <c r="H1026">
        <v>32.240697167865299</v>
      </c>
      <c r="I1026">
        <v>77.197605802009093</v>
      </c>
      <c r="J1026">
        <v>87.468053611119998</v>
      </c>
    </row>
    <row r="1027" spans="1:10">
      <c r="A1027" t="s">
        <v>392</v>
      </c>
      <c r="B1027" t="s">
        <v>138</v>
      </c>
      <c r="C1027" t="s">
        <v>359</v>
      </c>
      <c r="D1027" t="s">
        <v>356</v>
      </c>
      <c r="E1027">
        <v>106.99540175293301</v>
      </c>
      <c r="F1027">
        <v>16.153606476470799</v>
      </c>
      <c r="G1027">
        <v>43.705229265224602</v>
      </c>
      <c r="H1027">
        <v>32.277374674431499</v>
      </c>
      <c r="I1027">
        <v>61.706013827714401</v>
      </c>
      <c r="J1027">
        <v>95.750287079091393</v>
      </c>
    </row>
    <row r="1028" spans="1:10">
      <c r="A1028" t="s">
        <v>392</v>
      </c>
      <c r="B1028" t="s">
        <v>138</v>
      </c>
      <c r="C1028" t="s">
        <v>360</v>
      </c>
      <c r="D1028" t="s">
        <v>355</v>
      </c>
      <c r="E1028">
        <v>302.73063637169503</v>
      </c>
      <c r="F1028">
        <v>42.958930889795397</v>
      </c>
      <c r="G1028">
        <v>16.7610926807622</v>
      </c>
      <c r="H1028">
        <v>22.412678983985401</v>
      </c>
      <c r="I1028">
        <v>29.696750482481701</v>
      </c>
      <c r="J1028">
        <v>157.00162362656201</v>
      </c>
    </row>
    <row r="1029" spans="1:10">
      <c r="A1029" t="s">
        <v>392</v>
      </c>
      <c r="B1029" t="s">
        <v>138</v>
      </c>
      <c r="C1029" t="s">
        <v>360</v>
      </c>
      <c r="D1029" t="s">
        <v>356</v>
      </c>
      <c r="E1029">
        <v>302.73063637168701</v>
      </c>
      <c r="F1029">
        <v>43.609223780805799</v>
      </c>
      <c r="G1029">
        <v>17.035541446603801</v>
      </c>
      <c r="H1029">
        <v>22.434647737679501</v>
      </c>
      <c r="I1029">
        <v>24.6640786001221</v>
      </c>
      <c r="J1029">
        <v>187.18074661076901</v>
      </c>
    </row>
    <row r="1030" spans="1:10">
      <c r="A1030" t="s">
        <v>392</v>
      </c>
      <c r="B1030" t="s">
        <v>139</v>
      </c>
      <c r="C1030" t="s">
        <v>359</v>
      </c>
      <c r="D1030" t="s">
        <v>355</v>
      </c>
      <c r="E1030">
        <v>174.47507491961301</v>
      </c>
      <c r="F1030">
        <v>33.060423787179602</v>
      </c>
      <c r="G1030">
        <v>39.221645986559103</v>
      </c>
      <c r="H1030">
        <v>26.242587623252401</v>
      </c>
      <c r="I1030">
        <v>71.682065322984002</v>
      </c>
      <c r="J1030">
        <v>308.31346376339502</v>
      </c>
    </row>
    <row r="1031" spans="1:10">
      <c r="A1031" t="s">
        <v>392</v>
      </c>
      <c r="B1031" t="s">
        <v>139</v>
      </c>
      <c r="C1031" t="s">
        <v>359</v>
      </c>
      <c r="D1031" t="s">
        <v>356</v>
      </c>
      <c r="E1031">
        <v>174.475074919615</v>
      </c>
      <c r="F1031">
        <v>33.271922254387199</v>
      </c>
      <c r="G1031">
        <v>40.189334270855497</v>
      </c>
      <c r="H1031">
        <v>26.278100014524401</v>
      </c>
      <c r="I1031">
        <v>56.012319939120701</v>
      </c>
      <c r="J1031">
        <v>277.65929924994703</v>
      </c>
    </row>
    <row r="1032" spans="1:10">
      <c r="A1032" t="s">
        <v>392</v>
      </c>
      <c r="B1032" t="s">
        <v>139</v>
      </c>
      <c r="C1032" t="s">
        <v>360</v>
      </c>
      <c r="D1032" t="s">
        <v>355</v>
      </c>
      <c r="E1032">
        <v>399.83317729944599</v>
      </c>
      <c r="F1032">
        <v>56.126765367260099</v>
      </c>
      <c r="G1032">
        <v>15.2043085925441</v>
      </c>
      <c r="H1032">
        <v>20.6148818073417</v>
      </c>
      <c r="I1032">
        <v>27.269460765978302</v>
      </c>
      <c r="J1032">
        <v>216.691144442856</v>
      </c>
    </row>
    <row r="1033" spans="1:10">
      <c r="A1033" t="s">
        <v>392</v>
      </c>
      <c r="B1033" t="s">
        <v>139</v>
      </c>
      <c r="C1033" t="s">
        <v>360</v>
      </c>
      <c r="D1033" t="s">
        <v>356</v>
      </c>
      <c r="E1033">
        <v>399.83317729944201</v>
      </c>
      <c r="F1033">
        <v>56.831779888439797</v>
      </c>
      <c r="G1033">
        <v>15.480631027717401</v>
      </c>
      <c r="H1033">
        <v>20.636820672550598</v>
      </c>
      <c r="I1033">
        <v>22.134975238803602</v>
      </c>
      <c r="J1033">
        <v>235.842548051015</v>
      </c>
    </row>
    <row r="1034" spans="1:10">
      <c r="A1034" t="s">
        <v>392</v>
      </c>
      <c r="B1034" t="s">
        <v>140</v>
      </c>
      <c r="C1034" t="s">
        <v>359</v>
      </c>
      <c r="D1034" t="s">
        <v>355</v>
      </c>
      <c r="E1034">
        <v>295.39313343024401</v>
      </c>
      <c r="F1034">
        <v>56.326255376893698</v>
      </c>
      <c r="G1034">
        <v>37.311357189330799</v>
      </c>
      <c r="H1034">
        <v>30.345318362888101</v>
      </c>
      <c r="I1034">
        <v>68.345259450091305</v>
      </c>
      <c r="J1034">
        <v>592.94250225373003</v>
      </c>
    </row>
    <row r="1035" spans="1:10">
      <c r="A1035" t="s">
        <v>392</v>
      </c>
      <c r="B1035" t="s">
        <v>140</v>
      </c>
      <c r="C1035" t="s">
        <v>359</v>
      </c>
      <c r="D1035" t="s">
        <v>356</v>
      </c>
      <c r="E1035">
        <v>295.393133430158</v>
      </c>
      <c r="F1035">
        <v>56.6067526105927</v>
      </c>
      <c r="G1035">
        <v>38.275000972641401</v>
      </c>
      <c r="H1035">
        <v>30.381768829423802</v>
      </c>
      <c r="I1035">
        <v>53.266430982755999</v>
      </c>
      <c r="J1035">
        <v>522.00059347833496</v>
      </c>
    </row>
    <row r="1036" spans="1:10">
      <c r="A1036" t="s">
        <v>392</v>
      </c>
      <c r="B1036" t="s">
        <v>140</v>
      </c>
      <c r="C1036" t="s">
        <v>360</v>
      </c>
      <c r="D1036" t="s">
        <v>355</v>
      </c>
      <c r="E1036">
        <v>343.50638080168699</v>
      </c>
      <c r="F1036">
        <v>54.600227073926</v>
      </c>
      <c r="G1036">
        <v>14.179919100085501</v>
      </c>
      <c r="H1036">
        <v>23.751646357077</v>
      </c>
      <c r="I1036">
        <v>25.602063768355599</v>
      </c>
      <c r="J1036">
        <v>303.13933557458398</v>
      </c>
    </row>
    <row r="1037" spans="1:10">
      <c r="A1037" t="s">
        <v>392</v>
      </c>
      <c r="B1037" t="s">
        <v>140</v>
      </c>
      <c r="C1037" t="s">
        <v>360</v>
      </c>
      <c r="D1037" t="s">
        <v>356</v>
      </c>
      <c r="E1037">
        <v>343.50638080162003</v>
      </c>
      <c r="F1037">
        <v>55.296593743463099</v>
      </c>
      <c r="G1037">
        <v>14.4528692838454</v>
      </c>
      <c r="H1037">
        <v>23.774088099427701</v>
      </c>
      <c r="I1037">
        <v>20.512442021036598</v>
      </c>
      <c r="J1037">
        <v>307.83169298184498</v>
      </c>
    </row>
    <row r="1038" spans="1:10">
      <c r="A1038" t="s">
        <v>392</v>
      </c>
      <c r="B1038" t="s">
        <v>141</v>
      </c>
      <c r="C1038" t="s">
        <v>359</v>
      </c>
      <c r="D1038" t="s">
        <v>355</v>
      </c>
      <c r="E1038">
        <v>93.2951043312693</v>
      </c>
      <c r="F1038">
        <v>38.735293239761901</v>
      </c>
      <c r="G1038">
        <v>16.231302135852602</v>
      </c>
      <c r="H1038">
        <v>42.080126810495202</v>
      </c>
      <c r="I1038">
        <v>36.082986362443599</v>
      </c>
      <c r="J1038">
        <v>787.60631522636004</v>
      </c>
    </row>
    <row r="1039" spans="1:10">
      <c r="A1039" t="s">
        <v>392</v>
      </c>
      <c r="B1039" t="s">
        <v>141</v>
      </c>
      <c r="C1039" t="s">
        <v>359</v>
      </c>
      <c r="D1039" t="s">
        <v>356</v>
      </c>
      <c r="E1039">
        <v>93.295104331171601</v>
      </c>
      <c r="F1039">
        <v>38.674424199541399</v>
      </c>
      <c r="G1039">
        <v>17.188591162923402</v>
      </c>
      <c r="H1039">
        <v>42.116893568325899</v>
      </c>
      <c r="I1039">
        <v>19.188122605041301</v>
      </c>
      <c r="J1039">
        <v>791.24795252738397</v>
      </c>
    </row>
    <row r="1040" spans="1:10">
      <c r="A1040" t="s">
        <v>392</v>
      </c>
      <c r="B1040" t="s">
        <v>141</v>
      </c>
      <c r="C1040" t="s">
        <v>360</v>
      </c>
      <c r="D1040" t="s">
        <v>355</v>
      </c>
      <c r="E1040">
        <v>73.058812433691998</v>
      </c>
      <c r="F1040">
        <v>28.427536116742601</v>
      </c>
      <c r="G1040">
        <v>6.4657729416936096</v>
      </c>
      <c r="H1040">
        <v>28.8948049240724</v>
      </c>
      <c r="I1040">
        <v>13.707159953771001</v>
      </c>
      <c r="J1040">
        <v>370.83198853499101</v>
      </c>
    </row>
    <row r="1041" spans="1:10">
      <c r="A1041" t="s">
        <v>392</v>
      </c>
      <c r="B1041" t="s">
        <v>141</v>
      </c>
      <c r="C1041" t="s">
        <v>360</v>
      </c>
      <c r="D1041" t="s">
        <v>356</v>
      </c>
      <c r="E1041">
        <v>73.058812433642203</v>
      </c>
      <c r="F1041">
        <v>28.748651805831301</v>
      </c>
      <c r="G1041">
        <v>6.7098514577085204</v>
      </c>
      <c r="H1041">
        <v>28.917005130465199</v>
      </c>
      <c r="I1041">
        <v>8.1191155085832101</v>
      </c>
      <c r="J1041">
        <v>394.04332405712199</v>
      </c>
    </row>
    <row r="1042" spans="1:10">
      <c r="A1042" t="s">
        <v>392</v>
      </c>
      <c r="B1042" t="s">
        <v>142</v>
      </c>
      <c r="C1042" t="s">
        <v>359</v>
      </c>
      <c r="D1042" t="s">
        <v>355</v>
      </c>
      <c r="E1042">
        <v>183.31775557161799</v>
      </c>
      <c r="F1042">
        <v>51.323503783380097</v>
      </c>
      <c r="G1042">
        <v>14.525556599323901</v>
      </c>
      <c r="H1042">
        <v>54.384934054202503</v>
      </c>
      <c r="I1042">
        <v>28.192194215613998</v>
      </c>
      <c r="J1042">
        <v>828.34900186503501</v>
      </c>
    </row>
    <row r="1043" spans="1:10">
      <c r="A1043" t="s">
        <v>392</v>
      </c>
      <c r="B1043" t="s">
        <v>142</v>
      </c>
      <c r="C1043" t="s">
        <v>359</v>
      </c>
      <c r="D1043" t="s">
        <v>356</v>
      </c>
      <c r="E1043">
        <v>183.31775557171099</v>
      </c>
      <c r="F1043">
        <v>51.517271392425599</v>
      </c>
      <c r="G1043">
        <v>15.0950096854436</v>
      </c>
      <c r="H1043">
        <v>54.421519536268598</v>
      </c>
      <c r="I1043">
        <v>19.5358818165633</v>
      </c>
      <c r="J1043">
        <v>791.20868899426796</v>
      </c>
    </row>
    <row r="1044" spans="1:10">
      <c r="A1044" t="s">
        <v>392</v>
      </c>
      <c r="B1044" t="s">
        <v>142</v>
      </c>
      <c r="C1044" t="s">
        <v>360</v>
      </c>
      <c r="D1044" t="s">
        <v>355</v>
      </c>
      <c r="E1044">
        <v>115.759256378614</v>
      </c>
      <c r="F1044">
        <v>30.8984358081956</v>
      </c>
      <c r="G1044">
        <v>6.4143004755220501</v>
      </c>
      <c r="H1044">
        <v>30.7768688166861</v>
      </c>
      <c r="I1044">
        <v>11.6888895577529</v>
      </c>
      <c r="J1044">
        <v>343.16782092039398</v>
      </c>
    </row>
    <row r="1045" spans="1:10">
      <c r="A1045" t="s">
        <v>392</v>
      </c>
      <c r="B1045" t="s">
        <v>142</v>
      </c>
      <c r="C1045" t="s">
        <v>360</v>
      </c>
      <c r="D1045" t="s">
        <v>356</v>
      </c>
      <c r="E1045">
        <v>115.75925637870399</v>
      </c>
      <c r="F1045">
        <v>31.185536045866002</v>
      </c>
      <c r="G1045">
        <v>6.7132087895758303</v>
      </c>
      <c r="H1045">
        <v>30.796381511122298</v>
      </c>
      <c r="I1045">
        <v>9.5139936589195102</v>
      </c>
      <c r="J1045">
        <v>325.859525283268</v>
      </c>
    </row>
    <row r="1046" spans="1:10">
      <c r="A1046" t="s">
        <v>392</v>
      </c>
      <c r="B1046" t="s">
        <v>143</v>
      </c>
      <c r="C1046" t="s">
        <v>359</v>
      </c>
      <c r="D1046" t="s">
        <v>355</v>
      </c>
      <c r="E1046">
        <v>355.466298770462</v>
      </c>
      <c r="F1046">
        <v>53.245406603703501</v>
      </c>
      <c r="G1046">
        <v>29.505105574457001</v>
      </c>
      <c r="H1046">
        <v>47.629744810109202</v>
      </c>
      <c r="I1046">
        <v>50.702971096689701</v>
      </c>
      <c r="J1046">
        <v>481.69946534334798</v>
      </c>
    </row>
    <row r="1047" spans="1:10">
      <c r="A1047" t="s">
        <v>392</v>
      </c>
      <c r="B1047" t="s">
        <v>143</v>
      </c>
      <c r="C1047" t="s">
        <v>359</v>
      </c>
      <c r="D1047" t="s">
        <v>356</v>
      </c>
      <c r="E1047">
        <v>355.46629877043603</v>
      </c>
      <c r="F1047">
        <v>53.554879529465502</v>
      </c>
      <c r="G1047">
        <v>30.139037179875402</v>
      </c>
      <c r="H1047">
        <v>47.664041217406002</v>
      </c>
      <c r="I1047">
        <v>44.937456882880703</v>
      </c>
      <c r="J1047">
        <v>411.68969821568601</v>
      </c>
    </row>
    <row r="1048" spans="1:10">
      <c r="A1048" t="s">
        <v>392</v>
      </c>
      <c r="B1048" t="s">
        <v>143</v>
      </c>
      <c r="C1048" t="s">
        <v>360</v>
      </c>
      <c r="D1048" t="s">
        <v>355</v>
      </c>
      <c r="E1048">
        <v>372.04709857699402</v>
      </c>
      <c r="F1048">
        <v>48.186075735181902</v>
      </c>
      <c r="G1048">
        <v>14.9231245423298</v>
      </c>
      <c r="H1048">
        <v>23.507510931639398</v>
      </c>
      <c r="I1048">
        <v>24.326593568468901</v>
      </c>
      <c r="J1048">
        <v>239.021762143275</v>
      </c>
    </row>
    <row r="1049" spans="1:10">
      <c r="A1049" t="s">
        <v>392</v>
      </c>
      <c r="B1049" t="s">
        <v>143</v>
      </c>
      <c r="C1049" t="s">
        <v>360</v>
      </c>
      <c r="D1049" t="s">
        <v>356</v>
      </c>
      <c r="E1049">
        <v>372.04709857695599</v>
      </c>
      <c r="F1049">
        <v>48.719668689122301</v>
      </c>
      <c r="G1049">
        <v>15.2629755334063</v>
      </c>
      <c r="H1049">
        <v>23.526853217005701</v>
      </c>
      <c r="I1049">
        <v>24.063423997344501</v>
      </c>
      <c r="J1049">
        <v>209.58077919444801</v>
      </c>
    </row>
    <row r="1050" spans="1:10">
      <c r="A1050" t="s">
        <v>392</v>
      </c>
      <c r="B1050" t="s">
        <v>144</v>
      </c>
      <c r="C1050" t="s">
        <v>359</v>
      </c>
      <c r="D1050" t="s">
        <v>355</v>
      </c>
      <c r="E1050">
        <v>271.50867935843797</v>
      </c>
      <c r="F1050">
        <v>50.1981756919714</v>
      </c>
      <c r="G1050">
        <v>28.812763860415501</v>
      </c>
      <c r="H1050">
        <v>50.179930272291401</v>
      </c>
      <c r="I1050">
        <v>49.795625139364901</v>
      </c>
      <c r="J1050">
        <v>583.21285517998501</v>
      </c>
    </row>
    <row r="1051" spans="1:10">
      <c r="A1051" t="s">
        <v>392</v>
      </c>
      <c r="B1051" t="s">
        <v>144</v>
      </c>
      <c r="C1051" t="s">
        <v>359</v>
      </c>
      <c r="D1051" t="s">
        <v>356</v>
      </c>
      <c r="E1051">
        <v>271.50867935847901</v>
      </c>
      <c r="F1051">
        <v>50.435715722166499</v>
      </c>
      <c r="G1051">
        <v>29.4313562246925</v>
      </c>
      <c r="H1051">
        <v>50.214994178325298</v>
      </c>
      <c r="I1051">
        <v>43.594607972575801</v>
      </c>
      <c r="J1051">
        <v>529.58247098494303</v>
      </c>
    </row>
    <row r="1052" spans="1:10">
      <c r="A1052" t="s">
        <v>392</v>
      </c>
      <c r="B1052" t="s">
        <v>144</v>
      </c>
      <c r="C1052" t="s">
        <v>360</v>
      </c>
      <c r="D1052" t="s">
        <v>355</v>
      </c>
      <c r="E1052">
        <v>320.82242291942401</v>
      </c>
      <c r="F1052">
        <v>47.785654236884199</v>
      </c>
      <c r="G1052">
        <v>12.0544049741096</v>
      </c>
      <c r="H1052">
        <v>25.288970731557701</v>
      </c>
      <c r="I1052">
        <v>19.904464538878301</v>
      </c>
      <c r="J1052">
        <v>297.80062850197601</v>
      </c>
    </row>
    <row r="1053" spans="1:10">
      <c r="A1053" t="s">
        <v>392</v>
      </c>
      <c r="B1053" t="s">
        <v>144</v>
      </c>
      <c r="C1053" t="s">
        <v>360</v>
      </c>
      <c r="D1053" t="s">
        <v>356</v>
      </c>
      <c r="E1053">
        <v>320.822422919465</v>
      </c>
      <c r="F1053">
        <v>48.433350533844298</v>
      </c>
      <c r="G1053">
        <v>12.331715479073001</v>
      </c>
      <c r="H1053">
        <v>25.3087134902581</v>
      </c>
      <c r="I1053">
        <v>19.214389559017</v>
      </c>
      <c r="J1053">
        <v>308.54460545367601</v>
      </c>
    </row>
    <row r="1054" spans="1:10">
      <c r="A1054" t="s">
        <v>392</v>
      </c>
      <c r="B1054" t="s">
        <v>145</v>
      </c>
      <c r="C1054" t="s">
        <v>359</v>
      </c>
      <c r="D1054" t="s">
        <v>355</v>
      </c>
      <c r="E1054">
        <v>158.475495343592</v>
      </c>
      <c r="F1054">
        <v>43.836655901639503</v>
      </c>
      <c r="G1054">
        <v>13.4077372613752</v>
      </c>
      <c r="H1054">
        <v>49.724711948063302</v>
      </c>
      <c r="I1054">
        <v>26.169890920924399</v>
      </c>
      <c r="J1054">
        <v>799.54811410192201</v>
      </c>
    </row>
    <row r="1055" spans="1:10">
      <c r="A1055" t="s">
        <v>392</v>
      </c>
      <c r="B1055" t="s">
        <v>145</v>
      </c>
      <c r="C1055" t="s">
        <v>359</v>
      </c>
      <c r="D1055" t="s">
        <v>356</v>
      </c>
      <c r="E1055">
        <v>158.475495343463</v>
      </c>
      <c r="F1055">
        <v>43.895704609254999</v>
      </c>
      <c r="G1055">
        <v>13.9904626421385</v>
      </c>
      <c r="H1055">
        <v>49.760912558223502</v>
      </c>
      <c r="I1055">
        <v>18.134628097311602</v>
      </c>
      <c r="J1055">
        <v>780.34306703704203</v>
      </c>
    </row>
    <row r="1056" spans="1:10">
      <c r="A1056" t="s">
        <v>392</v>
      </c>
      <c r="B1056" t="s">
        <v>145</v>
      </c>
      <c r="C1056" t="s">
        <v>360</v>
      </c>
      <c r="D1056" t="s">
        <v>355</v>
      </c>
      <c r="E1056">
        <v>83.870672052414406</v>
      </c>
      <c r="F1056">
        <v>29.136403424180301</v>
      </c>
      <c r="G1056">
        <v>4.8633959200249803</v>
      </c>
      <c r="H1056">
        <v>29.9169022899971</v>
      </c>
      <c r="I1056">
        <v>9.1611181197571305</v>
      </c>
      <c r="J1056">
        <v>373.83730452300398</v>
      </c>
    </row>
    <row r="1057" spans="1:10">
      <c r="A1057" t="s">
        <v>392</v>
      </c>
      <c r="B1057" t="s">
        <v>145</v>
      </c>
      <c r="C1057" t="s">
        <v>360</v>
      </c>
      <c r="D1057" t="s">
        <v>356</v>
      </c>
      <c r="E1057">
        <v>83.870672052418797</v>
      </c>
      <c r="F1057">
        <v>29.4431267780365</v>
      </c>
      <c r="G1057">
        <v>5.0468973604924798</v>
      </c>
      <c r="H1057">
        <v>29.938507796801201</v>
      </c>
      <c r="I1057">
        <v>7.08674189647419</v>
      </c>
      <c r="J1057">
        <v>391.30960416983402</v>
      </c>
    </row>
    <row r="1058" spans="1:10">
      <c r="A1058" t="s">
        <v>392</v>
      </c>
      <c r="B1058" t="s">
        <v>146</v>
      </c>
      <c r="C1058" t="s">
        <v>359</v>
      </c>
      <c r="D1058" t="s">
        <v>355</v>
      </c>
      <c r="E1058">
        <v>459.42467350135001</v>
      </c>
      <c r="F1058">
        <v>100.176759370792</v>
      </c>
      <c r="G1058">
        <v>52.061416373383601</v>
      </c>
      <c r="H1058">
        <v>89.6519026449172</v>
      </c>
      <c r="I1058">
        <v>112.557870980364</v>
      </c>
      <c r="J1058">
        <v>1245.4558423211499</v>
      </c>
    </row>
    <row r="1059" spans="1:10">
      <c r="A1059" t="s">
        <v>392</v>
      </c>
      <c r="B1059" t="s">
        <v>146</v>
      </c>
      <c r="C1059" t="s">
        <v>359</v>
      </c>
      <c r="D1059" t="s">
        <v>356</v>
      </c>
      <c r="E1059">
        <v>459.42467350156898</v>
      </c>
      <c r="F1059">
        <v>100.565706810433</v>
      </c>
      <c r="G1059">
        <v>53.659404508922599</v>
      </c>
      <c r="H1059">
        <v>89.751406112918801</v>
      </c>
      <c r="I1059">
        <v>62.134537513403203</v>
      </c>
      <c r="J1059">
        <v>1153.2573163602699</v>
      </c>
    </row>
    <row r="1060" spans="1:10">
      <c r="A1060" t="s">
        <v>392</v>
      </c>
      <c r="B1060" t="s">
        <v>146</v>
      </c>
      <c r="C1060" t="s">
        <v>360</v>
      </c>
      <c r="D1060" t="s">
        <v>355</v>
      </c>
      <c r="E1060">
        <v>521.37783302448202</v>
      </c>
      <c r="F1060">
        <v>90.031889575544199</v>
      </c>
      <c r="G1060">
        <v>20.136423954905901</v>
      </c>
      <c r="H1060">
        <v>65.945397431429797</v>
      </c>
      <c r="I1060">
        <v>42.239486474410903</v>
      </c>
      <c r="J1060">
        <v>607.81085470952905</v>
      </c>
    </row>
    <row r="1061" spans="1:10">
      <c r="A1061" t="s">
        <v>392</v>
      </c>
      <c r="B1061" t="s">
        <v>146</v>
      </c>
      <c r="C1061" t="s">
        <v>360</v>
      </c>
      <c r="D1061" t="s">
        <v>356</v>
      </c>
      <c r="E1061">
        <v>521.37783302462503</v>
      </c>
      <c r="F1061">
        <v>90.814675154671605</v>
      </c>
      <c r="G1061">
        <v>20.591830450324199</v>
      </c>
      <c r="H1061">
        <v>66.005617087994295</v>
      </c>
      <c r="I1061">
        <v>25.4040251103057</v>
      </c>
      <c r="J1061">
        <v>577.92769592694299</v>
      </c>
    </row>
    <row r="1062" spans="1:10">
      <c r="A1062" t="s">
        <v>392</v>
      </c>
      <c r="B1062" t="s">
        <v>147</v>
      </c>
      <c r="C1062" t="s">
        <v>359</v>
      </c>
      <c r="D1062" t="s">
        <v>355</v>
      </c>
      <c r="E1062">
        <v>270.08606163241598</v>
      </c>
      <c r="F1062">
        <v>121.642289565262</v>
      </c>
      <c r="G1062">
        <v>48.339042781089198</v>
      </c>
      <c r="H1062">
        <v>84.725541962252905</v>
      </c>
      <c r="I1062">
        <v>93.452545150260505</v>
      </c>
      <c r="J1062">
        <v>575.17495387157999</v>
      </c>
    </row>
    <row r="1063" spans="1:10">
      <c r="A1063" t="s">
        <v>392</v>
      </c>
      <c r="B1063" t="s">
        <v>147</v>
      </c>
      <c r="C1063" t="s">
        <v>359</v>
      </c>
      <c r="D1063" t="s">
        <v>356</v>
      </c>
      <c r="E1063">
        <v>270.08606163239</v>
      </c>
      <c r="F1063">
        <v>122.101824723677</v>
      </c>
      <c r="G1063">
        <v>49.334104662105503</v>
      </c>
      <c r="H1063">
        <v>84.765390461101802</v>
      </c>
      <c r="I1063">
        <v>64.836576574084802</v>
      </c>
      <c r="J1063">
        <v>434.30254729386598</v>
      </c>
    </row>
    <row r="1064" spans="1:10">
      <c r="A1064" t="s">
        <v>392</v>
      </c>
      <c r="B1064" t="s">
        <v>147</v>
      </c>
      <c r="C1064" t="s">
        <v>360</v>
      </c>
      <c r="D1064" t="s">
        <v>355</v>
      </c>
      <c r="E1064">
        <v>216.43321596273299</v>
      </c>
      <c r="F1064">
        <v>125.296903242082</v>
      </c>
      <c r="G1064">
        <v>18.687721212697401</v>
      </c>
      <c r="H1064">
        <v>54.849284800957797</v>
      </c>
      <c r="I1064">
        <v>34.238953415724801</v>
      </c>
      <c r="J1064">
        <v>329.30605021599899</v>
      </c>
    </row>
    <row r="1065" spans="1:10">
      <c r="A1065" t="s">
        <v>392</v>
      </c>
      <c r="B1065" t="s">
        <v>147</v>
      </c>
      <c r="C1065" t="s">
        <v>360</v>
      </c>
      <c r="D1065" t="s">
        <v>356</v>
      </c>
      <c r="E1065">
        <v>216.43321596285199</v>
      </c>
      <c r="F1065">
        <v>126.021972334529</v>
      </c>
      <c r="G1065">
        <v>18.898691334999199</v>
      </c>
      <c r="H1065">
        <v>54.8728846101397</v>
      </c>
      <c r="I1065">
        <v>26.89309142115</v>
      </c>
      <c r="J1065">
        <v>265.99887907940803</v>
      </c>
    </row>
    <row r="1066" spans="1:10">
      <c r="A1066" t="s">
        <v>392</v>
      </c>
      <c r="B1066" t="s">
        <v>148</v>
      </c>
      <c r="C1066" t="s">
        <v>359</v>
      </c>
      <c r="D1066" t="s">
        <v>355</v>
      </c>
      <c r="E1066">
        <v>572.36548636579505</v>
      </c>
      <c r="F1066">
        <v>83.077194352449595</v>
      </c>
      <c r="G1066">
        <v>44.306848097917602</v>
      </c>
      <c r="H1066">
        <v>28.7547865629165</v>
      </c>
      <c r="I1066">
        <v>76.798684283557293</v>
      </c>
      <c r="J1066">
        <v>198.03052348901099</v>
      </c>
    </row>
    <row r="1067" spans="1:10">
      <c r="A1067" t="s">
        <v>392</v>
      </c>
      <c r="B1067" t="s">
        <v>148</v>
      </c>
      <c r="C1067" t="s">
        <v>359</v>
      </c>
      <c r="D1067" t="s">
        <v>356</v>
      </c>
      <c r="E1067">
        <v>572.36548636580403</v>
      </c>
      <c r="F1067">
        <v>83.306617077375904</v>
      </c>
      <c r="G1067">
        <v>44.992706814582498</v>
      </c>
      <c r="H1067">
        <v>28.784283066215501</v>
      </c>
      <c r="I1067">
        <v>66.415460457926002</v>
      </c>
      <c r="J1067">
        <v>188.93024788642299</v>
      </c>
    </row>
    <row r="1068" spans="1:10">
      <c r="A1068" t="s">
        <v>392</v>
      </c>
      <c r="B1068" t="s">
        <v>148</v>
      </c>
      <c r="C1068" t="s">
        <v>360</v>
      </c>
      <c r="D1068" t="s">
        <v>355</v>
      </c>
      <c r="E1068">
        <v>795.65057915606099</v>
      </c>
      <c r="F1068">
        <v>133.91577031229701</v>
      </c>
      <c r="G1068">
        <v>20.043902444570499</v>
      </c>
      <c r="H1068">
        <v>16.4362409320645</v>
      </c>
      <c r="I1068">
        <v>33.543217467622902</v>
      </c>
      <c r="J1068">
        <v>241.11982852558199</v>
      </c>
    </row>
    <row r="1069" spans="1:10">
      <c r="A1069" t="s">
        <v>392</v>
      </c>
      <c r="B1069" t="s">
        <v>148</v>
      </c>
      <c r="C1069" t="s">
        <v>360</v>
      </c>
      <c r="D1069" t="s">
        <v>356</v>
      </c>
      <c r="E1069">
        <v>795.65057915611806</v>
      </c>
      <c r="F1069">
        <v>134.49571969030799</v>
      </c>
      <c r="G1069">
        <v>20.165896847510101</v>
      </c>
      <c r="H1069">
        <v>16.453092892891998</v>
      </c>
      <c r="I1069">
        <v>30.968807574545298</v>
      </c>
      <c r="J1069">
        <v>254.96738391853799</v>
      </c>
    </row>
    <row r="1070" spans="1:10">
      <c r="A1070" t="s">
        <v>392</v>
      </c>
      <c r="B1070" t="s">
        <v>149</v>
      </c>
      <c r="C1070" t="s">
        <v>359</v>
      </c>
      <c r="D1070" t="s">
        <v>355</v>
      </c>
      <c r="E1070">
        <v>309.95334211939399</v>
      </c>
      <c r="F1070">
        <v>37.7911931563983</v>
      </c>
      <c r="G1070">
        <v>89.173505624340393</v>
      </c>
      <c r="H1070">
        <v>28.5228449279664</v>
      </c>
      <c r="I1070">
        <v>146.845406486396</v>
      </c>
      <c r="J1070">
        <v>79.722048990737903</v>
      </c>
    </row>
    <row r="1071" spans="1:10">
      <c r="A1071" t="s">
        <v>392</v>
      </c>
      <c r="B1071" t="s">
        <v>149</v>
      </c>
      <c r="C1071" t="s">
        <v>359</v>
      </c>
      <c r="D1071" t="s">
        <v>356</v>
      </c>
      <c r="E1071">
        <v>309.953342119399</v>
      </c>
      <c r="F1071">
        <v>37.986304885113803</v>
      </c>
      <c r="G1071">
        <v>89.933318559521595</v>
      </c>
      <c r="H1071">
        <v>28.520922096388599</v>
      </c>
      <c r="I1071">
        <v>139.830146069037</v>
      </c>
      <c r="J1071">
        <v>105.155061409875</v>
      </c>
    </row>
    <row r="1072" spans="1:10">
      <c r="A1072" t="s">
        <v>392</v>
      </c>
      <c r="B1072" t="s">
        <v>149</v>
      </c>
      <c r="C1072" t="s">
        <v>360</v>
      </c>
      <c r="D1072" t="s">
        <v>355</v>
      </c>
      <c r="E1072">
        <v>885.41179894836898</v>
      </c>
      <c r="F1072">
        <v>107.53690682444601</v>
      </c>
      <c r="G1072">
        <v>33.115467455798701</v>
      </c>
      <c r="H1072">
        <v>22.7193030840243</v>
      </c>
      <c r="I1072">
        <v>54.336084017037798</v>
      </c>
      <c r="J1072">
        <v>188.991641754868</v>
      </c>
    </row>
    <row r="1073" spans="1:10">
      <c r="A1073" t="s">
        <v>392</v>
      </c>
      <c r="B1073" t="s">
        <v>149</v>
      </c>
      <c r="C1073" t="s">
        <v>360</v>
      </c>
      <c r="D1073" t="s">
        <v>356</v>
      </c>
      <c r="E1073">
        <v>885.41179894838501</v>
      </c>
      <c r="F1073">
        <v>108.170158509985</v>
      </c>
      <c r="G1073">
        <v>33.3456685644692</v>
      </c>
      <c r="H1073">
        <v>22.733450610037298</v>
      </c>
      <c r="I1073">
        <v>52.048007195702198</v>
      </c>
      <c r="J1073">
        <v>235.56926782653301</v>
      </c>
    </row>
    <row r="1074" spans="1:10">
      <c r="A1074" t="s">
        <v>392</v>
      </c>
      <c r="B1074" t="s">
        <v>150</v>
      </c>
      <c r="C1074" t="s">
        <v>359</v>
      </c>
      <c r="D1074" t="s">
        <v>355</v>
      </c>
      <c r="E1074">
        <v>876.98924664454296</v>
      </c>
      <c r="F1074">
        <v>102.799899786569</v>
      </c>
      <c r="G1074">
        <v>66.635759636053194</v>
      </c>
      <c r="H1074">
        <v>18.014246653185999</v>
      </c>
      <c r="I1074">
        <v>111.844684230203</v>
      </c>
      <c r="J1074">
        <v>325.70524882789999</v>
      </c>
    </row>
    <row r="1075" spans="1:10">
      <c r="A1075" t="s">
        <v>392</v>
      </c>
      <c r="B1075" t="s">
        <v>150</v>
      </c>
      <c r="C1075" t="s">
        <v>359</v>
      </c>
      <c r="D1075" t="s">
        <v>356</v>
      </c>
      <c r="E1075">
        <v>876.98924664456604</v>
      </c>
      <c r="F1075">
        <v>103.024268140139</v>
      </c>
      <c r="G1075">
        <v>67.3521884464284</v>
      </c>
      <c r="H1075">
        <v>18.042814795521799</v>
      </c>
      <c r="I1075">
        <v>102.71929547069399</v>
      </c>
      <c r="J1075">
        <v>237.74001797355501</v>
      </c>
    </row>
    <row r="1076" spans="1:10">
      <c r="A1076" t="s">
        <v>392</v>
      </c>
      <c r="B1076" t="s">
        <v>150</v>
      </c>
      <c r="C1076" t="s">
        <v>360</v>
      </c>
      <c r="D1076" t="s">
        <v>355</v>
      </c>
      <c r="E1076">
        <v>970.88551272116104</v>
      </c>
      <c r="F1076">
        <v>169.67184938567701</v>
      </c>
      <c r="G1076">
        <v>26.550668767468601</v>
      </c>
      <c r="H1076">
        <v>14.960229469464799</v>
      </c>
      <c r="I1076">
        <v>43.922580370437501</v>
      </c>
      <c r="J1076">
        <v>298.58428777454202</v>
      </c>
    </row>
    <row r="1077" spans="1:10">
      <c r="A1077" t="s">
        <v>392</v>
      </c>
      <c r="B1077" t="s">
        <v>150</v>
      </c>
      <c r="C1077" t="s">
        <v>360</v>
      </c>
      <c r="D1077" t="s">
        <v>356</v>
      </c>
      <c r="E1077">
        <v>970.88551272115706</v>
      </c>
      <c r="F1077">
        <v>170.350797951435</v>
      </c>
      <c r="G1077">
        <v>26.712913128445301</v>
      </c>
      <c r="H1077">
        <v>14.9733131680618</v>
      </c>
      <c r="I1077">
        <v>41.397219132114103</v>
      </c>
      <c r="J1077">
        <v>334.71849299568498</v>
      </c>
    </row>
    <row r="1078" spans="1:10">
      <c r="A1078" t="s">
        <v>392</v>
      </c>
      <c r="B1078" t="s">
        <v>151</v>
      </c>
      <c r="C1078" t="s">
        <v>359</v>
      </c>
      <c r="D1078" t="s">
        <v>355</v>
      </c>
      <c r="E1078">
        <v>340.20541843669798</v>
      </c>
      <c r="F1078">
        <v>115.321639226798</v>
      </c>
      <c r="G1078">
        <v>45.304474611832298</v>
      </c>
      <c r="H1078">
        <v>37.172227011784997</v>
      </c>
      <c r="I1078">
        <v>78.402100025995395</v>
      </c>
      <c r="J1078">
        <v>551.79817854353905</v>
      </c>
    </row>
    <row r="1079" spans="1:10">
      <c r="A1079" t="s">
        <v>392</v>
      </c>
      <c r="B1079" t="s">
        <v>151</v>
      </c>
      <c r="C1079" t="s">
        <v>359</v>
      </c>
      <c r="D1079" t="s">
        <v>356</v>
      </c>
      <c r="E1079">
        <v>340.20541843672299</v>
      </c>
      <c r="F1079">
        <v>115.651302403586</v>
      </c>
      <c r="G1079">
        <v>46.063465611934703</v>
      </c>
      <c r="H1079">
        <v>37.201539280989998</v>
      </c>
      <c r="I1079">
        <v>68.060375189344199</v>
      </c>
      <c r="J1079">
        <v>393.67811440866302</v>
      </c>
    </row>
    <row r="1080" spans="1:10">
      <c r="A1080" t="s">
        <v>392</v>
      </c>
      <c r="B1080" t="s">
        <v>151</v>
      </c>
      <c r="C1080" t="s">
        <v>360</v>
      </c>
      <c r="D1080" t="s">
        <v>355</v>
      </c>
      <c r="E1080">
        <v>401.04286269052199</v>
      </c>
      <c r="F1080">
        <v>121.25046173274001</v>
      </c>
      <c r="G1080">
        <v>20.708278070543599</v>
      </c>
      <c r="H1080">
        <v>28.507701523501702</v>
      </c>
      <c r="I1080">
        <v>34.604540074420299</v>
      </c>
      <c r="J1080">
        <v>299.08580430848002</v>
      </c>
    </row>
    <row r="1081" spans="1:10">
      <c r="A1081" t="s">
        <v>392</v>
      </c>
      <c r="B1081" t="s">
        <v>151</v>
      </c>
      <c r="C1081" t="s">
        <v>360</v>
      </c>
      <c r="D1081" t="s">
        <v>356</v>
      </c>
      <c r="E1081">
        <v>401.04286269054302</v>
      </c>
      <c r="F1081">
        <v>121.958434121834</v>
      </c>
      <c r="G1081">
        <v>20.925286029759398</v>
      </c>
      <c r="H1081">
        <v>28.525297964321201</v>
      </c>
      <c r="I1081">
        <v>32.132023621426796</v>
      </c>
      <c r="J1081">
        <v>300.04762090823903</v>
      </c>
    </row>
    <row r="1082" spans="1:10">
      <c r="A1082" t="s">
        <v>392</v>
      </c>
      <c r="B1082" t="s">
        <v>152</v>
      </c>
      <c r="C1082" t="s">
        <v>359</v>
      </c>
      <c r="D1082" t="s">
        <v>355</v>
      </c>
      <c r="E1082">
        <v>212.91090625849199</v>
      </c>
      <c r="F1082">
        <v>107.066010315756</v>
      </c>
      <c r="G1082">
        <v>49.741987945807402</v>
      </c>
      <c r="H1082">
        <v>39.527274540160803</v>
      </c>
      <c r="I1082">
        <v>82.826008633699402</v>
      </c>
      <c r="J1082">
        <v>451.748706624291</v>
      </c>
    </row>
    <row r="1083" spans="1:10">
      <c r="A1083" t="s">
        <v>392</v>
      </c>
      <c r="B1083" t="s">
        <v>152</v>
      </c>
      <c r="C1083" t="s">
        <v>359</v>
      </c>
      <c r="D1083" t="s">
        <v>356</v>
      </c>
      <c r="E1083">
        <v>212.91090625847599</v>
      </c>
      <c r="F1083">
        <v>107.414945144878</v>
      </c>
      <c r="G1083">
        <v>50.411816392233803</v>
      </c>
      <c r="H1083">
        <v>39.556272921095598</v>
      </c>
      <c r="I1083">
        <v>77.582367893124498</v>
      </c>
      <c r="J1083">
        <v>322.93749226522698</v>
      </c>
    </row>
    <row r="1084" spans="1:10">
      <c r="A1084" t="s">
        <v>392</v>
      </c>
      <c r="B1084" t="s">
        <v>152</v>
      </c>
      <c r="C1084" t="s">
        <v>360</v>
      </c>
      <c r="D1084" t="s">
        <v>355</v>
      </c>
      <c r="E1084">
        <v>189.16193094731801</v>
      </c>
      <c r="F1084">
        <v>106.131602883509</v>
      </c>
      <c r="G1084">
        <v>18.036578430377901</v>
      </c>
      <c r="H1084">
        <v>23.778412836305801</v>
      </c>
      <c r="I1084">
        <v>29.295496762490501</v>
      </c>
      <c r="J1084">
        <v>262.01721455838498</v>
      </c>
    </row>
    <row r="1085" spans="1:10">
      <c r="A1085" t="s">
        <v>392</v>
      </c>
      <c r="B1085" t="s">
        <v>152</v>
      </c>
      <c r="C1085" t="s">
        <v>360</v>
      </c>
      <c r="D1085" t="s">
        <v>356</v>
      </c>
      <c r="E1085">
        <v>189.161930947348</v>
      </c>
      <c r="F1085">
        <v>106.67337405694001</v>
      </c>
      <c r="G1085">
        <v>18.243082974327098</v>
      </c>
      <c r="H1085">
        <v>23.795872055231701</v>
      </c>
      <c r="I1085">
        <v>28.8270387869016</v>
      </c>
      <c r="J1085">
        <v>212.217423746137</v>
      </c>
    </row>
    <row r="1086" spans="1:10">
      <c r="A1086" t="s">
        <v>392</v>
      </c>
      <c r="B1086" t="s">
        <v>153</v>
      </c>
      <c r="C1086" t="s">
        <v>359</v>
      </c>
      <c r="D1086" t="s">
        <v>355</v>
      </c>
      <c r="E1086">
        <v>211.205180379914</v>
      </c>
      <c r="F1086">
        <v>92.889069107785701</v>
      </c>
      <c r="G1086">
        <v>43.141366920769599</v>
      </c>
      <c r="H1086">
        <v>43.887531425486699</v>
      </c>
      <c r="I1086">
        <v>73.454120297425902</v>
      </c>
      <c r="J1086">
        <v>516.45733948961595</v>
      </c>
    </row>
    <row r="1087" spans="1:10">
      <c r="A1087" t="s">
        <v>392</v>
      </c>
      <c r="B1087" t="s">
        <v>153</v>
      </c>
      <c r="C1087" t="s">
        <v>359</v>
      </c>
      <c r="D1087" t="s">
        <v>356</v>
      </c>
      <c r="E1087">
        <v>211.20518037991999</v>
      </c>
      <c r="F1087">
        <v>93.188388847022395</v>
      </c>
      <c r="G1087">
        <v>43.825123863988203</v>
      </c>
      <c r="H1087">
        <v>43.9165154499496</v>
      </c>
      <c r="I1087">
        <v>65.903304453314405</v>
      </c>
      <c r="J1087">
        <v>412.74822755849902</v>
      </c>
    </row>
    <row r="1088" spans="1:10">
      <c r="A1088" t="s">
        <v>392</v>
      </c>
      <c r="B1088" t="s">
        <v>153</v>
      </c>
      <c r="C1088" t="s">
        <v>360</v>
      </c>
      <c r="D1088" t="s">
        <v>355</v>
      </c>
      <c r="E1088">
        <v>196.78355468708099</v>
      </c>
      <c r="F1088">
        <v>107.923975407502</v>
      </c>
      <c r="G1088">
        <v>22.5382028478917</v>
      </c>
      <c r="H1088">
        <v>23.464155280593801</v>
      </c>
      <c r="I1088">
        <v>36.3489882095258</v>
      </c>
      <c r="J1088">
        <v>281.79367716249601</v>
      </c>
    </row>
    <row r="1089" spans="1:10">
      <c r="A1089" t="s">
        <v>392</v>
      </c>
      <c r="B1089" t="s">
        <v>153</v>
      </c>
      <c r="C1089" t="s">
        <v>360</v>
      </c>
      <c r="D1089" t="s">
        <v>356</v>
      </c>
      <c r="E1089">
        <v>196.78355468706201</v>
      </c>
      <c r="F1089">
        <v>108.620432249243</v>
      </c>
      <c r="G1089">
        <v>22.7826349641951</v>
      </c>
      <c r="H1089">
        <v>23.479838032625398</v>
      </c>
      <c r="I1089">
        <v>36.253835121718801</v>
      </c>
      <c r="J1089">
        <v>288.89065841267302</v>
      </c>
    </row>
    <row r="1090" spans="1:10">
      <c r="A1090" t="s">
        <v>392</v>
      </c>
      <c r="B1090" t="s">
        <v>154</v>
      </c>
      <c r="C1090" t="s">
        <v>359</v>
      </c>
      <c r="D1090" t="s">
        <v>355</v>
      </c>
      <c r="E1090">
        <v>180.812471103929</v>
      </c>
      <c r="F1090">
        <v>57.792548648500798</v>
      </c>
      <c r="G1090">
        <v>26.717087367229599</v>
      </c>
      <c r="H1090">
        <v>24.481882761311201</v>
      </c>
      <c r="I1090">
        <v>44.065248221629702</v>
      </c>
      <c r="J1090">
        <v>1161.08035717505</v>
      </c>
    </row>
    <row r="1091" spans="1:10">
      <c r="A1091" t="s">
        <v>392</v>
      </c>
      <c r="B1091" t="s">
        <v>154</v>
      </c>
      <c r="C1091" t="s">
        <v>359</v>
      </c>
      <c r="D1091" t="s">
        <v>356</v>
      </c>
      <c r="E1091">
        <v>180.81247110405499</v>
      </c>
      <c r="F1091">
        <v>58.133626058233602</v>
      </c>
      <c r="G1091">
        <v>27.462110965831499</v>
      </c>
      <c r="H1091">
        <v>24.524812979103999</v>
      </c>
      <c r="I1091">
        <v>43.331260634160998</v>
      </c>
      <c r="J1091">
        <v>1103.64199744998</v>
      </c>
    </row>
    <row r="1092" spans="1:10">
      <c r="A1092" t="s">
        <v>392</v>
      </c>
      <c r="B1092" t="s">
        <v>154</v>
      </c>
      <c r="C1092" t="s">
        <v>360</v>
      </c>
      <c r="D1092" t="s">
        <v>355</v>
      </c>
      <c r="E1092">
        <v>84.267523235041295</v>
      </c>
      <c r="F1092">
        <v>21.216630086987902</v>
      </c>
      <c r="G1092">
        <v>18.5366040843649</v>
      </c>
      <c r="H1092">
        <v>21.917507038469498</v>
      </c>
      <c r="I1092">
        <v>28.247501282142998</v>
      </c>
      <c r="J1092">
        <v>417.86387683911801</v>
      </c>
    </row>
    <row r="1093" spans="1:10">
      <c r="A1093" t="s">
        <v>392</v>
      </c>
      <c r="B1093" t="s">
        <v>154</v>
      </c>
      <c r="C1093" t="s">
        <v>360</v>
      </c>
      <c r="D1093" t="s">
        <v>356</v>
      </c>
      <c r="E1093">
        <v>84.267523235078798</v>
      </c>
      <c r="F1093">
        <v>21.249173494664198</v>
      </c>
      <c r="G1093">
        <v>19.225823554959501</v>
      </c>
      <c r="H1093">
        <v>21.943858494159599</v>
      </c>
      <c r="I1093">
        <v>32.392213421259498</v>
      </c>
      <c r="J1093">
        <v>405.989828658558</v>
      </c>
    </row>
    <row r="1094" spans="1:10">
      <c r="A1094" t="s">
        <v>392</v>
      </c>
      <c r="B1094" t="s">
        <v>155</v>
      </c>
      <c r="C1094" t="s">
        <v>359</v>
      </c>
      <c r="D1094" t="s">
        <v>355</v>
      </c>
      <c r="E1094">
        <v>95.6277561229425</v>
      </c>
      <c r="F1094">
        <v>62.736061277560097</v>
      </c>
      <c r="G1094">
        <v>22.411822769462599</v>
      </c>
      <c r="H1094">
        <v>46.156824664249001</v>
      </c>
      <c r="I1094">
        <v>36.839771957140101</v>
      </c>
      <c r="J1094">
        <v>1082.4351805917599</v>
      </c>
    </row>
    <row r="1095" spans="1:10">
      <c r="A1095" t="s">
        <v>392</v>
      </c>
      <c r="B1095" t="s">
        <v>155</v>
      </c>
      <c r="C1095" t="s">
        <v>359</v>
      </c>
      <c r="D1095" t="s">
        <v>356</v>
      </c>
      <c r="E1095">
        <v>95.627756123026899</v>
      </c>
      <c r="F1095">
        <v>63.1594736835373</v>
      </c>
      <c r="G1095">
        <v>23.176434199185501</v>
      </c>
      <c r="H1095">
        <v>46.199460032195397</v>
      </c>
      <c r="I1095">
        <v>36.971580009884903</v>
      </c>
      <c r="J1095">
        <v>994.33056774172996</v>
      </c>
    </row>
    <row r="1096" spans="1:10">
      <c r="A1096" t="s">
        <v>392</v>
      </c>
      <c r="B1096" t="s">
        <v>155</v>
      </c>
      <c r="C1096" t="s">
        <v>360</v>
      </c>
      <c r="D1096" t="s">
        <v>355</v>
      </c>
      <c r="E1096">
        <v>59.307383635436999</v>
      </c>
      <c r="F1096">
        <v>25.349734973887202</v>
      </c>
      <c r="G1096">
        <v>17.479491662797301</v>
      </c>
      <c r="H1096">
        <v>24.879529279235001</v>
      </c>
      <c r="I1096">
        <v>26.4718386711059</v>
      </c>
      <c r="J1096">
        <v>390.83857072357802</v>
      </c>
    </row>
    <row r="1097" spans="1:10">
      <c r="A1097" t="s">
        <v>392</v>
      </c>
      <c r="B1097" t="s">
        <v>155</v>
      </c>
      <c r="C1097" t="s">
        <v>360</v>
      </c>
      <c r="D1097" t="s">
        <v>356</v>
      </c>
      <c r="E1097">
        <v>59.3073836354449</v>
      </c>
      <c r="F1097">
        <v>25.438765450941901</v>
      </c>
      <c r="G1097">
        <v>18.1785422815766</v>
      </c>
      <c r="H1097">
        <v>24.904173752253602</v>
      </c>
      <c r="I1097">
        <v>30.789219501405601</v>
      </c>
      <c r="J1097">
        <v>360.73025587360098</v>
      </c>
    </row>
    <row r="1098" spans="1:10">
      <c r="A1098" t="s">
        <v>392</v>
      </c>
      <c r="B1098" t="s">
        <v>156</v>
      </c>
      <c r="C1098" t="s">
        <v>359</v>
      </c>
      <c r="D1098" t="s">
        <v>355</v>
      </c>
      <c r="E1098">
        <v>163.15445625935001</v>
      </c>
      <c r="F1098">
        <v>61.631621976186501</v>
      </c>
      <c r="G1098">
        <v>16.551434572427102</v>
      </c>
      <c r="H1098">
        <v>31.2177142306967</v>
      </c>
      <c r="I1098">
        <v>31.386478525437301</v>
      </c>
      <c r="J1098">
        <v>1158.7755201633399</v>
      </c>
    </row>
    <row r="1099" spans="1:10">
      <c r="A1099" t="s">
        <v>392</v>
      </c>
      <c r="B1099" t="s">
        <v>156</v>
      </c>
      <c r="C1099" t="s">
        <v>359</v>
      </c>
      <c r="D1099" t="s">
        <v>356</v>
      </c>
      <c r="E1099">
        <v>163.154456259222</v>
      </c>
      <c r="F1099">
        <v>61.984593719601598</v>
      </c>
      <c r="G1099">
        <v>17.182876664352499</v>
      </c>
      <c r="H1099">
        <v>31.262836094378599</v>
      </c>
      <c r="I1099">
        <v>23.668440273651001</v>
      </c>
      <c r="J1099">
        <v>1096.8970870170699</v>
      </c>
    </row>
    <row r="1100" spans="1:10">
      <c r="A1100" t="s">
        <v>392</v>
      </c>
      <c r="B1100" t="s">
        <v>156</v>
      </c>
      <c r="C1100" t="s">
        <v>360</v>
      </c>
      <c r="D1100" t="s">
        <v>355</v>
      </c>
      <c r="E1100">
        <v>106.049379565221</v>
      </c>
      <c r="F1100">
        <v>25.183558794450299</v>
      </c>
      <c r="G1100">
        <v>12.5023958553885</v>
      </c>
      <c r="H1100">
        <v>22.557878958785199</v>
      </c>
      <c r="I1100">
        <v>20.658545888406501</v>
      </c>
      <c r="J1100">
        <v>417.30790512423198</v>
      </c>
    </row>
    <row r="1101" spans="1:10">
      <c r="A1101" t="s">
        <v>392</v>
      </c>
      <c r="B1101" t="s">
        <v>156</v>
      </c>
      <c r="C1101" t="s">
        <v>360</v>
      </c>
      <c r="D1101" t="s">
        <v>356</v>
      </c>
      <c r="E1101">
        <v>106.049379565198</v>
      </c>
      <c r="F1101">
        <v>25.271843038158401</v>
      </c>
      <c r="G1101">
        <v>13.478366369015101</v>
      </c>
      <c r="H1101">
        <v>22.584852339324801</v>
      </c>
      <c r="I1101">
        <v>21.2703621619724</v>
      </c>
      <c r="J1101">
        <v>400.28470716376802</v>
      </c>
    </row>
    <row r="1102" spans="1:10">
      <c r="A1102" t="s">
        <v>392</v>
      </c>
      <c r="B1102" t="s">
        <v>157</v>
      </c>
      <c r="C1102" t="s">
        <v>359</v>
      </c>
      <c r="D1102" t="s">
        <v>355</v>
      </c>
      <c r="E1102">
        <v>247.18307619348499</v>
      </c>
      <c r="F1102">
        <v>69.3921869790409</v>
      </c>
      <c r="G1102">
        <v>11.959078301097801</v>
      </c>
      <c r="H1102">
        <v>46.833030375141</v>
      </c>
      <c r="I1102">
        <v>23.9510410573568</v>
      </c>
      <c r="J1102">
        <v>1102.1663681294201</v>
      </c>
    </row>
    <row r="1103" spans="1:10">
      <c r="A1103" t="s">
        <v>392</v>
      </c>
      <c r="B1103" t="s">
        <v>157</v>
      </c>
      <c r="C1103" t="s">
        <v>359</v>
      </c>
      <c r="D1103" t="s">
        <v>356</v>
      </c>
      <c r="E1103">
        <v>247.18307619341101</v>
      </c>
      <c r="F1103">
        <v>69.847959194714704</v>
      </c>
      <c r="G1103">
        <v>12.6250542471298</v>
      </c>
      <c r="H1103">
        <v>46.876473181553102</v>
      </c>
      <c r="I1103">
        <v>17.295755263209301</v>
      </c>
      <c r="J1103">
        <v>997.64928620083504</v>
      </c>
    </row>
    <row r="1104" spans="1:10">
      <c r="A1104" t="s">
        <v>392</v>
      </c>
      <c r="B1104" t="s">
        <v>157</v>
      </c>
      <c r="C1104" t="s">
        <v>360</v>
      </c>
      <c r="D1104" t="s">
        <v>355</v>
      </c>
      <c r="E1104">
        <v>96.411867629677303</v>
      </c>
      <c r="F1104">
        <v>26.210080748171599</v>
      </c>
      <c r="G1104">
        <v>12.878559434170301</v>
      </c>
      <c r="H1104">
        <v>24.365644178444999</v>
      </c>
      <c r="I1104">
        <v>21.017607279686601</v>
      </c>
      <c r="J1104">
        <v>396.76267517420001</v>
      </c>
    </row>
    <row r="1105" spans="1:10">
      <c r="A1105" t="s">
        <v>392</v>
      </c>
      <c r="B1105" t="s">
        <v>157</v>
      </c>
      <c r="C1105" t="s">
        <v>360</v>
      </c>
      <c r="D1105" t="s">
        <v>356</v>
      </c>
      <c r="E1105">
        <v>96.411867629652605</v>
      </c>
      <c r="F1105">
        <v>26.268733299226302</v>
      </c>
      <c r="G1105">
        <v>13.896669836544101</v>
      </c>
      <c r="H1105">
        <v>24.3893675119538</v>
      </c>
      <c r="I1105">
        <v>22.168851054108501</v>
      </c>
      <c r="J1105">
        <v>366.01700052051302</v>
      </c>
    </row>
    <row r="1106" spans="1:10">
      <c r="A1106" t="s">
        <v>392</v>
      </c>
      <c r="B1106" t="s">
        <v>158</v>
      </c>
      <c r="C1106" t="s">
        <v>359</v>
      </c>
      <c r="D1106" t="s">
        <v>355</v>
      </c>
      <c r="E1106">
        <v>4892.8838460552397</v>
      </c>
      <c r="F1106">
        <v>1644.6470823427601</v>
      </c>
      <c r="G1106">
        <v>1325.0705249728701</v>
      </c>
      <c r="H1106">
        <v>4096.9841647913699</v>
      </c>
      <c r="I1106">
        <v>27783.155298786602</v>
      </c>
      <c r="J1106">
        <v>32851.566127038001</v>
      </c>
    </row>
    <row r="1107" spans="1:10">
      <c r="A1107" t="s">
        <v>392</v>
      </c>
      <c r="B1107" t="s">
        <v>158</v>
      </c>
      <c r="C1107" t="s">
        <v>359</v>
      </c>
      <c r="D1107" t="s">
        <v>356</v>
      </c>
      <c r="E1107">
        <v>4892.8838460590996</v>
      </c>
      <c r="F1107">
        <v>1645.50871337488</v>
      </c>
      <c r="G1107">
        <v>1329.4997156812699</v>
      </c>
      <c r="H1107">
        <v>4099.1781248202697</v>
      </c>
      <c r="I1107">
        <v>26214.3142846759</v>
      </c>
      <c r="J1107">
        <v>32300.066013174001</v>
      </c>
    </row>
    <row r="1108" spans="1:10">
      <c r="A1108" t="s">
        <v>392</v>
      </c>
      <c r="B1108" t="s">
        <v>158</v>
      </c>
      <c r="C1108" t="s">
        <v>360</v>
      </c>
      <c r="D1108" t="s">
        <v>355</v>
      </c>
      <c r="E1108">
        <v>3014.7709121190801</v>
      </c>
      <c r="F1108">
        <v>2041.73873372243</v>
      </c>
      <c r="G1108">
        <v>602.90509744008602</v>
      </c>
      <c r="H1108">
        <v>3846.7998921794201</v>
      </c>
      <c r="I1108">
        <v>10575.8242342092</v>
      </c>
      <c r="J1108">
        <v>24507.613961479299</v>
      </c>
    </row>
    <row r="1109" spans="1:10">
      <c r="A1109" t="s">
        <v>392</v>
      </c>
      <c r="B1109" t="s">
        <v>158</v>
      </c>
      <c r="C1109" t="s">
        <v>360</v>
      </c>
      <c r="D1109" t="s">
        <v>356</v>
      </c>
      <c r="E1109">
        <v>3014.7709121247699</v>
      </c>
      <c r="F1109">
        <v>2044.28684766067</v>
      </c>
      <c r="G1109">
        <v>604.39050478227398</v>
      </c>
      <c r="H1109">
        <v>3848.1004064956501</v>
      </c>
      <c r="I1109">
        <v>10563.951708922799</v>
      </c>
      <c r="J1109">
        <v>27826.0987418654</v>
      </c>
    </row>
    <row r="1110" spans="1:10">
      <c r="A1110" t="s">
        <v>392</v>
      </c>
      <c r="B1110" t="s">
        <v>159</v>
      </c>
      <c r="C1110" t="s">
        <v>359</v>
      </c>
      <c r="D1110" t="s">
        <v>355</v>
      </c>
      <c r="E1110">
        <v>2876.8786746209998</v>
      </c>
      <c r="F1110">
        <v>669.35381378439695</v>
      </c>
      <c r="G1110">
        <v>424.440428837902</v>
      </c>
      <c r="H1110">
        <v>1548.3689872569901</v>
      </c>
      <c r="I1110">
        <v>4124.0494980490803</v>
      </c>
      <c r="J1110">
        <v>11298.3006759976</v>
      </c>
    </row>
    <row r="1111" spans="1:10">
      <c r="A1111" t="s">
        <v>392</v>
      </c>
      <c r="B1111" t="s">
        <v>159</v>
      </c>
      <c r="C1111" t="s">
        <v>359</v>
      </c>
      <c r="D1111" t="s">
        <v>356</v>
      </c>
      <c r="E1111">
        <v>2876.8786746205401</v>
      </c>
      <c r="F1111">
        <v>669.58582600181398</v>
      </c>
      <c r="G1111">
        <v>426.88388156974401</v>
      </c>
      <c r="H1111">
        <v>1548.95311255769</v>
      </c>
      <c r="I1111">
        <v>3244.7864288242399</v>
      </c>
      <c r="J1111">
        <v>10796.8063590861</v>
      </c>
    </row>
    <row r="1112" spans="1:10">
      <c r="A1112" t="s">
        <v>392</v>
      </c>
      <c r="B1112" t="s">
        <v>159</v>
      </c>
      <c r="C1112" t="s">
        <v>360</v>
      </c>
      <c r="D1112" t="s">
        <v>355</v>
      </c>
      <c r="E1112">
        <v>1077.8351703628</v>
      </c>
      <c r="F1112">
        <v>590.51233736690995</v>
      </c>
      <c r="G1112">
        <v>160.70665479849899</v>
      </c>
      <c r="H1112">
        <v>933.97920739838605</v>
      </c>
      <c r="I1112">
        <v>1550.0557182215</v>
      </c>
      <c r="J1112">
        <v>7190.5905374139502</v>
      </c>
    </row>
    <row r="1113" spans="1:10">
      <c r="A1113" t="s">
        <v>392</v>
      </c>
      <c r="B1113" t="s">
        <v>159</v>
      </c>
      <c r="C1113" t="s">
        <v>360</v>
      </c>
      <c r="D1113" t="s">
        <v>356</v>
      </c>
      <c r="E1113">
        <v>1077.83517036269</v>
      </c>
      <c r="F1113">
        <v>591.37048876411598</v>
      </c>
      <c r="G1113">
        <v>161.23160473742101</v>
      </c>
      <c r="H1113">
        <v>934.07757932232698</v>
      </c>
      <c r="I1113">
        <v>1343.5913926697799</v>
      </c>
      <c r="J1113">
        <v>8212.6339303476107</v>
      </c>
    </row>
    <row r="1114" spans="1:10">
      <c r="A1114" t="s">
        <v>392</v>
      </c>
      <c r="B1114" t="s">
        <v>160</v>
      </c>
      <c r="C1114" t="s">
        <v>359</v>
      </c>
      <c r="D1114" t="s">
        <v>355</v>
      </c>
      <c r="E1114">
        <v>1985.50644284738</v>
      </c>
      <c r="F1114">
        <v>1126.2768922018799</v>
      </c>
      <c r="G1114">
        <v>467.43400942791601</v>
      </c>
      <c r="H1114">
        <v>2334.2481181216299</v>
      </c>
      <c r="I1114">
        <v>6364.6082984858504</v>
      </c>
      <c r="J1114">
        <v>17116.117505002501</v>
      </c>
    </row>
    <row r="1115" spans="1:10">
      <c r="A1115" t="s">
        <v>392</v>
      </c>
      <c r="B1115" t="s">
        <v>160</v>
      </c>
      <c r="C1115" t="s">
        <v>359</v>
      </c>
      <c r="D1115" t="s">
        <v>356</v>
      </c>
      <c r="E1115">
        <v>1985.50644284792</v>
      </c>
      <c r="F1115">
        <v>1126.3614767295001</v>
      </c>
      <c r="G1115">
        <v>470.52515000263099</v>
      </c>
      <c r="H1115">
        <v>2334.9725586363602</v>
      </c>
      <c r="I1115">
        <v>6265.9440003297896</v>
      </c>
      <c r="J1115">
        <v>18012.9888444885</v>
      </c>
    </row>
    <row r="1116" spans="1:10">
      <c r="A1116" t="s">
        <v>392</v>
      </c>
      <c r="B1116" t="s">
        <v>160</v>
      </c>
      <c r="C1116" t="s">
        <v>360</v>
      </c>
      <c r="D1116" t="s">
        <v>355</v>
      </c>
      <c r="E1116">
        <v>1820.0389349304701</v>
      </c>
      <c r="F1116">
        <v>1553.6187732185299</v>
      </c>
      <c r="G1116">
        <v>504.07852566716502</v>
      </c>
      <c r="H1116">
        <v>3292.36717369076</v>
      </c>
      <c r="I1116">
        <v>5871.9644836601101</v>
      </c>
      <c r="J1116">
        <v>17494.812467144799</v>
      </c>
    </row>
    <row r="1117" spans="1:10">
      <c r="A1117" t="s">
        <v>392</v>
      </c>
      <c r="B1117" t="s">
        <v>160</v>
      </c>
      <c r="C1117" t="s">
        <v>360</v>
      </c>
      <c r="D1117" t="s">
        <v>356</v>
      </c>
      <c r="E1117">
        <v>1820.03893493079</v>
      </c>
      <c r="F1117">
        <v>1555.19391001234</v>
      </c>
      <c r="G1117">
        <v>504.78909829399697</v>
      </c>
      <c r="H1117">
        <v>3292.6757663491198</v>
      </c>
      <c r="I1117">
        <v>6914.3860894394102</v>
      </c>
      <c r="J1117">
        <v>20289.035214411499</v>
      </c>
    </row>
    <row r="1118" spans="1:10">
      <c r="A1118" t="s">
        <v>393</v>
      </c>
      <c r="B1118" t="s">
        <v>136</v>
      </c>
      <c r="C1118" t="s">
        <v>359</v>
      </c>
      <c r="D1118" t="s">
        <v>355</v>
      </c>
      <c r="E1118">
        <v>112.593780425427</v>
      </c>
      <c r="F1118">
        <v>56.334479127223098</v>
      </c>
      <c r="G1118">
        <v>14.601152104329399</v>
      </c>
      <c r="H1118">
        <v>45.298245956734398</v>
      </c>
      <c r="I1118">
        <v>37.703019902867197</v>
      </c>
      <c r="J1118">
        <v>832.88851117472598</v>
      </c>
    </row>
    <row r="1119" spans="1:10">
      <c r="A1119" t="s">
        <v>393</v>
      </c>
      <c r="B1119" t="s">
        <v>136</v>
      </c>
      <c r="C1119" t="s">
        <v>359</v>
      </c>
      <c r="D1119" t="s">
        <v>356</v>
      </c>
      <c r="E1119">
        <v>112.593780425419</v>
      </c>
      <c r="F1119">
        <v>56.736681528197501</v>
      </c>
      <c r="G1119">
        <v>15.629471445469299</v>
      </c>
      <c r="H1119">
        <v>45.336954703407997</v>
      </c>
      <c r="I1119">
        <v>21.533328999357</v>
      </c>
      <c r="J1119">
        <v>783.85103131017399</v>
      </c>
    </row>
    <row r="1120" spans="1:10">
      <c r="A1120" t="s">
        <v>393</v>
      </c>
      <c r="B1120" t="s">
        <v>136</v>
      </c>
      <c r="C1120" t="s">
        <v>360</v>
      </c>
      <c r="D1120" t="s">
        <v>355</v>
      </c>
      <c r="E1120">
        <v>110.77308961563701</v>
      </c>
      <c r="F1120">
        <v>34.240901939828603</v>
      </c>
      <c r="G1120">
        <v>5.6181948359174196</v>
      </c>
      <c r="H1120">
        <v>28.116674070087601</v>
      </c>
      <c r="I1120">
        <v>13.734421793616701</v>
      </c>
      <c r="J1120">
        <v>350.48417102864403</v>
      </c>
    </row>
    <row r="1121" spans="1:10">
      <c r="A1121" t="s">
        <v>393</v>
      </c>
      <c r="B1121" t="s">
        <v>136</v>
      </c>
      <c r="C1121" t="s">
        <v>360</v>
      </c>
      <c r="D1121" t="s">
        <v>356</v>
      </c>
      <c r="E1121">
        <v>110.773089615712</v>
      </c>
      <c r="F1121">
        <v>34.480713149860698</v>
      </c>
      <c r="G1121">
        <v>5.86601459129046</v>
      </c>
      <c r="H1121">
        <v>28.136586085854301</v>
      </c>
      <c r="I1121">
        <v>8.9388069760798903</v>
      </c>
      <c r="J1121">
        <v>332.758779317983</v>
      </c>
    </row>
    <row r="1122" spans="1:10">
      <c r="A1122" t="s">
        <v>393</v>
      </c>
      <c r="B1122" t="s">
        <v>137</v>
      </c>
      <c r="C1122" t="s">
        <v>359</v>
      </c>
      <c r="D1122" t="s">
        <v>355</v>
      </c>
      <c r="E1122">
        <v>205.45468404248101</v>
      </c>
      <c r="F1122">
        <v>27.479077852883201</v>
      </c>
      <c r="G1122">
        <v>30.6333158597897</v>
      </c>
      <c r="H1122">
        <v>30.111084468481</v>
      </c>
      <c r="I1122">
        <v>67.974830853265203</v>
      </c>
      <c r="J1122">
        <v>192.784153002106</v>
      </c>
    </row>
    <row r="1123" spans="1:10">
      <c r="A1123" t="s">
        <v>393</v>
      </c>
      <c r="B1123" t="s">
        <v>137</v>
      </c>
      <c r="C1123" t="s">
        <v>359</v>
      </c>
      <c r="D1123" t="s">
        <v>356</v>
      </c>
      <c r="E1123">
        <v>205.454684042521</v>
      </c>
      <c r="F1123">
        <v>27.730467349544401</v>
      </c>
      <c r="G1123">
        <v>31.684167136866002</v>
      </c>
      <c r="H1123">
        <v>30.1487763119537</v>
      </c>
      <c r="I1123">
        <v>51.190253793050999</v>
      </c>
      <c r="J1123">
        <v>176.75989980975999</v>
      </c>
    </row>
    <row r="1124" spans="1:10">
      <c r="A1124" t="s">
        <v>393</v>
      </c>
      <c r="B1124" t="s">
        <v>137</v>
      </c>
      <c r="C1124" t="s">
        <v>360</v>
      </c>
      <c r="D1124" t="s">
        <v>355</v>
      </c>
      <c r="E1124">
        <v>385.235656678628</v>
      </c>
      <c r="F1124">
        <v>46.816335276957901</v>
      </c>
      <c r="G1124">
        <v>11.8702974479686</v>
      </c>
      <c r="H1124">
        <v>21.618822247456201</v>
      </c>
      <c r="I1124">
        <v>25.851321447037002</v>
      </c>
      <c r="J1124">
        <v>187.76924497465501</v>
      </c>
    </row>
    <row r="1125" spans="1:10">
      <c r="A1125" t="s">
        <v>393</v>
      </c>
      <c r="B1125" t="s">
        <v>137</v>
      </c>
      <c r="C1125" t="s">
        <v>360</v>
      </c>
      <c r="D1125" t="s">
        <v>356</v>
      </c>
      <c r="E1125">
        <v>385.23565667870901</v>
      </c>
      <c r="F1125">
        <v>47.310929813745702</v>
      </c>
      <c r="G1125">
        <v>12.1704549398548</v>
      </c>
      <c r="H1125">
        <v>21.6394835675327</v>
      </c>
      <c r="I1125">
        <v>20.180616926136601</v>
      </c>
      <c r="J1125">
        <v>214.294450192032</v>
      </c>
    </row>
    <row r="1126" spans="1:10">
      <c r="A1126" t="s">
        <v>393</v>
      </c>
      <c r="B1126" t="s">
        <v>138</v>
      </c>
      <c r="C1126" t="s">
        <v>359</v>
      </c>
      <c r="D1126" t="s">
        <v>355</v>
      </c>
      <c r="E1126">
        <v>119.07939791250701</v>
      </c>
      <c r="F1126">
        <v>16.053210146165</v>
      </c>
      <c r="G1126">
        <v>34.079419878958298</v>
      </c>
      <c r="H1126">
        <v>34.948459577548697</v>
      </c>
      <c r="I1126">
        <v>74.110458876935894</v>
      </c>
      <c r="J1126">
        <v>95.639203452663594</v>
      </c>
    </row>
    <row r="1127" spans="1:10">
      <c r="A1127" t="s">
        <v>393</v>
      </c>
      <c r="B1127" t="s">
        <v>138</v>
      </c>
      <c r="C1127" t="s">
        <v>359</v>
      </c>
      <c r="D1127" t="s">
        <v>356</v>
      </c>
      <c r="E1127">
        <v>119.079397912535</v>
      </c>
      <c r="F1127">
        <v>16.185652875679299</v>
      </c>
      <c r="G1127">
        <v>35.1291601017071</v>
      </c>
      <c r="H1127">
        <v>34.986747229040702</v>
      </c>
      <c r="I1127">
        <v>58.062796477749799</v>
      </c>
      <c r="J1127">
        <v>109.861395223071</v>
      </c>
    </row>
    <row r="1128" spans="1:10">
      <c r="A1128" t="s">
        <v>393</v>
      </c>
      <c r="B1128" t="s">
        <v>138</v>
      </c>
      <c r="C1128" t="s">
        <v>360</v>
      </c>
      <c r="D1128" t="s">
        <v>355</v>
      </c>
      <c r="E1128">
        <v>336.758783216084</v>
      </c>
      <c r="F1128">
        <v>42.446474361257103</v>
      </c>
      <c r="G1128">
        <v>13.2711082000197</v>
      </c>
      <c r="H1128">
        <v>23.088457352367801</v>
      </c>
      <c r="I1128">
        <v>28.3277529823078</v>
      </c>
      <c r="J1128">
        <v>177.84395665700799</v>
      </c>
    </row>
    <row r="1129" spans="1:10">
      <c r="A1129" t="s">
        <v>393</v>
      </c>
      <c r="B1129" t="s">
        <v>138</v>
      </c>
      <c r="C1129" t="s">
        <v>360</v>
      </c>
      <c r="D1129" t="s">
        <v>356</v>
      </c>
      <c r="E1129">
        <v>336.758783216148</v>
      </c>
      <c r="F1129">
        <v>42.944312629400699</v>
      </c>
      <c r="G1129">
        <v>13.570522974224399</v>
      </c>
      <c r="H1129">
        <v>23.109128811792601</v>
      </c>
      <c r="I1129">
        <v>22.984966905397901</v>
      </c>
      <c r="J1129">
        <v>231.169932051372</v>
      </c>
    </row>
    <row r="1130" spans="1:10">
      <c r="A1130" t="s">
        <v>393</v>
      </c>
      <c r="B1130" t="s">
        <v>139</v>
      </c>
      <c r="C1130" t="s">
        <v>359</v>
      </c>
      <c r="D1130" t="s">
        <v>355</v>
      </c>
      <c r="E1130">
        <v>196.26001638168501</v>
      </c>
      <c r="F1130">
        <v>35.613087639994703</v>
      </c>
      <c r="G1130">
        <v>30.71357509085</v>
      </c>
      <c r="H1130">
        <v>29.859500836739699</v>
      </c>
      <c r="I1130">
        <v>68.272299276678694</v>
      </c>
      <c r="J1130">
        <v>318.33599124894602</v>
      </c>
    </row>
    <row r="1131" spans="1:10">
      <c r="A1131" t="s">
        <v>393</v>
      </c>
      <c r="B1131" t="s">
        <v>139</v>
      </c>
      <c r="C1131" t="s">
        <v>359</v>
      </c>
      <c r="D1131" t="s">
        <v>356</v>
      </c>
      <c r="E1131">
        <v>196.26001638173</v>
      </c>
      <c r="F1131">
        <v>35.780355719207201</v>
      </c>
      <c r="G1131">
        <v>31.765952397134502</v>
      </c>
      <c r="H1131">
        <v>29.897138202937501</v>
      </c>
      <c r="I1131">
        <v>51.196254061755297</v>
      </c>
      <c r="J1131">
        <v>280.35645955569902</v>
      </c>
    </row>
    <row r="1132" spans="1:10">
      <c r="A1132" t="s">
        <v>393</v>
      </c>
      <c r="B1132" t="s">
        <v>139</v>
      </c>
      <c r="C1132" t="s">
        <v>360</v>
      </c>
      <c r="D1132" t="s">
        <v>355</v>
      </c>
      <c r="E1132">
        <v>446.80116015797</v>
      </c>
      <c r="F1132">
        <v>55.195246102110303</v>
      </c>
      <c r="G1132">
        <v>11.8266391903726</v>
      </c>
      <c r="H1132">
        <v>21.5719529413178</v>
      </c>
      <c r="I1132">
        <v>25.822290661971302</v>
      </c>
      <c r="J1132">
        <v>238.60925261053299</v>
      </c>
    </row>
    <row r="1133" spans="1:10">
      <c r="A1133" t="s">
        <v>393</v>
      </c>
      <c r="B1133" t="s">
        <v>139</v>
      </c>
      <c r="C1133" t="s">
        <v>360</v>
      </c>
      <c r="D1133" t="s">
        <v>356</v>
      </c>
      <c r="E1133">
        <v>446.80116015798399</v>
      </c>
      <c r="F1133">
        <v>55.727779437188303</v>
      </c>
      <c r="G1133">
        <v>12.127680925131999</v>
      </c>
      <c r="H1133">
        <v>21.5926096913748</v>
      </c>
      <c r="I1133">
        <v>20.0354628833196</v>
      </c>
      <c r="J1133">
        <v>277.66733330968998</v>
      </c>
    </row>
    <row r="1134" spans="1:10">
      <c r="A1134" t="s">
        <v>393</v>
      </c>
      <c r="B1134" t="s">
        <v>140</v>
      </c>
      <c r="C1134" t="s">
        <v>359</v>
      </c>
      <c r="D1134" t="s">
        <v>355</v>
      </c>
      <c r="E1134">
        <v>336.76457502567803</v>
      </c>
      <c r="F1134">
        <v>62.502980947714903</v>
      </c>
      <c r="G1134">
        <v>28.191107900999398</v>
      </c>
      <c r="H1134">
        <v>32.754588852302199</v>
      </c>
      <c r="I1134">
        <v>64.344982086628704</v>
      </c>
      <c r="J1134">
        <v>607.73505560581202</v>
      </c>
    </row>
    <row r="1135" spans="1:10">
      <c r="A1135" t="s">
        <v>393</v>
      </c>
      <c r="B1135" t="s">
        <v>140</v>
      </c>
      <c r="C1135" t="s">
        <v>359</v>
      </c>
      <c r="D1135" t="s">
        <v>356</v>
      </c>
      <c r="E1135">
        <v>336.76457502581098</v>
      </c>
      <c r="F1135">
        <v>62.787382329670599</v>
      </c>
      <c r="G1135">
        <v>29.2385129898583</v>
      </c>
      <c r="H1135">
        <v>32.792662525123703</v>
      </c>
      <c r="I1135">
        <v>45.6164293371451</v>
      </c>
      <c r="J1135">
        <v>518.68921634962805</v>
      </c>
    </row>
    <row r="1136" spans="1:10">
      <c r="A1136" t="s">
        <v>393</v>
      </c>
      <c r="B1136" t="s">
        <v>140</v>
      </c>
      <c r="C1136" t="s">
        <v>360</v>
      </c>
      <c r="D1136" t="s">
        <v>355</v>
      </c>
      <c r="E1136">
        <v>384.785576714397</v>
      </c>
      <c r="F1136">
        <v>56.217219599484999</v>
      </c>
      <c r="G1136">
        <v>10.6721601257809</v>
      </c>
      <c r="H1136">
        <v>23.620956180492001</v>
      </c>
      <c r="I1136">
        <v>23.9926582890559</v>
      </c>
      <c r="J1136">
        <v>327.79018595206099</v>
      </c>
    </row>
    <row r="1137" spans="1:10">
      <c r="A1137" t="s">
        <v>393</v>
      </c>
      <c r="B1137" t="s">
        <v>140</v>
      </c>
      <c r="C1137" t="s">
        <v>360</v>
      </c>
      <c r="D1137" t="s">
        <v>356</v>
      </c>
      <c r="E1137">
        <v>384.78557671450699</v>
      </c>
      <c r="F1137">
        <v>56.6936294869043</v>
      </c>
      <c r="G1137">
        <v>10.9699079567274</v>
      </c>
      <c r="H1137">
        <v>23.642005268208901</v>
      </c>
      <c r="I1137">
        <v>17.496277586284599</v>
      </c>
      <c r="J1137">
        <v>345.33133768456003</v>
      </c>
    </row>
    <row r="1138" spans="1:10">
      <c r="A1138" t="s">
        <v>393</v>
      </c>
      <c r="B1138" t="s">
        <v>141</v>
      </c>
      <c r="C1138" t="s">
        <v>359</v>
      </c>
      <c r="D1138" t="s">
        <v>355</v>
      </c>
      <c r="E1138">
        <v>107.16498934934199</v>
      </c>
      <c r="F1138">
        <v>48.225054837995799</v>
      </c>
      <c r="G1138">
        <v>13.2031310006957</v>
      </c>
      <c r="H1138">
        <v>42.867463302541601</v>
      </c>
      <c r="I1138">
        <v>35.119733347561898</v>
      </c>
      <c r="J1138">
        <v>806.46880111509199</v>
      </c>
    </row>
    <row r="1139" spans="1:10">
      <c r="A1139" t="s">
        <v>393</v>
      </c>
      <c r="B1139" t="s">
        <v>141</v>
      </c>
      <c r="C1139" t="s">
        <v>359</v>
      </c>
      <c r="D1139" t="s">
        <v>356</v>
      </c>
      <c r="E1139">
        <v>107.16498934937199</v>
      </c>
      <c r="F1139">
        <v>48.350262736998303</v>
      </c>
      <c r="G1139">
        <v>14.2399485438039</v>
      </c>
      <c r="H1139">
        <v>42.905861827147703</v>
      </c>
      <c r="I1139">
        <v>19.056482888840701</v>
      </c>
      <c r="J1139">
        <v>779.24209648800297</v>
      </c>
    </row>
    <row r="1140" spans="1:10">
      <c r="A1140" t="s">
        <v>393</v>
      </c>
      <c r="B1140" t="s">
        <v>141</v>
      </c>
      <c r="C1140" t="s">
        <v>360</v>
      </c>
      <c r="D1140" t="s">
        <v>355</v>
      </c>
      <c r="E1140">
        <v>81.241401750477905</v>
      </c>
      <c r="F1140">
        <v>33.824300025344598</v>
      </c>
      <c r="G1140">
        <v>5.2002184559117399</v>
      </c>
      <c r="H1140">
        <v>28.040617508267001</v>
      </c>
      <c r="I1140">
        <v>13.235040542721199</v>
      </c>
      <c r="J1140">
        <v>399.184501223452</v>
      </c>
    </row>
    <row r="1141" spans="1:10">
      <c r="A1141" t="s">
        <v>393</v>
      </c>
      <c r="B1141" t="s">
        <v>141</v>
      </c>
      <c r="C1141" t="s">
        <v>360</v>
      </c>
      <c r="D1141" t="s">
        <v>356</v>
      </c>
      <c r="E1141">
        <v>81.241401750525299</v>
      </c>
      <c r="F1141">
        <v>33.881359343262503</v>
      </c>
      <c r="G1141">
        <v>5.4715970418581197</v>
      </c>
      <c r="H1141">
        <v>28.061483966267101</v>
      </c>
      <c r="I1141">
        <v>7.8581357210101404</v>
      </c>
      <c r="J1141">
        <v>424.37693029721902</v>
      </c>
    </row>
    <row r="1142" spans="1:10">
      <c r="A1142" t="s">
        <v>393</v>
      </c>
      <c r="B1142" t="s">
        <v>142</v>
      </c>
      <c r="C1142" t="s">
        <v>359</v>
      </c>
      <c r="D1142" t="s">
        <v>355</v>
      </c>
      <c r="E1142">
        <v>206.03252513612401</v>
      </c>
      <c r="F1142">
        <v>61.804671695083599</v>
      </c>
      <c r="G1142">
        <v>11.561682644332</v>
      </c>
      <c r="H1142">
        <v>52.302445880562701</v>
      </c>
      <c r="I1142">
        <v>26.625277050285799</v>
      </c>
      <c r="J1142">
        <v>843.69029167780104</v>
      </c>
    </row>
    <row r="1143" spans="1:10">
      <c r="A1143" t="s">
        <v>393</v>
      </c>
      <c r="B1143" t="s">
        <v>142</v>
      </c>
      <c r="C1143" t="s">
        <v>359</v>
      </c>
      <c r="D1143" t="s">
        <v>356</v>
      </c>
      <c r="E1143">
        <v>206.03252513599199</v>
      </c>
      <c r="F1143">
        <v>62.245565929556001</v>
      </c>
      <c r="G1143">
        <v>12.1625428530976</v>
      </c>
      <c r="H1143">
        <v>52.341108966614797</v>
      </c>
      <c r="I1143">
        <v>18.8613257067835</v>
      </c>
      <c r="J1143">
        <v>774.78252078410299</v>
      </c>
    </row>
    <row r="1144" spans="1:10">
      <c r="A1144" t="s">
        <v>393</v>
      </c>
      <c r="B1144" t="s">
        <v>142</v>
      </c>
      <c r="C1144" t="s">
        <v>360</v>
      </c>
      <c r="D1144" t="s">
        <v>355</v>
      </c>
      <c r="E1144">
        <v>128.42576198153401</v>
      </c>
      <c r="F1144">
        <v>35.696801386481802</v>
      </c>
      <c r="G1144">
        <v>4.9931409870310501</v>
      </c>
      <c r="H1144">
        <v>29.470815307024299</v>
      </c>
      <c r="I1144">
        <v>10.832964263415899</v>
      </c>
      <c r="J1144">
        <v>353.77610887656903</v>
      </c>
    </row>
    <row r="1145" spans="1:10">
      <c r="A1145" t="s">
        <v>393</v>
      </c>
      <c r="B1145" t="s">
        <v>142</v>
      </c>
      <c r="C1145" t="s">
        <v>360</v>
      </c>
      <c r="D1145" t="s">
        <v>356</v>
      </c>
      <c r="E1145">
        <v>128.425761981422</v>
      </c>
      <c r="F1145">
        <v>35.945546597926104</v>
      </c>
      <c r="G1145">
        <v>5.2777926507669397</v>
      </c>
      <c r="H1145">
        <v>29.490241787425902</v>
      </c>
      <c r="I1145">
        <v>8.8595821607213505</v>
      </c>
      <c r="J1145">
        <v>330.10706795557098</v>
      </c>
    </row>
    <row r="1146" spans="1:10">
      <c r="A1146" t="s">
        <v>393</v>
      </c>
      <c r="B1146" t="s">
        <v>143</v>
      </c>
      <c r="C1146" t="s">
        <v>359</v>
      </c>
      <c r="D1146" t="s">
        <v>355</v>
      </c>
      <c r="E1146">
        <v>402.34541751331699</v>
      </c>
      <c r="F1146">
        <v>58.3640429364524</v>
      </c>
      <c r="G1146">
        <v>23.663447105464702</v>
      </c>
      <c r="H1146">
        <v>46.848947084272403</v>
      </c>
      <c r="I1146">
        <v>48.957363545046597</v>
      </c>
      <c r="J1146">
        <v>491.29966383334602</v>
      </c>
    </row>
    <row r="1147" spans="1:10">
      <c r="A1147" t="s">
        <v>393</v>
      </c>
      <c r="B1147" t="s">
        <v>143</v>
      </c>
      <c r="C1147" t="s">
        <v>359</v>
      </c>
      <c r="D1147" t="s">
        <v>356</v>
      </c>
      <c r="E1147">
        <v>402.34541751318199</v>
      </c>
      <c r="F1147">
        <v>58.746732155183999</v>
      </c>
      <c r="G1147">
        <v>24.3197333752397</v>
      </c>
      <c r="H1147">
        <v>46.886343439264401</v>
      </c>
      <c r="I1147">
        <v>42.440292637534498</v>
      </c>
      <c r="J1147">
        <v>404.70174524752503</v>
      </c>
    </row>
    <row r="1148" spans="1:10">
      <c r="A1148" t="s">
        <v>393</v>
      </c>
      <c r="B1148" t="s">
        <v>143</v>
      </c>
      <c r="C1148" t="s">
        <v>360</v>
      </c>
      <c r="D1148" t="s">
        <v>355</v>
      </c>
      <c r="E1148">
        <v>414.69719709923697</v>
      </c>
      <c r="F1148">
        <v>49.699635214940002</v>
      </c>
      <c r="G1148">
        <v>11.583210396893101</v>
      </c>
      <c r="H1148">
        <v>24.111766171608998</v>
      </c>
      <c r="I1148">
        <v>22.723990778518701</v>
      </c>
      <c r="J1148">
        <v>250.28751636653101</v>
      </c>
    </row>
    <row r="1149" spans="1:10">
      <c r="A1149" t="s">
        <v>393</v>
      </c>
      <c r="B1149" t="s">
        <v>143</v>
      </c>
      <c r="C1149" t="s">
        <v>360</v>
      </c>
      <c r="D1149" t="s">
        <v>356</v>
      </c>
      <c r="E1149">
        <v>414.69719709912698</v>
      </c>
      <c r="F1149">
        <v>50.142670800315699</v>
      </c>
      <c r="G1149">
        <v>11.905804936291201</v>
      </c>
      <c r="H1149">
        <v>24.131109888270299</v>
      </c>
      <c r="I1149">
        <v>21.9871902867445</v>
      </c>
      <c r="J1149">
        <v>231.15490825764701</v>
      </c>
    </row>
    <row r="1150" spans="1:10">
      <c r="A1150" t="s">
        <v>393</v>
      </c>
      <c r="B1150" t="s">
        <v>144</v>
      </c>
      <c r="C1150" t="s">
        <v>359</v>
      </c>
      <c r="D1150" t="s">
        <v>355</v>
      </c>
      <c r="E1150">
        <v>310.60530385701497</v>
      </c>
      <c r="F1150">
        <v>56.774434746059903</v>
      </c>
      <c r="G1150">
        <v>22.725243247330098</v>
      </c>
      <c r="H1150">
        <v>49.3176321830761</v>
      </c>
      <c r="I1150">
        <v>47.430524209972504</v>
      </c>
      <c r="J1150">
        <v>598.38233535314703</v>
      </c>
    </row>
    <row r="1151" spans="1:10">
      <c r="A1151" t="s">
        <v>393</v>
      </c>
      <c r="B1151" t="s">
        <v>144</v>
      </c>
      <c r="C1151" t="s">
        <v>359</v>
      </c>
      <c r="D1151" t="s">
        <v>356</v>
      </c>
      <c r="E1151">
        <v>310.60530385683302</v>
      </c>
      <c r="F1151">
        <v>57.025981507514899</v>
      </c>
      <c r="G1151">
        <v>23.367741726846699</v>
      </c>
      <c r="H1151">
        <v>49.355425862638803</v>
      </c>
      <c r="I1151">
        <v>40.372754691297303</v>
      </c>
      <c r="J1151">
        <v>525.07652273555004</v>
      </c>
    </row>
    <row r="1152" spans="1:10">
      <c r="A1152" t="s">
        <v>393</v>
      </c>
      <c r="B1152" t="s">
        <v>144</v>
      </c>
      <c r="C1152" t="s">
        <v>360</v>
      </c>
      <c r="D1152" t="s">
        <v>355</v>
      </c>
      <c r="E1152">
        <v>359.64209717520401</v>
      </c>
      <c r="F1152">
        <v>49.866398687839101</v>
      </c>
      <c r="G1152">
        <v>9.3019729970413003</v>
      </c>
      <c r="H1152">
        <v>25.448579316546201</v>
      </c>
      <c r="I1152">
        <v>18.5566667323404</v>
      </c>
      <c r="J1152">
        <v>323.22403340774298</v>
      </c>
    </row>
    <row r="1153" spans="1:10">
      <c r="A1153" t="s">
        <v>393</v>
      </c>
      <c r="B1153" t="s">
        <v>144</v>
      </c>
      <c r="C1153" t="s">
        <v>360</v>
      </c>
      <c r="D1153" t="s">
        <v>356</v>
      </c>
      <c r="E1153">
        <v>359.64209717500597</v>
      </c>
      <c r="F1153">
        <v>50.280745931110097</v>
      </c>
      <c r="G1153">
        <v>9.5686993711240707</v>
      </c>
      <c r="H1153">
        <v>25.468119182147699</v>
      </c>
      <c r="I1153">
        <v>17.385420626440101</v>
      </c>
      <c r="J1153">
        <v>344.59065285348203</v>
      </c>
    </row>
    <row r="1154" spans="1:10">
      <c r="A1154" t="s">
        <v>393</v>
      </c>
      <c r="B1154" t="s">
        <v>145</v>
      </c>
      <c r="C1154" t="s">
        <v>359</v>
      </c>
      <c r="D1154" t="s">
        <v>355</v>
      </c>
      <c r="E1154">
        <v>180.61978810611501</v>
      </c>
      <c r="F1154">
        <v>54.2056697411942</v>
      </c>
      <c r="G1154">
        <v>10.7602761142024</v>
      </c>
      <c r="H1154">
        <v>48.937632632986499</v>
      </c>
      <c r="I1154">
        <v>25.1989484310112</v>
      </c>
      <c r="J1154">
        <v>818.53927309882499</v>
      </c>
    </row>
    <row r="1155" spans="1:10">
      <c r="A1155" t="s">
        <v>393</v>
      </c>
      <c r="B1155" t="s">
        <v>145</v>
      </c>
      <c r="C1155" t="s">
        <v>359</v>
      </c>
      <c r="D1155" t="s">
        <v>356</v>
      </c>
      <c r="E1155">
        <v>180.61978810599999</v>
      </c>
      <c r="F1155">
        <v>54.409112494467003</v>
      </c>
      <c r="G1155">
        <v>11.366089407094799</v>
      </c>
      <c r="H1155">
        <v>48.9759074994302</v>
      </c>
      <c r="I1155">
        <v>17.346938319869</v>
      </c>
      <c r="J1155">
        <v>769.21272454931704</v>
      </c>
    </row>
    <row r="1156" spans="1:10">
      <c r="A1156" t="s">
        <v>393</v>
      </c>
      <c r="B1156" t="s">
        <v>145</v>
      </c>
      <c r="C1156" t="s">
        <v>360</v>
      </c>
      <c r="D1156" t="s">
        <v>355</v>
      </c>
      <c r="E1156">
        <v>93.814315273955103</v>
      </c>
      <c r="F1156">
        <v>34.652531471304798</v>
      </c>
      <c r="G1156">
        <v>3.8829238632782799</v>
      </c>
      <c r="H1156">
        <v>28.917428962779098</v>
      </c>
      <c r="I1156">
        <v>8.76771743821066</v>
      </c>
      <c r="J1156">
        <v>402.16257427395999</v>
      </c>
    </row>
    <row r="1157" spans="1:10">
      <c r="A1157" t="s">
        <v>393</v>
      </c>
      <c r="B1157" t="s">
        <v>145</v>
      </c>
      <c r="C1157" t="s">
        <v>360</v>
      </c>
      <c r="D1157" t="s">
        <v>356</v>
      </c>
      <c r="E1157">
        <v>93.814315273830502</v>
      </c>
      <c r="F1157">
        <v>34.703777952224002</v>
      </c>
      <c r="G1157">
        <v>4.0618913054288104</v>
      </c>
      <c r="H1157">
        <v>28.9379648334737</v>
      </c>
      <c r="I1157">
        <v>6.6068382723352501</v>
      </c>
      <c r="J1157">
        <v>421.86962340253802</v>
      </c>
    </row>
    <row r="1158" spans="1:10">
      <c r="A1158" t="s">
        <v>393</v>
      </c>
      <c r="B1158" t="s">
        <v>146</v>
      </c>
      <c r="C1158" t="s">
        <v>359</v>
      </c>
      <c r="D1158" t="s">
        <v>355</v>
      </c>
      <c r="E1158">
        <v>515.47499365665703</v>
      </c>
      <c r="F1158">
        <v>113.926934439909</v>
      </c>
      <c r="G1158">
        <v>40.549508647384599</v>
      </c>
      <c r="H1158">
        <v>101.36080713500399</v>
      </c>
      <c r="I1158">
        <v>108.030928811895</v>
      </c>
      <c r="J1158">
        <v>1267.5078519317001</v>
      </c>
    </row>
    <row r="1159" spans="1:10">
      <c r="A1159" t="s">
        <v>393</v>
      </c>
      <c r="B1159" t="s">
        <v>146</v>
      </c>
      <c r="C1159" t="s">
        <v>359</v>
      </c>
      <c r="D1159" t="s">
        <v>356</v>
      </c>
      <c r="E1159">
        <v>515.47499365708597</v>
      </c>
      <c r="F1159">
        <v>114.49941324413599</v>
      </c>
      <c r="G1159">
        <v>42.279756662177597</v>
      </c>
      <c r="H1159">
        <v>101.46472752375701</v>
      </c>
      <c r="I1159">
        <v>56.431073551700898</v>
      </c>
      <c r="J1159">
        <v>1135.1004384747901</v>
      </c>
    </row>
    <row r="1160" spans="1:10">
      <c r="A1160" t="s">
        <v>393</v>
      </c>
      <c r="B1160" t="s">
        <v>146</v>
      </c>
      <c r="C1160" t="s">
        <v>360</v>
      </c>
      <c r="D1160" t="s">
        <v>355</v>
      </c>
      <c r="E1160">
        <v>579.77484313017703</v>
      </c>
      <c r="F1160">
        <v>97.639434114661796</v>
      </c>
      <c r="G1160">
        <v>15.530509727883301</v>
      </c>
      <c r="H1160">
        <v>68.570665131362603</v>
      </c>
      <c r="I1160">
        <v>40.247756420406503</v>
      </c>
      <c r="J1160">
        <v>640.86319656750698</v>
      </c>
    </row>
    <row r="1161" spans="1:10">
      <c r="A1161" t="s">
        <v>393</v>
      </c>
      <c r="B1161" t="s">
        <v>146</v>
      </c>
      <c r="C1161" t="s">
        <v>360</v>
      </c>
      <c r="D1161" t="s">
        <v>356</v>
      </c>
      <c r="E1161">
        <v>579.77484313051502</v>
      </c>
      <c r="F1161">
        <v>98.265969972250801</v>
      </c>
      <c r="G1161">
        <v>16.0212822799371</v>
      </c>
      <c r="H1161">
        <v>68.627037458094193</v>
      </c>
      <c r="I1161">
        <v>22.834219878109199</v>
      </c>
      <c r="J1161">
        <v>630.15763766704902</v>
      </c>
    </row>
    <row r="1162" spans="1:10">
      <c r="A1162" t="s">
        <v>393</v>
      </c>
      <c r="B1162" t="s">
        <v>147</v>
      </c>
      <c r="C1162" t="s">
        <v>359</v>
      </c>
      <c r="D1162" t="s">
        <v>355</v>
      </c>
      <c r="E1162">
        <v>292.12518612808299</v>
      </c>
      <c r="F1162">
        <v>125.833850578103</v>
      </c>
      <c r="G1162">
        <v>39.663743153414899</v>
      </c>
      <c r="H1162">
        <v>88.407303037416696</v>
      </c>
      <c r="I1162">
        <v>92.322948148280005</v>
      </c>
      <c r="J1162">
        <v>594.60216376645701</v>
      </c>
    </row>
    <row r="1163" spans="1:10">
      <c r="A1163" t="s">
        <v>393</v>
      </c>
      <c r="B1163" t="s">
        <v>147</v>
      </c>
      <c r="C1163" t="s">
        <v>359</v>
      </c>
      <c r="D1163" t="s">
        <v>356</v>
      </c>
      <c r="E1163">
        <v>292.12518612795901</v>
      </c>
      <c r="F1163">
        <v>126.355074994151</v>
      </c>
      <c r="G1163">
        <v>40.736491567070203</v>
      </c>
      <c r="H1163">
        <v>88.449044541124493</v>
      </c>
      <c r="I1163">
        <v>62.645697020449902</v>
      </c>
      <c r="J1163">
        <v>444.65471740006899</v>
      </c>
    </row>
    <row r="1164" spans="1:10">
      <c r="A1164" t="s">
        <v>393</v>
      </c>
      <c r="B1164" t="s">
        <v>147</v>
      </c>
      <c r="C1164" t="s">
        <v>360</v>
      </c>
      <c r="D1164" t="s">
        <v>355</v>
      </c>
      <c r="E1164">
        <v>253.883175582625</v>
      </c>
      <c r="F1164">
        <v>122.60114977136099</v>
      </c>
      <c r="G1164">
        <v>15.0706801081535</v>
      </c>
      <c r="H1164">
        <v>55.440012569106599</v>
      </c>
      <c r="I1164">
        <v>33.4550810294011</v>
      </c>
      <c r="J1164">
        <v>340.16757158547301</v>
      </c>
    </row>
    <row r="1165" spans="1:10">
      <c r="A1165" t="s">
        <v>393</v>
      </c>
      <c r="B1165" t="s">
        <v>147</v>
      </c>
      <c r="C1165" t="s">
        <v>360</v>
      </c>
      <c r="D1165" t="s">
        <v>356</v>
      </c>
      <c r="E1165">
        <v>253.88317558275099</v>
      </c>
      <c r="F1165">
        <v>123.231752342002</v>
      </c>
      <c r="G1165">
        <v>15.3047877875139</v>
      </c>
      <c r="H1165">
        <v>55.462388497666502</v>
      </c>
      <c r="I1165">
        <v>25.314732431997299</v>
      </c>
      <c r="J1165">
        <v>332.55184438431297</v>
      </c>
    </row>
    <row r="1166" spans="1:10">
      <c r="A1166" t="s">
        <v>393</v>
      </c>
      <c r="B1166" t="s">
        <v>148</v>
      </c>
      <c r="C1166" t="s">
        <v>359</v>
      </c>
      <c r="D1166" t="s">
        <v>355</v>
      </c>
      <c r="E1166">
        <v>619.03332563996605</v>
      </c>
      <c r="F1166">
        <v>76.952534397663499</v>
      </c>
      <c r="G1166">
        <v>34.9725358672003</v>
      </c>
      <c r="H1166">
        <v>31.841369362522698</v>
      </c>
      <c r="I1166">
        <v>73.155144233262504</v>
      </c>
      <c r="J1166">
        <v>205.55552000350599</v>
      </c>
    </row>
    <row r="1167" spans="1:10">
      <c r="A1167" t="s">
        <v>393</v>
      </c>
      <c r="B1167" t="s">
        <v>148</v>
      </c>
      <c r="C1167" t="s">
        <v>359</v>
      </c>
      <c r="D1167" t="s">
        <v>356</v>
      </c>
      <c r="E1167">
        <v>619.03332563996105</v>
      </c>
      <c r="F1167">
        <v>77.179516871995006</v>
      </c>
      <c r="G1167">
        <v>35.721984228700599</v>
      </c>
      <c r="H1167">
        <v>31.872547666073</v>
      </c>
      <c r="I1167">
        <v>61.534658234610198</v>
      </c>
      <c r="J1167">
        <v>202.92382882023199</v>
      </c>
    </row>
    <row r="1168" spans="1:10">
      <c r="A1168" t="s">
        <v>393</v>
      </c>
      <c r="B1168" t="s">
        <v>148</v>
      </c>
      <c r="C1168" t="s">
        <v>360</v>
      </c>
      <c r="D1168" t="s">
        <v>355</v>
      </c>
      <c r="E1168">
        <v>884.21332437838703</v>
      </c>
      <c r="F1168">
        <v>123.890706105828</v>
      </c>
      <c r="G1168">
        <v>15.5071262107534</v>
      </c>
      <c r="H1168">
        <v>18.1821551428996</v>
      </c>
      <c r="I1168">
        <v>31.429196269881601</v>
      </c>
      <c r="J1168">
        <v>249.30160993253699</v>
      </c>
    </row>
    <row r="1169" spans="1:10">
      <c r="A1169" t="s">
        <v>393</v>
      </c>
      <c r="B1169" t="s">
        <v>148</v>
      </c>
      <c r="C1169" t="s">
        <v>360</v>
      </c>
      <c r="D1169" t="s">
        <v>356</v>
      </c>
      <c r="E1169">
        <v>884.213324378224</v>
      </c>
      <c r="F1169">
        <v>124.38212955113499</v>
      </c>
      <c r="G1169">
        <v>15.653457787226399</v>
      </c>
      <c r="H1169">
        <v>18.198200990052602</v>
      </c>
      <c r="I1169">
        <v>27.946506152400101</v>
      </c>
      <c r="J1169">
        <v>303.01146526546199</v>
      </c>
    </row>
    <row r="1170" spans="1:10">
      <c r="A1170" t="s">
        <v>393</v>
      </c>
      <c r="B1170" t="s">
        <v>149</v>
      </c>
      <c r="C1170" t="s">
        <v>359</v>
      </c>
      <c r="D1170" t="s">
        <v>355</v>
      </c>
      <c r="E1170">
        <v>335.25959666279999</v>
      </c>
      <c r="F1170">
        <v>34.9953681216845</v>
      </c>
      <c r="G1170">
        <v>71.236494516818297</v>
      </c>
      <c r="H1170">
        <v>23.363784149594899</v>
      </c>
      <c r="I1170">
        <v>141.46872508663</v>
      </c>
      <c r="J1170">
        <v>84.186707499243894</v>
      </c>
    </row>
    <row r="1171" spans="1:10">
      <c r="A1171" t="s">
        <v>393</v>
      </c>
      <c r="B1171" t="s">
        <v>149</v>
      </c>
      <c r="C1171" t="s">
        <v>359</v>
      </c>
      <c r="D1171" t="s">
        <v>356</v>
      </c>
      <c r="E1171">
        <v>335.25959666275099</v>
      </c>
      <c r="F1171">
        <v>35.139924695822501</v>
      </c>
      <c r="G1171">
        <v>72.069270076633003</v>
      </c>
      <c r="H1171">
        <v>23.369605354939399</v>
      </c>
      <c r="I1171">
        <v>130.928222738382</v>
      </c>
      <c r="J1171">
        <v>119.722437025042</v>
      </c>
    </row>
    <row r="1172" spans="1:10">
      <c r="A1172" t="s">
        <v>393</v>
      </c>
      <c r="B1172" t="s">
        <v>149</v>
      </c>
      <c r="C1172" t="s">
        <v>360</v>
      </c>
      <c r="D1172" t="s">
        <v>355</v>
      </c>
      <c r="E1172">
        <v>961.03830860606297</v>
      </c>
      <c r="F1172">
        <v>99.702626567651905</v>
      </c>
      <c r="G1172">
        <v>26.346827921143099</v>
      </c>
      <c r="H1172">
        <v>21.6501872371255</v>
      </c>
      <c r="I1172">
        <v>52.137198781908701</v>
      </c>
      <c r="J1172">
        <v>198.705603127827</v>
      </c>
    </row>
    <row r="1173" spans="1:10">
      <c r="A1173" t="s">
        <v>393</v>
      </c>
      <c r="B1173" t="s">
        <v>149</v>
      </c>
      <c r="C1173" t="s">
        <v>360</v>
      </c>
      <c r="D1173" t="s">
        <v>356</v>
      </c>
      <c r="E1173">
        <v>961.03830860592404</v>
      </c>
      <c r="F1173">
        <v>100.227168327991</v>
      </c>
      <c r="G1173">
        <v>26.6000142176831</v>
      </c>
      <c r="H1173">
        <v>21.664168800553401</v>
      </c>
      <c r="I1173">
        <v>48.510800292556198</v>
      </c>
      <c r="J1173">
        <v>279.41107083624399</v>
      </c>
    </row>
    <row r="1174" spans="1:10">
      <c r="A1174" t="s">
        <v>393</v>
      </c>
      <c r="B1174" t="s">
        <v>150</v>
      </c>
      <c r="C1174" t="s">
        <v>359</v>
      </c>
      <c r="D1174" t="s">
        <v>355</v>
      </c>
      <c r="E1174">
        <v>855.50827064923396</v>
      </c>
      <c r="F1174">
        <v>98.121412925241401</v>
      </c>
      <c r="G1174">
        <v>52.268790042231601</v>
      </c>
      <c r="H1174">
        <v>22.2352283663487</v>
      </c>
      <c r="I1174">
        <v>105.95924876270399</v>
      </c>
      <c r="J1174">
        <v>339.360504476507</v>
      </c>
    </row>
    <row r="1175" spans="1:10">
      <c r="A1175" t="s">
        <v>393</v>
      </c>
      <c r="B1175" t="s">
        <v>150</v>
      </c>
      <c r="C1175" t="s">
        <v>359</v>
      </c>
      <c r="D1175" t="s">
        <v>356</v>
      </c>
      <c r="E1175">
        <v>855.50827064936402</v>
      </c>
      <c r="F1175">
        <v>98.316472037008694</v>
      </c>
      <c r="G1175">
        <v>53.045685041263802</v>
      </c>
      <c r="H1175">
        <v>22.267009059078099</v>
      </c>
      <c r="I1175">
        <v>94.348452364755104</v>
      </c>
      <c r="J1175">
        <v>255.45936587342101</v>
      </c>
    </row>
    <row r="1176" spans="1:10">
      <c r="A1176" t="s">
        <v>393</v>
      </c>
      <c r="B1176" t="s">
        <v>150</v>
      </c>
      <c r="C1176" t="s">
        <v>360</v>
      </c>
      <c r="D1176" t="s">
        <v>355</v>
      </c>
      <c r="E1176">
        <v>1053.05841873244</v>
      </c>
      <c r="F1176">
        <v>155.068657265128</v>
      </c>
      <c r="G1176">
        <v>20.726570542527998</v>
      </c>
      <c r="H1176">
        <v>16.2329749090277</v>
      </c>
      <c r="I1176">
        <v>41.370398757340702</v>
      </c>
      <c r="J1176">
        <v>309.52719730965703</v>
      </c>
    </row>
    <row r="1177" spans="1:10">
      <c r="A1177" t="s">
        <v>393</v>
      </c>
      <c r="B1177" t="s">
        <v>150</v>
      </c>
      <c r="C1177" t="s">
        <v>360</v>
      </c>
      <c r="D1177" t="s">
        <v>356</v>
      </c>
      <c r="E1177">
        <v>1053.05841873233</v>
      </c>
      <c r="F1177">
        <v>155.62445394903</v>
      </c>
      <c r="G1177">
        <v>20.907376847478002</v>
      </c>
      <c r="H1177">
        <v>16.248252358681</v>
      </c>
      <c r="I1177">
        <v>37.843322763312599</v>
      </c>
      <c r="J1177">
        <v>388.67606589968801</v>
      </c>
    </row>
    <row r="1178" spans="1:10">
      <c r="A1178" t="s">
        <v>393</v>
      </c>
      <c r="B1178" t="s">
        <v>151</v>
      </c>
      <c r="C1178" t="s">
        <v>359</v>
      </c>
      <c r="D1178" t="s">
        <v>355</v>
      </c>
      <c r="E1178">
        <v>377.12163125924701</v>
      </c>
      <c r="F1178">
        <v>117.83542536543401</v>
      </c>
      <c r="G1178">
        <v>35.9360001291234</v>
      </c>
      <c r="H1178">
        <v>37.983038380060499</v>
      </c>
      <c r="I1178">
        <v>75.190224478403096</v>
      </c>
      <c r="J1178">
        <v>573.45421561422904</v>
      </c>
    </row>
    <row r="1179" spans="1:10">
      <c r="A1179" t="s">
        <v>393</v>
      </c>
      <c r="B1179" t="s">
        <v>151</v>
      </c>
      <c r="C1179" t="s">
        <v>359</v>
      </c>
      <c r="D1179" t="s">
        <v>356</v>
      </c>
      <c r="E1179">
        <v>377.12163125921899</v>
      </c>
      <c r="F1179">
        <v>118.168579187986</v>
      </c>
      <c r="G1179">
        <v>36.761199745667099</v>
      </c>
      <c r="H1179">
        <v>38.013714033408498</v>
      </c>
      <c r="I1179">
        <v>63.2481765443329</v>
      </c>
      <c r="J1179">
        <v>404.19357305867601</v>
      </c>
    </row>
    <row r="1180" spans="1:10">
      <c r="A1180" t="s">
        <v>393</v>
      </c>
      <c r="B1180" t="s">
        <v>151</v>
      </c>
      <c r="C1180" t="s">
        <v>360</v>
      </c>
      <c r="D1180" t="s">
        <v>355</v>
      </c>
      <c r="E1180">
        <v>457.28105665974601</v>
      </c>
      <c r="F1180">
        <v>114.721032164099</v>
      </c>
      <c r="G1180">
        <v>16.0509430760976</v>
      </c>
      <c r="H1180">
        <v>27.304227438615801</v>
      </c>
      <c r="I1180">
        <v>32.497791599108403</v>
      </c>
      <c r="J1180">
        <v>316.40974664497298</v>
      </c>
    </row>
    <row r="1181" spans="1:10">
      <c r="A1181" t="s">
        <v>393</v>
      </c>
      <c r="B1181" t="s">
        <v>151</v>
      </c>
      <c r="C1181" t="s">
        <v>360</v>
      </c>
      <c r="D1181" t="s">
        <v>356</v>
      </c>
      <c r="E1181">
        <v>457.281056659569</v>
      </c>
      <c r="F1181">
        <v>115.27059345511501</v>
      </c>
      <c r="G1181">
        <v>16.282991630135001</v>
      </c>
      <c r="H1181">
        <v>27.320648998046199</v>
      </c>
      <c r="I1181">
        <v>29.065332941607601</v>
      </c>
      <c r="J1181">
        <v>357.74570264767698</v>
      </c>
    </row>
    <row r="1182" spans="1:10">
      <c r="A1182" t="s">
        <v>393</v>
      </c>
      <c r="B1182" t="s">
        <v>152</v>
      </c>
      <c r="C1182" t="s">
        <v>359</v>
      </c>
      <c r="D1182" t="s">
        <v>355</v>
      </c>
      <c r="E1182">
        <v>236.72184477498399</v>
      </c>
      <c r="F1182">
        <v>109.11119225717</v>
      </c>
      <c r="G1182">
        <v>38.703672796231302</v>
      </c>
      <c r="H1182">
        <v>36.565247158665599</v>
      </c>
      <c r="I1182">
        <v>80.097214221471503</v>
      </c>
      <c r="J1182">
        <v>468.331908873766</v>
      </c>
    </row>
    <row r="1183" spans="1:10">
      <c r="A1183" t="s">
        <v>393</v>
      </c>
      <c r="B1183" t="s">
        <v>152</v>
      </c>
      <c r="C1183" t="s">
        <v>359</v>
      </c>
      <c r="D1183" t="s">
        <v>356</v>
      </c>
      <c r="E1183">
        <v>236.72184477498601</v>
      </c>
      <c r="F1183">
        <v>109.50328477978</v>
      </c>
      <c r="G1183">
        <v>39.419941218885597</v>
      </c>
      <c r="H1183">
        <v>36.5961888293822</v>
      </c>
      <c r="I1183">
        <v>68.569675385936193</v>
      </c>
      <c r="J1183">
        <v>334.32924133875798</v>
      </c>
    </row>
    <row r="1184" spans="1:10">
      <c r="A1184" t="s">
        <v>393</v>
      </c>
      <c r="B1184" t="s">
        <v>152</v>
      </c>
      <c r="C1184" t="s">
        <v>360</v>
      </c>
      <c r="D1184" t="s">
        <v>355</v>
      </c>
      <c r="E1184">
        <v>221.988292608546</v>
      </c>
      <c r="F1184">
        <v>102.39763349091901</v>
      </c>
      <c r="G1184">
        <v>13.6630983459156</v>
      </c>
      <c r="H1184">
        <v>23.653571568142699</v>
      </c>
      <c r="I1184">
        <v>27.468262564301899</v>
      </c>
      <c r="J1184">
        <v>270.40303113998198</v>
      </c>
    </row>
    <row r="1185" spans="1:10">
      <c r="A1185" t="s">
        <v>393</v>
      </c>
      <c r="B1185" t="s">
        <v>152</v>
      </c>
      <c r="C1185" t="s">
        <v>360</v>
      </c>
      <c r="D1185" t="s">
        <v>356</v>
      </c>
      <c r="E1185">
        <v>221.988292608682</v>
      </c>
      <c r="F1185">
        <v>102.86834470169499</v>
      </c>
      <c r="G1185">
        <v>13.8797449727321</v>
      </c>
      <c r="H1185">
        <v>23.670343297281299</v>
      </c>
      <c r="I1185">
        <v>24.968380200214199</v>
      </c>
      <c r="J1185">
        <v>262.87403425942699</v>
      </c>
    </row>
    <row r="1186" spans="1:10">
      <c r="A1186" t="s">
        <v>393</v>
      </c>
      <c r="B1186" t="s">
        <v>153</v>
      </c>
      <c r="C1186" t="s">
        <v>359</v>
      </c>
      <c r="D1186" t="s">
        <v>355</v>
      </c>
      <c r="E1186">
        <v>223.71507090026299</v>
      </c>
      <c r="F1186">
        <v>95.102857183073297</v>
      </c>
      <c r="G1186">
        <v>34.138654627438797</v>
      </c>
      <c r="H1186">
        <v>43.8468820874754</v>
      </c>
      <c r="I1186">
        <v>70.2190291609231</v>
      </c>
      <c r="J1186">
        <v>535.63688526357396</v>
      </c>
    </row>
    <row r="1187" spans="1:10">
      <c r="A1187" t="s">
        <v>393</v>
      </c>
      <c r="B1187" t="s">
        <v>153</v>
      </c>
      <c r="C1187" t="s">
        <v>359</v>
      </c>
      <c r="D1187" t="s">
        <v>356</v>
      </c>
      <c r="E1187">
        <v>223.715070900093</v>
      </c>
      <c r="F1187">
        <v>95.403771717966606</v>
      </c>
      <c r="G1187">
        <v>34.872335764331197</v>
      </c>
      <c r="H1187">
        <v>43.8778476431198</v>
      </c>
      <c r="I1187">
        <v>61.137892857752803</v>
      </c>
      <c r="J1187">
        <v>415.36555199382099</v>
      </c>
    </row>
    <row r="1188" spans="1:10">
      <c r="A1188" t="s">
        <v>393</v>
      </c>
      <c r="B1188" t="s">
        <v>153</v>
      </c>
      <c r="C1188" t="s">
        <v>360</v>
      </c>
      <c r="D1188" t="s">
        <v>355</v>
      </c>
      <c r="E1188">
        <v>225.44936271030701</v>
      </c>
      <c r="F1188">
        <v>102.033274354966</v>
      </c>
      <c r="G1188">
        <v>17.186506300819801</v>
      </c>
      <c r="H1188">
        <v>23.681435173877599</v>
      </c>
      <c r="I1188">
        <v>33.627290567609698</v>
      </c>
      <c r="J1188">
        <v>299.34137203224401</v>
      </c>
    </row>
    <row r="1189" spans="1:10">
      <c r="A1189" t="s">
        <v>393</v>
      </c>
      <c r="B1189" t="s">
        <v>153</v>
      </c>
      <c r="C1189" t="s">
        <v>360</v>
      </c>
      <c r="D1189" t="s">
        <v>356</v>
      </c>
      <c r="E1189">
        <v>225.44936271044199</v>
      </c>
      <c r="F1189">
        <v>102.56218157719999</v>
      </c>
      <c r="G1189">
        <v>17.430776519848699</v>
      </c>
      <c r="H1189">
        <v>23.6969663219508</v>
      </c>
      <c r="I1189">
        <v>32.232924856227498</v>
      </c>
      <c r="J1189">
        <v>343.202369469968</v>
      </c>
    </row>
    <row r="1190" spans="1:10">
      <c r="A1190" t="s">
        <v>393</v>
      </c>
      <c r="B1190" t="s">
        <v>154</v>
      </c>
      <c r="C1190" t="s">
        <v>359</v>
      </c>
      <c r="D1190" t="s">
        <v>355</v>
      </c>
      <c r="E1190">
        <v>193.49811752804899</v>
      </c>
      <c r="F1190">
        <v>75.539892437101599</v>
      </c>
      <c r="G1190">
        <v>22.098587920646999</v>
      </c>
      <c r="H1190">
        <v>27.226727419945899</v>
      </c>
      <c r="I1190">
        <v>48.8224039079794</v>
      </c>
      <c r="J1190">
        <v>1160.1724769633799</v>
      </c>
    </row>
    <row r="1191" spans="1:10">
      <c r="A1191" t="s">
        <v>393</v>
      </c>
      <c r="B1191" t="s">
        <v>154</v>
      </c>
      <c r="C1191" t="s">
        <v>359</v>
      </c>
      <c r="D1191" t="s">
        <v>356</v>
      </c>
      <c r="E1191">
        <v>193.49811752844701</v>
      </c>
      <c r="F1191">
        <v>76.020851422459003</v>
      </c>
      <c r="G1191">
        <v>22.874347138493199</v>
      </c>
      <c r="H1191">
        <v>27.272036798824999</v>
      </c>
      <c r="I1191">
        <v>37.3321267798744</v>
      </c>
      <c r="J1191">
        <v>1040.44263063838</v>
      </c>
    </row>
    <row r="1192" spans="1:10">
      <c r="A1192" t="s">
        <v>393</v>
      </c>
      <c r="B1192" t="s">
        <v>154</v>
      </c>
      <c r="C1192" t="s">
        <v>360</v>
      </c>
      <c r="D1192" t="s">
        <v>355</v>
      </c>
      <c r="E1192">
        <v>83.777425285470201</v>
      </c>
      <c r="F1192">
        <v>26.755658583637398</v>
      </c>
      <c r="G1192">
        <v>15.5420695297314</v>
      </c>
      <c r="H1192">
        <v>22.1150196146043</v>
      </c>
      <c r="I1192">
        <v>32.212513619496299</v>
      </c>
      <c r="J1192">
        <v>415.75012026385599</v>
      </c>
    </row>
    <row r="1193" spans="1:10">
      <c r="A1193" t="s">
        <v>393</v>
      </c>
      <c r="B1193" t="s">
        <v>154</v>
      </c>
      <c r="C1193" t="s">
        <v>360</v>
      </c>
      <c r="D1193" t="s">
        <v>356</v>
      </c>
      <c r="E1193">
        <v>83.777425285597701</v>
      </c>
      <c r="F1193">
        <v>26.827922235597399</v>
      </c>
      <c r="G1193">
        <v>16.1989616065174</v>
      </c>
      <c r="H1193">
        <v>22.139694126942999</v>
      </c>
      <c r="I1193">
        <v>28.250782387162499</v>
      </c>
      <c r="J1193">
        <v>386.00292251342302</v>
      </c>
    </row>
    <row r="1194" spans="1:10">
      <c r="A1194" t="s">
        <v>393</v>
      </c>
      <c r="B1194" t="s">
        <v>155</v>
      </c>
      <c r="C1194" t="s">
        <v>359</v>
      </c>
      <c r="D1194" t="s">
        <v>355</v>
      </c>
      <c r="E1194">
        <v>113.31066021293201</v>
      </c>
      <c r="F1194">
        <v>86.253738670959095</v>
      </c>
      <c r="G1194">
        <v>19.971660994314401</v>
      </c>
      <c r="H1194">
        <v>44.282733026683097</v>
      </c>
      <c r="I1194">
        <v>43.8768729424051</v>
      </c>
      <c r="J1194">
        <v>1113.0292410244101</v>
      </c>
    </row>
    <row r="1195" spans="1:10">
      <c r="A1195" t="s">
        <v>393</v>
      </c>
      <c r="B1195" t="s">
        <v>155</v>
      </c>
      <c r="C1195" t="s">
        <v>359</v>
      </c>
      <c r="D1195" t="s">
        <v>356</v>
      </c>
      <c r="E1195">
        <v>113.310660213283</v>
      </c>
      <c r="F1195">
        <v>86.782161593445807</v>
      </c>
      <c r="G1195">
        <v>20.753480948919901</v>
      </c>
      <c r="H1195">
        <v>44.328318148016898</v>
      </c>
      <c r="I1195">
        <v>34.258483188493003</v>
      </c>
      <c r="J1195">
        <v>942.45006686313798</v>
      </c>
    </row>
    <row r="1196" spans="1:10">
      <c r="A1196" t="s">
        <v>393</v>
      </c>
      <c r="B1196" t="s">
        <v>155</v>
      </c>
      <c r="C1196" t="s">
        <v>360</v>
      </c>
      <c r="D1196" t="s">
        <v>355</v>
      </c>
      <c r="E1196">
        <v>57.525730200691498</v>
      </c>
      <c r="F1196">
        <v>33.762847233378899</v>
      </c>
      <c r="G1196">
        <v>14.929987061545599</v>
      </c>
      <c r="H1196">
        <v>24.557192398603</v>
      </c>
      <c r="I1196">
        <v>30.8115011557617</v>
      </c>
      <c r="J1196">
        <v>407.90975000060001</v>
      </c>
    </row>
    <row r="1197" spans="1:10">
      <c r="A1197" t="s">
        <v>393</v>
      </c>
      <c r="B1197" t="s">
        <v>155</v>
      </c>
      <c r="C1197" t="s">
        <v>360</v>
      </c>
      <c r="D1197" t="s">
        <v>356</v>
      </c>
      <c r="E1197">
        <v>57.525730200756897</v>
      </c>
      <c r="F1197">
        <v>33.883717289365499</v>
      </c>
      <c r="G1197">
        <v>15.5903141823658</v>
      </c>
      <c r="H1197">
        <v>24.581155896014799</v>
      </c>
      <c r="I1197">
        <v>27.318384271512901</v>
      </c>
      <c r="J1197">
        <v>347.54648941251799</v>
      </c>
    </row>
    <row r="1198" spans="1:10">
      <c r="A1198" t="s">
        <v>393</v>
      </c>
      <c r="B1198" t="s">
        <v>156</v>
      </c>
      <c r="C1198" t="s">
        <v>359</v>
      </c>
      <c r="D1198" t="s">
        <v>355</v>
      </c>
      <c r="E1198">
        <v>195.06499259757899</v>
      </c>
      <c r="F1198">
        <v>80.467124863899897</v>
      </c>
      <c r="G1198">
        <v>13.200884241241701</v>
      </c>
      <c r="H1198">
        <v>34.454539874785802</v>
      </c>
      <c r="I1198">
        <v>30.2184080990646</v>
      </c>
      <c r="J1198">
        <v>1167.27882437275</v>
      </c>
    </row>
    <row r="1199" spans="1:10">
      <c r="A1199" t="s">
        <v>393</v>
      </c>
      <c r="B1199" t="s">
        <v>156</v>
      </c>
      <c r="C1199" t="s">
        <v>359</v>
      </c>
      <c r="D1199" t="s">
        <v>356</v>
      </c>
      <c r="E1199">
        <v>195.06499259737501</v>
      </c>
      <c r="F1199">
        <v>80.962409272318595</v>
      </c>
      <c r="G1199">
        <v>13.842013896922699</v>
      </c>
      <c r="H1199">
        <v>34.501357141999598</v>
      </c>
      <c r="I1199">
        <v>22.2857327562077</v>
      </c>
      <c r="J1199">
        <v>1035.8731324662899</v>
      </c>
    </row>
    <row r="1200" spans="1:10">
      <c r="A1200" t="s">
        <v>393</v>
      </c>
      <c r="B1200" t="s">
        <v>156</v>
      </c>
      <c r="C1200" t="s">
        <v>360</v>
      </c>
      <c r="D1200" t="s">
        <v>355</v>
      </c>
      <c r="E1200">
        <v>118.402217785901</v>
      </c>
      <c r="F1200">
        <v>30.452991589591999</v>
      </c>
      <c r="G1200">
        <v>9.6967584149754504</v>
      </c>
      <c r="H1200">
        <v>23.479646373364499</v>
      </c>
      <c r="I1200">
        <v>19.0736890428213</v>
      </c>
      <c r="J1200">
        <v>421.93333520209097</v>
      </c>
    </row>
    <row r="1201" spans="1:10">
      <c r="A1201" t="s">
        <v>393</v>
      </c>
      <c r="B1201" t="s">
        <v>156</v>
      </c>
      <c r="C1201" t="s">
        <v>360</v>
      </c>
      <c r="D1201" t="s">
        <v>356</v>
      </c>
      <c r="E1201">
        <v>118.402217785869</v>
      </c>
      <c r="F1201">
        <v>30.571921838908398</v>
      </c>
      <c r="G1201">
        <v>10.5283710265462</v>
      </c>
      <c r="H1201">
        <v>23.5052178739939</v>
      </c>
      <c r="I1201">
        <v>19.510711493483299</v>
      </c>
      <c r="J1201">
        <v>382.40400506619301</v>
      </c>
    </row>
    <row r="1202" spans="1:10">
      <c r="A1202" t="s">
        <v>393</v>
      </c>
      <c r="B1202" t="s">
        <v>157</v>
      </c>
      <c r="C1202" t="s">
        <v>359</v>
      </c>
      <c r="D1202" t="s">
        <v>355</v>
      </c>
      <c r="E1202">
        <v>286.52529823581398</v>
      </c>
      <c r="F1202">
        <v>87.850332032801504</v>
      </c>
      <c r="G1202">
        <v>9.4753117403990004</v>
      </c>
      <c r="H1202">
        <v>47.441130808419402</v>
      </c>
      <c r="I1202">
        <v>22.783129044493101</v>
      </c>
      <c r="J1202">
        <v>1110.2884083532199</v>
      </c>
    </row>
    <row r="1203" spans="1:10">
      <c r="A1203" t="s">
        <v>393</v>
      </c>
      <c r="B1203" t="s">
        <v>157</v>
      </c>
      <c r="C1203" t="s">
        <v>359</v>
      </c>
      <c r="D1203" t="s">
        <v>356</v>
      </c>
      <c r="E1203">
        <v>286.52529823543802</v>
      </c>
      <c r="F1203">
        <v>88.383109746642504</v>
      </c>
      <c r="G1203">
        <v>10.122809900309599</v>
      </c>
      <c r="H1203">
        <v>47.4875820208063</v>
      </c>
      <c r="I1203">
        <v>16.382924678496298</v>
      </c>
      <c r="J1203">
        <v>939.85895471412903</v>
      </c>
    </row>
    <row r="1204" spans="1:10">
      <c r="A1204" t="s">
        <v>393</v>
      </c>
      <c r="B1204" t="s">
        <v>157</v>
      </c>
      <c r="C1204" t="s">
        <v>360</v>
      </c>
      <c r="D1204" t="s">
        <v>355</v>
      </c>
      <c r="E1204">
        <v>109.88178299329201</v>
      </c>
      <c r="F1204">
        <v>31.977108431277198</v>
      </c>
      <c r="G1204">
        <v>9.9051611267621702</v>
      </c>
      <c r="H1204">
        <v>25.125171155615</v>
      </c>
      <c r="I1204">
        <v>19.1937201282892</v>
      </c>
      <c r="J1204">
        <v>402.263428596952</v>
      </c>
    </row>
    <row r="1205" spans="1:10">
      <c r="A1205" t="s">
        <v>393</v>
      </c>
      <c r="B1205" t="s">
        <v>157</v>
      </c>
      <c r="C1205" t="s">
        <v>360</v>
      </c>
      <c r="D1205" t="s">
        <v>356</v>
      </c>
      <c r="E1205">
        <v>109.881782993177</v>
      </c>
      <c r="F1205">
        <v>32.068302252283701</v>
      </c>
      <c r="G1205">
        <v>10.776055509429799</v>
      </c>
      <c r="H1205">
        <v>25.1489817076252</v>
      </c>
      <c r="I1205">
        <v>20.238045228239201</v>
      </c>
      <c r="J1205">
        <v>349.84272424279902</v>
      </c>
    </row>
    <row r="1206" spans="1:10">
      <c r="A1206" t="s">
        <v>393</v>
      </c>
      <c r="B1206" t="s">
        <v>158</v>
      </c>
      <c r="C1206" t="s">
        <v>359</v>
      </c>
      <c r="D1206" t="s">
        <v>355</v>
      </c>
      <c r="E1206">
        <v>5135.0786390387102</v>
      </c>
      <c r="F1206">
        <v>1732.1274937564399</v>
      </c>
      <c r="G1206">
        <v>1443.53041519313</v>
      </c>
      <c r="H1206">
        <v>4135.4398990068603</v>
      </c>
      <c r="I1206">
        <v>27521.6637222053</v>
      </c>
      <c r="J1206">
        <v>33140.926376195101</v>
      </c>
    </row>
    <row r="1207" spans="1:10">
      <c r="A1207" t="s">
        <v>393</v>
      </c>
      <c r="B1207" t="s">
        <v>158</v>
      </c>
      <c r="C1207" t="s">
        <v>359</v>
      </c>
      <c r="D1207" t="s">
        <v>356</v>
      </c>
      <c r="E1207">
        <v>5135.0786390406402</v>
      </c>
      <c r="F1207">
        <v>1733.37365118246</v>
      </c>
      <c r="G1207">
        <v>1447.5058337235</v>
      </c>
      <c r="H1207">
        <v>4137.4066809102696</v>
      </c>
      <c r="I1207">
        <v>25500.576238738799</v>
      </c>
      <c r="J1207">
        <v>32378.865061754099</v>
      </c>
    </row>
    <row r="1208" spans="1:10">
      <c r="A1208" t="s">
        <v>393</v>
      </c>
      <c r="B1208" t="s">
        <v>158</v>
      </c>
      <c r="C1208" t="s">
        <v>360</v>
      </c>
      <c r="D1208" t="s">
        <v>355</v>
      </c>
      <c r="E1208">
        <v>3244.9679147848501</v>
      </c>
      <c r="F1208">
        <v>2106.0512604942401</v>
      </c>
      <c r="G1208">
        <v>623.52360256324801</v>
      </c>
      <c r="H1208">
        <v>3927.2851410051599</v>
      </c>
      <c r="I1208">
        <v>10853.0592591776</v>
      </c>
      <c r="J1208">
        <v>27777.038604688401</v>
      </c>
    </row>
    <row r="1209" spans="1:10">
      <c r="A1209" t="s">
        <v>393</v>
      </c>
      <c r="B1209" t="s">
        <v>158</v>
      </c>
      <c r="C1209" t="s">
        <v>360</v>
      </c>
      <c r="D1209" t="s">
        <v>356</v>
      </c>
      <c r="E1209">
        <v>3244.96791478864</v>
      </c>
      <c r="F1209">
        <v>2106.2408740086598</v>
      </c>
      <c r="G1209">
        <v>624.49068075536002</v>
      </c>
      <c r="H1209">
        <v>3928.7804525481602</v>
      </c>
      <c r="I1209">
        <v>10887.4579284056</v>
      </c>
      <c r="J1209">
        <v>32017.863002351602</v>
      </c>
    </row>
    <row r="1210" spans="1:10">
      <c r="A1210" t="s">
        <v>393</v>
      </c>
      <c r="B1210" t="s">
        <v>159</v>
      </c>
      <c r="C1210" t="s">
        <v>359</v>
      </c>
      <c r="D1210" t="s">
        <v>355</v>
      </c>
      <c r="E1210">
        <v>2897.67611777812</v>
      </c>
      <c r="F1210">
        <v>689.93737977745502</v>
      </c>
      <c r="G1210">
        <v>453.93984227298102</v>
      </c>
      <c r="H1210">
        <v>1590.31721669648</v>
      </c>
      <c r="I1210">
        <v>4146.3845283728397</v>
      </c>
      <c r="J1210">
        <v>11429.642618334699</v>
      </c>
    </row>
    <row r="1211" spans="1:10">
      <c r="A1211" t="s">
        <v>393</v>
      </c>
      <c r="B1211" t="s">
        <v>159</v>
      </c>
      <c r="C1211" t="s">
        <v>359</v>
      </c>
      <c r="D1211" t="s">
        <v>356</v>
      </c>
      <c r="E1211">
        <v>2897.67611777807</v>
      </c>
      <c r="F1211">
        <v>689.95797948355801</v>
      </c>
      <c r="G1211">
        <v>456.43813617048698</v>
      </c>
      <c r="H1211">
        <v>1591.03552515301</v>
      </c>
      <c r="I1211">
        <v>3115.57213139538</v>
      </c>
      <c r="J1211">
        <v>10855.805495115699</v>
      </c>
    </row>
    <row r="1212" spans="1:10">
      <c r="A1212" t="s">
        <v>393</v>
      </c>
      <c r="B1212" t="s">
        <v>159</v>
      </c>
      <c r="C1212" t="s">
        <v>360</v>
      </c>
      <c r="D1212" t="s">
        <v>355</v>
      </c>
      <c r="E1212">
        <v>1087.20215594198</v>
      </c>
      <c r="F1212">
        <v>601.72099734043798</v>
      </c>
      <c r="G1212">
        <v>167.811029128087</v>
      </c>
      <c r="H1212">
        <v>946.23133292273997</v>
      </c>
      <c r="I1212">
        <v>1595.30572841806</v>
      </c>
      <c r="J1212">
        <v>8135.1325501030396</v>
      </c>
    </row>
    <row r="1213" spans="1:10">
      <c r="A1213" t="s">
        <v>393</v>
      </c>
      <c r="B1213" t="s">
        <v>159</v>
      </c>
      <c r="C1213" t="s">
        <v>360</v>
      </c>
      <c r="D1213" t="s">
        <v>356</v>
      </c>
      <c r="E1213">
        <v>1087.20215594195</v>
      </c>
      <c r="F1213">
        <v>601.433004511474</v>
      </c>
      <c r="G1213">
        <v>168.41683371804601</v>
      </c>
      <c r="H1213">
        <v>946.19033380787198</v>
      </c>
      <c r="I1213">
        <v>1364.1676576252801</v>
      </c>
      <c r="J1213">
        <v>9401.5083822652796</v>
      </c>
    </row>
    <row r="1214" spans="1:10">
      <c r="A1214" t="s">
        <v>393</v>
      </c>
      <c r="B1214" t="s">
        <v>160</v>
      </c>
      <c r="C1214" t="s">
        <v>359</v>
      </c>
      <c r="D1214" t="s">
        <v>355</v>
      </c>
      <c r="E1214">
        <v>2279.41658497249</v>
      </c>
      <c r="F1214">
        <v>1153.71016467404</v>
      </c>
      <c r="G1214">
        <v>497.31672956124601</v>
      </c>
      <c r="H1214">
        <v>2331.5569322184101</v>
      </c>
      <c r="I1214">
        <v>6608.8329045073997</v>
      </c>
      <c r="J1214">
        <v>18443.6425940273</v>
      </c>
    </row>
    <row r="1215" spans="1:10">
      <c r="A1215" t="s">
        <v>393</v>
      </c>
      <c r="B1215" t="s">
        <v>160</v>
      </c>
      <c r="C1215" t="s">
        <v>359</v>
      </c>
      <c r="D1215" t="s">
        <v>356</v>
      </c>
      <c r="E1215">
        <v>2279.4165849722599</v>
      </c>
      <c r="F1215">
        <v>1153.40396843795</v>
      </c>
      <c r="G1215">
        <v>499.91477234834502</v>
      </c>
      <c r="H1215">
        <v>2331.8799372062799</v>
      </c>
      <c r="I1215">
        <v>6682.0603101277702</v>
      </c>
      <c r="J1215">
        <v>19402.821449480401</v>
      </c>
    </row>
    <row r="1216" spans="1:10">
      <c r="A1216" t="s">
        <v>393</v>
      </c>
      <c r="B1216" t="s">
        <v>160</v>
      </c>
      <c r="C1216" t="s">
        <v>360</v>
      </c>
      <c r="D1216" t="s">
        <v>355</v>
      </c>
      <c r="E1216">
        <v>2053.82378601241</v>
      </c>
      <c r="F1216">
        <v>1589.4117549191701</v>
      </c>
      <c r="G1216">
        <v>518.07644903005405</v>
      </c>
      <c r="H1216">
        <v>3346.7770205767001</v>
      </c>
      <c r="I1216">
        <v>6828.9937564029497</v>
      </c>
      <c r="J1216">
        <v>20217.625818402099</v>
      </c>
    </row>
    <row r="1217" spans="1:10">
      <c r="A1217" t="s">
        <v>393</v>
      </c>
      <c r="B1217" t="s">
        <v>160</v>
      </c>
      <c r="C1217" t="s">
        <v>360</v>
      </c>
      <c r="D1217" t="s">
        <v>356</v>
      </c>
      <c r="E1217">
        <v>2053.8237860121199</v>
      </c>
      <c r="F1217">
        <v>1589.18386183345</v>
      </c>
      <c r="G1217">
        <v>518.24794851402703</v>
      </c>
      <c r="H1217">
        <v>3346.5017155671899</v>
      </c>
      <c r="I1217">
        <v>8208.4268212706993</v>
      </c>
      <c r="J1217">
        <v>23585.949812841602</v>
      </c>
    </row>
    <row r="1218" spans="1:10">
      <c r="A1218" t="s">
        <v>394</v>
      </c>
      <c r="B1218" t="s">
        <v>136</v>
      </c>
      <c r="C1218" t="s">
        <v>359</v>
      </c>
      <c r="D1218" t="s">
        <v>355</v>
      </c>
      <c r="E1218">
        <v>123.024710119925</v>
      </c>
      <c r="F1218">
        <v>46.626024557109197</v>
      </c>
      <c r="G1218">
        <v>19.521710507880002</v>
      </c>
      <c r="H1218">
        <v>47.811271990717799</v>
      </c>
      <c r="I1218">
        <v>40.711506194965601</v>
      </c>
      <c r="J1218">
        <v>811.30338495860701</v>
      </c>
    </row>
    <row r="1219" spans="1:10">
      <c r="A1219" t="s">
        <v>394</v>
      </c>
      <c r="B1219" t="s">
        <v>136</v>
      </c>
      <c r="C1219" t="s">
        <v>359</v>
      </c>
      <c r="D1219" t="s">
        <v>356</v>
      </c>
      <c r="E1219">
        <v>123.024710119886</v>
      </c>
      <c r="F1219">
        <v>47.004792882360299</v>
      </c>
      <c r="G1219">
        <v>20.330297758363301</v>
      </c>
      <c r="H1219">
        <v>47.840838366539003</v>
      </c>
      <c r="I1219">
        <v>25.050669426092</v>
      </c>
      <c r="J1219">
        <v>794.71359459584403</v>
      </c>
    </row>
    <row r="1220" spans="1:10">
      <c r="A1220" t="s">
        <v>394</v>
      </c>
      <c r="B1220" t="s">
        <v>136</v>
      </c>
      <c r="C1220" t="s">
        <v>360</v>
      </c>
      <c r="D1220" t="s">
        <v>355</v>
      </c>
      <c r="E1220">
        <v>120.415461655895</v>
      </c>
      <c r="F1220">
        <v>28.246643746062698</v>
      </c>
      <c r="G1220">
        <v>7.4035989057369997</v>
      </c>
      <c r="H1220">
        <v>29.538634940364702</v>
      </c>
      <c r="I1220">
        <v>14.814922247391101</v>
      </c>
      <c r="J1220">
        <v>349.40856969165498</v>
      </c>
    </row>
    <row r="1221" spans="1:10">
      <c r="A1221" t="s">
        <v>394</v>
      </c>
      <c r="B1221" t="s">
        <v>136</v>
      </c>
      <c r="C1221" t="s">
        <v>360</v>
      </c>
      <c r="D1221" t="s">
        <v>356</v>
      </c>
      <c r="E1221">
        <v>120.415461655887</v>
      </c>
      <c r="F1221">
        <v>28.320071599605299</v>
      </c>
      <c r="G1221">
        <v>7.6056549388290602</v>
      </c>
      <c r="H1221">
        <v>29.552349170721399</v>
      </c>
      <c r="I1221">
        <v>10.0903172646087</v>
      </c>
      <c r="J1221">
        <v>349.08760090900398</v>
      </c>
    </row>
    <row r="1222" spans="1:10">
      <c r="A1222" t="s">
        <v>394</v>
      </c>
      <c r="B1222" t="s">
        <v>137</v>
      </c>
      <c r="C1222" t="s">
        <v>359</v>
      </c>
      <c r="D1222" t="s">
        <v>355</v>
      </c>
      <c r="E1222">
        <v>226.36269009464999</v>
      </c>
      <c r="F1222">
        <v>27.1304618023158</v>
      </c>
      <c r="G1222">
        <v>41.266208804822497</v>
      </c>
      <c r="H1222">
        <v>27.536545638779199</v>
      </c>
      <c r="I1222">
        <v>75.726998954980402</v>
      </c>
      <c r="J1222">
        <v>189.26147420501599</v>
      </c>
    </row>
    <row r="1223" spans="1:10">
      <c r="A1223" t="s">
        <v>394</v>
      </c>
      <c r="B1223" t="s">
        <v>137</v>
      </c>
      <c r="C1223" t="s">
        <v>359</v>
      </c>
      <c r="D1223" t="s">
        <v>356</v>
      </c>
      <c r="E1223">
        <v>226.36269009464101</v>
      </c>
      <c r="F1223">
        <v>27.312726907751699</v>
      </c>
      <c r="G1223">
        <v>42.093031905823302</v>
      </c>
      <c r="H1223">
        <v>27.564039734814799</v>
      </c>
      <c r="I1223">
        <v>58.525244167594401</v>
      </c>
      <c r="J1223">
        <v>182.52831132848601</v>
      </c>
    </row>
    <row r="1224" spans="1:10">
      <c r="A1224" t="s">
        <v>394</v>
      </c>
      <c r="B1224" t="s">
        <v>137</v>
      </c>
      <c r="C1224" t="s">
        <v>360</v>
      </c>
      <c r="D1224" t="s">
        <v>355</v>
      </c>
      <c r="E1224">
        <v>424.487507104933</v>
      </c>
      <c r="F1224">
        <v>46.8095187754938</v>
      </c>
      <c r="G1224">
        <v>15.848095754988</v>
      </c>
      <c r="H1224">
        <v>20.862243022888102</v>
      </c>
      <c r="I1224">
        <v>28.668848117229299</v>
      </c>
      <c r="J1224">
        <v>204.170093194446</v>
      </c>
    </row>
    <row r="1225" spans="1:10">
      <c r="A1225" t="s">
        <v>394</v>
      </c>
      <c r="B1225" t="s">
        <v>137</v>
      </c>
      <c r="C1225" t="s">
        <v>360</v>
      </c>
      <c r="D1225" t="s">
        <v>356</v>
      </c>
      <c r="E1225">
        <v>424.48750710492499</v>
      </c>
      <c r="F1225">
        <v>47.078395124885397</v>
      </c>
      <c r="G1225">
        <v>16.0902053236582</v>
      </c>
      <c r="H1225">
        <v>20.875992695899399</v>
      </c>
      <c r="I1225">
        <v>22.8217558291547</v>
      </c>
      <c r="J1225">
        <v>240.12483916719901</v>
      </c>
    </row>
    <row r="1226" spans="1:10">
      <c r="A1226" t="s">
        <v>394</v>
      </c>
      <c r="B1226" t="s">
        <v>138</v>
      </c>
      <c r="C1226" t="s">
        <v>359</v>
      </c>
      <c r="D1226" t="s">
        <v>355</v>
      </c>
      <c r="E1226">
        <v>131.03427521179901</v>
      </c>
      <c r="F1226">
        <v>15.7564781483629</v>
      </c>
      <c r="G1226">
        <v>46.5799174193657</v>
      </c>
      <c r="H1226">
        <v>33.798805512505297</v>
      </c>
      <c r="I1226">
        <v>84.359437128231605</v>
      </c>
      <c r="J1226">
        <v>104.66446186806201</v>
      </c>
    </row>
    <row r="1227" spans="1:10">
      <c r="A1227" t="s">
        <v>394</v>
      </c>
      <c r="B1227" t="s">
        <v>138</v>
      </c>
      <c r="C1227" t="s">
        <v>359</v>
      </c>
      <c r="D1227" t="s">
        <v>356</v>
      </c>
      <c r="E1227">
        <v>131.03427521178801</v>
      </c>
      <c r="F1227">
        <v>15.8050664639684</v>
      </c>
      <c r="G1227">
        <v>47.405802514572201</v>
      </c>
      <c r="H1227">
        <v>33.827721095915599</v>
      </c>
      <c r="I1227">
        <v>66.786660415030497</v>
      </c>
      <c r="J1227">
        <v>119.926861612222</v>
      </c>
    </row>
    <row r="1228" spans="1:10">
      <c r="A1228" t="s">
        <v>394</v>
      </c>
      <c r="B1228" t="s">
        <v>138</v>
      </c>
      <c r="C1228" t="s">
        <v>360</v>
      </c>
      <c r="D1228" t="s">
        <v>355</v>
      </c>
      <c r="E1228">
        <v>370.393340539669</v>
      </c>
      <c r="F1228">
        <v>42.551684616590499</v>
      </c>
      <c r="G1228">
        <v>17.998650172492901</v>
      </c>
      <c r="H1228">
        <v>22.7287782736678</v>
      </c>
      <c r="I1228">
        <v>32.162022990790703</v>
      </c>
      <c r="J1228">
        <v>204.91846579843701</v>
      </c>
    </row>
    <row r="1229" spans="1:10">
      <c r="A1229" t="s">
        <v>394</v>
      </c>
      <c r="B1229" t="s">
        <v>138</v>
      </c>
      <c r="C1229" t="s">
        <v>360</v>
      </c>
      <c r="D1229" t="s">
        <v>356</v>
      </c>
      <c r="E1229">
        <v>370.39334053964399</v>
      </c>
      <c r="F1229">
        <v>42.802691447063701</v>
      </c>
      <c r="G1229">
        <v>18.240612997700399</v>
      </c>
      <c r="H1229">
        <v>22.742832089570399</v>
      </c>
      <c r="I1229">
        <v>26.1628818434836</v>
      </c>
      <c r="J1229">
        <v>258.08643927388499</v>
      </c>
    </row>
    <row r="1230" spans="1:10">
      <c r="A1230" t="s">
        <v>394</v>
      </c>
      <c r="B1230" t="s">
        <v>139</v>
      </c>
      <c r="C1230" t="s">
        <v>359</v>
      </c>
      <c r="D1230" t="s">
        <v>355</v>
      </c>
      <c r="E1230">
        <v>216.95592106710501</v>
      </c>
      <c r="F1230">
        <v>34.438339754074697</v>
      </c>
      <c r="G1230">
        <v>41.147784035650503</v>
      </c>
      <c r="H1230">
        <v>27.2101222852441</v>
      </c>
      <c r="I1230">
        <v>75.515020285652696</v>
      </c>
      <c r="J1230">
        <v>315.28619783998101</v>
      </c>
    </row>
    <row r="1231" spans="1:10">
      <c r="A1231" t="s">
        <v>394</v>
      </c>
      <c r="B1231" t="s">
        <v>139</v>
      </c>
      <c r="C1231" t="s">
        <v>359</v>
      </c>
      <c r="D1231" t="s">
        <v>356</v>
      </c>
      <c r="E1231">
        <v>216.95592106706701</v>
      </c>
      <c r="F1231">
        <v>34.5455354251866</v>
      </c>
      <c r="G1231">
        <v>41.975773138602797</v>
      </c>
      <c r="H1231">
        <v>27.2375101752292</v>
      </c>
      <c r="I1231">
        <v>58.361243229747402</v>
      </c>
      <c r="J1231">
        <v>290.45226529703899</v>
      </c>
    </row>
    <row r="1232" spans="1:10">
      <c r="A1232" t="s">
        <v>394</v>
      </c>
      <c r="B1232" t="s">
        <v>139</v>
      </c>
      <c r="C1232" t="s">
        <v>360</v>
      </c>
      <c r="D1232" t="s">
        <v>355</v>
      </c>
      <c r="E1232">
        <v>492.53101850075501</v>
      </c>
      <c r="F1232">
        <v>55.602447367443403</v>
      </c>
      <c r="G1232">
        <v>15.7143796262386</v>
      </c>
      <c r="H1232">
        <v>20.7873549449012</v>
      </c>
      <c r="I1232">
        <v>28.4567877810384</v>
      </c>
      <c r="J1232">
        <v>262.78103390802602</v>
      </c>
    </row>
    <row r="1233" spans="1:10">
      <c r="A1233" t="s">
        <v>394</v>
      </c>
      <c r="B1233" t="s">
        <v>139</v>
      </c>
      <c r="C1233" t="s">
        <v>360</v>
      </c>
      <c r="D1233" t="s">
        <v>356</v>
      </c>
      <c r="E1233">
        <v>492.53101850066702</v>
      </c>
      <c r="F1233">
        <v>55.873377146585703</v>
      </c>
      <c r="G1233">
        <v>15.957814530871699</v>
      </c>
      <c r="H1233">
        <v>20.801088830196601</v>
      </c>
      <c r="I1233">
        <v>22.608587386321201</v>
      </c>
      <c r="J1233">
        <v>306.16376516765598</v>
      </c>
    </row>
    <row r="1234" spans="1:10">
      <c r="A1234" t="s">
        <v>394</v>
      </c>
      <c r="B1234" t="s">
        <v>140</v>
      </c>
      <c r="C1234" t="s">
        <v>359</v>
      </c>
      <c r="D1234" t="s">
        <v>355</v>
      </c>
      <c r="E1234">
        <v>382.191710478282</v>
      </c>
      <c r="F1234">
        <v>59.190420406395397</v>
      </c>
      <c r="G1234">
        <v>36.266486264869201</v>
      </c>
      <c r="H1234">
        <v>30.389835578400699</v>
      </c>
      <c r="I1234">
        <v>67.300961534447893</v>
      </c>
      <c r="J1234">
        <v>594.13380617608095</v>
      </c>
    </row>
    <row r="1235" spans="1:10">
      <c r="A1235" t="s">
        <v>394</v>
      </c>
      <c r="B1235" t="s">
        <v>140</v>
      </c>
      <c r="C1235" t="s">
        <v>359</v>
      </c>
      <c r="D1235" t="s">
        <v>356</v>
      </c>
      <c r="E1235">
        <v>382.191710478272</v>
      </c>
      <c r="F1235">
        <v>59.420188619685398</v>
      </c>
      <c r="G1235">
        <v>37.093755710726299</v>
      </c>
      <c r="H1235">
        <v>30.417868171404301</v>
      </c>
      <c r="I1235">
        <v>51.081396200584997</v>
      </c>
      <c r="J1235">
        <v>532.665896307411</v>
      </c>
    </row>
    <row r="1236" spans="1:10">
      <c r="A1236" t="s">
        <v>394</v>
      </c>
      <c r="B1236" t="s">
        <v>140</v>
      </c>
      <c r="C1236" t="s">
        <v>360</v>
      </c>
      <c r="D1236" t="s">
        <v>355</v>
      </c>
      <c r="E1236">
        <v>427.91340356723202</v>
      </c>
      <c r="F1236">
        <v>55.124909182829597</v>
      </c>
      <c r="G1236">
        <v>13.637443204353801</v>
      </c>
      <c r="H1236">
        <v>23.0330013358281</v>
      </c>
      <c r="I1236">
        <v>25.020218505729702</v>
      </c>
      <c r="J1236">
        <v>351.43697295077601</v>
      </c>
    </row>
    <row r="1237" spans="1:10">
      <c r="A1237" t="s">
        <v>394</v>
      </c>
      <c r="B1237" t="s">
        <v>140</v>
      </c>
      <c r="C1237" t="s">
        <v>360</v>
      </c>
      <c r="D1237" t="s">
        <v>356</v>
      </c>
      <c r="E1237">
        <v>427.91340356723498</v>
      </c>
      <c r="F1237">
        <v>55.333623468219898</v>
      </c>
      <c r="G1237">
        <v>13.8802549716854</v>
      </c>
      <c r="H1237">
        <v>23.047040967888599</v>
      </c>
      <c r="I1237">
        <v>19.439597195103499</v>
      </c>
      <c r="J1237">
        <v>374.59568886942498</v>
      </c>
    </row>
    <row r="1238" spans="1:10">
      <c r="A1238" t="s">
        <v>394</v>
      </c>
      <c r="B1238" t="s">
        <v>141</v>
      </c>
      <c r="C1238" t="s">
        <v>359</v>
      </c>
      <c r="D1238" t="s">
        <v>355</v>
      </c>
      <c r="E1238">
        <v>121.088334893001</v>
      </c>
      <c r="F1238">
        <v>38.6488027350632</v>
      </c>
      <c r="G1238">
        <v>17.645370425070499</v>
      </c>
      <c r="H1238">
        <v>44.712704266861998</v>
      </c>
      <c r="I1238">
        <v>37.6889852131034</v>
      </c>
      <c r="J1238">
        <v>793.58509932142397</v>
      </c>
    </row>
    <row r="1239" spans="1:10">
      <c r="A1239" t="s">
        <v>394</v>
      </c>
      <c r="B1239" t="s">
        <v>141</v>
      </c>
      <c r="C1239" t="s">
        <v>359</v>
      </c>
      <c r="D1239" t="s">
        <v>356</v>
      </c>
      <c r="E1239">
        <v>121.08833489307401</v>
      </c>
      <c r="F1239">
        <v>38.7045862001739</v>
      </c>
      <c r="G1239">
        <v>18.465808203566599</v>
      </c>
      <c r="H1239">
        <v>44.741935227304097</v>
      </c>
      <c r="I1239">
        <v>22.3218388433881</v>
      </c>
      <c r="J1239">
        <v>793.99026681175701</v>
      </c>
    </row>
    <row r="1240" spans="1:10">
      <c r="A1240" t="s">
        <v>394</v>
      </c>
      <c r="B1240" t="s">
        <v>141</v>
      </c>
      <c r="C1240" t="s">
        <v>360</v>
      </c>
      <c r="D1240" t="s">
        <v>355</v>
      </c>
      <c r="E1240">
        <v>89.412030729339307</v>
      </c>
      <c r="F1240">
        <v>27.509736877306299</v>
      </c>
      <c r="G1240">
        <v>6.8814567358765197</v>
      </c>
      <c r="H1240">
        <v>29.372015068617898</v>
      </c>
      <c r="I1240">
        <v>14.2210787205077</v>
      </c>
      <c r="J1240">
        <v>426.948939675345</v>
      </c>
    </row>
    <row r="1241" spans="1:10">
      <c r="A1241" t="s">
        <v>394</v>
      </c>
      <c r="B1241" t="s">
        <v>141</v>
      </c>
      <c r="C1241" t="s">
        <v>360</v>
      </c>
      <c r="D1241" t="s">
        <v>356</v>
      </c>
      <c r="E1241">
        <v>89.412030729341197</v>
      </c>
      <c r="F1241">
        <v>27.221072622778799</v>
      </c>
      <c r="G1241">
        <v>7.1052379134501704</v>
      </c>
      <c r="H1241">
        <v>29.386171831305901</v>
      </c>
      <c r="I1241">
        <v>9.0352299251644297</v>
      </c>
      <c r="J1241">
        <v>455.11647763162102</v>
      </c>
    </row>
    <row r="1242" spans="1:10">
      <c r="A1242" t="s">
        <v>394</v>
      </c>
      <c r="B1242" t="s">
        <v>142</v>
      </c>
      <c r="C1242" t="s">
        <v>359</v>
      </c>
      <c r="D1242" t="s">
        <v>355</v>
      </c>
      <c r="E1242">
        <v>229.74688461135099</v>
      </c>
      <c r="F1242">
        <v>52.258485726486498</v>
      </c>
      <c r="G1242">
        <v>15.934846352527201</v>
      </c>
      <c r="H1242">
        <v>57.490832840805801</v>
      </c>
      <c r="I1242">
        <v>30.248757140179901</v>
      </c>
      <c r="J1242">
        <v>820.41329400919096</v>
      </c>
    </row>
    <row r="1243" spans="1:10">
      <c r="A1243" t="s">
        <v>394</v>
      </c>
      <c r="B1243" t="s">
        <v>142</v>
      </c>
      <c r="C1243" t="s">
        <v>359</v>
      </c>
      <c r="D1243" t="s">
        <v>356</v>
      </c>
      <c r="E1243">
        <v>229.74688461134801</v>
      </c>
      <c r="F1243">
        <v>52.680109457564903</v>
      </c>
      <c r="G1243">
        <v>16.3886026689215</v>
      </c>
      <c r="H1243">
        <v>57.520647400119103</v>
      </c>
      <c r="I1243">
        <v>21.943955823955498</v>
      </c>
      <c r="J1243">
        <v>786.18921863217099</v>
      </c>
    </row>
    <row r="1244" spans="1:10">
      <c r="A1244" t="s">
        <v>394</v>
      </c>
      <c r="B1244" t="s">
        <v>142</v>
      </c>
      <c r="C1244" t="s">
        <v>360</v>
      </c>
      <c r="D1244" t="s">
        <v>355</v>
      </c>
      <c r="E1244">
        <v>141.20957907528401</v>
      </c>
      <c r="F1244">
        <v>29.757709147496101</v>
      </c>
      <c r="G1244">
        <v>6.8005993983945601</v>
      </c>
      <c r="H1244">
        <v>31.493010448607599</v>
      </c>
      <c r="I1244">
        <v>12.298533774851601</v>
      </c>
      <c r="J1244">
        <v>352.08600474554902</v>
      </c>
    </row>
    <row r="1245" spans="1:10">
      <c r="A1245" t="s">
        <v>394</v>
      </c>
      <c r="B1245" t="s">
        <v>142</v>
      </c>
      <c r="C1245" t="s">
        <v>360</v>
      </c>
      <c r="D1245" t="s">
        <v>356</v>
      </c>
      <c r="E1245">
        <v>141.209579075307</v>
      </c>
      <c r="F1245">
        <v>29.846806547216499</v>
      </c>
      <c r="G1245">
        <v>6.9929605387194602</v>
      </c>
      <c r="H1245">
        <v>31.506521148558601</v>
      </c>
      <c r="I1245">
        <v>10.0092330473754</v>
      </c>
      <c r="J1245">
        <v>346.63614661071801</v>
      </c>
    </row>
    <row r="1246" spans="1:10">
      <c r="A1246" t="s">
        <v>394</v>
      </c>
      <c r="B1246" t="s">
        <v>143</v>
      </c>
      <c r="C1246" t="s">
        <v>359</v>
      </c>
      <c r="D1246" t="s">
        <v>355</v>
      </c>
      <c r="E1246">
        <v>452.12019486014401</v>
      </c>
      <c r="F1246">
        <v>57.4370363306356</v>
      </c>
      <c r="G1246">
        <v>32.477671777728403</v>
      </c>
      <c r="H1246">
        <v>49.929512511570401</v>
      </c>
      <c r="I1246">
        <v>56.695353742748097</v>
      </c>
      <c r="J1246">
        <v>476.12762774143198</v>
      </c>
    </row>
    <row r="1247" spans="1:10">
      <c r="A1247" t="s">
        <v>394</v>
      </c>
      <c r="B1247" t="s">
        <v>143</v>
      </c>
      <c r="C1247" t="s">
        <v>359</v>
      </c>
      <c r="D1247" t="s">
        <v>356</v>
      </c>
      <c r="E1247">
        <v>452.120194860146</v>
      </c>
      <c r="F1247">
        <v>57.768122436156297</v>
      </c>
      <c r="G1247">
        <v>32.965109357510897</v>
      </c>
      <c r="H1247">
        <v>49.958309606062002</v>
      </c>
      <c r="I1247">
        <v>48.2657926079399</v>
      </c>
      <c r="J1247">
        <v>412.83125654931803</v>
      </c>
    </row>
    <row r="1248" spans="1:10">
      <c r="A1248" t="s">
        <v>394</v>
      </c>
      <c r="B1248" t="s">
        <v>143</v>
      </c>
      <c r="C1248" t="s">
        <v>360</v>
      </c>
      <c r="D1248" t="s">
        <v>355</v>
      </c>
      <c r="E1248">
        <v>458.59162217905498</v>
      </c>
      <c r="F1248">
        <v>49.422355452106402</v>
      </c>
      <c r="G1248">
        <v>15.645202100416199</v>
      </c>
      <c r="H1248">
        <v>24.619538899975201</v>
      </c>
      <c r="I1248">
        <v>26.166827658324902</v>
      </c>
      <c r="J1248">
        <v>255.26429132522301</v>
      </c>
    </row>
    <row r="1249" spans="1:10">
      <c r="A1249" t="s">
        <v>394</v>
      </c>
      <c r="B1249" t="s">
        <v>143</v>
      </c>
      <c r="C1249" t="s">
        <v>360</v>
      </c>
      <c r="D1249" t="s">
        <v>356</v>
      </c>
      <c r="E1249">
        <v>458.59162217906203</v>
      </c>
      <c r="F1249">
        <v>49.675913388071102</v>
      </c>
      <c r="G1249">
        <v>15.8632949466166</v>
      </c>
      <c r="H1249">
        <v>24.632825494374501</v>
      </c>
      <c r="I1249">
        <v>24.3547347616955</v>
      </c>
      <c r="J1249">
        <v>253.22513075562301</v>
      </c>
    </row>
    <row r="1250" spans="1:10">
      <c r="A1250" t="s">
        <v>394</v>
      </c>
      <c r="B1250" t="s">
        <v>144</v>
      </c>
      <c r="C1250" t="s">
        <v>359</v>
      </c>
      <c r="D1250" t="s">
        <v>355</v>
      </c>
      <c r="E1250">
        <v>351.24609519118297</v>
      </c>
      <c r="F1250">
        <v>52.618256606304698</v>
      </c>
      <c r="G1250">
        <v>30.927344284124899</v>
      </c>
      <c r="H1250">
        <v>53.9991068489988</v>
      </c>
      <c r="I1250">
        <v>54.168801837752902</v>
      </c>
      <c r="J1250">
        <v>586.38089294764904</v>
      </c>
    </row>
    <row r="1251" spans="1:10">
      <c r="A1251" t="s">
        <v>394</v>
      </c>
      <c r="B1251" t="s">
        <v>144</v>
      </c>
      <c r="C1251" t="s">
        <v>359</v>
      </c>
      <c r="D1251" t="s">
        <v>356</v>
      </c>
      <c r="E1251">
        <v>351.24609519111101</v>
      </c>
      <c r="F1251">
        <v>52.820937922378199</v>
      </c>
      <c r="G1251">
        <v>31.405907011419799</v>
      </c>
      <c r="H1251">
        <v>54.0282675664644</v>
      </c>
      <c r="I1251">
        <v>45.819015604649501</v>
      </c>
      <c r="J1251">
        <v>538.21827364343301</v>
      </c>
    </row>
    <row r="1252" spans="1:10">
      <c r="A1252" t="s">
        <v>394</v>
      </c>
      <c r="B1252" t="s">
        <v>144</v>
      </c>
      <c r="C1252" t="s">
        <v>360</v>
      </c>
      <c r="D1252" t="s">
        <v>355</v>
      </c>
      <c r="E1252">
        <v>398.480461279108</v>
      </c>
      <c r="F1252">
        <v>47.590989293462997</v>
      </c>
      <c r="G1252">
        <v>12.4756231946143</v>
      </c>
      <c r="H1252">
        <v>26.3136236645671</v>
      </c>
      <c r="I1252">
        <v>21.056125056455301</v>
      </c>
      <c r="J1252">
        <v>348.65962720748598</v>
      </c>
    </row>
    <row r="1253" spans="1:10">
      <c r="A1253" t="s">
        <v>394</v>
      </c>
      <c r="B1253" t="s">
        <v>144</v>
      </c>
      <c r="C1253" t="s">
        <v>360</v>
      </c>
      <c r="D1253" t="s">
        <v>356</v>
      </c>
      <c r="E1253">
        <v>398.480461279081</v>
      </c>
      <c r="F1253">
        <v>47.7346814954903</v>
      </c>
      <c r="G1253">
        <v>12.659707704735601</v>
      </c>
      <c r="H1253">
        <v>26.327154041855799</v>
      </c>
      <c r="I1253">
        <v>19.2854039929795</v>
      </c>
      <c r="J1253">
        <v>373.744755820097</v>
      </c>
    </row>
    <row r="1254" spans="1:10">
      <c r="A1254" t="s">
        <v>394</v>
      </c>
      <c r="B1254" t="s">
        <v>145</v>
      </c>
      <c r="C1254" t="s">
        <v>359</v>
      </c>
      <c r="D1254" t="s">
        <v>355</v>
      </c>
      <c r="E1254">
        <v>203.658210224703</v>
      </c>
      <c r="F1254">
        <v>44.522100656702101</v>
      </c>
      <c r="G1254">
        <v>14.554855949836</v>
      </c>
      <c r="H1254">
        <v>53.047689216073501</v>
      </c>
      <c r="I1254">
        <v>27.9262261609502</v>
      </c>
      <c r="J1254">
        <v>803.43473754479999</v>
      </c>
    </row>
    <row r="1255" spans="1:10">
      <c r="A1255" t="s">
        <v>394</v>
      </c>
      <c r="B1255" t="s">
        <v>145</v>
      </c>
      <c r="C1255" t="s">
        <v>359</v>
      </c>
      <c r="D1255" t="s">
        <v>356</v>
      </c>
      <c r="E1255">
        <v>203.65821022470101</v>
      </c>
      <c r="F1255">
        <v>44.674702650622002</v>
      </c>
      <c r="G1255">
        <v>15.008394700703599</v>
      </c>
      <c r="H1255">
        <v>53.077098108835102</v>
      </c>
      <c r="I1255">
        <v>19.922512064588599</v>
      </c>
      <c r="J1255">
        <v>784.60632271927796</v>
      </c>
    </row>
    <row r="1256" spans="1:10">
      <c r="A1256" t="s">
        <v>394</v>
      </c>
      <c r="B1256" t="s">
        <v>145</v>
      </c>
      <c r="C1256" t="s">
        <v>360</v>
      </c>
      <c r="D1256" t="s">
        <v>355</v>
      </c>
      <c r="E1256">
        <v>103.90876125475199</v>
      </c>
      <c r="F1256">
        <v>28.247333229976299</v>
      </c>
      <c r="G1256">
        <v>5.19112118673001</v>
      </c>
      <c r="H1256">
        <v>30.6053318330354</v>
      </c>
      <c r="I1256">
        <v>9.7208291375159206</v>
      </c>
      <c r="J1256">
        <v>429.35103306533898</v>
      </c>
    </row>
    <row r="1257" spans="1:10">
      <c r="A1257" t="s">
        <v>394</v>
      </c>
      <c r="B1257" t="s">
        <v>145</v>
      </c>
      <c r="C1257" t="s">
        <v>360</v>
      </c>
      <c r="D1257" t="s">
        <v>356</v>
      </c>
      <c r="E1257">
        <v>103.90876125478199</v>
      </c>
      <c r="F1257">
        <v>27.962990506530499</v>
      </c>
      <c r="G1257">
        <v>5.3166650201664298</v>
      </c>
      <c r="H1257">
        <v>30.619424276957801</v>
      </c>
      <c r="I1257">
        <v>7.3819475193672703</v>
      </c>
      <c r="J1257">
        <v>452.74312146556503</v>
      </c>
    </row>
    <row r="1258" spans="1:10">
      <c r="A1258" t="s">
        <v>394</v>
      </c>
      <c r="B1258" t="s">
        <v>146</v>
      </c>
      <c r="C1258" t="s">
        <v>359</v>
      </c>
      <c r="D1258" t="s">
        <v>355</v>
      </c>
      <c r="E1258">
        <v>578.19286856778604</v>
      </c>
      <c r="F1258">
        <v>108.35305880086599</v>
      </c>
      <c r="G1258">
        <v>51.1446037854382</v>
      </c>
      <c r="H1258">
        <v>99.769584399799299</v>
      </c>
      <c r="I1258">
        <v>109.685146636756</v>
      </c>
      <c r="J1258">
        <v>1239.0795054401799</v>
      </c>
    </row>
    <row r="1259" spans="1:10">
      <c r="A1259" t="s">
        <v>394</v>
      </c>
      <c r="B1259" t="s">
        <v>146</v>
      </c>
      <c r="C1259" t="s">
        <v>359</v>
      </c>
      <c r="D1259" t="s">
        <v>356</v>
      </c>
      <c r="E1259">
        <v>578.19286856793701</v>
      </c>
      <c r="F1259">
        <v>108.87611937531</v>
      </c>
      <c r="G1259">
        <v>52.512138723917403</v>
      </c>
      <c r="H1259">
        <v>99.8482354424047</v>
      </c>
      <c r="I1259">
        <v>63.9111416720893</v>
      </c>
      <c r="J1259">
        <v>1150.98549782278</v>
      </c>
    </row>
    <row r="1260" spans="1:10">
      <c r="A1260" t="s">
        <v>394</v>
      </c>
      <c r="B1260" t="s">
        <v>146</v>
      </c>
      <c r="C1260" t="s">
        <v>360</v>
      </c>
      <c r="D1260" t="s">
        <v>355</v>
      </c>
      <c r="E1260">
        <v>643.58253531785397</v>
      </c>
      <c r="F1260">
        <v>94.636461949177502</v>
      </c>
      <c r="G1260">
        <v>19.3966374096963</v>
      </c>
      <c r="H1260">
        <v>67.883540048375494</v>
      </c>
      <c r="I1260">
        <v>40.665552283349903</v>
      </c>
      <c r="J1260">
        <v>668.23184496549504</v>
      </c>
    </row>
    <row r="1261" spans="1:10">
      <c r="A1261" t="s">
        <v>394</v>
      </c>
      <c r="B1261" t="s">
        <v>146</v>
      </c>
      <c r="C1261" t="s">
        <v>360</v>
      </c>
      <c r="D1261" t="s">
        <v>356</v>
      </c>
      <c r="E1261">
        <v>643.58253531793298</v>
      </c>
      <c r="F1261">
        <v>94.950671758191604</v>
      </c>
      <c r="G1261">
        <v>19.795942128275101</v>
      </c>
      <c r="H1261">
        <v>67.921691274153304</v>
      </c>
      <c r="I1261">
        <v>25.398149254958401</v>
      </c>
      <c r="J1261">
        <v>683.94366260098298</v>
      </c>
    </row>
    <row r="1262" spans="1:10">
      <c r="A1262" t="s">
        <v>394</v>
      </c>
      <c r="B1262" t="s">
        <v>147</v>
      </c>
      <c r="C1262" t="s">
        <v>359</v>
      </c>
      <c r="D1262" t="s">
        <v>355</v>
      </c>
      <c r="E1262">
        <v>312.73894161977103</v>
      </c>
      <c r="F1262">
        <v>140.87273215354099</v>
      </c>
      <c r="G1262">
        <v>53.248420354757698</v>
      </c>
      <c r="H1262">
        <v>90.452312654686907</v>
      </c>
      <c r="I1262">
        <v>102.04802551932799</v>
      </c>
      <c r="J1262">
        <v>581.75146341370805</v>
      </c>
    </row>
    <row r="1263" spans="1:10">
      <c r="A1263" t="s">
        <v>394</v>
      </c>
      <c r="B1263" t="s">
        <v>147</v>
      </c>
      <c r="C1263" t="s">
        <v>359</v>
      </c>
      <c r="D1263" t="s">
        <v>356</v>
      </c>
      <c r="E1263">
        <v>312.738941619706</v>
      </c>
      <c r="F1263">
        <v>141.29917623111501</v>
      </c>
      <c r="G1263">
        <v>54.0829688436231</v>
      </c>
      <c r="H1263">
        <v>90.484252249274206</v>
      </c>
      <c r="I1263">
        <v>72.029725403980294</v>
      </c>
      <c r="J1263">
        <v>454.11798011448798</v>
      </c>
    </row>
    <row r="1264" spans="1:10">
      <c r="A1264" t="s">
        <v>394</v>
      </c>
      <c r="B1264" t="s">
        <v>147</v>
      </c>
      <c r="C1264" t="s">
        <v>360</v>
      </c>
      <c r="D1264" t="s">
        <v>355</v>
      </c>
      <c r="E1264">
        <v>292.24641210098002</v>
      </c>
      <c r="F1264">
        <v>136.468642065116</v>
      </c>
      <c r="G1264">
        <v>20.046447332665402</v>
      </c>
      <c r="H1264">
        <v>56.460969559847399</v>
      </c>
      <c r="I1264">
        <v>37.064215096789397</v>
      </c>
      <c r="J1264">
        <v>334.30868173859602</v>
      </c>
    </row>
    <row r="1265" spans="1:10">
      <c r="A1265" t="s">
        <v>394</v>
      </c>
      <c r="B1265" t="s">
        <v>147</v>
      </c>
      <c r="C1265" t="s">
        <v>360</v>
      </c>
      <c r="D1265" t="s">
        <v>356</v>
      </c>
      <c r="E1265">
        <v>292.24641210111798</v>
      </c>
      <c r="F1265">
        <v>136.85768143836501</v>
      </c>
      <c r="G1265">
        <v>20.234729209311801</v>
      </c>
      <c r="H1265">
        <v>56.476409917192697</v>
      </c>
      <c r="I1265">
        <v>28.409638628254701</v>
      </c>
      <c r="J1265">
        <v>357.010330584391</v>
      </c>
    </row>
    <row r="1266" spans="1:10">
      <c r="A1266" t="s">
        <v>394</v>
      </c>
      <c r="B1266" t="s">
        <v>148</v>
      </c>
      <c r="C1266" t="s">
        <v>359</v>
      </c>
      <c r="D1266" t="s">
        <v>355</v>
      </c>
      <c r="E1266">
        <v>665.89184398281998</v>
      </c>
      <c r="F1266">
        <v>85.703169298758098</v>
      </c>
      <c r="G1266">
        <v>47.9355937631112</v>
      </c>
      <c r="H1266">
        <v>30.654120331988501</v>
      </c>
      <c r="I1266">
        <v>84.068093670175003</v>
      </c>
      <c r="J1266">
        <v>196.100074752533</v>
      </c>
    </row>
    <row r="1267" spans="1:10">
      <c r="A1267" t="s">
        <v>394</v>
      </c>
      <c r="B1267" t="s">
        <v>148</v>
      </c>
      <c r="C1267" t="s">
        <v>359</v>
      </c>
      <c r="D1267" t="s">
        <v>356</v>
      </c>
      <c r="E1267">
        <v>665.89184398281998</v>
      </c>
      <c r="F1267">
        <v>85.862058258606396</v>
      </c>
      <c r="G1267">
        <v>48.525809067249703</v>
      </c>
      <c r="H1267">
        <v>30.677928563421901</v>
      </c>
      <c r="I1267">
        <v>70.676733744870603</v>
      </c>
      <c r="J1267">
        <v>204.822302083012</v>
      </c>
    </row>
    <row r="1268" spans="1:10">
      <c r="A1268" t="s">
        <v>394</v>
      </c>
      <c r="B1268" t="s">
        <v>148</v>
      </c>
      <c r="C1268" t="s">
        <v>360</v>
      </c>
      <c r="D1268" t="s">
        <v>355</v>
      </c>
      <c r="E1268">
        <v>974.69716199357197</v>
      </c>
      <c r="F1268">
        <v>137.44340018053899</v>
      </c>
      <c r="G1268">
        <v>20.9460962322627</v>
      </c>
      <c r="H1268">
        <v>16.797011517375399</v>
      </c>
      <c r="I1268">
        <v>35.926567475286497</v>
      </c>
      <c r="J1268">
        <v>235.91518692117401</v>
      </c>
    </row>
    <row r="1269" spans="1:10">
      <c r="A1269" t="s">
        <v>394</v>
      </c>
      <c r="B1269" t="s">
        <v>148</v>
      </c>
      <c r="C1269" t="s">
        <v>360</v>
      </c>
      <c r="D1269" t="s">
        <v>356</v>
      </c>
      <c r="E1269">
        <v>974.69716199357401</v>
      </c>
      <c r="F1269">
        <v>137.73735882458499</v>
      </c>
      <c r="G1269">
        <v>21.0733083945663</v>
      </c>
      <c r="H1269">
        <v>16.807613339857198</v>
      </c>
      <c r="I1269">
        <v>31.484535798971098</v>
      </c>
      <c r="J1269">
        <v>317.05118662646498</v>
      </c>
    </row>
    <row r="1270" spans="1:10">
      <c r="A1270" t="s">
        <v>394</v>
      </c>
      <c r="B1270" t="s">
        <v>149</v>
      </c>
      <c r="C1270" t="s">
        <v>359</v>
      </c>
      <c r="D1270" t="s">
        <v>355</v>
      </c>
      <c r="E1270">
        <v>361.20104164895702</v>
      </c>
      <c r="F1270">
        <v>38.472354255125602</v>
      </c>
      <c r="G1270">
        <v>99.938640725389007</v>
      </c>
      <c r="H1270">
        <v>30.770736988626201</v>
      </c>
      <c r="I1270">
        <v>168.305029941246</v>
      </c>
      <c r="J1270">
        <v>85.9576583194318</v>
      </c>
    </row>
    <row r="1271" spans="1:10">
      <c r="A1271" t="s">
        <v>394</v>
      </c>
      <c r="B1271" t="s">
        <v>149</v>
      </c>
      <c r="C1271" t="s">
        <v>359</v>
      </c>
      <c r="D1271" t="s">
        <v>356</v>
      </c>
      <c r="E1271">
        <v>361.201041648966</v>
      </c>
      <c r="F1271">
        <v>38.542418613356801</v>
      </c>
      <c r="G1271">
        <v>100.594633696846</v>
      </c>
      <c r="H1271">
        <v>30.7618830716807</v>
      </c>
      <c r="I1271">
        <v>152.686599635969</v>
      </c>
      <c r="J1271">
        <v>126.100523803323</v>
      </c>
    </row>
    <row r="1272" spans="1:10">
      <c r="A1272" t="s">
        <v>394</v>
      </c>
      <c r="B1272" t="s">
        <v>149</v>
      </c>
      <c r="C1272" t="s">
        <v>360</v>
      </c>
      <c r="D1272" t="s">
        <v>355</v>
      </c>
      <c r="E1272">
        <v>1037.9042872754801</v>
      </c>
      <c r="F1272">
        <v>110.155834847215</v>
      </c>
      <c r="G1272">
        <v>36.810375738112</v>
      </c>
      <c r="H1272">
        <v>22.997410054047599</v>
      </c>
      <c r="I1272">
        <v>61.846395369811397</v>
      </c>
      <c r="J1272">
        <v>196.89100818737199</v>
      </c>
    </row>
    <row r="1273" spans="1:10">
      <c r="A1273" t="s">
        <v>394</v>
      </c>
      <c r="B1273" t="s">
        <v>149</v>
      </c>
      <c r="C1273" t="s">
        <v>360</v>
      </c>
      <c r="D1273" t="s">
        <v>356</v>
      </c>
      <c r="E1273">
        <v>1037.9042872755099</v>
      </c>
      <c r="F1273">
        <v>110.46391397442601</v>
      </c>
      <c r="G1273">
        <v>37.013563210289199</v>
      </c>
      <c r="H1273">
        <v>23.004233783830401</v>
      </c>
      <c r="I1273">
        <v>56.330986537002097</v>
      </c>
      <c r="J1273">
        <v>295.29766938288498</v>
      </c>
    </row>
    <row r="1274" spans="1:10">
      <c r="A1274" t="s">
        <v>394</v>
      </c>
      <c r="B1274" t="s">
        <v>150</v>
      </c>
      <c r="C1274" t="s">
        <v>359</v>
      </c>
      <c r="D1274" t="s">
        <v>355</v>
      </c>
      <c r="E1274">
        <v>832.63839010545701</v>
      </c>
      <c r="F1274">
        <v>109.495745288232</v>
      </c>
      <c r="G1274">
        <v>71.704559646131202</v>
      </c>
      <c r="H1274">
        <v>18.3256709329942</v>
      </c>
      <c r="I1274">
        <v>122.72191457004401</v>
      </c>
      <c r="J1274">
        <v>329.95441663604697</v>
      </c>
    </row>
    <row r="1275" spans="1:10">
      <c r="A1275" t="s">
        <v>394</v>
      </c>
      <c r="B1275" t="s">
        <v>150</v>
      </c>
      <c r="C1275" t="s">
        <v>359</v>
      </c>
      <c r="D1275" t="s">
        <v>356</v>
      </c>
      <c r="E1275">
        <v>832.63839010543802</v>
      </c>
      <c r="F1275">
        <v>109.633433396237</v>
      </c>
      <c r="G1275">
        <v>72.311518712977303</v>
      </c>
      <c r="H1275">
        <v>18.348103479406898</v>
      </c>
      <c r="I1275">
        <v>107.94472561872099</v>
      </c>
      <c r="J1275">
        <v>261.98649374942698</v>
      </c>
    </row>
    <row r="1276" spans="1:10">
      <c r="A1276" t="s">
        <v>394</v>
      </c>
      <c r="B1276" t="s">
        <v>150</v>
      </c>
      <c r="C1276" t="s">
        <v>360</v>
      </c>
      <c r="D1276" t="s">
        <v>355</v>
      </c>
      <c r="E1276">
        <v>1149.3598351363</v>
      </c>
      <c r="F1276">
        <v>171.463487771008</v>
      </c>
      <c r="G1276">
        <v>28.306170701348499</v>
      </c>
      <c r="H1276">
        <v>14.994433821875599</v>
      </c>
      <c r="I1276">
        <v>47.971349965758797</v>
      </c>
      <c r="J1276">
        <v>295.91248545323901</v>
      </c>
    </row>
    <row r="1277" spans="1:10">
      <c r="A1277" t="s">
        <v>394</v>
      </c>
      <c r="B1277" t="s">
        <v>150</v>
      </c>
      <c r="C1277" t="s">
        <v>360</v>
      </c>
      <c r="D1277" t="s">
        <v>356</v>
      </c>
      <c r="E1277">
        <v>1149.35983513625</v>
      </c>
      <c r="F1277">
        <v>171.78551463971601</v>
      </c>
      <c r="G1277">
        <v>28.454351834449401</v>
      </c>
      <c r="H1277">
        <v>15.0039449416875</v>
      </c>
      <c r="I1277">
        <v>42.954543930421302</v>
      </c>
      <c r="J1277">
        <v>402.422364659972</v>
      </c>
    </row>
    <row r="1278" spans="1:10">
      <c r="A1278" t="s">
        <v>394</v>
      </c>
      <c r="B1278" t="s">
        <v>151</v>
      </c>
      <c r="C1278" t="s">
        <v>359</v>
      </c>
      <c r="D1278" t="s">
        <v>355</v>
      </c>
      <c r="E1278">
        <v>414.27200615934299</v>
      </c>
      <c r="F1278">
        <v>130.24243984907099</v>
      </c>
      <c r="G1278">
        <v>49.371595434541</v>
      </c>
      <c r="H1278">
        <v>38.682916342595597</v>
      </c>
      <c r="I1278">
        <v>86.4965992254198</v>
      </c>
      <c r="J1278">
        <v>561.58271995386599</v>
      </c>
    </row>
    <row r="1279" spans="1:10">
      <c r="A1279" t="s">
        <v>394</v>
      </c>
      <c r="B1279" t="s">
        <v>151</v>
      </c>
      <c r="C1279" t="s">
        <v>359</v>
      </c>
      <c r="D1279" t="s">
        <v>356</v>
      </c>
      <c r="E1279">
        <v>414.272006159336</v>
      </c>
      <c r="F1279">
        <v>130.51503641595099</v>
      </c>
      <c r="G1279">
        <v>50.0170708691698</v>
      </c>
      <c r="H1279">
        <v>38.705934693396102</v>
      </c>
      <c r="I1279">
        <v>72.878729546597796</v>
      </c>
      <c r="J1279">
        <v>416.39847512439502</v>
      </c>
    </row>
    <row r="1280" spans="1:10">
      <c r="A1280" t="s">
        <v>394</v>
      </c>
      <c r="B1280" t="s">
        <v>151</v>
      </c>
      <c r="C1280" t="s">
        <v>360</v>
      </c>
      <c r="D1280" t="s">
        <v>355</v>
      </c>
      <c r="E1280">
        <v>511.77518205064302</v>
      </c>
      <c r="F1280">
        <v>124.62846912401901</v>
      </c>
      <c r="G1280">
        <v>21.674185494794699</v>
      </c>
      <c r="H1280">
        <v>29.1191894208694</v>
      </c>
      <c r="I1280">
        <v>37.095442288729799</v>
      </c>
      <c r="J1280">
        <v>321.13761732455202</v>
      </c>
    </row>
    <row r="1281" spans="1:10">
      <c r="A1281" t="s">
        <v>394</v>
      </c>
      <c r="B1281" t="s">
        <v>151</v>
      </c>
      <c r="C1281" t="s">
        <v>360</v>
      </c>
      <c r="D1281" t="s">
        <v>356</v>
      </c>
      <c r="E1281">
        <v>511.77518205061801</v>
      </c>
      <c r="F1281">
        <v>124.93214530529301</v>
      </c>
      <c r="G1281">
        <v>21.853712704549299</v>
      </c>
      <c r="H1281">
        <v>29.1299460782352</v>
      </c>
      <c r="I1281">
        <v>32.680228704784099</v>
      </c>
      <c r="J1281">
        <v>380.29971799729299</v>
      </c>
    </row>
    <row r="1282" spans="1:10">
      <c r="A1282" t="s">
        <v>394</v>
      </c>
      <c r="B1282" t="s">
        <v>152</v>
      </c>
      <c r="C1282" t="s">
        <v>359</v>
      </c>
      <c r="D1282" t="s">
        <v>355</v>
      </c>
      <c r="E1282">
        <v>264.66028226924601</v>
      </c>
      <c r="F1282">
        <v>123.005278021482</v>
      </c>
      <c r="G1282">
        <v>51.121736560758499</v>
      </c>
      <c r="H1282">
        <v>32.650452391231603</v>
      </c>
      <c r="I1282">
        <v>87.829857546588698</v>
      </c>
      <c r="J1282">
        <v>457.45661852852101</v>
      </c>
    </row>
    <row r="1283" spans="1:10">
      <c r="A1283" t="s">
        <v>394</v>
      </c>
      <c r="B1283" t="s">
        <v>152</v>
      </c>
      <c r="C1283" t="s">
        <v>359</v>
      </c>
      <c r="D1283" t="s">
        <v>356</v>
      </c>
      <c r="E1283">
        <v>264.66028226923601</v>
      </c>
      <c r="F1283">
        <v>123.325169836329</v>
      </c>
      <c r="G1283">
        <v>51.672238888700697</v>
      </c>
      <c r="H1283">
        <v>32.6734672867954</v>
      </c>
      <c r="I1283">
        <v>76.874413566166098</v>
      </c>
      <c r="J1283">
        <v>341.90313605839299</v>
      </c>
    </row>
    <row r="1284" spans="1:10">
      <c r="A1284" t="s">
        <v>394</v>
      </c>
      <c r="B1284" t="s">
        <v>152</v>
      </c>
      <c r="C1284" t="s">
        <v>360</v>
      </c>
      <c r="D1284" t="s">
        <v>355</v>
      </c>
      <c r="E1284">
        <v>259.46759061041098</v>
      </c>
      <c r="F1284">
        <v>113.786160756217</v>
      </c>
      <c r="G1284">
        <v>17.919262922580401</v>
      </c>
      <c r="H1284">
        <v>24.216037629217201</v>
      </c>
      <c r="I1284">
        <v>30.152560455924799</v>
      </c>
      <c r="J1284">
        <v>262.56035096644098</v>
      </c>
    </row>
    <row r="1285" spans="1:10">
      <c r="A1285" t="s">
        <v>394</v>
      </c>
      <c r="B1285" t="s">
        <v>152</v>
      </c>
      <c r="C1285" t="s">
        <v>360</v>
      </c>
      <c r="D1285" t="s">
        <v>356</v>
      </c>
      <c r="E1285">
        <v>259.46759061041502</v>
      </c>
      <c r="F1285">
        <v>114.075933534578</v>
      </c>
      <c r="G1285">
        <v>18.082894907782801</v>
      </c>
      <c r="H1285">
        <v>24.227379609523599</v>
      </c>
      <c r="I1285">
        <v>27.5529617367071</v>
      </c>
      <c r="J1285">
        <v>280.64394620135198</v>
      </c>
    </row>
    <row r="1286" spans="1:10">
      <c r="A1286" t="s">
        <v>394</v>
      </c>
      <c r="B1286" t="s">
        <v>153</v>
      </c>
      <c r="C1286" t="s">
        <v>359</v>
      </c>
      <c r="D1286" t="s">
        <v>355</v>
      </c>
      <c r="E1286">
        <v>234.13239041579601</v>
      </c>
      <c r="F1286">
        <v>101.71544193392199</v>
      </c>
      <c r="G1286">
        <v>46.926135788956003</v>
      </c>
      <c r="H1286">
        <v>47.353393248344801</v>
      </c>
      <c r="I1286">
        <v>81.254938868155804</v>
      </c>
      <c r="J1286">
        <v>523.69822091360004</v>
      </c>
    </row>
    <row r="1287" spans="1:10">
      <c r="A1287" t="s">
        <v>394</v>
      </c>
      <c r="B1287" t="s">
        <v>153</v>
      </c>
      <c r="C1287" t="s">
        <v>359</v>
      </c>
      <c r="D1287" t="s">
        <v>356</v>
      </c>
      <c r="E1287">
        <v>234.13239041581599</v>
      </c>
      <c r="F1287">
        <v>101.961977546692</v>
      </c>
      <c r="G1287">
        <v>47.490574581639798</v>
      </c>
      <c r="H1287">
        <v>47.377352941692898</v>
      </c>
      <c r="I1287">
        <v>70.071789067489107</v>
      </c>
      <c r="J1287">
        <v>425.742230669859</v>
      </c>
    </row>
    <row r="1288" spans="1:10">
      <c r="A1288" t="s">
        <v>394</v>
      </c>
      <c r="B1288" t="s">
        <v>153</v>
      </c>
      <c r="C1288" t="s">
        <v>360</v>
      </c>
      <c r="D1288" t="s">
        <v>355</v>
      </c>
      <c r="E1288">
        <v>253.83016969862899</v>
      </c>
      <c r="F1288">
        <v>109.25905553778</v>
      </c>
      <c r="G1288">
        <v>23.053088211937901</v>
      </c>
      <c r="H1288">
        <v>24.4436361724084</v>
      </c>
      <c r="I1288">
        <v>38.419196027273799</v>
      </c>
      <c r="J1288">
        <v>306.26514456930198</v>
      </c>
    </row>
    <row r="1289" spans="1:10">
      <c r="A1289" t="s">
        <v>394</v>
      </c>
      <c r="B1289" t="s">
        <v>153</v>
      </c>
      <c r="C1289" t="s">
        <v>360</v>
      </c>
      <c r="D1289" t="s">
        <v>356</v>
      </c>
      <c r="E1289">
        <v>253.83016969863201</v>
      </c>
      <c r="F1289">
        <v>109.54058904397699</v>
      </c>
      <c r="G1289">
        <v>23.228254530605099</v>
      </c>
      <c r="H1289">
        <v>24.454315530929598</v>
      </c>
      <c r="I1289">
        <v>35.7240517920971</v>
      </c>
      <c r="J1289">
        <v>366.35558267497697</v>
      </c>
    </row>
    <row r="1290" spans="1:10">
      <c r="A1290" t="s">
        <v>394</v>
      </c>
      <c r="B1290" t="s">
        <v>154</v>
      </c>
      <c r="C1290" t="s">
        <v>359</v>
      </c>
      <c r="D1290" t="s">
        <v>355</v>
      </c>
      <c r="E1290">
        <v>212.70196375782001</v>
      </c>
      <c r="F1290">
        <v>60.708665250115601</v>
      </c>
      <c r="G1290">
        <v>26.404677537737001</v>
      </c>
      <c r="H1290">
        <v>26.699005212605101</v>
      </c>
      <c r="I1290">
        <v>46.711256965026401</v>
      </c>
      <c r="J1290">
        <v>1099.65079255814</v>
      </c>
    </row>
    <row r="1291" spans="1:10">
      <c r="A1291" t="s">
        <v>394</v>
      </c>
      <c r="B1291" t="s">
        <v>154</v>
      </c>
      <c r="C1291" t="s">
        <v>359</v>
      </c>
      <c r="D1291" t="s">
        <v>356</v>
      </c>
      <c r="E1291">
        <v>212.70196375793</v>
      </c>
      <c r="F1291">
        <v>60.962154614450696</v>
      </c>
      <c r="G1291">
        <v>26.997876101176601</v>
      </c>
      <c r="H1291">
        <v>26.7323814974818</v>
      </c>
      <c r="I1291">
        <v>39.601276342802102</v>
      </c>
      <c r="J1291">
        <v>1047.2856153215</v>
      </c>
    </row>
    <row r="1292" spans="1:10">
      <c r="A1292" t="s">
        <v>394</v>
      </c>
      <c r="B1292" t="s">
        <v>154</v>
      </c>
      <c r="C1292" t="s">
        <v>360</v>
      </c>
      <c r="D1292" t="s">
        <v>355</v>
      </c>
      <c r="E1292">
        <v>88.553045562225407</v>
      </c>
      <c r="F1292">
        <v>20.7015463895087</v>
      </c>
      <c r="G1292">
        <v>18.4619089215123</v>
      </c>
      <c r="H1292">
        <v>22.184274860663098</v>
      </c>
      <c r="I1292">
        <v>30.621563314193398</v>
      </c>
      <c r="J1292">
        <v>398.709289117759</v>
      </c>
    </row>
    <row r="1293" spans="1:10">
      <c r="A1293" t="s">
        <v>394</v>
      </c>
      <c r="B1293" t="s">
        <v>154</v>
      </c>
      <c r="C1293" t="s">
        <v>360</v>
      </c>
      <c r="D1293" t="s">
        <v>356</v>
      </c>
      <c r="E1293">
        <v>88.553045562261204</v>
      </c>
      <c r="F1293">
        <v>20.734637768143799</v>
      </c>
      <c r="G1293">
        <v>18.906813602236301</v>
      </c>
      <c r="H1293">
        <v>22.2003712824472</v>
      </c>
      <c r="I1293">
        <v>29.432240183970801</v>
      </c>
      <c r="J1293">
        <v>389.08749515640898</v>
      </c>
    </row>
    <row r="1294" spans="1:10">
      <c r="A1294" t="s">
        <v>394</v>
      </c>
      <c r="B1294" t="s">
        <v>155</v>
      </c>
      <c r="C1294" t="s">
        <v>359</v>
      </c>
      <c r="D1294" t="s">
        <v>355</v>
      </c>
      <c r="E1294">
        <v>130.05234308605699</v>
      </c>
      <c r="F1294">
        <v>70.6996467877931</v>
      </c>
      <c r="G1294">
        <v>24.641284499164101</v>
      </c>
      <c r="H1294">
        <v>48.183141896173801</v>
      </c>
      <c r="I1294">
        <v>43.9856101188143</v>
      </c>
      <c r="J1294">
        <v>1043.91570747888</v>
      </c>
    </row>
    <row r="1295" spans="1:10">
      <c r="A1295" t="s">
        <v>394</v>
      </c>
      <c r="B1295" t="s">
        <v>155</v>
      </c>
      <c r="C1295" t="s">
        <v>359</v>
      </c>
      <c r="D1295" t="s">
        <v>356</v>
      </c>
      <c r="E1295">
        <v>130.05234308617401</v>
      </c>
      <c r="F1295">
        <v>71.026496156249493</v>
      </c>
      <c r="G1295">
        <v>25.234288854501301</v>
      </c>
      <c r="H1295">
        <v>48.218451388282404</v>
      </c>
      <c r="I1295">
        <v>36.803765373322697</v>
      </c>
      <c r="J1295">
        <v>951.83823497583603</v>
      </c>
    </row>
    <row r="1296" spans="1:10">
      <c r="A1296" t="s">
        <v>394</v>
      </c>
      <c r="B1296" t="s">
        <v>155</v>
      </c>
      <c r="C1296" t="s">
        <v>360</v>
      </c>
      <c r="D1296" t="s">
        <v>355</v>
      </c>
      <c r="E1296">
        <v>60.052463367475099</v>
      </c>
      <c r="F1296">
        <v>27.626516406720398</v>
      </c>
      <c r="G1296">
        <v>17.892139127544301</v>
      </c>
      <c r="H1296">
        <v>25.435270937825599</v>
      </c>
      <c r="I1296">
        <v>29.706800406624598</v>
      </c>
      <c r="J1296">
        <v>386.39766891135298</v>
      </c>
    </row>
    <row r="1297" spans="1:10">
      <c r="A1297" t="s">
        <v>394</v>
      </c>
      <c r="B1297" t="s">
        <v>155</v>
      </c>
      <c r="C1297" t="s">
        <v>360</v>
      </c>
      <c r="D1297" t="s">
        <v>356</v>
      </c>
      <c r="E1297">
        <v>60.052463367502</v>
      </c>
      <c r="F1297">
        <v>27.7023803644332</v>
      </c>
      <c r="G1297">
        <v>18.337166245355601</v>
      </c>
      <c r="H1297">
        <v>25.4516816215754</v>
      </c>
      <c r="I1297">
        <v>28.543024264843002</v>
      </c>
      <c r="J1297">
        <v>352.74278134586802</v>
      </c>
    </row>
    <row r="1298" spans="1:10">
      <c r="A1298" t="s">
        <v>394</v>
      </c>
      <c r="B1298" t="s">
        <v>156</v>
      </c>
      <c r="C1298" t="s">
        <v>359</v>
      </c>
      <c r="D1298" t="s">
        <v>355</v>
      </c>
      <c r="E1298">
        <v>228.97933789943701</v>
      </c>
      <c r="F1298">
        <v>65.799060430877702</v>
      </c>
      <c r="G1298">
        <v>17.825570459878101</v>
      </c>
      <c r="H1298">
        <v>32.1616708190408</v>
      </c>
      <c r="I1298">
        <v>33.538757662710601</v>
      </c>
      <c r="J1298">
        <v>1104.2101092242899</v>
      </c>
    </row>
    <row r="1299" spans="1:10">
      <c r="A1299" t="s">
        <v>394</v>
      </c>
      <c r="B1299" t="s">
        <v>156</v>
      </c>
      <c r="C1299" t="s">
        <v>359</v>
      </c>
      <c r="D1299" t="s">
        <v>356</v>
      </c>
      <c r="E1299">
        <v>228.97933789931599</v>
      </c>
      <c r="F1299">
        <v>66.086668892997395</v>
      </c>
      <c r="G1299">
        <v>18.316300209491601</v>
      </c>
      <c r="H1299">
        <v>32.196379428239403</v>
      </c>
      <c r="I1299">
        <v>25.520304062904302</v>
      </c>
      <c r="J1299">
        <v>1041.99884576863</v>
      </c>
    </row>
    <row r="1300" spans="1:10">
      <c r="A1300" t="s">
        <v>394</v>
      </c>
      <c r="B1300" t="s">
        <v>156</v>
      </c>
      <c r="C1300" t="s">
        <v>360</v>
      </c>
      <c r="D1300" t="s">
        <v>355</v>
      </c>
      <c r="E1300">
        <v>131.04183121891401</v>
      </c>
      <c r="F1300">
        <v>25.022156108895398</v>
      </c>
      <c r="G1300">
        <v>12.8494335210227</v>
      </c>
      <c r="H1300">
        <v>22.704548959269101</v>
      </c>
      <c r="I1300">
        <v>21.132219017179398</v>
      </c>
      <c r="J1300">
        <v>402.496960052497</v>
      </c>
    </row>
    <row r="1301" spans="1:10">
      <c r="A1301" t="s">
        <v>394</v>
      </c>
      <c r="B1301" t="s">
        <v>156</v>
      </c>
      <c r="C1301" t="s">
        <v>360</v>
      </c>
      <c r="D1301" t="s">
        <v>356</v>
      </c>
      <c r="E1301">
        <v>131.04183121888499</v>
      </c>
      <c r="F1301">
        <v>25.101285287366899</v>
      </c>
      <c r="G1301">
        <v>13.353455207333999</v>
      </c>
      <c r="H1301">
        <v>22.722022864820101</v>
      </c>
      <c r="I1301">
        <v>21.233059285398799</v>
      </c>
      <c r="J1301">
        <v>385.69181372409702</v>
      </c>
    </row>
    <row r="1302" spans="1:10">
      <c r="A1302" t="s">
        <v>394</v>
      </c>
      <c r="B1302" t="s">
        <v>157</v>
      </c>
      <c r="C1302" t="s">
        <v>359</v>
      </c>
      <c r="D1302" t="s">
        <v>355</v>
      </c>
      <c r="E1302">
        <v>328.49483757642503</v>
      </c>
      <c r="F1302">
        <v>75.127042646748393</v>
      </c>
      <c r="G1302">
        <v>12.5137547820223</v>
      </c>
      <c r="H1302">
        <v>50.423731702019303</v>
      </c>
      <c r="I1302">
        <v>24.645929290387301</v>
      </c>
      <c r="J1302">
        <v>1047.5976075876299</v>
      </c>
    </row>
    <row r="1303" spans="1:10">
      <c r="A1303" t="s">
        <v>394</v>
      </c>
      <c r="B1303" t="s">
        <v>157</v>
      </c>
      <c r="C1303" t="s">
        <v>359</v>
      </c>
      <c r="D1303" t="s">
        <v>356</v>
      </c>
      <c r="E1303">
        <v>328.49483757636102</v>
      </c>
      <c r="F1303">
        <v>75.472692403944293</v>
      </c>
      <c r="G1303">
        <v>12.984298494274899</v>
      </c>
      <c r="H1303">
        <v>50.4596463144618</v>
      </c>
      <c r="I1303">
        <v>18.2495599872301</v>
      </c>
      <c r="J1303">
        <v>948.10462732041299</v>
      </c>
    </row>
    <row r="1304" spans="1:10">
      <c r="A1304" t="s">
        <v>394</v>
      </c>
      <c r="B1304" t="s">
        <v>157</v>
      </c>
      <c r="C1304" t="s">
        <v>360</v>
      </c>
      <c r="D1304" t="s">
        <v>355</v>
      </c>
      <c r="E1304">
        <v>124.20446325557199</v>
      </c>
      <c r="F1304">
        <v>26.800621299131901</v>
      </c>
      <c r="G1304">
        <v>13.0971891134852</v>
      </c>
      <c r="H1304">
        <v>25.338822906096201</v>
      </c>
      <c r="I1304">
        <v>21.231206491784501</v>
      </c>
      <c r="J1304">
        <v>384.62841149464401</v>
      </c>
    </row>
    <row r="1305" spans="1:10">
      <c r="A1305" t="s">
        <v>394</v>
      </c>
      <c r="B1305" t="s">
        <v>157</v>
      </c>
      <c r="C1305" t="s">
        <v>360</v>
      </c>
      <c r="D1305" t="s">
        <v>356</v>
      </c>
      <c r="E1305">
        <v>124.204463255547</v>
      </c>
      <c r="F1305">
        <v>26.856003968685499</v>
      </c>
      <c r="G1305">
        <v>13.619511647806901</v>
      </c>
      <c r="H1305">
        <v>25.355473962815399</v>
      </c>
      <c r="I1305">
        <v>21.925416690902502</v>
      </c>
      <c r="J1305">
        <v>354.11791159937599</v>
      </c>
    </row>
    <row r="1306" spans="1:10">
      <c r="A1306" t="s">
        <v>394</v>
      </c>
      <c r="B1306" t="s">
        <v>158</v>
      </c>
      <c r="C1306" t="s">
        <v>359</v>
      </c>
      <c r="D1306" t="s">
        <v>355</v>
      </c>
      <c r="E1306">
        <v>5396.9639618004703</v>
      </c>
      <c r="F1306">
        <v>1776.5892939574101</v>
      </c>
      <c r="G1306">
        <v>1449.84393750603</v>
      </c>
      <c r="H1306">
        <v>4148.8026718921901</v>
      </c>
      <c r="I1306">
        <v>26782.009373683799</v>
      </c>
      <c r="J1306">
        <v>33178.6513022933</v>
      </c>
    </row>
    <row r="1307" spans="1:10">
      <c r="A1307" t="s">
        <v>394</v>
      </c>
      <c r="B1307" t="s">
        <v>158</v>
      </c>
      <c r="C1307" t="s">
        <v>359</v>
      </c>
      <c r="D1307" t="s">
        <v>356</v>
      </c>
      <c r="E1307">
        <v>5396.9639618034798</v>
      </c>
      <c r="F1307">
        <v>1777.66372022207</v>
      </c>
      <c r="G1307">
        <v>1452.2119327958001</v>
      </c>
      <c r="H1307">
        <v>4150.4408949151702</v>
      </c>
      <c r="I1307">
        <v>25297.894829155</v>
      </c>
      <c r="J1307">
        <v>32585.203047896699</v>
      </c>
    </row>
    <row r="1308" spans="1:10">
      <c r="A1308" t="s">
        <v>394</v>
      </c>
      <c r="B1308" t="s">
        <v>158</v>
      </c>
      <c r="C1308" t="s">
        <v>360</v>
      </c>
      <c r="D1308" t="s">
        <v>355</v>
      </c>
      <c r="E1308">
        <v>3482.9757729654898</v>
      </c>
      <c r="F1308">
        <v>2086.4250363552201</v>
      </c>
      <c r="G1308">
        <v>621.37041538857204</v>
      </c>
      <c r="H1308">
        <v>3913.48954162882</v>
      </c>
      <c r="I1308">
        <v>11127.2955277769</v>
      </c>
      <c r="J1308">
        <v>31873.812344099599</v>
      </c>
    </row>
    <row r="1309" spans="1:10">
      <c r="A1309" t="s">
        <v>394</v>
      </c>
      <c r="B1309" t="s">
        <v>158</v>
      </c>
      <c r="C1309" t="s">
        <v>360</v>
      </c>
      <c r="D1309" t="s">
        <v>356</v>
      </c>
      <c r="E1309">
        <v>3482.9757729717398</v>
      </c>
      <c r="F1309">
        <v>2084.5732869868498</v>
      </c>
      <c r="G1309">
        <v>621.74937883309099</v>
      </c>
      <c r="H1309">
        <v>3914.83983159841</v>
      </c>
      <c r="I1309">
        <v>11260.555789105199</v>
      </c>
      <c r="J1309">
        <v>35509.359928401398</v>
      </c>
    </row>
    <row r="1310" spans="1:10">
      <c r="A1310" t="s">
        <v>394</v>
      </c>
      <c r="B1310" t="s">
        <v>159</v>
      </c>
      <c r="C1310" t="s">
        <v>359</v>
      </c>
      <c r="D1310" t="s">
        <v>355</v>
      </c>
      <c r="E1310">
        <v>2926.8971314640899</v>
      </c>
      <c r="F1310">
        <v>688.41693623397305</v>
      </c>
      <c r="G1310">
        <v>470.18306034946301</v>
      </c>
      <c r="H1310">
        <v>1670.87850847443</v>
      </c>
      <c r="I1310">
        <v>3976.5607384406499</v>
      </c>
      <c r="J1310">
        <v>11456.5118534783</v>
      </c>
    </row>
    <row r="1311" spans="1:10">
      <c r="A1311" t="s">
        <v>394</v>
      </c>
      <c r="B1311" t="s">
        <v>159</v>
      </c>
      <c r="C1311" t="s">
        <v>359</v>
      </c>
      <c r="D1311" t="s">
        <v>356</v>
      </c>
      <c r="E1311">
        <v>2926.8971314633</v>
      </c>
      <c r="F1311">
        <v>688.36504160770596</v>
      </c>
      <c r="G1311">
        <v>472.06014771026997</v>
      </c>
      <c r="H1311">
        <v>1671.55462665665</v>
      </c>
      <c r="I1311">
        <v>3145.63952339449</v>
      </c>
      <c r="J1311">
        <v>11001.129282449099</v>
      </c>
    </row>
    <row r="1312" spans="1:10">
      <c r="A1312" t="s">
        <v>394</v>
      </c>
      <c r="B1312" t="s">
        <v>159</v>
      </c>
      <c r="C1312" t="s">
        <v>360</v>
      </c>
      <c r="D1312" t="s">
        <v>355</v>
      </c>
      <c r="E1312">
        <v>1098.3957008697701</v>
      </c>
      <c r="F1312">
        <v>584.62339649700095</v>
      </c>
      <c r="G1312">
        <v>171.05440611383699</v>
      </c>
      <c r="H1312">
        <v>944.359754923433</v>
      </c>
      <c r="I1312">
        <v>1594.9834405768199</v>
      </c>
      <c r="J1312">
        <v>9297.6663908766495</v>
      </c>
    </row>
    <row r="1313" spans="1:10">
      <c r="A1313" t="s">
        <v>394</v>
      </c>
      <c r="B1313" t="s">
        <v>159</v>
      </c>
      <c r="C1313" t="s">
        <v>360</v>
      </c>
      <c r="D1313" t="s">
        <v>356</v>
      </c>
      <c r="E1313">
        <v>1098.39570086961</v>
      </c>
      <c r="F1313">
        <v>583.49037035061303</v>
      </c>
      <c r="G1313">
        <v>171.58901019685601</v>
      </c>
      <c r="H1313">
        <v>944.25586098223403</v>
      </c>
      <c r="I1313">
        <v>1412.1980159119701</v>
      </c>
      <c r="J1313">
        <v>10346.201099756399</v>
      </c>
    </row>
    <row r="1314" spans="1:10">
      <c r="A1314" t="s">
        <v>394</v>
      </c>
      <c r="B1314" t="s">
        <v>160</v>
      </c>
      <c r="C1314" t="s">
        <v>359</v>
      </c>
      <c r="D1314" t="s">
        <v>355</v>
      </c>
      <c r="E1314">
        <v>2585.0234868962102</v>
      </c>
      <c r="F1314">
        <v>1140.5159773668499</v>
      </c>
      <c r="G1314">
        <v>492.256627198437</v>
      </c>
      <c r="H1314">
        <v>2412.0850273594401</v>
      </c>
      <c r="I1314">
        <v>6911.6733506365299</v>
      </c>
      <c r="J1314">
        <v>19768.414437640899</v>
      </c>
    </row>
    <row r="1315" spans="1:10">
      <c r="A1315" t="s">
        <v>394</v>
      </c>
      <c r="B1315" t="s">
        <v>160</v>
      </c>
      <c r="C1315" t="s">
        <v>359</v>
      </c>
      <c r="D1315" t="s">
        <v>356</v>
      </c>
      <c r="E1315">
        <v>2585.0234868960902</v>
      </c>
      <c r="F1315">
        <v>1140.1524786769601</v>
      </c>
      <c r="G1315">
        <v>493.62940650965498</v>
      </c>
      <c r="H1315">
        <v>2412.4848106118802</v>
      </c>
      <c r="I1315">
        <v>7201.1353234897397</v>
      </c>
      <c r="J1315">
        <v>20468.705659974701</v>
      </c>
    </row>
    <row r="1316" spans="1:10">
      <c r="A1316" t="s">
        <v>394</v>
      </c>
      <c r="B1316" t="s">
        <v>160</v>
      </c>
      <c r="C1316" t="s">
        <v>360</v>
      </c>
      <c r="D1316" t="s">
        <v>355</v>
      </c>
      <c r="E1316">
        <v>2288.2621215901399</v>
      </c>
      <c r="F1316">
        <v>1557.81929736078</v>
      </c>
      <c r="G1316">
        <v>513.076240425327</v>
      </c>
      <c r="H1316">
        <v>3329.66310088727</v>
      </c>
      <c r="I1316">
        <v>8097.6268575013701</v>
      </c>
      <c r="J1316">
        <v>23458.029411239499</v>
      </c>
    </row>
    <row r="1317" spans="1:10">
      <c r="A1317" t="s">
        <v>394</v>
      </c>
      <c r="B1317" t="s">
        <v>160</v>
      </c>
      <c r="C1317" t="s">
        <v>360</v>
      </c>
      <c r="D1317" t="s">
        <v>356</v>
      </c>
      <c r="E1317">
        <v>2288.26212159037</v>
      </c>
      <c r="F1317">
        <v>1556.23892283638</v>
      </c>
      <c r="G1317">
        <v>512.78288906266005</v>
      </c>
      <c r="H1317">
        <v>3329.0802107449199</v>
      </c>
      <c r="I1317">
        <v>9262.1887496323707</v>
      </c>
      <c r="J1317">
        <v>26201.539375627701</v>
      </c>
    </row>
    <row r="1318" spans="1:10">
      <c r="A1318" t="s">
        <v>395</v>
      </c>
      <c r="B1318" t="s">
        <v>136</v>
      </c>
      <c r="C1318" t="s">
        <v>359</v>
      </c>
      <c r="D1318" t="s">
        <v>355</v>
      </c>
      <c r="E1318">
        <v>133.539324537493</v>
      </c>
      <c r="F1318">
        <v>50.003162795874303</v>
      </c>
      <c r="G1318">
        <v>19.575933007120199</v>
      </c>
      <c r="H1318">
        <v>48.565743068547498</v>
      </c>
      <c r="I1318">
        <v>39.772724383704301</v>
      </c>
      <c r="J1318">
        <v>821.19760556911103</v>
      </c>
    </row>
    <row r="1319" spans="1:10">
      <c r="A1319" t="s">
        <v>395</v>
      </c>
      <c r="B1319" t="s">
        <v>136</v>
      </c>
      <c r="C1319" t="s">
        <v>359</v>
      </c>
      <c r="D1319" t="s">
        <v>356</v>
      </c>
      <c r="E1319">
        <v>133.53932453746299</v>
      </c>
      <c r="F1319">
        <v>50.496439452546703</v>
      </c>
      <c r="G1319">
        <v>20.358779524518201</v>
      </c>
      <c r="H1319">
        <v>48.593303711670004</v>
      </c>
      <c r="I1319">
        <v>26.287037565196201</v>
      </c>
      <c r="J1319">
        <v>792.93079690112199</v>
      </c>
    </row>
    <row r="1320" spans="1:10">
      <c r="A1320" t="s">
        <v>395</v>
      </c>
      <c r="B1320" t="s">
        <v>136</v>
      </c>
      <c r="C1320" t="s">
        <v>360</v>
      </c>
      <c r="D1320" t="s">
        <v>355</v>
      </c>
      <c r="E1320">
        <v>130.025053315116</v>
      </c>
      <c r="F1320">
        <v>29.5931204416447</v>
      </c>
      <c r="G1320">
        <v>7.3405465195845103</v>
      </c>
      <c r="H1320">
        <v>29.551004738190802</v>
      </c>
      <c r="I1320">
        <v>14.4177694913555</v>
      </c>
      <c r="J1320">
        <v>364.37674141998099</v>
      </c>
    </row>
    <row r="1321" spans="1:10">
      <c r="A1321" t="s">
        <v>395</v>
      </c>
      <c r="B1321" t="s">
        <v>136</v>
      </c>
      <c r="C1321" t="s">
        <v>360</v>
      </c>
      <c r="D1321" t="s">
        <v>356</v>
      </c>
      <c r="E1321">
        <v>130.02505331511699</v>
      </c>
      <c r="F1321">
        <v>29.667757143447901</v>
      </c>
      <c r="G1321">
        <v>7.5504288930442298</v>
      </c>
      <c r="H1321">
        <v>29.563014152624099</v>
      </c>
      <c r="I1321">
        <v>10.3323181621777</v>
      </c>
      <c r="J1321">
        <v>360.49678766187998</v>
      </c>
    </row>
    <row r="1322" spans="1:10">
      <c r="A1322" t="s">
        <v>395</v>
      </c>
      <c r="B1322" t="s">
        <v>137</v>
      </c>
      <c r="C1322" t="s">
        <v>359</v>
      </c>
      <c r="D1322" t="s">
        <v>355</v>
      </c>
      <c r="E1322">
        <v>247.09083560841199</v>
      </c>
      <c r="F1322">
        <v>28.379154111339901</v>
      </c>
      <c r="G1322">
        <v>40.977208415603101</v>
      </c>
      <c r="H1322">
        <v>28.281883554235002</v>
      </c>
      <c r="I1322">
        <v>73.363852419952195</v>
      </c>
      <c r="J1322">
        <v>193.57955727466299</v>
      </c>
    </row>
    <row r="1323" spans="1:10">
      <c r="A1323" t="s">
        <v>395</v>
      </c>
      <c r="B1323" t="s">
        <v>137</v>
      </c>
      <c r="C1323" t="s">
        <v>359</v>
      </c>
      <c r="D1323" t="s">
        <v>356</v>
      </c>
      <c r="E1323">
        <v>247.09083560841401</v>
      </c>
      <c r="F1323">
        <v>28.533716215652198</v>
      </c>
      <c r="G1323">
        <v>41.769191277157198</v>
      </c>
      <c r="H1323">
        <v>28.307355850901299</v>
      </c>
      <c r="I1323">
        <v>60.011519531496901</v>
      </c>
      <c r="J1323">
        <v>186.77258370760299</v>
      </c>
    </row>
    <row r="1324" spans="1:10">
      <c r="A1324" t="s">
        <v>395</v>
      </c>
      <c r="B1324" t="s">
        <v>137</v>
      </c>
      <c r="C1324" t="s">
        <v>360</v>
      </c>
      <c r="D1324" t="s">
        <v>355</v>
      </c>
      <c r="E1324">
        <v>463.32596002732402</v>
      </c>
      <c r="F1324">
        <v>48.009184017218601</v>
      </c>
      <c r="G1324">
        <v>15.6539726874478</v>
      </c>
      <c r="H1324">
        <v>20.987371542002901</v>
      </c>
      <c r="I1324">
        <v>27.690604050655899</v>
      </c>
      <c r="J1324">
        <v>225.256705207111</v>
      </c>
    </row>
    <row r="1325" spans="1:10">
      <c r="A1325" t="s">
        <v>395</v>
      </c>
      <c r="B1325" t="s">
        <v>137</v>
      </c>
      <c r="C1325" t="s">
        <v>360</v>
      </c>
      <c r="D1325" t="s">
        <v>356</v>
      </c>
      <c r="E1325">
        <v>463.32596002730799</v>
      </c>
      <c r="F1325">
        <v>48.186033675927902</v>
      </c>
      <c r="G1325">
        <v>15.895842612729499</v>
      </c>
      <c r="H1325">
        <v>20.998947055011602</v>
      </c>
      <c r="I1325">
        <v>23.209545855811701</v>
      </c>
      <c r="J1325">
        <v>266.03034819264298</v>
      </c>
    </row>
    <row r="1326" spans="1:10">
      <c r="A1326" t="s">
        <v>395</v>
      </c>
      <c r="B1326" t="s">
        <v>138</v>
      </c>
      <c r="C1326" t="s">
        <v>359</v>
      </c>
      <c r="D1326" t="s">
        <v>355</v>
      </c>
      <c r="E1326">
        <v>142.83430253929799</v>
      </c>
      <c r="F1326">
        <v>16.048975979421801</v>
      </c>
      <c r="G1326">
        <v>46.125305352942704</v>
      </c>
      <c r="H1326">
        <v>34.629874932421103</v>
      </c>
      <c r="I1326">
        <v>81.428748457622405</v>
      </c>
      <c r="J1326">
        <v>113.971983832814</v>
      </c>
    </row>
    <row r="1327" spans="1:10">
      <c r="A1327" t="s">
        <v>395</v>
      </c>
      <c r="B1327" t="s">
        <v>138</v>
      </c>
      <c r="C1327" t="s">
        <v>359</v>
      </c>
      <c r="D1327" t="s">
        <v>356</v>
      </c>
      <c r="E1327">
        <v>142.83430253930101</v>
      </c>
      <c r="F1327">
        <v>16.068524779249199</v>
      </c>
      <c r="G1327">
        <v>46.916362652760199</v>
      </c>
      <c r="H1327">
        <v>34.656766777509603</v>
      </c>
      <c r="I1327">
        <v>68.301639985334702</v>
      </c>
      <c r="J1327">
        <v>129.04059676227101</v>
      </c>
    </row>
    <row r="1328" spans="1:10">
      <c r="A1328" t="s">
        <v>395</v>
      </c>
      <c r="B1328" t="s">
        <v>138</v>
      </c>
      <c r="C1328" t="s">
        <v>360</v>
      </c>
      <c r="D1328" t="s">
        <v>355</v>
      </c>
      <c r="E1328">
        <v>403.57843488463101</v>
      </c>
      <c r="F1328">
        <v>43.463724830779697</v>
      </c>
      <c r="G1328">
        <v>17.7153757487139</v>
      </c>
      <c r="H1328">
        <v>22.863570148986799</v>
      </c>
      <c r="I1328">
        <v>30.9162096381156</v>
      </c>
      <c r="J1328">
        <v>229.66043950446101</v>
      </c>
    </row>
    <row r="1329" spans="1:10">
      <c r="A1329" t="s">
        <v>395</v>
      </c>
      <c r="B1329" t="s">
        <v>138</v>
      </c>
      <c r="C1329" t="s">
        <v>360</v>
      </c>
      <c r="D1329" t="s">
        <v>356</v>
      </c>
      <c r="E1329">
        <v>403.578434884648</v>
      </c>
      <c r="F1329">
        <v>43.616006163696298</v>
      </c>
      <c r="G1329">
        <v>17.957063346956001</v>
      </c>
      <c r="H1329">
        <v>22.875560484315798</v>
      </c>
      <c r="I1329">
        <v>26.5298518111302</v>
      </c>
      <c r="J1329">
        <v>284.30035982608899</v>
      </c>
    </row>
    <row r="1330" spans="1:10">
      <c r="A1330" t="s">
        <v>395</v>
      </c>
      <c r="B1330" t="s">
        <v>139</v>
      </c>
      <c r="C1330" t="s">
        <v>359</v>
      </c>
      <c r="D1330" t="s">
        <v>355</v>
      </c>
      <c r="E1330">
        <v>237.71156574065799</v>
      </c>
      <c r="F1330">
        <v>36.049478366458899</v>
      </c>
      <c r="G1330">
        <v>40.890340600737602</v>
      </c>
      <c r="H1330">
        <v>27.962119492146801</v>
      </c>
      <c r="I1330">
        <v>73.2505011815513</v>
      </c>
      <c r="J1330">
        <v>324.13327683618502</v>
      </c>
    </row>
    <row r="1331" spans="1:10">
      <c r="A1331" t="s">
        <v>395</v>
      </c>
      <c r="B1331" t="s">
        <v>139</v>
      </c>
      <c r="C1331" t="s">
        <v>359</v>
      </c>
      <c r="D1331" t="s">
        <v>356</v>
      </c>
      <c r="E1331">
        <v>237.71156574063599</v>
      </c>
      <c r="F1331">
        <v>36.167282141263101</v>
      </c>
      <c r="G1331">
        <v>41.682828763955399</v>
      </c>
      <c r="H1331">
        <v>27.987521353198101</v>
      </c>
      <c r="I1331">
        <v>59.848973203647503</v>
      </c>
      <c r="J1331">
        <v>295.70441406110302</v>
      </c>
    </row>
    <row r="1332" spans="1:10">
      <c r="A1332" t="s">
        <v>395</v>
      </c>
      <c r="B1332" t="s">
        <v>139</v>
      </c>
      <c r="C1332" t="s">
        <v>360</v>
      </c>
      <c r="D1332" t="s">
        <v>355</v>
      </c>
      <c r="E1332">
        <v>537.77486799692304</v>
      </c>
      <c r="F1332">
        <v>56.7799689877342</v>
      </c>
      <c r="G1332">
        <v>15.540182381141801</v>
      </c>
      <c r="H1332">
        <v>20.910558999903401</v>
      </c>
      <c r="I1332">
        <v>27.526530412382101</v>
      </c>
      <c r="J1332">
        <v>288.43512392429398</v>
      </c>
    </row>
    <row r="1333" spans="1:10">
      <c r="A1333" t="s">
        <v>395</v>
      </c>
      <c r="B1333" t="s">
        <v>139</v>
      </c>
      <c r="C1333" t="s">
        <v>360</v>
      </c>
      <c r="D1333" t="s">
        <v>356</v>
      </c>
      <c r="E1333">
        <v>537.77486799687802</v>
      </c>
      <c r="F1333">
        <v>56.951830646351702</v>
      </c>
      <c r="G1333">
        <v>15.782868867472599</v>
      </c>
      <c r="H1333">
        <v>20.9221018234871</v>
      </c>
      <c r="I1333">
        <v>23.009936333241701</v>
      </c>
      <c r="J1333">
        <v>335.246967281401</v>
      </c>
    </row>
    <row r="1334" spans="1:10">
      <c r="A1334" t="s">
        <v>395</v>
      </c>
      <c r="B1334" t="s">
        <v>140</v>
      </c>
      <c r="C1334" t="s">
        <v>359</v>
      </c>
      <c r="D1334" t="s">
        <v>355</v>
      </c>
      <c r="E1334">
        <v>428.65507546638901</v>
      </c>
      <c r="F1334">
        <v>62.436774916907503</v>
      </c>
      <c r="G1334">
        <v>36.638399525917997</v>
      </c>
      <c r="H1334">
        <v>31.139903858732801</v>
      </c>
      <c r="I1334">
        <v>66.574172620669003</v>
      </c>
      <c r="J1334">
        <v>605.36208842730196</v>
      </c>
    </row>
    <row r="1335" spans="1:10">
      <c r="A1335" t="s">
        <v>395</v>
      </c>
      <c r="B1335" t="s">
        <v>140</v>
      </c>
      <c r="C1335" t="s">
        <v>359</v>
      </c>
      <c r="D1335" t="s">
        <v>356</v>
      </c>
      <c r="E1335">
        <v>428.65507546639299</v>
      </c>
      <c r="F1335">
        <v>62.7086742603678</v>
      </c>
      <c r="G1335">
        <v>37.432395936555899</v>
      </c>
      <c r="H1335">
        <v>31.165783592967099</v>
      </c>
      <c r="I1335">
        <v>53.036773150378302</v>
      </c>
      <c r="J1335">
        <v>536.98664947876898</v>
      </c>
    </row>
    <row r="1336" spans="1:10">
      <c r="A1336" t="s">
        <v>395</v>
      </c>
      <c r="B1336" t="s">
        <v>140</v>
      </c>
      <c r="C1336" t="s">
        <v>360</v>
      </c>
      <c r="D1336" t="s">
        <v>355</v>
      </c>
      <c r="E1336">
        <v>470.82838193513601</v>
      </c>
      <c r="F1336">
        <v>56.466541177840497</v>
      </c>
      <c r="G1336">
        <v>13.717684052589799</v>
      </c>
      <c r="H1336">
        <v>23.094005307685599</v>
      </c>
      <c r="I1336">
        <v>24.698590857843602</v>
      </c>
      <c r="J1336">
        <v>379.03671691946101</v>
      </c>
    </row>
    <row r="1337" spans="1:10">
      <c r="A1337" t="s">
        <v>395</v>
      </c>
      <c r="B1337" t="s">
        <v>140</v>
      </c>
      <c r="C1337" t="s">
        <v>360</v>
      </c>
      <c r="D1337" t="s">
        <v>356</v>
      </c>
      <c r="E1337">
        <v>470.82838193509798</v>
      </c>
      <c r="F1337">
        <v>56.593448325185101</v>
      </c>
      <c r="G1337">
        <v>13.961510957743</v>
      </c>
      <c r="H1337">
        <v>23.105738900995501</v>
      </c>
      <c r="I1337">
        <v>20.045003677589499</v>
      </c>
      <c r="J1337">
        <v>401.25522909706001</v>
      </c>
    </row>
    <row r="1338" spans="1:10">
      <c r="A1338" t="s">
        <v>395</v>
      </c>
      <c r="B1338" t="s">
        <v>141</v>
      </c>
      <c r="C1338" t="s">
        <v>359</v>
      </c>
      <c r="D1338" t="s">
        <v>355</v>
      </c>
      <c r="E1338">
        <v>135.60694564772399</v>
      </c>
      <c r="F1338">
        <v>40.506898446743399</v>
      </c>
      <c r="G1338">
        <v>17.859594087271802</v>
      </c>
      <c r="H1338">
        <v>45.4813586931988</v>
      </c>
      <c r="I1338">
        <v>37.132428666441101</v>
      </c>
      <c r="J1338">
        <v>807.70097162603804</v>
      </c>
    </row>
    <row r="1339" spans="1:10">
      <c r="A1339" t="s">
        <v>395</v>
      </c>
      <c r="B1339" t="s">
        <v>141</v>
      </c>
      <c r="C1339" t="s">
        <v>359</v>
      </c>
      <c r="D1339" t="s">
        <v>356</v>
      </c>
      <c r="E1339">
        <v>135.606945647711</v>
      </c>
      <c r="F1339">
        <v>40.752059890519803</v>
      </c>
      <c r="G1339">
        <v>18.657762266451702</v>
      </c>
      <c r="H1339">
        <v>45.508596809220002</v>
      </c>
      <c r="I1339">
        <v>23.675132013303401</v>
      </c>
      <c r="J1339">
        <v>795.73894756804395</v>
      </c>
    </row>
    <row r="1340" spans="1:10">
      <c r="A1340" t="s">
        <v>395</v>
      </c>
      <c r="B1340" t="s">
        <v>141</v>
      </c>
      <c r="C1340" t="s">
        <v>360</v>
      </c>
      <c r="D1340" t="s">
        <v>355</v>
      </c>
      <c r="E1340">
        <v>97.598485203768206</v>
      </c>
      <c r="F1340">
        <v>27.940533220295102</v>
      </c>
      <c r="G1340">
        <v>6.8828817351645997</v>
      </c>
      <c r="H1340">
        <v>29.288311915907698</v>
      </c>
      <c r="I1340">
        <v>13.9280510583758</v>
      </c>
      <c r="J1340">
        <v>457.15590378324902</v>
      </c>
    </row>
    <row r="1341" spans="1:10">
      <c r="A1341" t="s">
        <v>395</v>
      </c>
      <c r="B1341" t="s">
        <v>141</v>
      </c>
      <c r="C1341" t="s">
        <v>360</v>
      </c>
      <c r="D1341" t="s">
        <v>356</v>
      </c>
      <c r="E1341">
        <v>97.598485203697294</v>
      </c>
      <c r="F1341">
        <v>27.6649590794194</v>
      </c>
      <c r="G1341">
        <v>7.1150427607009199</v>
      </c>
      <c r="H1341">
        <v>29.300327134073601</v>
      </c>
      <c r="I1341">
        <v>9.3890186794624899</v>
      </c>
      <c r="J1341">
        <v>479.63776695011501</v>
      </c>
    </row>
    <row r="1342" spans="1:10">
      <c r="A1342" t="s">
        <v>395</v>
      </c>
      <c r="B1342" t="s">
        <v>142</v>
      </c>
      <c r="C1342" t="s">
        <v>359</v>
      </c>
      <c r="D1342" t="s">
        <v>355</v>
      </c>
      <c r="E1342">
        <v>254.276038537727</v>
      </c>
      <c r="F1342">
        <v>56.209355443609503</v>
      </c>
      <c r="G1342">
        <v>15.8134236206928</v>
      </c>
      <c r="H1342">
        <v>58.382284040746903</v>
      </c>
      <c r="I1342">
        <v>29.195144726010099</v>
      </c>
      <c r="J1342">
        <v>830.418890345107</v>
      </c>
    </row>
    <row r="1343" spans="1:10">
      <c r="A1343" t="s">
        <v>395</v>
      </c>
      <c r="B1343" t="s">
        <v>142</v>
      </c>
      <c r="C1343" t="s">
        <v>359</v>
      </c>
      <c r="D1343" t="s">
        <v>356</v>
      </c>
      <c r="E1343">
        <v>254.27603853772399</v>
      </c>
      <c r="F1343">
        <v>56.727276806397001</v>
      </c>
      <c r="G1343">
        <v>16.232488600082799</v>
      </c>
      <c r="H1343">
        <v>58.410255836606403</v>
      </c>
      <c r="I1343">
        <v>22.6304573169859</v>
      </c>
      <c r="J1343">
        <v>784.82555513937905</v>
      </c>
    </row>
    <row r="1344" spans="1:10">
      <c r="A1344" t="s">
        <v>395</v>
      </c>
      <c r="B1344" t="s">
        <v>142</v>
      </c>
      <c r="C1344" t="s">
        <v>360</v>
      </c>
      <c r="D1344" t="s">
        <v>355</v>
      </c>
      <c r="E1344">
        <v>154.18082040076499</v>
      </c>
      <c r="F1344">
        <v>31.262460284872699</v>
      </c>
      <c r="G1344">
        <v>6.6486799763585296</v>
      </c>
      <c r="H1344">
        <v>31.589209551817898</v>
      </c>
      <c r="I1344">
        <v>11.7253085083705</v>
      </c>
      <c r="J1344">
        <v>367.03857979688001</v>
      </c>
    </row>
    <row r="1345" spans="1:10">
      <c r="A1345" t="s">
        <v>395</v>
      </c>
      <c r="B1345" t="s">
        <v>142</v>
      </c>
      <c r="C1345" t="s">
        <v>360</v>
      </c>
      <c r="D1345" t="s">
        <v>356</v>
      </c>
      <c r="E1345">
        <v>154.18082040073901</v>
      </c>
      <c r="F1345">
        <v>31.351168418589602</v>
      </c>
      <c r="G1345">
        <v>6.8157922199592704</v>
      </c>
      <c r="H1345">
        <v>31.601264008793901</v>
      </c>
      <c r="I1345">
        <v>10.093145654864101</v>
      </c>
      <c r="J1345">
        <v>358.19175949465</v>
      </c>
    </row>
    <row r="1346" spans="1:10">
      <c r="A1346" t="s">
        <v>395</v>
      </c>
      <c r="B1346" t="s">
        <v>143</v>
      </c>
      <c r="C1346" t="s">
        <v>359</v>
      </c>
      <c r="D1346" t="s">
        <v>355</v>
      </c>
      <c r="E1346">
        <v>503.24431041241098</v>
      </c>
      <c r="F1346">
        <v>61.021374239864798</v>
      </c>
      <c r="G1346">
        <v>31.825559650657802</v>
      </c>
      <c r="H1346">
        <v>51.096926790664099</v>
      </c>
      <c r="I1346">
        <v>54.047998272882701</v>
      </c>
      <c r="J1346">
        <v>481.92423303627299</v>
      </c>
    </row>
    <row r="1347" spans="1:10">
      <c r="A1347" t="s">
        <v>395</v>
      </c>
      <c r="B1347" t="s">
        <v>143</v>
      </c>
      <c r="C1347" t="s">
        <v>359</v>
      </c>
      <c r="D1347" t="s">
        <v>356</v>
      </c>
      <c r="E1347">
        <v>503.24431041237301</v>
      </c>
      <c r="F1347">
        <v>61.351988869597101</v>
      </c>
      <c r="G1347">
        <v>32.267842154493401</v>
      </c>
      <c r="H1347">
        <v>51.124209515587502</v>
      </c>
      <c r="I1347">
        <v>48.791339522603302</v>
      </c>
      <c r="J1347">
        <v>414.42191467633899</v>
      </c>
    </row>
    <row r="1348" spans="1:10">
      <c r="A1348" t="s">
        <v>395</v>
      </c>
      <c r="B1348" t="s">
        <v>143</v>
      </c>
      <c r="C1348" t="s">
        <v>360</v>
      </c>
      <c r="D1348" t="s">
        <v>355</v>
      </c>
      <c r="E1348">
        <v>502.606894022831</v>
      </c>
      <c r="F1348">
        <v>51.190669202341901</v>
      </c>
      <c r="G1348">
        <v>15.010667560385</v>
      </c>
      <c r="H1348">
        <v>24.920531705477799</v>
      </c>
      <c r="I1348">
        <v>24.3965145147207</v>
      </c>
      <c r="J1348">
        <v>271.85786059377398</v>
      </c>
    </row>
    <row r="1349" spans="1:10">
      <c r="A1349" t="s">
        <v>395</v>
      </c>
      <c r="B1349" t="s">
        <v>143</v>
      </c>
      <c r="C1349" t="s">
        <v>360</v>
      </c>
      <c r="D1349" t="s">
        <v>356</v>
      </c>
      <c r="E1349">
        <v>502.60689402284697</v>
      </c>
      <c r="F1349">
        <v>51.372843819945203</v>
      </c>
      <c r="G1349">
        <v>15.195272653168299</v>
      </c>
      <c r="H1349">
        <v>24.932301043085701</v>
      </c>
      <c r="I1349">
        <v>24.058589702269</v>
      </c>
      <c r="J1349">
        <v>277.64441137861002</v>
      </c>
    </row>
    <row r="1350" spans="1:10">
      <c r="A1350" t="s">
        <v>395</v>
      </c>
      <c r="B1350" t="s">
        <v>144</v>
      </c>
      <c r="C1350" t="s">
        <v>359</v>
      </c>
      <c r="D1350" t="s">
        <v>355</v>
      </c>
      <c r="E1350">
        <v>393.03827922516399</v>
      </c>
      <c r="F1350">
        <v>55.725149682363799</v>
      </c>
      <c r="G1350">
        <v>30.431799555141801</v>
      </c>
      <c r="H1350">
        <v>55.0873672856534</v>
      </c>
      <c r="I1350">
        <v>51.9159920616299</v>
      </c>
      <c r="J1350">
        <v>598.05753186063998</v>
      </c>
    </row>
    <row r="1351" spans="1:10">
      <c r="A1351" t="s">
        <v>395</v>
      </c>
      <c r="B1351" t="s">
        <v>144</v>
      </c>
      <c r="C1351" t="s">
        <v>359</v>
      </c>
      <c r="D1351" t="s">
        <v>356</v>
      </c>
      <c r="E1351">
        <v>393.038279225108</v>
      </c>
      <c r="F1351">
        <v>55.983636396706203</v>
      </c>
      <c r="G1351">
        <v>30.867450368794799</v>
      </c>
      <c r="H1351">
        <v>55.114949896534903</v>
      </c>
      <c r="I1351">
        <v>46.456502270862899</v>
      </c>
      <c r="J1351">
        <v>541.80267634638301</v>
      </c>
    </row>
    <row r="1352" spans="1:10">
      <c r="A1352" t="s">
        <v>395</v>
      </c>
      <c r="B1352" t="s">
        <v>144</v>
      </c>
      <c r="C1352" t="s">
        <v>360</v>
      </c>
      <c r="D1352" t="s">
        <v>355</v>
      </c>
      <c r="E1352">
        <v>437.19066636619402</v>
      </c>
      <c r="F1352">
        <v>48.8515622807084</v>
      </c>
      <c r="G1352">
        <v>12.0799203245101</v>
      </c>
      <c r="H1352">
        <v>26.627243533976301</v>
      </c>
      <c r="I1352">
        <v>19.8545069094484</v>
      </c>
      <c r="J1352">
        <v>376.80412936675498</v>
      </c>
    </row>
    <row r="1353" spans="1:10">
      <c r="A1353" t="s">
        <v>395</v>
      </c>
      <c r="B1353" t="s">
        <v>144</v>
      </c>
      <c r="C1353" t="s">
        <v>360</v>
      </c>
      <c r="D1353" t="s">
        <v>356</v>
      </c>
      <c r="E1353">
        <v>437.19066636612899</v>
      </c>
      <c r="F1353">
        <v>48.925221823063403</v>
      </c>
      <c r="G1353">
        <v>12.241674663693001</v>
      </c>
      <c r="H1353">
        <v>26.639327935932599</v>
      </c>
      <c r="I1353">
        <v>19.2052844996768</v>
      </c>
      <c r="J1353">
        <v>398.69484114513898</v>
      </c>
    </row>
    <row r="1354" spans="1:10">
      <c r="A1354" t="s">
        <v>395</v>
      </c>
      <c r="B1354" t="s">
        <v>145</v>
      </c>
      <c r="C1354" t="s">
        <v>359</v>
      </c>
      <c r="D1354" t="s">
        <v>355</v>
      </c>
      <c r="E1354">
        <v>227.454170941852</v>
      </c>
      <c r="F1354">
        <v>47.1900083297093</v>
      </c>
      <c r="G1354">
        <v>14.4674868227945</v>
      </c>
      <c r="H1354">
        <v>53.953948126899</v>
      </c>
      <c r="I1354">
        <v>27.0212538717042</v>
      </c>
      <c r="J1354">
        <v>817.62936279421695</v>
      </c>
    </row>
    <row r="1355" spans="1:10">
      <c r="A1355" t="s">
        <v>395</v>
      </c>
      <c r="B1355" t="s">
        <v>145</v>
      </c>
      <c r="C1355" t="s">
        <v>359</v>
      </c>
      <c r="D1355" t="s">
        <v>356</v>
      </c>
      <c r="E1355">
        <v>227.454170941858</v>
      </c>
      <c r="F1355">
        <v>47.500971052782198</v>
      </c>
      <c r="G1355">
        <v>14.884971082479799</v>
      </c>
      <c r="H1355">
        <v>53.981552696015399</v>
      </c>
      <c r="I1355">
        <v>20.5696254059552</v>
      </c>
      <c r="J1355">
        <v>786.79819790821796</v>
      </c>
    </row>
    <row r="1356" spans="1:10">
      <c r="A1356" t="s">
        <v>395</v>
      </c>
      <c r="B1356" t="s">
        <v>145</v>
      </c>
      <c r="C1356" t="s">
        <v>360</v>
      </c>
      <c r="D1356" t="s">
        <v>355</v>
      </c>
      <c r="E1356">
        <v>114.133567390796</v>
      </c>
      <c r="F1356">
        <v>28.8089753079392</v>
      </c>
      <c r="G1356">
        <v>5.1165969502228101</v>
      </c>
      <c r="H1356">
        <v>30.618780796472301</v>
      </c>
      <c r="I1356">
        <v>9.3851099959533695</v>
      </c>
      <c r="J1356">
        <v>459.59497299634199</v>
      </c>
    </row>
    <row r="1357" spans="1:10">
      <c r="A1357" t="s">
        <v>395</v>
      </c>
      <c r="B1357" t="s">
        <v>145</v>
      </c>
      <c r="C1357" t="s">
        <v>360</v>
      </c>
      <c r="D1357" t="s">
        <v>356</v>
      </c>
      <c r="E1357">
        <v>114.133567390838</v>
      </c>
      <c r="F1357">
        <v>28.544362670486802</v>
      </c>
      <c r="G1357">
        <v>5.2397670710993696</v>
      </c>
      <c r="H1357">
        <v>30.630951361161799</v>
      </c>
      <c r="I1357">
        <v>7.5161865673461099</v>
      </c>
      <c r="J1357">
        <v>477.32193296251302</v>
      </c>
    </row>
    <row r="1358" spans="1:10">
      <c r="A1358" t="s">
        <v>395</v>
      </c>
      <c r="B1358" t="s">
        <v>146</v>
      </c>
      <c r="C1358" t="s">
        <v>359</v>
      </c>
      <c r="D1358" t="s">
        <v>355</v>
      </c>
      <c r="E1358">
        <v>642.09718537111905</v>
      </c>
      <c r="F1358">
        <v>114.22359775817201</v>
      </c>
      <c r="G1358">
        <v>51.865288883194303</v>
      </c>
      <c r="H1358">
        <v>102.14881163782999</v>
      </c>
      <c r="I1358">
        <v>108.560324790999</v>
      </c>
      <c r="J1358">
        <v>1251.07310246776</v>
      </c>
    </row>
    <row r="1359" spans="1:10">
      <c r="A1359" t="s">
        <v>395</v>
      </c>
      <c r="B1359" t="s">
        <v>146</v>
      </c>
      <c r="C1359" t="s">
        <v>359</v>
      </c>
      <c r="D1359" t="s">
        <v>356</v>
      </c>
      <c r="E1359">
        <v>642.09718537131505</v>
      </c>
      <c r="F1359">
        <v>114.767648607889</v>
      </c>
      <c r="G1359">
        <v>53.181625075347299</v>
      </c>
      <c r="H1359">
        <v>102.221857837515</v>
      </c>
      <c r="I1359">
        <v>67.716639143779105</v>
      </c>
      <c r="J1359">
        <v>1152.50324210796</v>
      </c>
    </row>
    <row r="1360" spans="1:10">
      <c r="A1360" t="s">
        <v>395</v>
      </c>
      <c r="B1360" t="s">
        <v>146</v>
      </c>
      <c r="C1360" t="s">
        <v>360</v>
      </c>
      <c r="D1360" t="s">
        <v>355</v>
      </c>
      <c r="E1360">
        <v>707.40232090984205</v>
      </c>
      <c r="F1360">
        <v>97.353749984747907</v>
      </c>
      <c r="G1360">
        <v>19.580491528714699</v>
      </c>
      <c r="H1360">
        <v>68.221291126670707</v>
      </c>
      <c r="I1360">
        <v>40.264775381415603</v>
      </c>
      <c r="J1360">
        <v>714.158812563384</v>
      </c>
    </row>
    <row r="1361" spans="1:10">
      <c r="A1361" t="s">
        <v>395</v>
      </c>
      <c r="B1361" t="s">
        <v>146</v>
      </c>
      <c r="C1361" t="s">
        <v>360</v>
      </c>
      <c r="D1361" t="s">
        <v>356</v>
      </c>
      <c r="E1361">
        <v>707.40232090995698</v>
      </c>
      <c r="F1361">
        <v>97.551742678763503</v>
      </c>
      <c r="G1361">
        <v>19.984032276629598</v>
      </c>
      <c r="H1361">
        <v>68.253643866718903</v>
      </c>
      <c r="I1361">
        <v>26.498391258959401</v>
      </c>
      <c r="J1361">
        <v>732.44065208510904</v>
      </c>
    </row>
    <row r="1362" spans="1:10">
      <c r="A1362" t="s">
        <v>395</v>
      </c>
      <c r="B1362" t="s">
        <v>147</v>
      </c>
      <c r="C1362" t="s">
        <v>359</v>
      </c>
      <c r="D1362" t="s">
        <v>355</v>
      </c>
      <c r="E1362">
        <v>332.59373070768902</v>
      </c>
      <c r="F1362">
        <v>148.63692575697399</v>
      </c>
      <c r="G1362">
        <v>52.799743929959099</v>
      </c>
      <c r="H1362">
        <v>92.463258340381898</v>
      </c>
      <c r="I1362">
        <v>98.602149954300401</v>
      </c>
      <c r="J1362">
        <v>592.52828210954397</v>
      </c>
    </row>
    <row r="1363" spans="1:10">
      <c r="A1363" t="s">
        <v>395</v>
      </c>
      <c r="B1363" t="s">
        <v>147</v>
      </c>
      <c r="C1363" t="s">
        <v>359</v>
      </c>
      <c r="D1363" t="s">
        <v>356</v>
      </c>
      <c r="E1363">
        <v>332.59373070765201</v>
      </c>
      <c r="F1363">
        <v>149.04480011429399</v>
      </c>
      <c r="G1363">
        <v>53.590081068482</v>
      </c>
      <c r="H1363">
        <v>92.493114847789499</v>
      </c>
      <c r="I1363">
        <v>74.219743322596699</v>
      </c>
      <c r="J1363">
        <v>461.17444838881403</v>
      </c>
    </row>
    <row r="1364" spans="1:10">
      <c r="A1364" t="s">
        <v>395</v>
      </c>
      <c r="B1364" t="s">
        <v>147</v>
      </c>
      <c r="C1364" t="s">
        <v>360</v>
      </c>
      <c r="D1364" t="s">
        <v>355</v>
      </c>
      <c r="E1364">
        <v>330.66693438350001</v>
      </c>
      <c r="F1364">
        <v>140.07675494021399</v>
      </c>
      <c r="G1364">
        <v>19.632657541504098</v>
      </c>
      <c r="H1364">
        <v>56.729708823193</v>
      </c>
      <c r="I1364">
        <v>35.549644659257702</v>
      </c>
      <c r="J1364">
        <v>348.882999182258</v>
      </c>
    </row>
    <row r="1365" spans="1:10">
      <c r="A1365" t="s">
        <v>395</v>
      </c>
      <c r="B1365" t="s">
        <v>147</v>
      </c>
      <c r="C1365" t="s">
        <v>360</v>
      </c>
      <c r="D1365" t="s">
        <v>356</v>
      </c>
      <c r="E1365">
        <v>330.66693438357601</v>
      </c>
      <c r="F1365">
        <v>140.36936788562801</v>
      </c>
      <c r="G1365">
        <v>19.8232007758225</v>
      </c>
      <c r="H1365">
        <v>56.743080218408302</v>
      </c>
      <c r="I1365">
        <v>28.667473285420702</v>
      </c>
      <c r="J1365">
        <v>384.654894565017</v>
      </c>
    </row>
    <row r="1366" spans="1:10">
      <c r="A1366" t="s">
        <v>395</v>
      </c>
      <c r="B1366" t="s">
        <v>148</v>
      </c>
      <c r="C1366" t="s">
        <v>359</v>
      </c>
      <c r="D1366" t="s">
        <v>355</v>
      </c>
      <c r="E1366">
        <v>713.15457037986596</v>
      </c>
      <c r="F1366">
        <v>88.545376799628599</v>
      </c>
      <c r="G1366">
        <v>47.462974693686299</v>
      </c>
      <c r="H1366">
        <v>31.5864564441288</v>
      </c>
      <c r="I1366">
        <v>81.297538776341</v>
      </c>
      <c r="J1366">
        <v>202.02489713013401</v>
      </c>
    </row>
    <row r="1367" spans="1:10">
      <c r="A1367" t="s">
        <v>395</v>
      </c>
      <c r="B1367" t="s">
        <v>148</v>
      </c>
      <c r="C1367" t="s">
        <v>359</v>
      </c>
      <c r="D1367" t="s">
        <v>356</v>
      </c>
      <c r="E1367">
        <v>713.15457037984299</v>
      </c>
      <c r="F1367">
        <v>88.679064013692994</v>
      </c>
      <c r="G1367">
        <v>48.028858709467201</v>
      </c>
      <c r="H1367">
        <v>31.6086693152211</v>
      </c>
      <c r="I1367">
        <v>71.942717782714197</v>
      </c>
      <c r="J1367">
        <v>209.974260194317</v>
      </c>
    </row>
    <row r="1368" spans="1:10">
      <c r="A1368" t="s">
        <v>395</v>
      </c>
      <c r="B1368" t="s">
        <v>148</v>
      </c>
      <c r="C1368" t="s">
        <v>360</v>
      </c>
      <c r="D1368" t="s">
        <v>355</v>
      </c>
      <c r="E1368">
        <v>1065.7683380016699</v>
      </c>
      <c r="F1368">
        <v>141.22524995424499</v>
      </c>
      <c r="G1368">
        <v>20.457179115290799</v>
      </c>
      <c r="H1368">
        <v>17.1028022300064</v>
      </c>
      <c r="I1368">
        <v>34.361995176475197</v>
      </c>
      <c r="J1368">
        <v>249.16413850483099</v>
      </c>
    </row>
    <row r="1369" spans="1:10">
      <c r="A1369" t="s">
        <v>395</v>
      </c>
      <c r="B1369" t="s">
        <v>148</v>
      </c>
      <c r="C1369" t="s">
        <v>360</v>
      </c>
      <c r="D1369" t="s">
        <v>356</v>
      </c>
      <c r="E1369">
        <v>1065.7683380016599</v>
      </c>
      <c r="F1369">
        <v>141.443050591504</v>
      </c>
      <c r="G1369">
        <v>20.592697674488601</v>
      </c>
      <c r="H1369">
        <v>17.111889097523999</v>
      </c>
      <c r="I1369">
        <v>31.508411477196901</v>
      </c>
      <c r="J1369">
        <v>336.82121595161198</v>
      </c>
    </row>
    <row r="1370" spans="1:10">
      <c r="A1370" t="s">
        <v>395</v>
      </c>
      <c r="B1370" t="s">
        <v>149</v>
      </c>
      <c r="C1370" t="s">
        <v>359</v>
      </c>
      <c r="D1370" t="s">
        <v>355</v>
      </c>
      <c r="E1370">
        <v>387.59648443223398</v>
      </c>
      <c r="F1370">
        <v>39.331699235919103</v>
      </c>
      <c r="G1370">
        <v>100.109751970061</v>
      </c>
      <c r="H1370">
        <v>30.775600647106</v>
      </c>
      <c r="I1370">
        <v>164.76588650900601</v>
      </c>
      <c r="J1370">
        <v>92.836271547864499</v>
      </c>
    </row>
    <row r="1371" spans="1:10">
      <c r="A1371" t="s">
        <v>395</v>
      </c>
      <c r="B1371" t="s">
        <v>149</v>
      </c>
      <c r="C1371" t="s">
        <v>359</v>
      </c>
      <c r="D1371" t="s">
        <v>356</v>
      </c>
      <c r="E1371">
        <v>387.59648443222301</v>
      </c>
      <c r="F1371">
        <v>39.373922383665501</v>
      </c>
      <c r="G1371">
        <v>100.734379077285</v>
      </c>
      <c r="H1371">
        <v>30.765283037972701</v>
      </c>
      <c r="I1371">
        <v>156.744184659052</v>
      </c>
      <c r="J1371">
        <v>132.77433611258201</v>
      </c>
    </row>
    <row r="1372" spans="1:10">
      <c r="A1372" t="s">
        <v>395</v>
      </c>
      <c r="B1372" t="s">
        <v>149</v>
      </c>
      <c r="C1372" t="s">
        <v>360</v>
      </c>
      <c r="D1372" t="s">
        <v>355</v>
      </c>
      <c r="E1372">
        <v>1115.39720303952</v>
      </c>
      <c r="F1372">
        <v>113.024609487226</v>
      </c>
      <c r="G1372">
        <v>36.760131580427903</v>
      </c>
      <c r="H1372">
        <v>22.857287855327499</v>
      </c>
      <c r="I1372">
        <v>60.387447399103301</v>
      </c>
      <c r="J1372">
        <v>212.86743447482999</v>
      </c>
    </row>
    <row r="1373" spans="1:10">
      <c r="A1373" t="s">
        <v>395</v>
      </c>
      <c r="B1373" t="s">
        <v>149</v>
      </c>
      <c r="C1373" t="s">
        <v>360</v>
      </c>
      <c r="D1373" t="s">
        <v>356</v>
      </c>
      <c r="E1373">
        <v>1115.39720303949</v>
      </c>
      <c r="F1373">
        <v>113.250934619929</v>
      </c>
      <c r="G1373">
        <v>36.958776904512597</v>
      </c>
      <c r="H1373">
        <v>22.862022640292</v>
      </c>
      <c r="I1373">
        <v>57.629051352688798</v>
      </c>
      <c r="J1373">
        <v>314.77728800797098</v>
      </c>
    </row>
    <row r="1374" spans="1:10">
      <c r="A1374" t="s">
        <v>395</v>
      </c>
      <c r="B1374" t="s">
        <v>150</v>
      </c>
      <c r="C1374" t="s">
        <v>359</v>
      </c>
      <c r="D1374" t="s">
        <v>355</v>
      </c>
      <c r="E1374">
        <v>823.217136138966</v>
      </c>
      <c r="F1374">
        <v>114.761724127093</v>
      </c>
      <c r="G1374">
        <v>70.756793985380398</v>
      </c>
      <c r="H1374">
        <v>18.8079442306645</v>
      </c>
      <c r="I1374">
        <v>118.297669644943</v>
      </c>
      <c r="J1374">
        <v>342.35808978282301</v>
      </c>
    </row>
    <row r="1375" spans="1:10">
      <c r="A1375" t="s">
        <v>395</v>
      </c>
      <c r="B1375" t="s">
        <v>150</v>
      </c>
      <c r="C1375" t="s">
        <v>359</v>
      </c>
      <c r="D1375" t="s">
        <v>356</v>
      </c>
      <c r="E1375">
        <v>823.21713613897396</v>
      </c>
      <c r="F1375">
        <v>114.895868660895</v>
      </c>
      <c r="G1375">
        <v>71.333413208967201</v>
      </c>
      <c r="H1375">
        <v>18.828632518558098</v>
      </c>
      <c r="I1375">
        <v>109.32261171854201</v>
      </c>
      <c r="J1375">
        <v>268.778398778677</v>
      </c>
    </row>
    <row r="1376" spans="1:10">
      <c r="A1376" t="s">
        <v>395</v>
      </c>
      <c r="B1376" t="s">
        <v>150</v>
      </c>
      <c r="C1376" t="s">
        <v>360</v>
      </c>
      <c r="D1376" t="s">
        <v>355</v>
      </c>
      <c r="E1376">
        <v>1263.6198961277501</v>
      </c>
      <c r="F1376">
        <v>175.07398001599299</v>
      </c>
      <c r="G1376">
        <v>27.722944332477599</v>
      </c>
      <c r="H1376">
        <v>15.0845067034683</v>
      </c>
      <c r="I1376">
        <v>45.938837380463099</v>
      </c>
      <c r="J1376">
        <v>312.893861091715</v>
      </c>
    </row>
    <row r="1377" spans="1:10">
      <c r="A1377" t="s">
        <v>395</v>
      </c>
      <c r="B1377" t="s">
        <v>150</v>
      </c>
      <c r="C1377" t="s">
        <v>360</v>
      </c>
      <c r="D1377" t="s">
        <v>356</v>
      </c>
      <c r="E1377">
        <v>1263.6198961277501</v>
      </c>
      <c r="F1377">
        <v>175.30866239953099</v>
      </c>
      <c r="G1377">
        <v>27.8737775130638</v>
      </c>
      <c r="H1377">
        <v>15.092881026594799</v>
      </c>
      <c r="I1377">
        <v>43.136747564813</v>
      </c>
      <c r="J1377">
        <v>422.7995948157</v>
      </c>
    </row>
    <row r="1378" spans="1:10">
      <c r="A1378" t="s">
        <v>395</v>
      </c>
      <c r="B1378" t="s">
        <v>151</v>
      </c>
      <c r="C1378" t="s">
        <v>359</v>
      </c>
      <c r="D1378" t="s">
        <v>355</v>
      </c>
      <c r="E1378">
        <v>454.146887457258</v>
      </c>
      <c r="F1378">
        <v>138.56092915797899</v>
      </c>
      <c r="G1378">
        <v>49.2532791822807</v>
      </c>
      <c r="H1378">
        <v>39.423439631740301</v>
      </c>
      <c r="I1378">
        <v>84.217264997632796</v>
      </c>
      <c r="J1378">
        <v>577.15134274323202</v>
      </c>
    </row>
    <row r="1379" spans="1:10">
      <c r="A1379" t="s">
        <v>395</v>
      </c>
      <c r="B1379" t="s">
        <v>151</v>
      </c>
      <c r="C1379" t="s">
        <v>359</v>
      </c>
      <c r="D1379" t="s">
        <v>356</v>
      </c>
      <c r="E1379">
        <v>454.14688745725101</v>
      </c>
      <c r="F1379">
        <v>138.84621531424199</v>
      </c>
      <c r="G1379">
        <v>49.865586562734102</v>
      </c>
      <c r="H1379">
        <v>39.444937532567401</v>
      </c>
      <c r="I1379">
        <v>74.770852605969196</v>
      </c>
      <c r="J1379">
        <v>424.19293459793801</v>
      </c>
    </row>
    <row r="1380" spans="1:10">
      <c r="A1380" t="s">
        <v>395</v>
      </c>
      <c r="B1380" t="s">
        <v>151</v>
      </c>
      <c r="C1380" t="s">
        <v>360</v>
      </c>
      <c r="D1380" t="s">
        <v>355</v>
      </c>
      <c r="E1380">
        <v>565.92020672064905</v>
      </c>
      <c r="F1380">
        <v>127.588747113121</v>
      </c>
      <c r="G1380">
        <v>21.208474752374901</v>
      </c>
      <c r="H1380">
        <v>28.9575196421181</v>
      </c>
      <c r="I1380">
        <v>35.477108047791901</v>
      </c>
      <c r="J1380">
        <v>342.84329484405703</v>
      </c>
    </row>
    <row r="1381" spans="1:10">
      <c r="A1381" t="s">
        <v>395</v>
      </c>
      <c r="B1381" t="s">
        <v>151</v>
      </c>
      <c r="C1381" t="s">
        <v>360</v>
      </c>
      <c r="D1381" t="s">
        <v>356</v>
      </c>
      <c r="E1381">
        <v>565.920206720652</v>
      </c>
      <c r="F1381">
        <v>127.805196708935</v>
      </c>
      <c r="G1381">
        <v>21.379420408640001</v>
      </c>
      <c r="H1381">
        <v>28.966515285610601</v>
      </c>
      <c r="I1381">
        <v>32.807699249420601</v>
      </c>
      <c r="J1381">
        <v>405.09225362449303</v>
      </c>
    </row>
    <row r="1382" spans="1:10">
      <c r="A1382" t="s">
        <v>395</v>
      </c>
      <c r="B1382" t="s">
        <v>152</v>
      </c>
      <c r="C1382" t="s">
        <v>359</v>
      </c>
      <c r="D1382" t="s">
        <v>355</v>
      </c>
      <c r="E1382">
        <v>296.18092115590701</v>
      </c>
      <c r="F1382">
        <v>130.077601597843</v>
      </c>
      <c r="G1382">
        <v>50.785992071771297</v>
      </c>
      <c r="H1382">
        <v>33.642081873466402</v>
      </c>
      <c r="I1382">
        <v>85.564766614506695</v>
      </c>
      <c r="J1382">
        <v>467.00150573798601</v>
      </c>
    </row>
    <row r="1383" spans="1:10">
      <c r="A1383" t="s">
        <v>395</v>
      </c>
      <c r="B1383" t="s">
        <v>152</v>
      </c>
      <c r="C1383" t="s">
        <v>359</v>
      </c>
      <c r="D1383" t="s">
        <v>356</v>
      </c>
      <c r="E1383">
        <v>296.18092115590599</v>
      </c>
      <c r="F1383">
        <v>130.38287351664101</v>
      </c>
      <c r="G1383">
        <v>51.299753162789301</v>
      </c>
      <c r="H1383">
        <v>33.6636140526386</v>
      </c>
      <c r="I1383">
        <v>78.195802078610001</v>
      </c>
      <c r="J1383">
        <v>348.69743723317902</v>
      </c>
    </row>
    <row r="1384" spans="1:10">
      <c r="A1384" t="s">
        <v>395</v>
      </c>
      <c r="B1384" t="s">
        <v>152</v>
      </c>
      <c r="C1384" t="s">
        <v>360</v>
      </c>
      <c r="D1384" t="s">
        <v>355</v>
      </c>
      <c r="E1384">
        <v>297.37687524410399</v>
      </c>
      <c r="F1384">
        <v>116.959809622018</v>
      </c>
      <c r="G1384">
        <v>17.538169025719998</v>
      </c>
      <c r="H1384">
        <v>24.193558927987901</v>
      </c>
      <c r="I1384">
        <v>29.131305085133899</v>
      </c>
      <c r="J1384">
        <v>273.51528748291702</v>
      </c>
    </row>
    <row r="1385" spans="1:10">
      <c r="A1385" t="s">
        <v>395</v>
      </c>
      <c r="B1385" t="s">
        <v>152</v>
      </c>
      <c r="C1385" t="s">
        <v>360</v>
      </c>
      <c r="D1385" t="s">
        <v>356</v>
      </c>
      <c r="E1385">
        <v>297.376875244102</v>
      </c>
      <c r="F1385">
        <v>117.177780697201</v>
      </c>
      <c r="G1385">
        <v>17.6905894265632</v>
      </c>
      <c r="H1385">
        <v>24.203121203069301</v>
      </c>
      <c r="I1385">
        <v>27.577388094149601</v>
      </c>
      <c r="J1385">
        <v>301.62160771054499</v>
      </c>
    </row>
    <row r="1386" spans="1:10">
      <c r="A1386" t="s">
        <v>395</v>
      </c>
      <c r="B1386" t="s">
        <v>153</v>
      </c>
      <c r="C1386" t="s">
        <v>359</v>
      </c>
      <c r="D1386" t="s">
        <v>355</v>
      </c>
      <c r="E1386">
        <v>242.86568597816699</v>
      </c>
      <c r="F1386">
        <v>108.215339487119</v>
      </c>
      <c r="G1386">
        <v>46.4450048912434</v>
      </c>
      <c r="H1386">
        <v>48.512362258726199</v>
      </c>
      <c r="I1386">
        <v>78.441675860198302</v>
      </c>
      <c r="J1386">
        <v>538.17121983365496</v>
      </c>
    </row>
    <row r="1387" spans="1:10">
      <c r="A1387" t="s">
        <v>395</v>
      </c>
      <c r="B1387" t="s">
        <v>153</v>
      </c>
      <c r="C1387" t="s">
        <v>359</v>
      </c>
      <c r="D1387" t="s">
        <v>356</v>
      </c>
      <c r="E1387">
        <v>242.86568597814701</v>
      </c>
      <c r="F1387">
        <v>108.48398977988801</v>
      </c>
      <c r="G1387">
        <v>46.972050346140499</v>
      </c>
      <c r="H1387">
        <v>48.535029476891701</v>
      </c>
      <c r="I1387">
        <v>71.320434010732896</v>
      </c>
      <c r="J1387">
        <v>430.81651669513002</v>
      </c>
    </row>
    <row r="1388" spans="1:10">
      <c r="A1388" t="s">
        <v>395</v>
      </c>
      <c r="B1388" t="s">
        <v>153</v>
      </c>
      <c r="C1388" t="s">
        <v>360</v>
      </c>
      <c r="D1388" t="s">
        <v>355</v>
      </c>
      <c r="E1388">
        <v>281.56877120259202</v>
      </c>
      <c r="F1388">
        <v>111.879575579773</v>
      </c>
      <c r="G1388">
        <v>22.2194361314201</v>
      </c>
      <c r="H1388">
        <v>24.758534111507799</v>
      </c>
      <c r="I1388">
        <v>36.142357039378098</v>
      </c>
      <c r="J1388">
        <v>328.57471249162899</v>
      </c>
    </row>
    <row r="1389" spans="1:10">
      <c r="A1389" t="s">
        <v>395</v>
      </c>
      <c r="B1389" t="s">
        <v>153</v>
      </c>
      <c r="C1389" t="s">
        <v>360</v>
      </c>
      <c r="D1389" t="s">
        <v>356</v>
      </c>
      <c r="E1389">
        <v>281.56877120262402</v>
      </c>
      <c r="F1389">
        <v>112.075201929158</v>
      </c>
      <c r="G1389">
        <v>22.3751058375239</v>
      </c>
      <c r="H1389">
        <v>24.768131865548501</v>
      </c>
      <c r="I1389">
        <v>35.311876668467399</v>
      </c>
      <c r="J1389">
        <v>391.02217826778298</v>
      </c>
    </row>
    <row r="1390" spans="1:10">
      <c r="A1390" t="s">
        <v>395</v>
      </c>
      <c r="B1390" t="s">
        <v>154</v>
      </c>
      <c r="C1390" t="s">
        <v>359</v>
      </c>
      <c r="D1390" t="s">
        <v>355</v>
      </c>
      <c r="E1390">
        <v>233.091694401495</v>
      </c>
      <c r="F1390">
        <v>66.827092901910603</v>
      </c>
      <c r="G1390">
        <v>26.741072226730399</v>
      </c>
      <c r="H1390">
        <v>27.2441722507793</v>
      </c>
      <c r="I1390">
        <v>46.746728235206703</v>
      </c>
      <c r="J1390">
        <v>1105.9466800461</v>
      </c>
    </row>
    <row r="1391" spans="1:10">
      <c r="A1391" t="s">
        <v>395</v>
      </c>
      <c r="B1391" t="s">
        <v>154</v>
      </c>
      <c r="C1391" t="s">
        <v>359</v>
      </c>
      <c r="D1391" t="s">
        <v>356</v>
      </c>
      <c r="E1391">
        <v>233.091694401512</v>
      </c>
      <c r="F1391">
        <v>67.161699177082497</v>
      </c>
      <c r="G1391">
        <v>27.297899487831899</v>
      </c>
      <c r="H1391">
        <v>27.275017087532799</v>
      </c>
      <c r="I1391">
        <v>40.641371863265803</v>
      </c>
      <c r="J1391">
        <v>1036.1382150895099</v>
      </c>
    </row>
    <row r="1392" spans="1:10">
      <c r="A1392" t="s">
        <v>395</v>
      </c>
      <c r="B1392" t="s">
        <v>154</v>
      </c>
      <c r="C1392" t="s">
        <v>360</v>
      </c>
      <c r="D1392" t="s">
        <v>355</v>
      </c>
      <c r="E1392">
        <v>94.083331791133503</v>
      </c>
      <c r="F1392">
        <v>22.439193390643801</v>
      </c>
      <c r="G1392">
        <v>18.343124195213399</v>
      </c>
      <c r="H1392">
        <v>22.159401838183701</v>
      </c>
      <c r="I1392">
        <v>30.004044277277998</v>
      </c>
      <c r="J1392">
        <v>402.054446588286</v>
      </c>
    </row>
    <row r="1393" spans="1:10">
      <c r="A1393" t="s">
        <v>395</v>
      </c>
      <c r="B1393" t="s">
        <v>154</v>
      </c>
      <c r="C1393" t="s">
        <v>360</v>
      </c>
      <c r="D1393" t="s">
        <v>356</v>
      </c>
      <c r="E1393">
        <v>94.083331791135393</v>
      </c>
      <c r="F1393">
        <v>22.531480478830002</v>
      </c>
      <c r="G1393">
        <v>18.719672321868401</v>
      </c>
      <c r="H1393">
        <v>22.172637059601701</v>
      </c>
      <c r="I1393">
        <v>29.599998078471302</v>
      </c>
      <c r="J1393">
        <v>384.26588372107102</v>
      </c>
    </row>
    <row r="1394" spans="1:10">
      <c r="A1394" t="s">
        <v>395</v>
      </c>
      <c r="B1394" t="s">
        <v>155</v>
      </c>
      <c r="C1394" t="s">
        <v>359</v>
      </c>
      <c r="D1394" t="s">
        <v>355</v>
      </c>
      <c r="E1394">
        <v>147.80351070703799</v>
      </c>
      <c r="F1394">
        <v>77.856432455892602</v>
      </c>
      <c r="G1394">
        <v>24.631223694404301</v>
      </c>
      <c r="H1394">
        <v>49.201774733167902</v>
      </c>
      <c r="I1394">
        <v>43.239477543797697</v>
      </c>
      <c r="J1394">
        <v>1050.72081597274</v>
      </c>
    </row>
    <row r="1395" spans="1:10">
      <c r="A1395" t="s">
        <v>395</v>
      </c>
      <c r="B1395" t="s">
        <v>155</v>
      </c>
      <c r="C1395" t="s">
        <v>359</v>
      </c>
      <c r="D1395" t="s">
        <v>356</v>
      </c>
      <c r="E1395">
        <v>147.80351070715</v>
      </c>
      <c r="F1395">
        <v>78.2217035328961</v>
      </c>
      <c r="G1395">
        <v>25.1873240869344</v>
      </c>
      <c r="H1395">
        <v>49.235155518579802</v>
      </c>
      <c r="I1395">
        <v>37.506783653289901</v>
      </c>
      <c r="J1395">
        <v>943.70449815556401</v>
      </c>
    </row>
    <row r="1396" spans="1:10">
      <c r="A1396" t="s">
        <v>395</v>
      </c>
      <c r="B1396" t="s">
        <v>155</v>
      </c>
      <c r="C1396" t="s">
        <v>360</v>
      </c>
      <c r="D1396" t="s">
        <v>355</v>
      </c>
      <c r="E1396">
        <v>63.426468319098902</v>
      </c>
      <c r="F1396">
        <v>29.783694396870601</v>
      </c>
      <c r="G1396">
        <v>17.700909650655301</v>
      </c>
      <c r="H1396">
        <v>25.6399461484061</v>
      </c>
      <c r="I1396">
        <v>28.9224511617563</v>
      </c>
      <c r="J1396">
        <v>390.72300837928901</v>
      </c>
    </row>
    <row r="1397" spans="1:10">
      <c r="A1397" t="s">
        <v>395</v>
      </c>
      <c r="B1397" t="s">
        <v>155</v>
      </c>
      <c r="C1397" t="s">
        <v>360</v>
      </c>
      <c r="D1397" t="s">
        <v>356</v>
      </c>
      <c r="E1397">
        <v>63.426468319125703</v>
      </c>
      <c r="F1397">
        <v>29.895529166525002</v>
      </c>
      <c r="G1397">
        <v>18.077551607972499</v>
      </c>
      <c r="H1397">
        <v>25.6542796191289</v>
      </c>
      <c r="I1397">
        <v>28.638314010358499</v>
      </c>
      <c r="J1397">
        <v>350.05158129082503</v>
      </c>
    </row>
    <row r="1398" spans="1:10">
      <c r="A1398" t="s">
        <v>395</v>
      </c>
      <c r="B1398" t="s">
        <v>156</v>
      </c>
      <c r="C1398" t="s">
        <v>359</v>
      </c>
      <c r="D1398" t="s">
        <v>355</v>
      </c>
      <c r="E1398">
        <v>265.106274532008</v>
      </c>
      <c r="F1398">
        <v>72.879848032142206</v>
      </c>
      <c r="G1398">
        <v>17.824672435484199</v>
      </c>
      <c r="H1398">
        <v>32.787775143360598</v>
      </c>
      <c r="I1398">
        <v>32.8246429371913</v>
      </c>
      <c r="J1398">
        <v>1111.72231960868</v>
      </c>
    </row>
    <row r="1399" spans="1:10">
      <c r="A1399" t="s">
        <v>395</v>
      </c>
      <c r="B1399" t="s">
        <v>156</v>
      </c>
      <c r="C1399" t="s">
        <v>359</v>
      </c>
      <c r="D1399" t="s">
        <v>356</v>
      </c>
      <c r="E1399">
        <v>265.106274531922</v>
      </c>
      <c r="F1399">
        <v>73.240386313281107</v>
      </c>
      <c r="G1399">
        <v>18.3095545104749</v>
      </c>
      <c r="H1399">
        <v>32.819508275918103</v>
      </c>
      <c r="I1399">
        <v>26.306319708109001</v>
      </c>
      <c r="J1399">
        <v>1030.2604033345499</v>
      </c>
    </row>
    <row r="1400" spans="1:10">
      <c r="A1400" t="s">
        <v>395</v>
      </c>
      <c r="B1400" t="s">
        <v>156</v>
      </c>
      <c r="C1400" t="s">
        <v>360</v>
      </c>
      <c r="D1400" t="s">
        <v>355</v>
      </c>
      <c r="E1400">
        <v>144.03836761985701</v>
      </c>
      <c r="F1400">
        <v>27.091469340588599</v>
      </c>
      <c r="G1400">
        <v>12.4586958326391</v>
      </c>
      <c r="H1400">
        <v>22.793165869870201</v>
      </c>
      <c r="I1400">
        <v>19.951900328067001</v>
      </c>
      <c r="J1400">
        <v>406.10847906571098</v>
      </c>
    </row>
    <row r="1401" spans="1:10">
      <c r="A1401" t="s">
        <v>395</v>
      </c>
      <c r="B1401" t="s">
        <v>156</v>
      </c>
      <c r="C1401" t="s">
        <v>360</v>
      </c>
      <c r="D1401" t="s">
        <v>356</v>
      </c>
      <c r="E1401">
        <v>144.03836761983899</v>
      </c>
      <c r="F1401">
        <v>27.213729682125201</v>
      </c>
      <c r="G1401">
        <v>12.8830210372419</v>
      </c>
      <c r="H1401">
        <v>22.807888902817801</v>
      </c>
      <c r="I1401">
        <v>21.1211160095041</v>
      </c>
      <c r="J1401">
        <v>380.95747946468799</v>
      </c>
    </row>
    <row r="1402" spans="1:10">
      <c r="A1402" t="s">
        <v>395</v>
      </c>
      <c r="B1402" t="s">
        <v>157</v>
      </c>
      <c r="C1402" t="s">
        <v>359</v>
      </c>
      <c r="D1402" t="s">
        <v>355</v>
      </c>
      <c r="E1402">
        <v>372.61537666662201</v>
      </c>
      <c r="F1402">
        <v>82.986692326412495</v>
      </c>
      <c r="G1402">
        <v>12.2003872735617</v>
      </c>
      <c r="H1402">
        <v>51.622712205366398</v>
      </c>
      <c r="I1402">
        <v>23.603191495743602</v>
      </c>
      <c r="J1402">
        <v>1055.1609152313699</v>
      </c>
    </row>
    <row r="1403" spans="1:10">
      <c r="A1403" t="s">
        <v>395</v>
      </c>
      <c r="B1403" t="s">
        <v>157</v>
      </c>
      <c r="C1403" t="s">
        <v>359</v>
      </c>
      <c r="D1403" t="s">
        <v>356</v>
      </c>
      <c r="E1403">
        <v>372.61537666659001</v>
      </c>
      <c r="F1403">
        <v>83.367953046723599</v>
      </c>
      <c r="G1403">
        <v>12.654738183169901</v>
      </c>
      <c r="H1403">
        <v>51.656589369523701</v>
      </c>
      <c r="I1403">
        <v>18.413723218190899</v>
      </c>
      <c r="J1403">
        <v>939.34794154817803</v>
      </c>
    </row>
    <row r="1404" spans="1:10">
      <c r="A1404" t="s">
        <v>395</v>
      </c>
      <c r="B1404" t="s">
        <v>157</v>
      </c>
      <c r="C1404" t="s">
        <v>360</v>
      </c>
      <c r="D1404" t="s">
        <v>355</v>
      </c>
      <c r="E1404">
        <v>139.22723225847301</v>
      </c>
      <c r="F1404">
        <v>29.172037126819099</v>
      </c>
      <c r="G1404">
        <v>12.586521557584801</v>
      </c>
      <c r="H1404">
        <v>25.7113680373931</v>
      </c>
      <c r="I1404">
        <v>19.787582531843501</v>
      </c>
      <c r="J1404">
        <v>389.34312247612002</v>
      </c>
    </row>
    <row r="1405" spans="1:10">
      <c r="A1405" t="s">
        <v>395</v>
      </c>
      <c r="B1405" t="s">
        <v>157</v>
      </c>
      <c r="C1405" t="s">
        <v>360</v>
      </c>
      <c r="D1405" t="s">
        <v>356</v>
      </c>
      <c r="E1405">
        <v>139.227232258458</v>
      </c>
      <c r="F1405">
        <v>29.271504974785199</v>
      </c>
      <c r="G1405">
        <v>13.0119858847667</v>
      </c>
      <c r="H1405">
        <v>25.726319865985602</v>
      </c>
      <c r="I1405">
        <v>21.6559926543021</v>
      </c>
      <c r="J1405">
        <v>350.83698955535499</v>
      </c>
    </row>
    <row r="1406" spans="1:10">
      <c r="A1406" t="s">
        <v>395</v>
      </c>
      <c r="B1406" t="s">
        <v>158</v>
      </c>
      <c r="C1406" t="s">
        <v>359</v>
      </c>
      <c r="D1406" t="s">
        <v>355</v>
      </c>
      <c r="E1406">
        <v>5675.6133229649804</v>
      </c>
      <c r="F1406">
        <v>1843.54287250432</v>
      </c>
      <c r="G1406">
        <v>1498.6950307019499</v>
      </c>
      <c r="H1406">
        <v>4110.8017154403296</v>
      </c>
      <c r="I1406">
        <v>26542.6953676021</v>
      </c>
      <c r="J1406">
        <v>33352.1098775582</v>
      </c>
    </row>
    <row r="1407" spans="1:10">
      <c r="A1407" t="s">
        <v>395</v>
      </c>
      <c r="B1407" t="s">
        <v>158</v>
      </c>
      <c r="C1407" t="s">
        <v>359</v>
      </c>
      <c r="D1407" t="s">
        <v>356</v>
      </c>
      <c r="E1407">
        <v>5675.6133229650404</v>
      </c>
      <c r="F1407">
        <v>1844.4645192053299</v>
      </c>
      <c r="G1407">
        <v>1500.8977583496701</v>
      </c>
      <c r="H1407">
        <v>4112.1584801271001</v>
      </c>
      <c r="I1407">
        <v>25065.540748009</v>
      </c>
      <c r="J1407">
        <v>32753.593852225498</v>
      </c>
    </row>
    <row r="1408" spans="1:10">
      <c r="A1408" t="s">
        <v>395</v>
      </c>
      <c r="B1408" t="s">
        <v>158</v>
      </c>
      <c r="C1408" t="s">
        <v>360</v>
      </c>
      <c r="D1408" t="s">
        <v>355</v>
      </c>
      <c r="E1408">
        <v>3726.54997984596</v>
      </c>
      <c r="F1408">
        <v>2068.0024789127101</v>
      </c>
      <c r="G1408">
        <v>630.65902978314898</v>
      </c>
      <c r="H1408">
        <v>3882.4841335308602</v>
      </c>
      <c r="I1408">
        <v>11465.239895107799</v>
      </c>
      <c r="J1408">
        <v>35328.415733251102</v>
      </c>
    </row>
    <row r="1409" spans="1:10">
      <c r="A1409" t="s">
        <v>395</v>
      </c>
      <c r="B1409" t="s">
        <v>158</v>
      </c>
      <c r="C1409" t="s">
        <v>360</v>
      </c>
      <c r="D1409" t="s">
        <v>356</v>
      </c>
      <c r="E1409">
        <v>3726.5499798460401</v>
      </c>
      <c r="F1409">
        <v>2065.00118196531</v>
      </c>
      <c r="G1409">
        <v>631.04294494518001</v>
      </c>
      <c r="H1409">
        <v>3883.8834927430898</v>
      </c>
      <c r="I1409">
        <v>11604.6234287479</v>
      </c>
      <c r="J1409">
        <v>38833.106275616097</v>
      </c>
    </row>
    <row r="1410" spans="1:10">
      <c r="A1410" t="s">
        <v>395</v>
      </c>
      <c r="B1410" t="s">
        <v>159</v>
      </c>
      <c r="C1410" t="s">
        <v>359</v>
      </c>
      <c r="D1410" t="s">
        <v>355</v>
      </c>
      <c r="E1410">
        <v>2962.7302288518299</v>
      </c>
      <c r="F1410">
        <v>694.97388872951694</v>
      </c>
      <c r="G1410">
        <v>500.55033366405002</v>
      </c>
      <c r="H1410">
        <v>1738.76675111695</v>
      </c>
      <c r="I1410">
        <v>3991.35926653346</v>
      </c>
      <c r="J1410">
        <v>11583.8487114247</v>
      </c>
    </row>
    <row r="1411" spans="1:10">
      <c r="A1411" t="s">
        <v>395</v>
      </c>
      <c r="B1411" t="s">
        <v>159</v>
      </c>
      <c r="C1411" t="s">
        <v>359</v>
      </c>
      <c r="D1411" t="s">
        <v>356</v>
      </c>
      <c r="E1411">
        <v>2962.73022885106</v>
      </c>
      <c r="F1411">
        <v>695.02331264620295</v>
      </c>
      <c r="G1411">
        <v>502.363824013618</v>
      </c>
      <c r="H1411">
        <v>1739.5065678835199</v>
      </c>
      <c r="I1411">
        <v>3140.33606840834</v>
      </c>
      <c r="J1411">
        <v>11082.3352003484</v>
      </c>
    </row>
    <row r="1412" spans="1:10">
      <c r="A1412" t="s">
        <v>395</v>
      </c>
      <c r="B1412" t="s">
        <v>159</v>
      </c>
      <c r="C1412" t="s">
        <v>360</v>
      </c>
      <c r="D1412" t="s">
        <v>355</v>
      </c>
      <c r="E1412">
        <v>1111.03890507079</v>
      </c>
      <c r="F1412">
        <v>568.71256066691296</v>
      </c>
      <c r="G1412">
        <v>179.37332131789299</v>
      </c>
      <c r="H1412">
        <v>942.21860047807104</v>
      </c>
      <c r="I1412">
        <v>1638.8758983591699</v>
      </c>
      <c r="J1412">
        <v>10239.363562794</v>
      </c>
    </row>
    <row r="1413" spans="1:10">
      <c r="A1413" t="s">
        <v>395</v>
      </c>
      <c r="B1413" t="s">
        <v>159</v>
      </c>
      <c r="C1413" t="s">
        <v>360</v>
      </c>
      <c r="D1413" t="s">
        <v>356</v>
      </c>
      <c r="E1413">
        <v>1111.0389050706899</v>
      </c>
      <c r="F1413">
        <v>567.19101855302199</v>
      </c>
      <c r="G1413">
        <v>179.97785164948101</v>
      </c>
      <c r="H1413">
        <v>942.11426749869395</v>
      </c>
      <c r="I1413">
        <v>1440.7282431357801</v>
      </c>
      <c r="J1413">
        <v>11205.065278215199</v>
      </c>
    </row>
    <row r="1414" spans="1:10">
      <c r="A1414" t="s">
        <v>395</v>
      </c>
      <c r="B1414" t="s">
        <v>160</v>
      </c>
      <c r="C1414" t="s">
        <v>359</v>
      </c>
      <c r="D1414" t="s">
        <v>355</v>
      </c>
      <c r="E1414">
        <v>2900.7229093952901</v>
      </c>
      <c r="F1414">
        <v>1142.2299450195301</v>
      </c>
      <c r="G1414">
        <v>495.76948960383697</v>
      </c>
      <c r="H1414">
        <v>2404.3602343329098</v>
      </c>
      <c r="I1414">
        <v>7342.9844214265904</v>
      </c>
      <c r="J1414">
        <v>20811.2540171449</v>
      </c>
    </row>
    <row r="1415" spans="1:10">
      <c r="A1415" t="s">
        <v>395</v>
      </c>
      <c r="B1415" t="s">
        <v>160</v>
      </c>
      <c r="C1415" t="s">
        <v>359</v>
      </c>
      <c r="D1415" t="s">
        <v>356</v>
      </c>
      <c r="E1415">
        <v>2900.7229093958399</v>
      </c>
      <c r="F1415">
        <v>1142.04330713369</v>
      </c>
      <c r="G1415">
        <v>496.86490054237601</v>
      </c>
      <c r="H1415">
        <v>2404.7783155553202</v>
      </c>
      <c r="I1415">
        <v>7739.0197588209103</v>
      </c>
      <c r="J1415">
        <v>21314.967099453599</v>
      </c>
    </row>
    <row r="1416" spans="1:10">
      <c r="A1416" t="s">
        <v>395</v>
      </c>
      <c r="B1416" t="s">
        <v>160</v>
      </c>
      <c r="C1416" t="s">
        <v>360</v>
      </c>
      <c r="D1416" t="s">
        <v>355</v>
      </c>
      <c r="E1416">
        <v>2523.3308139106498</v>
      </c>
      <c r="F1416">
        <v>1528.06200635406</v>
      </c>
      <c r="G1416">
        <v>507.305246052021</v>
      </c>
      <c r="H1416">
        <v>3277.1673493131402</v>
      </c>
      <c r="I1416">
        <v>9138.3692616970893</v>
      </c>
      <c r="J1416">
        <v>26061.9155926071</v>
      </c>
    </row>
    <row r="1417" spans="1:10">
      <c r="A1417" t="s">
        <v>395</v>
      </c>
      <c r="B1417" t="s">
        <v>160</v>
      </c>
      <c r="C1417" t="s">
        <v>360</v>
      </c>
      <c r="D1417" t="s">
        <v>356</v>
      </c>
      <c r="E1417">
        <v>2523.3308139106698</v>
      </c>
      <c r="F1417">
        <v>1525.82078287431</v>
      </c>
      <c r="G1417">
        <v>506.83496298822598</v>
      </c>
      <c r="H1417">
        <v>3276.4401407834598</v>
      </c>
      <c r="I1417">
        <v>10263.130065543901</v>
      </c>
      <c r="J1417">
        <v>28750.779434157899</v>
      </c>
    </row>
    <row r="1418" spans="1:10">
      <c r="A1418" t="s">
        <v>396</v>
      </c>
      <c r="B1418" t="s">
        <v>136</v>
      </c>
      <c r="C1418" t="s">
        <v>359</v>
      </c>
      <c r="D1418" t="s">
        <v>355</v>
      </c>
      <c r="E1418">
        <v>144.08009458691501</v>
      </c>
      <c r="F1418">
        <v>52.437229926912302</v>
      </c>
      <c r="G1418">
        <v>20.412572059668001</v>
      </c>
      <c r="H1418">
        <v>49.480505863070199</v>
      </c>
      <c r="I1418">
        <v>40.668346574829002</v>
      </c>
      <c r="J1418">
        <v>818.08309608094703</v>
      </c>
    </row>
    <row r="1419" spans="1:10">
      <c r="A1419" t="s">
        <v>396</v>
      </c>
      <c r="B1419" t="s">
        <v>136</v>
      </c>
      <c r="C1419" t="s">
        <v>359</v>
      </c>
      <c r="D1419" t="s">
        <v>356</v>
      </c>
      <c r="E1419">
        <v>144.08009458684199</v>
      </c>
      <c r="F1419">
        <v>52.9271898264846</v>
      </c>
      <c r="G1419">
        <v>21.162858344062201</v>
      </c>
      <c r="H1419">
        <v>49.506479954882003</v>
      </c>
      <c r="I1419">
        <v>28.0330437046117</v>
      </c>
      <c r="J1419">
        <v>784.96713774902196</v>
      </c>
    </row>
    <row r="1420" spans="1:10">
      <c r="A1420" t="s">
        <v>396</v>
      </c>
      <c r="B1420" t="s">
        <v>136</v>
      </c>
      <c r="C1420" t="s">
        <v>360</v>
      </c>
      <c r="D1420" t="s">
        <v>355</v>
      </c>
      <c r="E1420">
        <v>139.559304791763</v>
      </c>
      <c r="F1420">
        <v>30.415738621283701</v>
      </c>
      <c r="G1420">
        <v>7.59775842600214</v>
      </c>
      <c r="H1420">
        <v>29.723332237329501</v>
      </c>
      <c r="I1420">
        <v>14.7419063946242</v>
      </c>
      <c r="J1420">
        <v>374.29017366117898</v>
      </c>
    </row>
    <row r="1421" spans="1:10">
      <c r="A1421" t="s">
        <v>396</v>
      </c>
      <c r="B1421" t="s">
        <v>136</v>
      </c>
      <c r="C1421" t="s">
        <v>360</v>
      </c>
      <c r="D1421" t="s">
        <v>356</v>
      </c>
      <c r="E1421">
        <v>139.55930479172201</v>
      </c>
      <c r="F1421">
        <v>30.467408837986401</v>
      </c>
      <c r="G1421">
        <v>7.8111486350222998</v>
      </c>
      <c r="H1421">
        <v>29.734279316017101</v>
      </c>
      <c r="I1421">
        <v>10.792882955412299</v>
      </c>
      <c r="J1421">
        <v>368.67530473584799</v>
      </c>
    </row>
    <row r="1422" spans="1:10">
      <c r="A1422" t="s">
        <v>396</v>
      </c>
      <c r="B1422" t="s">
        <v>137</v>
      </c>
      <c r="C1422" t="s">
        <v>359</v>
      </c>
      <c r="D1422" t="s">
        <v>355</v>
      </c>
      <c r="E1422">
        <v>267.61635621768897</v>
      </c>
      <c r="F1422">
        <v>28.909249548959501</v>
      </c>
      <c r="G1422">
        <v>42.565035172110903</v>
      </c>
      <c r="H1422">
        <v>28.5671998873541</v>
      </c>
      <c r="I1422">
        <v>75.632589276976404</v>
      </c>
      <c r="J1422">
        <v>195.42977822831199</v>
      </c>
    </row>
    <row r="1423" spans="1:10">
      <c r="A1423" t="s">
        <v>396</v>
      </c>
      <c r="B1423" t="s">
        <v>137</v>
      </c>
      <c r="C1423" t="s">
        <v>359</v>
      </c>
      <c r="D1423" t="s">
        <v>356</v>
      </c>
      <c r="E1423">
        <v>267.61635621767903</v>
      </c>
      <c r="F1423">
        <v>29.026667712866701</v>
      </c>
      <c r="G1423">
        <v>43.321361312335597</v>
      </c>
      <c r="H1423">
        <v>28.591041767456499</v>
      </c>
      <c r="I1423">
        <v>62.787306505707598</v>
      </c>
      <c r="J1423">
        <v>190.82905890174899</v>
      </c>
    </row>
    <row r="1424" spans="1:10">
      <c r="A1424" t="s">
        <v>396</v>
      </c>
      <c r="B1424" t="s">
        <v>137</v>
      </c>
      <c r="C1424" t="s">
        <v>360</v>
      </c>
      <c r="D1424" t="s">
        <v>355</v>
      </c>
      <c r="E1424">
        <v>501.70055740759398</v>
      </c>
      <c r="F1424">
        <v>47.893902674231299</v>
      </c>
      <c r="G1424">
        <v>16.1965660209286</v>
      </c>
      <c r="H1424">
        <v>20.972862324908199</v>
      </c>
      <c r="I1424">
        <v>28.510880631796599</v>
      </c>
      <c r="J1424">
        <v>244.60917822274001</v>
      </c>
    </row>
    <row r="1425" spans="1:10">
      <c r="A1425" t="s">
        <v>396</v>
      </c>
      <c r="B1425" t="s">
        <v>137</v>
      </c>
      <c r="C1425" t="s">
        <v>360</v>
      </c>
      <c r="D1425" t="s">
        <v>356</v>
      </c>
      <c r="E1425">
        <v>501.70055740760199</v>
      </c>
      <c r="F1425">
        <v>47.999907762342701</v>
      </c>
      <c r="G1425">
        <v>16.436843508534899</v>
      </c>
      <c r="H1425">
        <v>20.983049846437801</v>
      </c>
      <c r="I1425">
        <v>24.111268409094901</v>
      </c>
      <c r="J1425">
        <v>290.21256937060099</v>
      </c>
    </row>
    <row r="1426" spans="1:10">
      <c r="A1426" t="s">
        <v>396</v>
      </c>
      <c r="B1426" t="s">
        <v>138</v>
      </c>
      <c r="C1426" t="s">
        <v>359</v>
      </c>
      <c r="D1426" t="s">
        <v>355</v>
      </c>
      <c r="E1426">
        <v>154.461759030221</v>
      </c>
      <c r="F1426">
        <v>15.898541375015199</v>
      </c>
      <c r="G1426">
        <v>47.978071546607197</v>
      </c>
      <c r="H1426">
        <v>35.168332615828902</v>
      </c>
      <c r="I1426">
        <v>84.198576042754496</v>
      </c>
      <c r="J1426">
        <v>122.096296714291</v>
      </c>
    </row>
    <row r="1427" spans="1:10">
      <c r="A1427" t="s">
        <v>396</v>
      </c>
      <c r="B1427" t="s">
        <v>138</v>
      </c>
      <c r="C1427" t="s">
        <v>359</v>
      </c>
      <c r="D1427" t="s">
        <v>356</v>
      </c>
      <c r="E1427">
        <v>154.46175903021901</v>
      </c>
      <c r="F1427">
        <v>15.903336908922499</v>
      </c>
      <c r="G1427">
        <v>48.733747883570302</v>
      </c>
      <c r="H1427">
        <v>35.193649528610202</v>
      </c>
      <c r="I1427">
        <v>71.419292397483503</v>
      </c>
      <c r="J1427">
        <v>136.76300851175699</v>
      </c>
    </row>
    <row r="1428" spans="1:10">
      <c r="A1428" t="s">
        <v>396</v>
      </c>
      <c r="B1428" t="s">
        <v>138</v>
      </c>
      <c r="C1428" t="s">
        <v>360</v>
      </c>
      <c r="D1428" t="s">
        <v>355</v>
      </c>
      <c r="E1428">
        <v>436.263111979526</v>
      </c>
      <c r="F1428">
        <v>43.138585229941903</v>
      </c>
      <c r="G1428">
        <v>18.349462354439598</v>
      </c>
      <c r="H1428">
        <v>22.913361733208301</v>
      </c>
      <c r="I1428">
        <v>31.917099398736202</v>
      </c>
      <c r="J1428">
        <v>252.70561811843399</v>
      </c>
    </row>
    <row r="1429" spans="1:10">
      <c r="A1429" t="s">
        <v>396</v>
      </c>
      <c r="B1429" t="s">
        <v>138</v>
      </c>
      <c r="C1429" t="s">
        <v>360</v>
      </c>
      <c r="D1429" t="s">
        <v>356</v>
      </c>
      <c r="E1429">
        <v>436.263111979516</v>
      </c>
      <c r="F1429">
        <v>43.2199327681396</v>
      </c>
      <c r="G1429">
        <v>18.589735223362901</v>
      </c>
      <c r="H1429">
        <v>22.9240746357784</v>
      </c>
      <c r="I1429">
        <v>27.544227283693601</v>
      </c>
      <c r="J1429">
        <v>308.09222929400499</v>
      </c>
    </row>
    <row r="1430" spans="1:10">
      <c r="A1430" t="s">
        <v>396</v>
      </c>
      <c r="B1430" t="s">
        <v>139</v>
      </c>
      <c r="C1430" t="s">
        <v>359</v>
      </c>
      <c r="D1430" t="s">
        <v>355</v>
      </c>
      <c r="E1430">
        <v>258.546359489488</v>
      </c>
      <c r="F1430">
        <v>36.864405591000398</v>
      </c>
      <c r="G1430">
        <v>42.4348125037736</v>
      </c>
      <c r="H1430">
        <v>28.246407563504899</v>
      </c>
      <c r="I1430">
        <v>75.432813419208401</v>
      </c>
      <c r="J1430">
        <v>327.658973759297</v>
      </c>
    </row>
    <row r="1431" spans="1:10">
      <c r="A1431" t="s">
        <v>396</v>
      </c>
      <c r="B1431" t="s">
        <v>139</v>
      </c>
      <c r="C1431" t="s">
        <v>359</v>
      </c>
      <c r="D1431" t="s">
        <v>356</v>
      </c>
      <c r="E1431">
        <v>258.54635948949101</v>
      </c>
      <c r="F1431">
        <v>37.0004033479415</v>
      </c>
      <c r="G1431">
        <v>43.191241440620999</v>
      </c>
      <c r="H1431">
        <v>28.2701980415607</v>
      </c>
      <c r="I1431">
        <v>62.573970034366397</v>
      </c>
      <c r="J1431">
        <v>297.53706295875702</v>
      </c>
    </row>
    <row r="1432" spans="1:10">
      <c r="A1432" t="s">
        <v>396</v>
      </c>
      <c r="B1432" t="s">
        <v>139</v>
      </c>
      <c r="C1432" t="s">
        <v>360</v>
      </c>
      <c r="D1432" t="s">
        <v>355</v>
      </c>
      <c r="E1432">
        <v>582.47137907901595</v>
      </c>
      <c r="F1432">
        <v>56.4651775059004</v>
      </c>
      <c r="G1432">
        <v>16.070026775652501</v>
      </c>
      <c r="H1432">
        <v>20.890421069053399</v>
      </c>
      <c r="I1432">
        <v>28.318523204436801</v>
      </c>
      <c r="J1432">
        <v>311.02714939418598</v>
      </c>
    </row>
    <row r="1433" spans="1:10">
      <c r="A1433" t="s">
        <v>396</v>
      </c>
      <c r="B1433" t="s">
        <v>139</v>
      </c>
      <c r="C1433" t="s">
        <v>360</v>
      </c>
      <c r="D1433" t="s">
        <v>356</v>
      </c>
      <c r="E1433">
        <v>582.47137907902197</v>
      </c>
      <c r="F1433">
        <v>56.571771459665399</v>
      </c>
      <c r="G1433">
        <v>16.310938799708101</v>
      </c>
      <c r="H1433">
        <v>20.900551446183801</v>
      </c>
      <c r="I1433">
        <v>23.900434510920601</v>
      </c>
      <c r="J1433">
        <v>361.221818183106</v>
      </c>
    </row>
    <row r="1434" spans="1:10">
      <c r="A1434" t="s">
        <v>396</v>
      </c>
      <c r="B1434" t="s">
        <v>140</v>
      </c>
      <c r="C1434" t="s">
        <v>359</v>
      </c>
      <c r="D1434" t="s">
        <v>355</v>
      </c>
      <c r="E1434">
        <v>476.11468497975898</v>
      </c>
      <c r="F1434">
        <v>64.290675242596805</v>
      </c>
      <c r="G1434">
        <v>38.078069933545798</v>
      </c>
      <c r="H1434">
        <v>31.446429493859199</v>
      </c>
      <c r="I1434">
        <v>68.475441307433996</v>
      </c>
      <c r="J1434">
        <v>606.29858325332702</v>
      </c>
    </row>
    <row r="1435" spans="1:10">
      <c r="A1435" t="s">
        <v>396</v>
      </c>
      <c r="B1435" t="s">
        <v>140</v>
      </c>
      <c r="C1435" t="s">
        <v>359</v>
      </c>
      <c r="D1435" t="s">
        <v>356</v>
      </c>
      <c r="E1435">
        <v>476.11468497976801</v>
      </c>
      <c r="F1435">
        <v>64.595683687799294</v>
      </c>
      <c r="G1435">
        <v>38.838600168027803</v>
      </c>
      <c r="H1435">
        <v>31.470596619983102</v>
      </c>
      <c r="I1435">
        <v>55.710506671568801</v>
      </c>
      <c r="J1435">
        <v>535.40117724349398</v>
      </c>
    </row>
    <row r="1436" spans="1:10">
      <c r="A1436" t="s">
        <v>396</v>
      </c>
      <c r="B1436" t="s">
        <v>140</v>
      </c>
      <c r="C1436" t="s">
        <v>360</v>
      </c>
      <c r="D1436" t="s">
        <v>355</v>
      </c>
      <c r="E1436">
        <v>513.48145680082598</v>
      </c>
      <c r="F1436">
        <v>56.452660077714199</v>
      </c>
      <c r="G1436">
        <v>14.215658041040101</v>
      </c>
      <c r="H1436">
        <v>23.050631037168699</v>
      </c>
      <c r="I1436">
        <v>25.390507472598198</v>
      </c>
      <c r="J1436">
        <v>401.84633796482399</v>
      </c>
    </row>
    <row r="1437" spans="1:10">
      <c r="A1437" t="s">
        <v>396</v>
      </c>
      <c r="B1437" t="s">
        <v>140</v>
      </c>
      <c r="C1437" t="s">
        <v>360</v>
      </c>
      <c r="D1437" t="s">
        <v>356</v>
      </c>
      <c r="E1437">
        <v>513.48145680081302</v>
      </c>
      <c r="F1437">
        <v>56.539519769826597</v>
      </c>
      <c r="G1437">
        <v>14.4593727017793</v>
      </c>
      <c r="H1437">
        <v>23.060840897071099</v>
      </c>
      <c r="I1437">
        <v>20.935938707568901</v>
      </c>
      <c r="J1437">
        <v>429.00645376075499</v>
      </c>
    </row>
    <row r="1438" spans="1:10">
      <c r="A1438" t="s">
        <v>396</v>
      </c>
      <c r="B1438" t="s">
        <v>141</v>
      </c>
      <c r="C1438" t="s">
        <v>359</v>
      </c>
      <c r="D1438" t="s">
        <v>355</v>
      </c>
      <c r="E1438">
        <v>150.61312810527599</v>
      </c>
      <c r="F1438">
        <v>41.993324580051301</v>
      </c>
      <c r="G1438">
        <v>18.715137487061899</v>
      </c>
      <c r="H1438">
        <v>46.317193815322597</v>
      </c>
      <c r="I1438">
        <v>38.041792967868702</v>
      </c>
      <c r="J1438">
        <v>808.775012990302</v>
      </c>
    </row>
    <row r="1439" spans="1:10">
      <c r="A1439" t="s">
        <v>396</v>
      </c>
      <c r="B1439" t="s">
        <v>141</v>
      </c>
      <c r="C1439" t="s">
        <v>359</v>
      </c>
      <c r="D1439" t="s">
        <v>356</v>
      </c>
      <c r="E1439">
        <v>150.61312810532399</v>
      </c>
      <c r="F1439">
        <v>42.352427721224799</v>
      </c>
      <c r="G1439">
        <v>19.4817519483654</v>
      </c>
      <c r="H1439">
        <v>46.342882730362497</v>
      </c>
      <c r="I1439">
        <v>25.451465667050801</v>
      </c>
      <c r="J1439">
        <v>789.18937610305704</v>
      </c>
    </row>
    <row r="1440" spans="1:10">
      <c r="A1440" t="s">
        <v>396</v>
      </c>
      <c r="B1440" t="s">
        <v>141</v>
      </c>
      <c r="C1440" t="s">
        <v>360</v>
      </c>
      <c r="D1440" t="s">
        <v>355</v>
      </c>
      <c r="E1440">
        <v>105.75374042124</v>
      </c>
      <c r="F1440">
        <v>27.950297122568301</v>
      </c>
      <c r="G1440">
        <v>7.1619752712251499</v>
      </c>
      <c r="H1440">
        <v>29.367004784896899</v>
      </c>
      <c r="I1440">
        <v>14.252571441696899</v>
      </c>
      <c r="J1440">
        <v>481.09922070593399</v>
      </c>
    </row>
    <row r="1441" spans="1:10">
      <c r="A1441" t="s">
        <v>396</v>
      </c>
      <c r="B1441" t="s">
        <v>141</v>
      </c>
      <c r="C1441" t="s">
        <v>360</v>
      </c>
      <c r="D1441" t="s">
        <v>356</v>
      </c>
      <c r="E1441">
        <v>105.753740421198</v>
      </c>
      <c r="F1441">
        <v>27.727507219267299</v>
      </c>
      <c r="G1441">
        <v>7.3962613894096698</v>
      </c>
      <c r="H1441">
        <v>29.3776763010504</v>
      </c>
      <c r="I1441">
        <v>9.9271160870060893</v>
      </c>
      <c r="J1441">
        <v>498.21752226358399</v>
      </c>
    </row>
    <row r="1442" spans="1:10">
      <c r="A1442" t="s">
        <v>396</v>
      </c>
      <c r="B1442" t="s">
        <v>142</v>
      </c>
      <c r="C1442" t="s">
        <v>359</v>
      </c>
      <c r="D1442" t="s">
        <v>355</v>
      </c>
      <c r="E1442">
        <v>279.45029643845402</v>
      </c>
      <c r="F1442">
        <v>58.901865508625797</v>
      </c>
      <c r="G1442">
        <v>16.4465942230037</v>
      </c>
      <c r="H1442">
        <v>59.739778594257103</v>
      </c>
      <c r="I1442">
        <v>30.015228868691199</v>
      </c>
      <c r="J1442">
        <v>826.98878039613896</v>
      </c>
    </row>
    <row r="1443" spans="1:10">
      <c r="A1443" t="s">
        <v>396</v>
      </c>
      <c r="B1443" t="s">
        <v>142</v>
      </c>
      <c r="C1443" t="s">
        <v>359</v>
      </c>
      <c r="D1443" t="s">
        <v>356</v>
      </c>
      <c r="E1443">
        <v>279.45029643835198</v>
      </c>
      <c r="F1443">
        <v>59.412924836661702</v>
      </c>
      <c r="G1443">
        <v>16.835616297805199</v>
      </c>
      <c r="H1443">
        <v>59.766269619375301</v>
      </c>
      <c r="I1443">
        <v>23.8249101957955</v>
      </c>
      <c r="J1443">
        <v>777.35497935098704</v>
      </c>
    </row>
    <row r="1444" spans="1:10">
      <c r="A1444" t="s">
        <v>396</v>
      </c>
      <c r="B1444" t="s">
        <v>142</v>
      </c>
      <c r="C1444" t="s">
        <v>360</v>
      </c>
      <c r="D1444" t="s">
        <v>355</v>
      </c>
      <c r="E1444">
        <v>167.269515081164</v>
      </c>
      <c r="F1444">
        <v>32.175446060508001</v>
      </c>
      <c r="G1444">
        <v>6.8361208846978796</v>
      </c>
      <c r="H1444">
        <v>31.914784835092998</v>
      </c>
      <c r="I1444">
        <v>11.9812162986043</v>
      </c>
      <c r="J1444">
        <v>376.82121559501297</v>
      </c>
    </row>
    <row r="1445" spans="1:10">
      <c r="A1445" t="s">
        <v>396</v>
      </c>
      <c r="B1445" t="s">
        <v>142</v>
      </c>
      <c r="C1445" t="s">
        <v>360</v>
      </c>
      <c r="D1445" t="s">
        <v>356</v>
      </c>
      <c r="E1445">
        <v>167.26951508115499</v>
      </c>
      <c r="F1445">
        <v>32.240828936802302</v>
      </c>
      <c r="G1445">
        <v>6.9777575329306396</v>
      </c>
      <c r="H1445">
        <v>31.925956844696302</v>
      </c>
      <c r="I1445">
        <v>10.4074733955774</v>
      </c>
      <c r="J1445">
        <v>366.52032493141297</v>
      </c>
    </row>
    <row r="1446" spans="1:10">
      <c r="A1446" t="s">
        <v>396</v>
      </c>
      <c r="B1446" t="s">
        <v>143</v>
      </c>
      <c r="C1446" t="s">
        <v>359</v>
      </c>
      <c r="D1446" t="s">
        <v>355</v>
      </c>
      <c r="E1446">
        <v>555.61967176368398</v>
      </c>
      <c r="F1446">
        <v>63.196037326995203</v>
      </c>
      <c r="G1446">
        <v>32.927331870574299</v>
      </c>
      <c r="H1446">
        <v>52.404150480391401</v>
      </c>
      <c r="I1446">
        <v>55.803618386603603</v>
      </c>
      <c r="J1446">
        <v>479.72343127421902</v>
      </c>
    </row>
    <row r="1447" spans="1:10">
      <c r="A1447" t="s">
        <v>396</v>
      </c>
      <c r="B1447" t="s">
        <v>143</v>
      </c>
      <c r="C1447" t="s">
        <v>359</v>
      </c>
      <c r="D1447" t="s">
        <v>356</v>
      </c>
      <c r="E1447">
        <v>555.619671763783</v>
      </c>
      <c r="F1447">
        <v>63.497807396749302</v>
      </c>
      <c r="G1447">
        <v>33.333235150223402</v>
      </c>
      <c r="H1447">
        <v>52.430180764719701</v>
      </c>
      <c r="I1447">
        <v>50.514390967154498</v>
      </c>
      <c r="J1447">
        <v>413.66977158937601</v>
      </c>
    </row>
    <row r="1448" spans="1:10">
      <c r="A1448" t="s">
        <v>396</v>
      </c>
      <c r="B1448" t="s">
        <v>143</v>
      </c>
      <c r="C1448" t="s">
        <v>360</v>
      </c>
      <c r="D1448" t="s">
        <v>355</v>
      </c>
      <c r="E1448">
        <v>546.66657401749706</v>
      </c>
      <c r="F1448">
        <v>51.730716352231298</v>
      </c>
      <c r="G1448">
        <v>15.2688375126162</v>
      </c>
      <c r="H1448">
        <v>25.224880077484499</v>
      </c>
      <c r="I1448">
        <v>24.8534893058455</v>
      </c>
      <c r="J1448">
        <v>285.61508754662998</v>
      </c>
    </row>
    <row r="1449" spans="1:10">
      <c r="A1449" t="s">
        <v>396</v>
      </c>
      <c r="B1449" t="s">
        <v>143</v>
      </c>
      <c r="C1449" t="s">
        <v>360</v>
      </c>
      <c r="D1449" t="s">
        <v>356</v>
      </c>
      <c r="E1449">
        <v>546.66657401750501</v>
      </c>
      <c r="F1449">
        <v>51.854465847881499</v>
      </c>
      <c r="G1449">
        <v>15.425324170932299</v>
      </c>
      <c r="H1449">
        <v>25.235760767272399</v>
      </c>
      <c r="I1449">
        <v>24.385665660817001</v>
      </c>
      <c r="J1449">
        <v>300.669763140177</v>
      </c>
    </row>
    <row r="1450" spans="1:10">
      <c r="A1450" t="s">
        <v>396</v>
      </c>
      <c r="B1450" t="s">
        <v>144</v>
      </c>
      <c r="C1450" t="s">
        <v>359</v>
      </c>
      <c r="D1450" t="s">
        <v>355</v>
      </c>
      <c r="E1450">
        <v>435.92729030806697</v>
      </c>
      <c r="F1450">
        <v>57.626334332912997</v>
      </c>
      <c r="G1450">
        <v>31.4851667950464</v>
      </c>
      <c r="H1450">
        <v>56.509205941711699</v>
      </c>
      <c r="I1450">
        <v>53.554124271807503</v>
      </c>
      <c r="J1450">
        <v>599.623965875463</v>
      </c>
    </row>
    <row r="1451" spans="1:10">
      <c r="A1451" t="s">
        <v>396</v>
      </c>
      <c r="B1451" t="s">
        <v>144</v>
      </c>
      <c r="C1451" t="s">
        <v>359</v>
      </c>
      <c r="D1451" t="s">
        <v>356</v>
      </c>
      <c r="E1451">
        <v>435.92729030795601</v>
      </c>
      <c r="F1451">
        <v>57.927413748840699</v>
      </c>
      <c r="G1451">
        <v>31.8863146051211</v>
      </c>
      <c r="H1451">
        <v>56.535481013623397</v>
      </c>
      <c r="I1451">
        <v>48.147575335057198</v>
      </c>
      <c r="J1451">
        <v>539.48445930663195</v>
      </c>
    </row>
    <row r="1452" spans="1:10">
      <c r="A1452" t="s">
        <v>396</v>
      </c>
      <c r="B1452" t="s">
        <v>144</v>
      </c>
      <c r="C1452" t="s">
        <v>360</v>
      </c>
      <c r="D1452" t="s">
        <v>355</v>
      </c>
      <c r="E1452">
        <v>475.725218886167</v>
      </c>
      <c r="F1452">
        <v>48.9262834937376</v>
      </c>
      <c r="G1452">
        <v>12.3398887205348</v>
      </c>
      <c r="H1452">
        <v>26.982958973133901</v>
      </c>
      <c r="I1452">
        <v>20.282855867461301</v>
      </c>
      <c r="J1452">
        <v>400.22211125890499</v>
      </c>
    </row>
    <row r="1453" spans="1:10">
      <c r="A1453" t="s">
        <v>396</v>
      </c>
      <c r="B1453" t="s">
        <v>144</v>
      </c>
      <c r="C1453" t="s">
        <v>360</v>
      </c>
      <c r="D1453" t="s">
        <v>356</v>
      </c>
      <c r="E1453">
        <v>475.72521888612602</v>
      </c>
      <c r="F1453">
        <v>48.972534104291597</v>
      </c>
      <c r="G1453">
        <v>12.481928965269001</v>
      </c>
      <c r="H1453">
        <v>26.9941759349149</v>
      </c>
      <c r="I1453">
        <v>19.5823256113</v>
      </c>
      <c r="J1453">
        <v>423.37668578071799</v>
      </c>
    </row>
    <row r="1454" spans="1:10">
      <c r="A1454" t="s">
        <v>396</v>
      </c>
      <c r="B1454" t="s">
        <v>145</v>
      </c>
      <c r="C1454" t="s">
        <v>359</v>
      </c>
      <c r="D1454" t="s">
        <v>355</v>
      </c>
      <c r="E1454">
        <v>251.829328785982</v>
      </c>
      <c r="F1454">
        <v>49.048235319316397</v>
      </c>
      <c r="G1454">
        <v>15.0055526186307</v>
      </c>
      <c r="H1454">
        <v>55.196508594374698</v>
      </c>
      <c r="I1454">
        <v>27.6699744992546</v>
      </c>
      <c r="J1454">
        <v>818.32560841153099</v>
      </c>
    </row>
    <row r="1455" spans="1:10">
      <c r="A1455" t="s">
        <v>396</v>
      </c>
      <c r="B1455" t="s">
        <v>145</v>
      </c>
      <c r="C1455" t="s">
        <v>359</v>
      </c>
      <c r="D1455" t="s">
        <v>356</v>
      </c>
      <c r="E1455">
        <v>251.82932878608301</v>
      </c>
      <c r="F1455">
        <v>49.453301368064899</v>
      </c>
      <c r="G1455">
        <v>15.3926109984923</v>
      </c>
      <c r="H1455">
        <v>55.222683790732901</v>
      </c>
      <c r="I1455">
        <v>21.631266369979699</v>
      </c>
      <c r="J1455">
        <v>780.74073476856597</v>
      </c>
    </row>
    <row r="1456" spans="1:10">
      <c r="A1456" t="s">
        <v>396</v>
      </c>
      <c r="B1456" t="s">
        <v>145</v>
      </c>
      <c r="C1456" t="s">
        <v>360</v>
      </c>
      <c r="D1456" t="s">
        <v>355</v>
      </c>
      <c r="E1456">
        <v>124.438047361381</v>
      </c>
      <c r="F1456">
        <v>28.9192885255626</v>
      </c>
      <c r="G1456">
        <v>5.27653466560007</v>
      </c>
      <c r="H1456">
        <v>30.833848082733201</v>
      </c>
      <c r="I1456">
        <v>9.6066272326899291</v>
      </c>
      <c r="J1456">
        <v>483.48542318786701</v>
      </c>
    </row>
    <row r="1457" spans="1:10">
      <c r="A1457" t="s">
        <v>396</v>
      </c>
      <c r="B1457" t="s">
        <v>145</v>
      </c>
      <c r="C1457" t="s">
        <v>360</v>
      </c>
      <c r="D1457" t="s">
        <v>356</v>
      </c>
      <c r="E1457">
        <v>124.438047361405</v>
      </c>
      <c r="F1457">
        <v>28.7127357697299</v>
      </c>
      <c r="G1457">
        <v>5.3908693441310698</v>
      </c>
      <c r="H1457">
        <v>30.844846476335899</v>
      </c>
      <c r="I1457">
        <v>7.8069745459314301</v>
      </c>
      <c r="J1457">
        <v>495.95278083369999</v>
      </c>
    </row>
    <row r="1458" spans="1:10">
      <c r="A1458" t="s">
        <v>396</v>
      </c>
      <c r="B1458" t="s">
        <v>146</v>
      </c>
      <c r="C1458" t="s">
        <v>359</v>
      </c>
      <c r="D1458" t="s">
        <v>355</v>
      </c>
      <c r="E1458">
        <v>707.15103335774904</v>
      </c>
      <c r="F1458">
        <v>119.115415335146</v>
      </c>
      <c r="G1458">
        <v>53.762902196861397</v>
      </c>
      <c r="H1458">
        <v>103.685473884812</v>
      </c>
      <c r="I1458">
        <v>110.113061936636</v>
      </c>
      <c r="J1458">
        <v>1247.4030432746199</v>
      </c>
    </row>
    <row r="1459" spans="1:10">
      <c r="A1459" t="s">
        <v>396</v>
      </c>
      <c r="B1459" t="s">
        <v>146</v>
      </c>
      <c r="C1459" t="s">
        <v>359</v>
      </c>
      <c r="D1459" t="s">
        <v>356</v>
      </c>
      <c r="E1459">
        <v>707.15103335790695</v>
      </c>
      <c r="F1459">
        <v>119.612506496836</v>
      </c>
      <c r="G1459">
        <v>55.023877240185897</v>
      </c>
      <c r="H1459">
        <v>103.754185308204</v>
      </c>
      <c r="I1459">
        <v>72.224870456131796</v>
      </c>
      <c r="J1459">
        <v>1146.79150364208</v>
      </c>
    </row>
    <row r="1460" spans="1:10">
      <c r="A1460" t="s">
        <v>396</v>
      </c>
      <c r="B1460" t="s">
        <v>146</v>
      </c>
      <c r="C1460" t="s">
        <v>360</v>
      </c>
      <c r="D1460" t="s">
        <v>355</v>
      </c>
      <c r="E1460">
        <v>771.13871354628498</v>
      </c>
      <c r="F1460">
        <v>98.7029627094348</v>
      </c>
      <c r="G1460">
        <v>20.231459893523301</v>
      </c>
      <c r="H1460">
        <v>68.296797507773903</v>
      </c>
      <c r="I1460">
        <v>40.865710946423398</v>
      </c>
      <c r="J1460">
        <v>754.80077606671705</v>
      </c>
    </row>
    <row r="1461" spans="1:10">
      <c r="A1461" t="s">
        <v>396</v>
      </c>
      <c r="B1461" t="s">
        <v>146</v>
      </c>
      <c r="C1461" t="s">
        <v>360</v>
      </c>
      <c r="D1461" t="s">
        <v>356</v>
      </c>
      <c r="E1461">
        <v>771.13871354642004</v>
      </c>
      <c r="F1461">
        <v>98.806816051963807</v>
      </c>
      <c r="G1461">
        <v>20.6352996724588</v>
      </c>
      <c r="H1461">
        <v>68.325535676088904</v>
      </c>
      <c r="I1461">
        <v>27.873106084087901</v>
      </c>
      <c r="J1461">
        <v>785.22118386696104</v>
      </c>
    </row>
    <row r="1462" spans="1:10">
      <c r="A1462" t="s">
        <v>396</v>
      </c>
      <c r="B1462" t="s">
        <v>147</v>
      </c>
      <c r="C1462" t="s">
        <v>359</v>
      </c>
      <c r="D1462" t="s">
        <v>355</v>
      </c>
      <c r="E1462">
        <v>352.31805384230398</v>
      </c>
      <c r="F1462">
        <v>154.122232888524</v>
      </c>
      <c r="G1462">
        <v>54.785550434400399</v>
      </c>
      <c r="H1462">
        <v>94.302433633668798</v>
      </c>
      <c r="I1462">
        <v>101.149455898179</v>
      </c>
      <c r="J1462">
        <v>592.999318120814</v>
      </c>
    </row>
    <row r="1463" spans="1:10">
      <c r="A1463" t="s">
        <v>396</v>
      </c>
      <c r="B1463" t="s">
        <v>147</v>
      </c>
      <c r="C1463" t="s">
        <v>359</v>
      </c>
      <c r="D1463" t="s">
        <v>356</v>
      </c>
      <c r="E1463">
        <v>352.31805384232501</v>
      </c>
      <c r="F1463">
        <v>154.497770857956</v>
      </c>
      <c r="G1463">
        <v>55.536415232086298</v>
      </c>
      <c r="H1463">
        <v>94.330651701097096</v>
      </c>
      <c r="I1463">
        <v>78.020928133250393</v>
      </c>
      <c r="J1463">
        <v>467.36836383449599</v>
      </c>
    </row>
    <row r="1464" spans="1:10">
      <c r="A1464" t="s">
        <v>396</v>
      </c>
      <c r="B1464" t="s">
        <v>147</v>
      </c>
      <c r="C1464" t="s">
        <v>360</v>
      </c>
      <c r="D1464" t="s">
        <v>355</v>
      </c>
      <c r="E1464">
        <v>369.293571718154</v>
      </c>
      <c r="F1464">
        <v>141.292392130579</v>
      </c>
      <c r="G1464">
        <v>20.205562245857099</v>
      </c>
      <c r="H1464">
        <v>57.026685031115697</v>
      </c>
      <c r="I1464">
        <v>36.404918801131103</v>
      </c>
      <c r="J1464">
        <v>358.93733994758702</v>
      </c>
    </row>
    <row r="1465" spans="1:10">
      <c r="A1465" t="s">
        <v>396</v>
      </c>
      <c r="B1465" t="s">
        <v>147</v>
      </c>
      <c r="C1465" t="s">
        <v>360</v>
      </c>
      <c r="D1465" t="s">
        <v>356</v>
      </c>
      <c r="E1465">
        <v>369.29357171829599</v>
      </c>
      <c r="F1465">
        <v>141.517678603951</v>
      </c>
      <c r="G1465">
        <v>20.3968459938027</v>
      </c>
      <c r="H1465">
        <v>57.038771994865797</v>
      </c>
      <c r="I1465">
        <v>29.602584818107399</v>
      </c>
      <c r="J1465">
        <v>410.41216990126401</v>
      </c>
    </row>
    <row r="1466" spans="1:10">
      <c r="A1466" t="s">
        <v>396</v>
      </c>
      <c r="B1466" t="s">
        <v>148</v>
      </c>
      <c r="C1466" t="s">
        <v>359</v>
      </c>
      <c r="D1466" t="s">
        <v>355</v>
      </c>
      <c r="E1466">
        <v>760.82089525479705</v>
      </c>
      <c r="F1466">
        <v>89.842086958398099</v>
      </c>
      <c r="G1466">
        <v>49.284314307562902</v>
      </c>
      <c r="H1466">
        <v>32.278879867024102</v>
      </c>
      <c r="I1466">
        <v>84.160898758570596</v>
      </c>
      <c r="J1466">
        <v>203.597341977376</v>
      </c>
    </row>
    <row r="1467" spans="1:10">
      <c r="A1467" t="s">
        <v>396</v>
      </c>
      <c r="B1467" t="s">
        <v>148</v>
      </c>
      <c r="C1467" t="s">
        <v>359</v>
      </c>
      <c r="D1467" t="s">
        <v>356</v>
      </c>
      <c r="E1467">
        <v>760.82089525479296</v>
      </c>
      <c r="F1467">
        <v>89.953919775541493</v>
      </c>
      <c r="G1467">
        <v>49.826813690461201</v>
      </c>
      <c r="H1467">
        <v>32.2998420405359</v>
      </c>
      <c r="I1467">
        <v>74.874988263695897</v>
      </c>
      <c r="J1467">
        <v>215.217592037683</v>
      </c>
    </row>
    <row r="1468" spans="1:10">
      <c r="A1468" t="s">
        <v>396</v>
      </c>
      <c r="B1468" t="s">
        <v>148</v>
      </c>
      <c r="C1468" t="s">
        <v>360</v>
      </c>
      <c r="D1468" t="s">
        <v>355</v>
      </c>
      <c r="E1468">
        <v>1157.1781757439301</v>
      </c>
      <c r="F1468">
        <v>142.262752621489</v>
      </c>
      <c r="G1468">
        <v>21.021983522412199</v>
      </c>
      <c r="H1468">
        <v>17.225397110628698</v>
      </c>
      <c r="I1468">
        <v>35.358526453338499</v>
      </c>
      <c r="J1468">
        <v>258.32372881129101</v>
      </c>
    </row>
    <row r="1469" spans="1:10">
      <c r="A1469" t="s">
        <v>396</v>
      </c>
      <c r="B1469" t="s">
        <v>148</v>
      </c>
      <c r="C1469" t="s">
        <v>360</v>
      </c>
      <c r="D1469" t="s">
        <v>356</v>
      </c>
      <c r="E1469">
        <v>1157.1781757439101</v>
      </c>
      <c r="F1469">
        <v>142.43838338186401</v>
      </c>
      <c r="G1469">
        <v>21.163408253987701</v>
      </c>
      <c r="H1469">
        <v>17.233588918488401</v>
      </c>
      <c r="I1469">
        <v>32.319306087792299</v>
      </c>
      <c r="J1469">
        <v>354.67217049323102</v>
      </c>
    </row>
    <row r="1470" spans="1:10">
      <c r="A1470" t="s">
        <v>396</v>
      </c>
      <c r="B1470" t="s">
        <v>149</v>
      </c>
      <c r="C1470" t="s">
        <v>359</v>
      </c>
      <c r="D1470" t="s">
        <v>355</v>
      </c>
      <c r="E1470">
        <v>414.19172020653099</v>
      </c>
      <c r="F1470">
        <v>39.371885592975801</v>
      </c>
      <c r="G1470">
        <v>105.02569547370599</v>
      </c>
      <c r="H1470">
        <v>31.666598072929201</v>
      </c>
      <c r="I1470">
        <v>173.00813252645</v>
      </c>
      <c r="J1470">
        <v>98.826382955329706</v>
      </c>
    </row>
    <row r="1471" spans="1:10">
      <c r="A1471" t="s">
        <v>396</v>
      </c>
      <c r="B1471" t="s">
        <v>149</v>
      </c>
      <c r="C1471" t="s">
        <v>359</v>
      </c>
      <c r="D1471" t="s">
        <v>356</v>
      </c>
      <c r="E1471">
        <v>414.19172020651303</v>
      </c>
      <c r="F1471">
        <v>39.403116444790797</v>
      </c>
      <c r="G1471">
        <v>105.622063107803</v>
      </c>
      <c r="H1471">
        <v>31.654912972949599</v>
      </c>
      <c r="I1471">
        <v>164.190112003998</v>
      </c>
      <c r="J1471">
        <v>138.08769387808499</v>
      </c>
    </row>
    <row r="1472" spans="1:10">
      <c r="A1472" t="s">
        <v>396</v>
      </c>
      <c r="B1472" t="s">
        <v>149</v>
      </c>
      <c r="C1472" t="s">
        <v>360</v>
      </c>
      <c r="D1472" t="s">
        <v>355</v>
      </c>
      <c r="E1472">
        <v>1192.78246215115</v>
      </c>
      <c r="F1472">
        <v>113.494432151095</v>
      </c>
      <c r="G1472">
        <v>38.479304529613202</v>
      </c>
      <c r="H1472">
        <v>22.875550614029901</v>
      </c>
      <c r="I1472">
        <v>63.306540810911002</v>
      </c>
      <c r="J1472">
        <v>226.29653810361501</v>
      </c>
    </row>
    <row r="1473" spans="1:10">
      <c r="A1473" t="s">
        <v>396</v>
      </c>
      <c r="B1473" t="s">
        <v>149</v>
      </c>
      <c r="C1473" t="s">
        <v>360</v>
      </c>
      <c r="D1473" t="s">
        <v>356</v>
      </c>
      <c r="E1473">
        <v>1192.7824621510999</v>
      </c>
      <c r="F1473">
        <v>113.67934573881099</v>
      </c>
      <c r="G1473">
        <v>38.673450396484199</v>
      </c>
      <c r="H1473">
        <v>22.878752246453001</v>
      </c>
      <c r="I1473">
        <v>60.2023507913025</v>
      </c>
      <c r="J1473">
        <v>331.96146386306202</v>
      </c>
    </row>
    <row r="1474" spans="1:10">
      <c r="A1474" t="s">
        <v>396</v>
      </c>
      <c r="B1474" t="s">
        <v>150</v>
      </c>
      <c r="C1474" t="s">
        <v>359</v>
      </c>
      <c r="D1474" t="s">
        <v>355</v>
      </c>
      <c r="E1474">
        <v>815.85231817776105</v>
      </c>
      <c r="F1474">
        <v>118.242193455175</v>
      </c>
      <c r="G1474">
        <v>73.304146172683105</v>
      </c>
      <c r="H1474">
        <v>18.8651534784082</v>
      </c>
      <c r="I1474">
        <v>122.509095982421</v>
      </c>
      <c r="J1474">
        <v>348.38527028902098</v>
      </c>
    </row>
    <row r="1475" spans="1:10">
      <c r="A1475" t="s">
        <v>396</v>
      </c>
      <c r="B1475" t="s">
        <v>150</v>
      </c>
      <c r="C1475" t="s">
        <v>359</v>
      </c>
      <c r="D1475" t="s">
        <v>356</v>
      </c>
      <c r="E1475">
        <v>815.85231817781096</v>
      </c>
      <c r="F1475">
        <v>118.387282356179</v>
      </c>
      <c r="G1475">
        <v>73.853938558943796</v>
      </c>
      <c r="H1475">
        <v>18.8841825917156</v>
      </c>
      <c r="I1475">
        <v>113.225454646652</v>
      </c>
      <c r="J1475">
        <v>273.401881476109</v>
      </c>
    </row>
    <row r="1476" spans="1:10">
      <c r="A1476" t="s">
        <v>396</v>
      </c>
      <c r="B1476" t="s">
        <v>150</v>
      </c>
      <c r="C1476" t="s">
        <v>360</v>
      </c>
      <c r="D1476" t="s">
        <v>355</v>
      </c>
      <c r="E1476">
        <v>1377.52891586484</v>
      </c>
      <c r="F1476">
        <v>175.395165207726</v>
      </c>
      <c r="G1476">
        <v>28.593081817589599</v>
      </c>
      <c r="H1476">
        <v>15.0502546423364</v>
      </c>
      <c r="I1476">
        <v>47.467203176170102</v>
      </c>
      <c r="J1476">
        <v>324.61049787666002</v>
      </c>
    </row>
    <row r="1477" spans="1:10">
      <c r="A1477" t="s">
        <v>396</v>
      </c>
      <c r="B1477" t="s">
        <v>150</v>
      </c>
      <c r="C1477" t="s">
        <v>360</v>
      </c>
      <c r="D1477" t="s">
        <v>356</v>
      </c>
      <c r="E1477">
        <v>1377.5289158649</v>
      </c>
      <c r="F1477">
        <v>175.588915047196</v>
      </c>
      <c r="G1477">
        <v>28.745297843489901</v>
      </c>
      <c r="H1477">
        <v>15.057615532396801</v>
      </c>
      <c r="I1477">
        <v>44.389585783554899</v>
      </c>
      <c r="J1477">
        <v>440.25500912451901</v>
      </c>
    </row>
    <row r="1478" spans="1:10">
      <c r="A1478" t="s">
        <v>396</v>
      </c>
      <c r="B1478" t="s">
        <v>151</v>
      </c>
      <c r="C1478" t="s">
        <v>359</v>
      </c>
      <c r="D1478" t="s">
        <v>355</v>
      </c>
      <c r="E1478">
        <v>498.01954005022401</v>
      </c>
      <c r="F1478">
        <v>144.56289502200201</v>
      </c>
      <c r="G1478">
        <v>51.441469932064798</v>
      </c>
      <c r="H1478">
        <v>40.129981751297599</v>
      </c>
      <c r="I1478">
        <v>87.660514729442696</v>
      </c>
      <c r="J1478">
        <v>582.31631910220904</v>
      </c>
    </row>
    <row r="1479" spans="1:10">
      <c r="A1479" t="s">
        <v>396</v>
      </c>
      <c r="B1479" t="s">
        <v>151</v>
      </c>
      <c r="C1479" t="s">
        <v>359</v>
      </c>
      <c r="D1479" t="s">
        <v>356</v>
      </c>
      <c r="E1479">
        <v>498.01954005021202</v>
      </c>
      <c r="F1479">
        <v>144.86641549408199</v>
      </c>
      <c r="G1479">
        <v>52.023696193268997</v>
      </c>
      <c r="H1479">
        <v>40.150325655301003</v>
      </c>
      <c r="I1479">
        <v>78.2885525414722</v>
      </c>
      <c r="J1479">
        <v>428.48022818903303</v>
      </c>
    </row>
    <row r="1480" spans="1:10">
      <c r="A1480" t="s">
        <v>396</v>
      </c>
      <c r="B1480" t="s">
        <v>151</v>
      </c>
      <c r="C1480" t="s">
        <v>360</v>
      </c>
      <c r="D1480" t="s">
        <v>355</v>
      </c>
      <c r="E1480">
        <v>619.928191544161</v>
      </c>
      <c r="F1480">
        <v>128.147910457959</v>
      </c>
      <c r="G1480">
        <v>21.8209063419614</v>
      </c>
      <c r="H1480">
        <v>29.008895755214201</v>
      </c>
      <c r="I1480">
        <v>36.524164595562702</v>
      </c>
      <c r="J1480">
        <v>359.84185750864401</v>
      </c>
    </row>
    <row r="1481" spans="1:10">
      <c r="A1481" t="s">
        <v>396</v>
      </c>
      <c r="B1481" t="s">
        <v>151</v>
      </c>
      <c r="C1481" t="s">
        <v>360</v>
      </c>
      <c r="D1481" t="s">
        <v>356</v>
      </c>
      <c r="E1481">
        <v>619.92819154412405</v>
      </c>
      <c r="F1481">
        <v>128.32696985576499</v>
      </c>
      <c r="G1481">
        <v>21.9839248342501</v>
      </c>
      <c r="H1481">
        <v>29.0168505755578</v>
      </c>
      <c r="I1481">
        <v>33.7022308370763</v>
      </c>
      <c r="J1481">
        <v>426.28986724238302</v>
      </c>
    </row>
    <row r="1482" spans="1:10">
      <c r="A1482" t="s">
        <v>396</v>
      </c>
      <c r="B1482" t="s">
        <v>152</v>
      </c>
      <c r="C1482" t="s">
        <v>359</v>
      </c>
      <c r="D1482" t="s">
        <v>355</v>
      </c>
      <c r="E1482">
        <v>331.92959220047402</v>
      </c>
      <c r="F1482">
        <v>135.12027627064299</v>
      </c>
      <c r="G1482">
        <v>52.540873899149702</v>
      </c>
      <c r="H1482">
        <v>34.218363531414603</v>
      </c>
      <c r="I1482">
        <v>88.439212423540795</v>
      </c>
      <c r="J1482">
        <v>468.08918564874301</v>
      </c>
    </row>
    <row r="1483" spans="1:10">
      <c r="A1483" t="s">
        <v>396</v>
      </c>
      <c r="B1483" t="s">
        <v>152</v>
      </c>
      <c r="C1483" t="s">
        <v>359</v>
      </c>
      <c r="D1483" t="s">
        <v>356</v>
      </c>
      <c r="E1483">
        <v>331.929592200473</v>
      </c>
      <c r="F1483">
        <v>135.40222260969401</v>
      </c>
      <c r="G1483">
        <v>53.026341968965198</v>
      </c>
      <c r="H1483">
        <v>34.238720754921502</v>
      </c>
      <c r="I1483">
        <v>80.953809836388999</v>
      </c>
      <c r="J1483">
        <v>355.14020634668299</v>
      </c>
    </row>
    <row r="1484" spans="1:10">
      <c r="A1484" t="s">
        <v>396</v>
      </c>
      <c r="B1484" t="s">
        <v>152</v>
      </c>
      <c r="C1484" t="s">
        <v>360</v>
      </c>
      <c r="D1484" t="s">
        <v>355</v>
      </c>
      <c r="E1484">
        <v>335.86569469286599</v>
      </c>
      <c r="F1484">
        <v>118.114825775219</v>
      </c>
      <c r="G1484">
        <v>17.950126329766299</v>
      </c>
      <c r="H1484">
        <v>24.214291282786998</v>
      </c>
      <c r="I1484">
        <v>30.048387822678301</v>
      </c>
      <c r="J1484">
        <v>280.60905141530998</v>
      </c>
    </row>
    <row r="1485" spans="1:10">
      <c r="A1485" t="s">
        <v>396</v>
      </c>
      <c r="B1485" t="s">
        <v>152</v>
      </c>
      <c r="C1485" t="s">
        <v>360</v>
      </c>
      <c r="D1485" t="s">
        <v>356</v>
      </c>
      <c r="E1485">
        <v>335.86569469283501</v>
      </c>
      <c r="F1485">
        <v>118.28360779753901</v>
      </c>
      <c r="G1485">
        <v>18.093306201781399</v>
      </c>
      <c r="H1485">
        <v>24.2227212654062</v>
      </c>
      <c r="I1485">
        <v>28.1650130637607</v>
      </c>
      <c r="J1485">
        <v>321.10884219276602</v>
      </c>
    </row>
    <row r="1486" spans="1:10">
      <c r="A1486" t="s">
        <v>396</v>
      </c>
      <c r="B1486" t="s">
        <v>153</v>
      </c>
      <c r="C1486" t="s">
        <v>359</v>
      </c>
      <c r="D1486" t="s">
        <v>355</v>
      </c>
      <c r="E1486">
        <v>250.30632815426401</v>
      </c>
      <c r="F1486">
        <v>112.85810222041199</v>
      </c>
      <c r="G1486">
        <v>48.289628638564402</v>
      </c>
      <c r="H1486">
        <v>49.835773867458698</v>
      </c>
      <c r="I1486">
        <v>81.418452804114807</v>
      </c>
      <c r="J1486">
        <v>543.07467903563202</v>
      </c>
    </row>
    <row r="1487" spans="1:10">
      <c r="A1487" t="s">
        <v>396</v>
      </c>
      <c r="B1487" t="s">
        <v>153</v>
      </c>
      <c r="C1487" t="s">
        <v>359</v>
      </c>
      <c r="D1487" t="s">
        <v>356</v>
      </c>
      <c r="E1487">
        <v>250.30632815423101</v>
      </c>
      <c r="F1487">
        <v>113.152857595489</v>
      </c>
      <c r="G1487">
        <v>48.784819076885398</v>
      </c>
      <c r="H1487">
        <v>49.857389956589998</v>
      </c>
      <c r="I1487">
        <v>74.201912718070105</v>
      </c>
      <c r="J1487">
        <v>432.083377676238</v>
      </c>
    </row>
    <row r="1488" spans="1:10">
      <c r="A1488" t="s">
        <v>396</v>
      </c>
      <c r="B1488" t="s">
        <v>153</v>
      </c>
      <c r="C1488" t="s">
        <v>360</v>
      </c>
      <c r="D1488" t="s">
        <v>355</v>
      </c>
      <c r="E1488">
        <v>308.68462305065998</v>
      </c>
      <c r="F1488">
        <v>112.276957572225</v>
      </c>
      <c r="G1488">
        <v>22.6029386897828</v>
      </c>
      <c r="H1488">
        <v>25.100404282244501</v>
      </c>
      <c r="I1488">
        <v>36.884256501074098</v>
      </c>
      <c r="J1488">
        <v>346.50452046932702</v>
      </c>
    </row>
    <row r="1489" spans="1:10">
      <c r="A1489" t="s">
        <v>396</v>
      </c>
      <c r="B1489" t="s">
        <v>153</v>
      </c>
      <c r="C1489" t="s">
        <v>360</v>
      </c>
      <c r="D1489" t="s">
        <v>356</v>
      </c>
      <c r="E1489">
        <v>308.68462305067902</v>
      </c>
      <c r="F1489">
        <v>112.437576414464</v>
      </c>
      <c r="G1489">
        <v>22.742852229337799</v>
      </c>
      <c r="H1489">
        <v>25.109418103846401</v>
      </c>
      <c r="I1489">
        <v>35.768932880403497</v>
      </c>
      <c r="J1489">
        <v>412.108835053745</v>
      </c>
    </row>
    <row r="1490" spans="1:10">
      <c r="A1490" t="s">
        <v>396</v>
      </c>
      <c r="B1490" t="s">
        <v>154</v>
      </c>
      <c r="C1490" t="s">
        <v>359</v>
      </c>
      <c r="D1490" t="s">
        <v>355</v>
      </c>
      <c r="E1490">
        <v>254.56206006376499</v>
      </c>
      <c r="F1490">
        <v>69.076984168548194</v>
      </c>
      <c r="G1490">
        <v>27.432536415913599</v>
      </c>
      <c r="H1490">
        <v>27.504798353054301</v>
      </c>
      <c r="I1490">
        <v>47.589948943059703</v>
      </c>
      <c r="J1490">
        <v>1093.0648688385299</v>
      </c>
    </row>
    <row r="1491" spans="1:10">
      <c r="A1491" t="s">
        <v>396</v>
      </c>
      <c r="B1491" t="s">
        <v>154</v>
      </c>
      <c r="C1491" t="s">
        <v>359</v>
      </c>
      <c r="D1491" t="s">
        <v>356</v>
      </c>
      <c r="E1491">
        <v>254.56206006382899</v>
      </c>
      <c r="F1491">
        <v>69.443587559887504</v>
      </c>
      <c r="G1491">
        <v>27.947222890508002</v>
      </c>
      <c r="H1491">
        <v>27.5336331971994</v>
      </c>
      <c r="I1491">
        <v>41.944092620344399</v>
      </c>
      <c r="J1491">
        <v>1018.94751208278</v>
      </c>
    </row>
    <row r="1492" spans="1:10">
      <c r="A1492" t="s">
        <v>396</v>
      </c>
      <c r="B1492" t="s">
        <v>154</v>
      </c>
      <c r="C1492" t="s">
        <v>360</v>
      </c>
      <c r="D1492" t="s">
        <v>355</v>
      </c>
      <c r="E1492">
        <v>100.28250392404701</v>
      </c>
      <c r="F1492">
        <v>23.158337567108799</v>
      </c>
      <c r="G1492">
        <v>18.534860805843199</v>
      </c>
      <c r="H1492">
        <v>22.093566297831799</v>
      </c>
      <c r="I1492">
        <v>30.150308443126701</v>
      </c>
      <c r="J1492">
        <v>397.20663009337198</v>
      </c>
    </row>
    <row r="1493" spans="1:10">
      <c r="A1493" t="s">
        <v>396</v>
      </c>
      <c r="B1493" t="s">
        <v>154</v>
      </c>
      <c r="C1493" t="s">
        <v>360</v>
      </c>
      <c r="D1493" t="s">
        <v>356</v>
      </c>
      <c r="E1493">
        <v>100.282503924072</v>
      </c>
      <c r="F1493">
        <v>23.2917193315193</v>
      </c>
      <c r="G1493">
        <v>18.8511579958449</v>
      </c>
      <c r="H1493">
        <v>22.104953786366099</v>
      </c>
      <c r="I1493">
        <v>29.986361044258501</v>
      </c>
      <c r="J1493">
        <v>374.87274694567299</v>
      </c>
    </row>
    <row r="1494" spans="1:10">
      <c r="A1494" t="s">
        <v>396</v>
      </c>
      <c r="B1494" t="s">
        <v>155</v>
      </c>
      <c r="C1494" t="s">
        <v>359</v>
      </c>
      <c r="D1494" t="s">
        <v>355</v>
      </c>
      <c r="E1494">
        <v>166.229658330429</v>
      </c>
      <c r="F1494">
        <v>80.174748821044702</v>
      </c>
      <c r="G1494">
        <v>25.274867723593299</v>
      </c>
      <c r="H1494">
        <v>50.471657911132503</v>
      </c>
      <c r="I1494">
        <v>44.071500928571098</v>
      </c>
      <c r="J1494">
        <v>1038.00742086082</v>
      </c>
    </row>
    <row r="1495" spans="1:10">
      <c r="A1495" t="s">
        <v>396</v>
      </c>
      <c r="B1495" t="s">
        <v>155</v>
      </c>
      <c r="C1495" t="s">
        <v>359</v>
      </c>
      <c r="D1495" t="s">
        <v>356</v>
      </c>
      <c r="E1495">
        <v>166.22965833053499</v>
      </c>
      <c r="F1495">
        <v>80.552865987145694</v>
      </c>
      <c r="G1495">
        <v>25.786785267739099</v>
      </c>
      <c r="H1495">
        <v>50.503464151108801</v>
      </c>
      <c r="I1495">
        <v>38.665624704097297</v>
      </c>
      <c r="J1495">
        <v>930.48268615102597</v>
      </c>
    </row>
    <row r="1496" spans="1:10">
      <c r="A1496" t="s">
        <v>396</v>
      </c>
      <c r="B1496" t="s">
        <v>155</v>
      </c>
      <c r="C1496" t="s">
        <v>360</v>
      </c>
      <c r="D1496" t="s">
        <v>355</v>
      </c>
      <c r="E1496">
        <v>67.4333506798895</v>
      </c>
      <c r="F1496">
        <v>30.484052570614899</v>
      </c>
      <c r="G1496">
        <v>17.875180362498899</v>
      </c>
      <c r="H1496">
        <v>25.8950511328221</v>
      </c>
      <c r="I1496">
        <v>29.052383313674898</v>
      </c>
      <c r="J1496">
        <v>386.705149021203</v>
      </c>
    </row>
    <row r="1497" spans="1:10">
      <c r="A1497" t="s">
        <v>396</v>
      </c>
      <c r="B1497" t="s">
        <v>155</v>
      </c>
      <c r="C1497" t="s">
        <v>360</v>
      </c>
      <c r="D1497" t="s">
        <v>356</v>
      </c>
      <c r="E1497">
        <v>67.433350679913801</v>
      </c>
      <c r="F1497">
        <v>30.6202794224337</v>
      </c>
      <c r="G1497">
        <v>18.190978742541802</v>
      </c>
      <c r="H1497">
        <v>25.9081640726349</v>
      </c>
      <c r="I1497">
        <v>28.986778898991702</v>
      </c>
      <c r="J1497">
        <v>343.41812149981598</v>
      </c>
    </row>
    <row r="1498" spans="1:10">
      <c r="A1498" t="s">
        <v>396</v>
      </c>
      <c r="B1498" t="s">
        <v>156</v>
      </c>
      <c r="C1498" t="s">
        <v>359</v>
      </c>
      <c r="D1498" t="s">
        <v>355</v>
      </c>
      <c r="E1498">
        <v>303.124531251809</v>
      </c>
      <c r="F1498">
        <v>75.834282240923201</v>
      </c>
      <c r="G1498">
        <v>18.642981188052602</v>
      </c>
      <c r="H1498">
        <v>32.950708142538602</v>
      </c>
      <c r="I1498">
        <v>34.012617502549503</v>
      </c>
      <c r="J1498">
        <v>1099.56098364321</v>
      </c>
    </row>
    <row r="1499" spans="1:10">
      <c r="A1499" t="s">
        <v>396</v>
      </c>
      <c r="B1499" t="s">
        <v>156</v>
      </c>
      <c r="C1499" t="s">
        <v>359</v>
      </c>
      <c r="D1499" t="s">
        <v>356</v>
      </c>
      <c r="E1499">
        <v>303.12453125152302</v>
      </c>
      <c r="F1499">
        <v>76.226676403595405</v>
      </c>
      <c r="G1499">
        <v>19.1152775841928</v>
      </c>
      <c r="H1499">
        <v>32.9800498905906</v>
      </c>
      <c r="I1499">
        <v>27.685378624514499</v>
      </c>
      <c r="J1499">
        <v>1012.61083889641</v>
      </c>
    </row>
    <row r="1500" spans="1:10">
      <c r="A1500" t="s">
        <v>396</v>
      </c>
      <c r="B1500" t="s">
        <v>156</v>
      </c>
      <c r="C1500" t="s">
        <v>360</v>
      </c>
      <c r="D1500" t="s">
        <v>355</v>
      </c>
      <c r="E1500">
        <v>157.23887686220601</v>
      </c>
      <c r="F1500">
        <v>27.9777683094986</v>
      </c>
      <c r="G1500">
        <v>12.7080561896134</v>
      </c>
      <c r="H1500">
        <v>22.729564411590999</v>
      </c>
      <c r="I1500">
        <v>20.296044196328701</v>
      </c>
      <c r="J1500">
        <v>401.22107374382301</v>
      </c>
    </row>
    <row r="1501" spans="1:10">
      <c r="A1501" t="s">
        <v>396</v>
      </c>
      <c r="B1501" t="s">
        <v>156</v>
      </c>
      <c r="C1501" t="s">
        <v>360</v>
      </c>
      <c r="D1501" t="s">
        <v>356</v>
      </c>
      <c r="E1501">
        <v>157.23887686214999</v>
      </c>
      <c r="F1501">
        <v>28.129914901120902</v>
      </c>
      <c r="G1501">
        <v>13.056122165066</v>
      </c>
      <c r="H1501">
        <v>22.742381103319701</v>
      </c>
      <c r="I1501">
        <v>21.464674007993199</v>
      </c>
      <c r="J1501">
        <v>371.674672214726</v>
      </c>
    </row>
    <row r="1502" spans="1:10">
      <c r="A1502" t="s">
        <v>396</v>
      </c>
      <c r="B1502" t="s">
        <v>157</v>
      </c>
      <c r="C1502" t="s">
        <v>359</v>
      </c>
      <c r="D1502" t="s">
        <v>355</v>
      </c>
      <c r="E1502">
        <v>418.50076781287299</v>
      </c>
      <c r="F1502">
        <v>85.989435556648303</v>
      </c>
      <c r="G1502">
        <v>12.510079465924701</v>
      </c>
      <c r="H1502">
        <v>52.969658481106897</v>
      </c>
      <c r="I1502">
        <v>23.940878248750401</v>
      </c>
      <c r="J1502">
        <v>1043.27201422853</v>
      </c>
    </row>
    <row r="1503" spans="1:10">
      <c r="A1503" t="s">
        <v>396</v>
      </c>
      <c r="B1503" t="s">
        <v>157</v>
      </c>
      <c r="C1503" t="s">
        <v>359</v>
      </c>
      <c r="D1503" t="s">
        <v>356</v>
      </c>
      <c r="E1503">
        <v>418.50076781278102</v>
      </c>
      <c r="F1503">
        <v>86.384779338190597</v>
      </c>
      <c r="G1503">
        <v>12.938403870807299</v>
      </c>
      <c r="H1503">
        <v>53.001862624377701</v>
      </c>
      <c r="I1503">
        <v>18.9978282828461</v>
      </c>
      <c r="J1503">
        <v>925.61779006040194</v>
      </c>
    </row>
    <row r="1504" spans="1:10">
      <c r="A1504" t="s">
        <v>396</v>
      </c>
      <c r="B1504" t="s">
        <v>157</v>
      </c>
      <c r="C1504" t="s">
        <v>360</v>
      </c>
      <c r="D1504" t="s">
        <v>355</v>
      </c>
      <c r="E1504">
        <v>154.854878527453</v>
      </c>
      <c r="F1504">
        <v>30.1682695587632</v>
      </c>
      <c r="G1504">
        <v>12.73097494334</v>
      </c>
      <c r="H1504">
        <v>26.043155795931199</v>
      </c>
      <c r="I1504">
        <v>19.918956914005399</v>
      </c>
      <c r="J1504">
        <v>385.94660873647803</v>
      </c>
    </row>
    <row r="1505" spans="1:10">
      <c r="A1505" t="s">
        <v>396</v>
      </c>
      <c r="B1505" t="s">
        <v>157</v>
      </c>
      <c r="C1505" t="s">
        <v>360</v>
      </c>
      <c r="D1505" t="s">
        <v>356</v>
      </c>
      <c r="E1505">
        <v>154.85487852742099</v>
      </c>
      <c r="F1505">
        <v>30.298458604406299</v>
      </c>
      <c r="G1505">
        <v>13.0633668912476</v>
      </c>
      <c r="H1505">
        <v>26.057033675505998</v>
      </c>
      <c r="I1505">
        <v>21.847273594935601</v>
      </c>
      <c r="J1505">
        <v>343.64658701519102</v>
      </c>
    </row>
    <row r="1506" spans="1:10">
      <c r="A1506" t="s">
        <v>396</v>
      </c>
      <c r="B1506" t="s">
        <v>158</v>
      </c>
      <c r="C1506" t="s">
        <v>359</v>
      </c>
      <c r="D1506" t="s">
        <v>355</v>
      </c>
      <c r="E1506">
        <v>5968.8070296148499</v>
      </c>
      <c r="F1506">
        <v>1926.9964020019099</v>
      </c>
      <c r="G1506">
        <v>1548.04280220535</v>
      </c>
      <c r="H1506">
        <v>4071.83909333672</v>
      </c>
      <c r="I1506">
        <v>26248.946645426699</v>
      </c>
      <c r="J1506">
        <v>33469.817464927699</v>
      </c>
    </row>
    <row r="1507" spans="1:10">
      <c r="A1507" t="s">
        <v>396</v>
      </c>
      <c r="B1507" t="s">
        <v>158</v>
      </c>
      <c r="C1507" t="s">
        <v>359</v>
      </c>
      <c r="D1507" t="s">
        <v>356</v>
      </c>
      <c r="E1507">
        <v>5968.8070296163696</v>
      </c>
      <c r="F1507">
        <v>1927.6073071917599</v>
      </c>
      <c r="G1507">
        <v>1550.37225329173</v>
      </c>
      <c r="H1507">
        <v>4072.73723179425</v>
      </c>
      <c r="I1507">
        <v>24788.384136900298</v>
      </c>
      <c r="J1507">
        <v>32899.702946800797</v>
      </c>
    </row>
    <row r="1508" spans="1:10">
      <c r="A1508" t="s">
        <v>396</v>
      </c>
      <c r="B1508" t="s">
        <v>158</v>
      </c>
      <c r="C1508" t="s">
        <v>360</v>
      </c>
      <c r="D1508" t="s">
        <v>355</v>
      </c>
      <c r="E1508">
        <v>3974.1542771460799</v>
      </c>
      <c r="F1508">
        <v>2054.84765526002</v>
      </c>
      <c r="G1508">
        <v>643.62671840572204</v>
      </c>
      <c r="H1508">
        <v>3854.0232770315301</v>
      </c>
      <c r="I1508">
        <v>11773.0517202599</v>
      </c>
      <c r="J1508">
        <v>38633.528969630002</v>
      </c>
    </row>
    <row r="1509" spans="1:10">
      <c r="A1509" t="s">
        <v>396</v>
      </c>
      <c r="B1509" t="s">
        <v>158</v>
      </c>
      <c r="C1509" t="s">
        <v>360</v>
      </c>
      <c r="D1509" t="s">
        <v>356</v>
      </c>
      <c r="E1509">
        <v>3974.1542771527802</v>
      </c>
      <c r="F1509">
        <v>2051.3376485138101</v>
      </c>
      <c r="G1509">
        <v>644.15406650157604</v>
      </c>
      <c r="H1509">
        <v>3855.40087824086</v>
      </c>
      <c r="I1509">
        <v>11910.460400749</v>
      </c>
      <c r="J1509">
        <v>41914.400426663</v>
      </c>
    </row>
    <row r="1510" spans="1:10">
      <c r="A1510" t="s">
        <v>396</v>
      </c>
      <c r="B1510" t="s">
        <v>159</v>
      </c>
      <c r="C1510" t="s">
        <v>359</v>
      </c>
      <c r="D1510" t="s">
        <v>355</v>
      </c>
      <c r="E1510">
        <v>3004.6897126375802</v>
      </c>
      <c r="F1510">
        <v>714.62582070539395</v>
      </c>
      <c r="G1510">
        <v>520.61077564849802</v>
      </c>
      <c r="H1510">
        <v>1799.57150758026</v>
      </c>
      <c r="I1510">
        <v>3956.5113607563999</v>
      </c>
      <c r="J1510">
        <v>11645.540412799501</v>
      </c>
    </row>
    <row r="1511" spans="1:10">
      <c r="A1511" t="s">
        <v>396</v>
      </c>
      <c r="B1511" t="s">
        <v>159</v>
      </c>
      <c r="C1511" t="s">
        <v>359</v>
      </c>
      <c r="D1511" t="s">
        <v>356</v>
      </c>
      <c r="E1511">
        <v>3004.6897126374402</v>
      </c>
      <c r="F1511">
        <v>714.870625796892</v>
      </c>
      <c r="G1511">
        <v>522.38852795524997</v>
      </c>
      <c r="H1511">
        <v>1800.3544578869601</v>
      </c>
      <c r="I1511">
        <v>3116.4036275386002</v>
      </c>
      <c r="J1511">
        <v>11065.3648420761</v>
      </c>
    </row>
    <row r="1512" spans="1:10">
      <c r="A1512" t="s">
        <v>396</v>
      </c>
      <c r="B1512" t="s">
        <v>159</v>
      </c>
      <c r="C1512" t="s">
        <v>360</v>
      </c>
      <c r="D1512" t="s">
        <v>355</v>
      </c>
      <c r="E1512">
        <v>1124.88369167818</v>
      </c>
      <c r="F1512">
        <v>559.00557246391702</v>
      </c>
      <c r="G1512">
        <v>185.29922773841901</v>
      </c>
      <c r="H1512">
        <v>941.86555497623397</v>
      </c>
      <c r="I1512">
        <v>1661.61449560498</v>
      </c>
      <c r="J1512">
        <v>11102.263820243001</v>
      </c>
    </row>
    <row r="1513" spans="1:10">
      <c r="A1513" t="s">
        <v>396</v>
      </c>
      <c r="B1513" t="s">
        <v>159</v>
      </c>
      <c r="C1513" t="s">
        <v>360</v>
      </c>
      <c r="D1513" t="s">
        <v>356</v>
      </c>
      <c r="E1513">
        <v>1124.8836916781499</v>
      </c>
      <c r="F1513">
        <v>557.48538480776494</v>
      </c>
      <c r="G1513">
        <v>185.95288748466899</v>
      </c>
      <c r="H1513">
        <v>941.806193529187</v>
      </c>
      <c r="I1513">
        <v>1452.9595630531501</v>
      </c>
      <c r="J1513">
        <v>11957.8505537172</v>
      </c>
    </row>
    <row r="1514" spans="1:10">
      <c r="A1514" t="s">
        <v>396</v>
      </c>
      <c r="B1514" t="s">
        <v>160</v>
      </c>
      <c r="C1514" t="s">
        <v>359</v>
      </c>
      <c r="D1514" t="s">
        <v>355</v>
      </c>
      <c r="E1514">
        <v>3225.2792432167998</v>
      </c>
      <c r="F1514">
        <v>1160.33560219169</v>
      </c>
      <c r="G1514">
        <v>499.47322741500801</v>
      </c>
      <c r="H1514">
        <v>2415.0667098313902</v>
      </c>
      <c r="I1514">
        <v>7834.7893701483599</v>
      </c>
      <c r="J1514">
        <v>21641.412354865301</v>
      </c>
    </row>
    <row r="1515" spans="1:10">
      <c r="A1515" t="s">
        <v>396</v>
      </c>
      <c r="B1515" t="s">
        <v>160</v>
      </c>
      <c r="C1515" t="s">
        <v>359</v>
      </c>
      <c r="D1515" t="s">
        <v>356</v>
      </c>
      <c r="E1515">
        <v>3225.2792432168699</v>
      </c>
      <c r="F1515">
        <v>1160.4724118869999</v>
      </c>
      <c r="G1515">
        <v>500.53242280670003</v>
      </c>
      <c r="H1515">
        <v>2415.54899026053</v>
      </c>
      <c r="I1515">
        <v>8263.6275151437694</v>
      </c>
      <c r="J1515">
        <v>21919.6069305491</v>
      </c>
    </row>
    <row r="1516" spans="1:10">
      <c r="A1516" t="s">
        <v>396</v>
      </c>
      <c r="B1516" t="s">
        <v>160</v>
      </c>
      <c r="C1516" t="s">
        <v>360</v>
      </c>
      <c r="D1516" t="s">
        <v>355</v>
      </c>
      <c r="E1516">
        <v>2758.2770966508301</v>
      </c>
      <c r="F1516">
        <v>1500.98161633427</v>
      </c>
      <c r="G1516">
        <v>500.646406451247</v>
      </c>
      <c r="H1516">
        <v>3228.69687245245</v>
      </c>
      <c r="I1516">
        <v>10129.756784081501</v>
      </c>
      <c r="J1516">
        <v>28457.733068806901</v>
      </c>
    </row>
    <row r="1517" spans="1:10">
      <c r="A1517" t="s">
        <v>396</v>
      </c>
      <c r="B1517" t="s">
        <v>160</v>
      </c>
      <c r="C1517" t="s">
        <v>360</v>
      </c>
      <c r="D1517" t="s">
        <v>356</v>
      </c>
      <c r="E1517">
        <v>2758.2770966511498</v>
      </c>
      <c r="F1517">
        <v>1498.6403018632</v>
      </c>
      <c r="G1517">
        <v>500.14175572364599</v>
      </c>
      <c r="H1517">
        <v>3227.9873347418202</v>
      </c>
      <c r="I1517">
        <v>11191.645242844201</v>
      </c>
      <c r="J1517">
        <v>31315.250495329801</v>
      </c>
    </row>
    <row r="1518" spans="1:10">
      <c r="A1518" t="s">
        <v>397</v>
      </c>
      <c r="B1518" t="s">
        <v>136</v>
      </c>
      <c r="C1518" t="s">
        <v>359</v>
      </c>
      <c r="D1518" t="s">
        <v>355</v>
      </c>
      <c r="E1518">
        <v>154.626706395083</v>
      </c>
      <c r="F1518">
        <v>54.672666152424199</v>
      </c>
      <c r="G1518">
        <v>20.990542141445001</v>
      </c>
      <c r="H1518">
        <v>50.276723338829697</v>
      </c>
      <c r="I1518">
        <v>40.906963529219802</v>
      </c>
      <c r="J1518">
        <v>808.45626820850998</v>
      </c>
    </row>
    <row r="1519" spans="1:10">
      <c r="A1519" t="s">
        <v>397</v>
      </c>
      <c r="B1519" t="s">
        <v>136</v>
      </c>
      <c r="C1519" t="s">
        <v>359</v>
      </c>
      <c r="D1519" t="s">
        <v>356</v>
      </c>
      <c r="E1519">
        <v>154.62670639510901</v>
      </c>
      <c r="F1519">
        <v>55.107119391771903</v>
      </c>
      <c r="G1519">
        <v>21.714140848285201</v>
      </c>
      <c r="H1519">
        <v>50.301344730621501</v>
      </c>
      <c r="I1519">
        <v>29.607391349361301</v>
      </c>
      <c r="J1519">
        <v>773.58330758169802</v>
      </c>
    </row>
    <row r="1520" spans="1:10">
      <c r="A1520" t="s">
        <v>397</v>
      </c>
      <c r="B1520" t="s">
        <v>136</v>
      </c>
      <c r="C1520" t="s">
        <v>360</v>
      </c>
      <c r="D1520" t="s">
        <v>355</v>
      </c>
      <c r="E1520">
        <v>149.000943924354</v>
      </c>
      <c r="F1520">
        <v>31.1238722241023</v>
      </c>
      <c r="G1520">
        <v>7.7627869353975498</v>
      </c>
      <c r="H1520">
        <v>29.834252603148801</v>
      </c>
      <c r="I1520">
        <v>14.8160349752328</v>
      </c>
      <c r="J1520">
        <v>381.014868986012</v>
      </c>
    </row>
    <row r="1521" spans="1:10">
      <c r="A1521" t="s">
        <v>397</v>
      </c>
      <c r="B1521" t="s">
        <v>136</v>
      </c>
      <c r="C1521" t="s">
        <v>360</v>
      </c>
      <c r="D1521" t="s">
        <v>356</v>
      </c>
      <c r="E1521">
        <v>149.00094392435599</v>
      </c>
      <c r="F1521">
        <v>31.157105099844198</v>
      </c>
      <c r="G1521">
        <v>7.9800146914769403</v>
      </c>
      <c r="H1521">
        <v>29.844632110009801</v>
      </c>
      <c r="I1521">
        <v>11.202797394567201</v>
      </c>
      <c r="J1521">
        <v>374.92502680669998</v>
      </c>
    </row>
    <row r="1522" spans="1:10">
      <c r="A1522" t="s">
        <v>397</v>
      </c>
      <c r="B1522" t="s">
        <v>137</v>
      </c>
      <c r="C1522" t="s">
        <v>359</v>
      </c>
      <c r="D1522" t="s">
        <v>355</v>
      </c>
      <c r="E1522">
        <v>287.88721405105099</v>
      </c>
      <c r="F1522">
        <v>29.271002162331101</v>
      </c>
      <c r="G1522">
        <v>43.552941739051199</v>
      </c>
      <c r="H1522">
        <v>28.846623417155499</v>
      </c>
      <c r="I1522">
        <v>76.450612641425906</v>
      </c>
      <c r="J1522">
        <v>196.775636260082</v>
      </c>
    </row>
    <row r="1523" spans="1:10">
      <c r="A1523" t="s">
        <v>397</v>
      </c>
      <c r="B1523" t="s">
        <v>137</v>
      </c>
      <c r="C1523" t="s">
        <v>359</v>
      </c>
      <c r="D1523" t="s">
        <v>356</v>
      </c>
      <c r="E1523">
        <v>287.887214051054</v>
      </c>
      <c r="F1523">
        <v>29.353079606819701</v>
      </c>
      <c r="G1523">
        <v>44.278440629543802</v>
      </c>
      <c r="H1523">
        <v>28.869171168406901</v>
      </c>
      <c r="I1523">
        <v>65.100262638436206</v>
      </c>
      <c r="J1523">
        <v>196.42157710075799</v>
      </c>
    </row>
    <row r="1524" spans="1:10">
      <c r="A1524" t="s">
        <v>397</v>
      </c>
      <c r="B1524" t="s">
        <v>137</v>
      </c>
      <c r="C1524" t="s">
        <v>360</v>
      </c>
      <c r="D1524" t="s">
        <v>355</v>
      </c>
      <c r="E1524">
        <v>539.52184220044205</v>
      </c>
      <c r="F1524">
        <v>47.5014942962096</v>
      </c>
      <c r="G1524">
        <v>16.518042037676601</v>
      </c>
      <c r="H1524">
        <v>20.9407765156941</v>
      </c>
      <c r="I1524">
        <v>28.781429158514001</v>
      </c>
      <c r="J1524">
        <v>262.79240844145198</v>
      </c>
    </row>
    <row r="1525" spans="1:10">
      <c r="A1525" t="s">
        <v>397</v>
      </c>
      <c r="B1525" t="s">
        <v>137</v>
      </c>
      <c r="C1525" t="s">
        <v>360</v>
      </c>
      <c r="D1525" t="s">
        <v>356</v>
      </c>
      <c r="E1525">
        <v>539.52184220045103</v>
      </c>
      <c r="F1525">
        <v>47.567034984171499</v>
      </c>
      <c r="G1525">
        <v>16.756794694920501</v>
      </c>
      <c r="H1525">
        <v>20.950237134648599</v>
      </c>
      <c r="I1525">
        <v>24.852220285338198</v>
      </c>
      <c r="J1525">
        <v>312.22324574854798</v>
      </c>
    </row>
    <row r="1526" spans="1:10">
      <c r="A1526" t="s">
        <v>397</v>
      </c>
      <c r="B1526" t="s">
        <v>138</v>
      </c>
      <c r="C1526" t="s">
        <v>359</v>
      </c>
      <c r="D1526" t="s">
        <v>355</v>
      </c>
      <c r="E1526">
        <v>165.89204377404101</v>
      </c>
      <c r="F1526">
        <v>15.701411307231799</v>
      </c>
      <c r="G1526">
        <v>49.1083252615419</v>
      </c>
      <c r="H1526">
        <v>35.663970132036802</v>
      </c>
      <c r="I1526">
        <v>85.231021619066595</v>
      </c>
      <c r="J1526">
        <v>129.04597053694999</v>
      </c>
    </row>
    <row r="1527" spans="1:10">
      <c r="A1527" t="s">
        <v>397</v>
      </c>
      <c r="B1527" t="s">
        <v>138</v>
      </c>
      <c r="C1527" t="s">
        <v>359</v>
      </c>
      <c r="D1527" t="s">
        <v>356</v>
      </c>
      <c r="E1527">
        <v>165.89204377405599</v>
      </c>
      <c r="F1527">
        <v>15.7073283297474</v>
      </c>
      <c r="G1527">
        <v>49.833484638118897</v>
      </c>
      <c r="H1527">
        <v>35.6879841146038</v>
      </c>
      <c r="I1527">
        <v>73.971278455659402</v>
      </c>
      <c r="J1527">
        <v>142.87391339543501</v>
      </c>
    </row>
    <row r="1528" spans="1:10">
      <c r="A1528" t="s">
        <v>397</v>
      </c>
      <c r="B1528" t="s">
        <v>138</v>
      </c>
      <c r="C1528" t="s">
        <v>360</v>
      </c>
      <c r="D1528" t="s">
        <v>355</v>
      </c>
      <c r="E1528">
        <v>468.37468422827601</v>
      </c>
      <c r="F1528">
        <v>42.569384704209803</v>
      </c>
      <c r="G1528">
        <v>18.713480702523601</v>
      </c>
      <c r="H1528">
        <v>22.938031380040499</v>
      </c>
      <c r="I1528">
        <v>32.251896557795803</v>
      </c>
      <c r="J1528">
        <v>274.00287763487199</v>
      </c>
    </row>
    <row r="1529" spans="1:10">
      <c r="A1529" t="s">
        <v>397</v>
      </c>
      <c r="B1529" t="s">
        <v>138</v>
      </c>
      <c r="C1529" t="s">
        <v>360</v>
      </c>
      <c r="D1529" t="s">
        <v>356</v>
      </c>
      <c r="E1529">
        <v>468.374684228332</v>
      </c>
      <c r="F1529">
        <v>42.615955355645497</v>
      </c>
      <c r="G1529">
        <v>18.9523548897096</v>
      </c>
      <c r="H1529">
        <v>22.948087792918098</v>
      </c>
      <c r="I1529">
        <v>28.358845293477799</v>
      </c>
      <c r="J1529">
        <v>328.96785765049401</v>
      </c>
    </row>
    <row r="1530" spans="1:10">
      <c r="A1530" t="s">
        <v>397</v>
      </c>
      <c r="B1530" t="s">
        <v>139</v>
      </c>
      <c r="C1530" t="s">
        <v>359</v>
      </c>
      <c r="D1530" t="s">
        <v>355</v>
      </c>
      <c r="E1530">
        <v>279.403818879011</v>
      </c>
      <c r="F1530">
        <v>37.741538276614598</v>
      </c>
      <c r="G1530">
        <v>43.398737623959398</v>
      </c>
      <c r="H1530">
        <v>28.5284612699331</v>
      </c>
      <c r="I1530">
        <v>76.212645889180095</v>
      </c>
      <c r="J1530">
        <v>327.67231063353597</v>
      </c>
    </row>
    <row r="1531" spans="1:10">
      <c r="A1531" t="s">
        <v>397</v>
      </c>
      <c r="B1531" t="s">
        <v>139</v>
      </c>
      <c r="C1531" t="s">
        <v>359</v>
      </c>
      <c r="D1531" t="s">
        <v>356</v>
      </c>
      <c r="E1531">
        <v>279.40381887899298</v>
      </c>
      <c r="F1531">
        <v>37.8998071191508</v>
      </c>
      <c r="G1531">
        <v>44.123855940910303</v>
      </c>
      <c r="H1531">
        <v>28.550973231423299</v>
      </c>
      <c r="I1531">
        <v>64.848694575485595</v>
      </c>
      <c r="J1531">
        <v>296.773590621496</v>
      </c>
    </row>
    <row r="1532" spans="1:10">
      <c r="A1532" t="s">
        <v>397</v>
      </c>
      <c r="B1532" t="s">
        <v>139</v>
      </c>
      <c r="C1532" t="s">
        <v>360</v>
      </c>
      <c r="D1532" t="s">
        <v>355</v>
      </c>
      <c r="E1532">
        <v>626.51325963272404</v>
      </c>
      <c r="F1532">
        <v>55.922448135573099</v>
      </c>
      <c r="G1532">
        <v>16.386679686227499</v>
      </c>
      <c r="H1532">
        <v>20.8539944177612</v>
      </c>
      <c r="I1532">
        <v>28.580145103675701</v>
      </c>
      <c r="J1532">
        <v>330.87756771233398</v>
      </c>
    </row>
    <row r="1533" spans="1:10">
      <c r="A1533" t="s">
        <v>397</v>
      </c>
      <c r="B1533" t="s">
        <v>139</v>
      </c>
      <c r="C1533" t="s">
        <v>360</v>
      </c>
      <c r="D1533" t="s">
        <v>356</v>
      </c>
      <c r="E1533">
        <v>626.51325963271199</v>
      </c>
      <c r="F1533">
        <v>56.002986381733102</v>
      </c>
      <c r="G1533">
        <v>16.625807126490699</v>
      </c>
      <c r="H1533">
        <v>20.863367279283501</v>
      </c>
      <c r="I1533">
        <v>24.634961086134801</v>
      </c>
      <c r="J1533">
        <v>383.67929955862002</v>
      </c>
    </row>
    <row r="1534" spans="1:10">
      <c r="A1534" t="s">
        <v>397</v>
      </c>
      <c r="B1534" t="s">
        <v>140</v>
      </c>
      <c r="C1534" t="s">
        <v>359</v>
      </c>
      <c r="D1534" t="s">
        <v>355</v>
      </c>
      <c r="E1534">
        <v>524.47027702273203</v>
      </c>
      <c r="F1534">
        <v>66.230573849360994</v>
      </c>
      <c r="G1534">
        <v>39.138235790950603</v>
      </c>
      <c r="H1534">
        <v>31.7393146771911</v>
      </c>
      <c r="I1534">
        <v>69.453047402354898</v>
      </c>
      <c r="J1534">
        <v>601.06384032129199</v>
      </c>
    </row>
    <row r="1535" spans="1:10">
      <c r="A1535" t="s">
        <v>397</v>
      </c>
      <c r="B1535" t="s">
        <v>140</v>
      </c>
      <c r="C1535" t="s">
        <v>359</v>
      </c>
      <c r="D1535" t="s">
        <v>356</v>
      </c>
      <c r="E1535">
        <v>524.47027702276</v>
      </c>
      <c r="F1535">
        <v>66.559635335998607</v>
      </c>
      <c r="G1535">
        <v>39.869068043261002</v>
      </c>
      <c r="H1535">
        <v>31.762109596643299</v>
      </c>
      <c r="I1535">
        <v>58.091232434656497</v>
      </c>
      <c r="J1535">
        <v>529.01416068413005</v>
      </c>
    </row>
    <row r="1536" spans="1:10">
      <c r="A1536" t="s">
        <v>397</v>
      </c>
      <c r="B1536" t="s">
        <v>140</v>
      </c>
      <c r="C1536" t="s">
        <v>360</v>
      </c>
      <c r="D1536" t="s">
        <v>355</v>
      </c>
      <c r="E1536">
        <v>555.78678707443999</v>
      </c>
      <c r="F1536">
        <v>56.312625159005101</v>
      </c>
      <c r="G1536">
        <v>14.5782506325407</v>
      </c>
      <c r="H1536">
        <v>22.981668600455102</v>
      </c>
      <c r="I1536">
        <v>25.7374552852161</v>
      </c>
      <c r="J1536">
        <v>420.38771657573398</v>
      </c>
    </row>
    <row r="1537" spans="1:10">
      <c r="A1537" t="s">
        <v>397</v>
      </c>
      <c r="B1537" t="s">
        <v>140</v>
      </c>
      <c r="C1537" t="s">
        <v>360</v>
      </c>
      <c r="D1537" t="s">
        <v>356</v>
      </c>
      <c r="E1537">
        <v>555.78678707445397</v>
      </c>
      <c r="F1537">
        <v>56.404728152581903</v>
      </c>
      <c r="G1537">
        <v>14.8211276870825</v>
      </c>
      <c r="H1537">
        <v>22.991006498819399</v>
      </c>
      <c r="I1537">
        <v>21.730462672890798</v>
      </c>
      <c r="J1537">
        <v>452.38946538869902</v>
      </c>
    </row>
    <row r="1538" spans="1:10">
      <c r="A1538" t="s">
        <v>397</v>
      </c>
      <c r="B1538" t="s">
        <v>141</v>
      </c>
      <c r="C1538" t="s">
        <v>359</v>
      </c>
      <c r="D1538" t="s">
        <v>355</v>
      </c>
      <c r="E1538">
        <v>166.07637919857299</v>
      </c>
      <c r="F1538">
        <v>43.638510765667803</v>
      </c>
      <c r="G1538">
        <v>19.357357997980699</v>
      </c>
      <c r="H1538">
        <v>47.050298380699402</v>
      </c>
      <c r="I1538">
        <v>38.397401040195902</v>
      </c>
      <c r="J1538">
        <v>801.49043888083804</v>
      </c>
    </row>
    <row r="1539" spans="1:10">
      <c r="A1539" t="s">
        <v>397</v>
      </c>
      <c r="B1539" t="s">
        <v>141</v>
      </c>
      <c r="C1539" t="s">
        <v>359</v>
      </c>
      <c r="D1539" t="s">
        <v>356</v>
      </c>
      <c r="E1539">
        <v>166.07637919856501</v>
      </c>
      <c r="F1539">
        <v>44.062730599003103</v>
      </c>
      <c r="G1539">
        <v>20.096898946852999</v>
      </c>
      <c r="H1539">
        <v>47.074693877545698</v>
      </c>
      <c r="I1539">
        <v>27.095899178615198</v>
      </c>
      <c r="J1539">
        <v>775.908986240236</v>
      </c>
    </row>
    <row r="1540" spans="1:10">
      <c r="A1540" t="s">
        <v>397</v>
      </c>
      <c r="B1540" t="s">
        <v>141</v>
      </c>
      <c r="C1540" t="s">
        <v>360</v>
      </c>
      <c r="D1540" t="s">
        <v>355</v>
      </c>
      <c r="E1540">
        <v>113.863020074318</v>
      </c>
      <c r="F1540">
        <v>28.0460949890306</v>
      </c>
      <c r="G1540">
        <v>7.3579347732452698</v>
      </c>
      <c r="H1540">
        <v>29.388027180812301</v>
      </c>
      <c r="I1540">
        <v>14.349532298011599</v>
      </c>
      <c r="J1540">
        <v>499.18071307276102</v>
      </c>
    </row>
    <row r="1541" spans="1:10">
      <c r="A1541" t="s">
        <v>397</v>
      </c>
      <c r="B1541" t="s">
        <v>141</v>
      </c>
      <c r="C1541" t="s">
        <v>360</v>
      </c>
      <c r="D1541" t="s">
        <v>356</v>
      </c>
      <c r="E1541">
        <v>113.863020074277</v>
      </c>
      <c r="F1541">
        <v>27.931366860654901</v>
      </c>
      <c r="G1541">
        <v>7.5933989555206098</v>
      </c>
      <c r="H1541">
        <v>29.3979846578798</v>
      </c>
      <c r="I1541">
        <v>10.415513300530501</v>
      </c>
      <c r="J1541">
        <v>510.76514351662399</v>
      </c>
    </row>
    <row r="1542" spans="1:10">
      <c r="A1542" t="s">
        <v>397</v>
      </c>
      <c r="B1542" t="s">
        <v>142</v>
      </c>
      <c r="C1542" t="s">
        <v>359</v>
      </c>
      <c r="D1542" t="s">
        <v>355</v>
      </c>
      <c r="E1542">
        <v>305.22243539001801</v>
      </c>
      <c r="F1542">
        <v>61.415185984535803</v>
      </c>
      <c r="G1542">
        <v>16.836151359011598</v>
      </c>
      <c r="H1542">
        <v>60.915079462018397</v>
      </c>
      <c r="I1542">
        <v>30.255764013565202</v>
      </c>
      <c r="J1542">
        <v>816.97677957716701</v>
      </c>
    </row>
    <row r="1543" spans="1:10">
      <c r="A1543" t="s">
        <v>397</v>
      </c>
      <c r="B1543" t="s">
        <v>142</v>
      </c>
      <c r="C1543" t="s">
        <v>359</v>
      </c>
      <c r="D1543" t="s">
        <v>356</v>
      </c>
      <c r="E1543">
        <v>305.22243539002199</v>
      </c>
      <c r="F1543">
        <v>61.872252478942499</v>
      </c>
      <c r="G1543">
        <v>17.203110117220799</v>
      </c>
      <c r="H1543">
        <v>60.940266453520202</v>
      </c>
      <c r="I1543">
        <v>24.830469558658599</v>
      </c>
      <c r="J1543">
        <v>766.60691440297001</v>
      </c>
    </row>
    <row r="1544" spans="1:10">
      <c r="A1544" t="s">
        <v>397</v>
      </c>
      <c r="B1544" t="s">
        <v>142</v>
      </c>
      <c r="C1544" t="s">
        <v>360</v>
      </c>
      <c r="D1544" t="s">
        <v>355</v>
      </c>
      <c r="E1544">
        <v>180.45186944867001</v>
      </c>
      <c r="F1544">
        <v>32.980778129016002</v>
      </c>
      <c r="G1544">
        <v>6.9153883441974902</v>
      </c>
      <c r="H1544">
        <v>32.166975325076997</v>
      </c>
      <c r="I1544">
        <v>11.9919500119732</v>
      </c>
      <c r="J1544">
        <v>383.40828751747802</v>
      </c>
    </row>
    <row r="1545" spans="1:10">
      <c r="A1545" t="s">
        <v>397</v>
      </c>
      <c r="B1545" t="s">
        <v>142</v>
      </c>
      <c r="C1545" t="s">
        <v>360</v>
      </c>
      <c r="D1545" t="s">
        <v>356</v>
      </c>
      <c r="E1545">
        <v>180.45186944866001</v>
      </c>
      <c r="F1545">
        <v>33.027064517632802</v>
      </c>
      <c r="G1545">
        <v>7.03997255248008</v>
      </c>
      <c r="H1545">
        <v>32.177689980476401</v>
      </c>
      <c r="I1545">
        <v>10.637315158900901</v>
      </c>
      <c r="J1545">
        <v>374.55911270659101</v>
      </c>
    </row>
    <row r="1546" spans="1:10">
      <c r="A1546" t="s">
        <v>397</v>
      </c>
      <c r="B1546" t="s">
        <v>143</v>
      </c>
      <c r="C1546" t="s">
        <v>359</v>
      </c>
      <c r="D1546" t="s">
        <v>355</v>
      </c>
      <c r="E1546">
        <v>609.12411540275104</v>
      </c>
      <c r="F1546">
        <v>65.196265246591807</v>
      </c>
      <c r="G1546">
        <v>33.481195909836003</v>
      </c>
      <c r="H1546">
        <v>53.572122736587602</v>
      </c>
      <c r="I1546">
        <v>56.261707380679802</v>
      </c>
      <c r="J1546">
        <v>474.23341447757298</v>
      </c>
    </row>
    <row r="1547" spans="1:10">
      <c r="A1547" t="s">
        <v>397</v>
      </c>
      <c r="B1547" t="s">
        <v>143</v>
      </c>
      <c r="C1547" t="s">
        <v>359</v>
      </c>
      <c r="D1547" t="s">
        <v>356</v>
      </c>
      <c r="E1547">
        <v>609.12411540275798</v>
      </c>
      <c r="F1547">
        <v>65.457636196065096</v>
      </c>
      <c r="G1547">
        <v>33.860976251791399</v>
      </c>
      <c r="H1547">
        <v>53.597023781295597</v>
      </c>
      <c r="I1547">
        <v>51.801022467605002</v>
      </c>
      <c r="J1547">
        <v>412.96454101054201</v>
      </c>
    </row>
    <row r="1548" spans="1:10">
      <c r="A1548" t="s">
        <v>397</v>
      </c>
      <c r="B1548" t="s">
        <v>143</v>
      </c>
      <c r="C1548" t="s">
        <v>360</v>
      </c>
      <c r="D1548" t="s">
        <v>355</v>
      </c>
      <c r="E1548">
        <v>590.66232541353804</v>
      </c>
      <c r="F1548">
        <v>52.018400079587501</v>
      </c>
      <c r="G1548">
        <v>15.2600368503743</v>
      </c>
      <c r="H1548">
        <v>25.491976599033102</v>
      </c>
      <c r="I1548">
        <v>24.681170494913399</v>
      </c>
      <c r="J1548">
        <v>298.01074970073898</v>
      </c>
    </row>
    <row r="1549" spans="1:10">
      <c r="A1549" t="s">
        <v>397</v>
      </c>
      <c r="B1549" t="s">
        <v>143</v>
      </c>
      <c r="C1549" t="s">
        <v>360</v>
      </c>
      <c r="D1549" t="s">
        <v>356</v>
      </c>
      <c r="E1549">
        <v>590.66232541348597</v>
      </c>
      <c r="F1549">
        <v>52.107217467576803</v>
      </c>
      <c r="G1549">
        <v>15.397648416023999</v>
      </c>
      <c r="H1549">
        <v>25.5024485485215</v>
      </c>
      <c r="I1549">
        <v>24.505318329338898</v>
      </c>
      <c r="J1549">
        <v>322.17220967587298</v>
      </c>
    </row>
    <row r="1550" spans="1:10">
      <c r="A1550" t="s">
        <v>397</v>
      </c>
      <c r="B1550" t="s">
        <v>144</v>
      </c>
      <c r="C1550" t="s">
        <v>359</v>
      </c>
      <c r="D1550" t="s">
        <v>355</v>
      </c>
      <c r="E1550">
        <v>479.82688622105002</v>
      </c>
      <c r="F1550">
        <v>59.652436120257903</v>
      </c>
      <c r="G1550">
        <v>32.047651597090201</v>
      </c>
      <c r="H1550">
        <v>57.762206581964001</v>
      </c>
      <c r="I1550">
        <v>54.033160433712901</v>
      </c>
      <c r="J1550">
        <v>595.00769479498604</v>
      </c>
    </row>
    <row r="1551" spans="1:10">
      <c r="A1551" t="s">
        <v>397</v>
      </c>
      <c r="B1551" t="s">
        <v>144</v>
      </c>
      <c r="C1551" t="s">
        <v>359</v>
      </c>
      <c r="D1551" t="s">
        <v>356</v>
      </c>
      <c r="E1551">
        <v>479.826886221</v>
      </c>
      <c r="F1551">
        <v>59.984216434695298</v>
      </c>
      <c r="G1551">
        <v>32.424051913111697</v>
      </c>
      <c r="H1551">
        <v>57.787299071726999</v>
      </c>
      <c r="I1551">
        <v>49.4446701139059</v>
      </c>
      <c r="J1551">
        <v>532.347459652118</v>
      </c>
    </row>
    <row r="1552" spans="1:10">
      <c r="A1552" t="s">
        <v>397</v>
      </c>
      <c r="B1552" t="s">
        <v>144</v>
      </c>
      <c r="C1552" t="s">
        <v>360</v>
      </c>
      <c r="D1552" t="s">
        <v>355</v>
      </c>
      <c r="E1552">
        <v>514.00711825285396</v>
      </c>
      <c r="F1552">
        <v>48.915454936071598</v>
      </c>
      <c r="G1552">
        <v>12.4026565822405</v>
      </c>
      <c r="H1552">
        <v>27.293212146324301</v>
      </c>
      <c r="I1552">
        <v>20.245216740394401</v>
      </c>
      <c r="J1552">
        <v>419.30116381849302</v>
      </c>
    </row>
    <row r="1553" spans="1:10">
      <c r="A1553" t="s">
        <v>397</v>
      </c>
      <c r="B1553" t="s">
        <v>144</v>
      </c>
      <c r="C1553" t="s">
        <v>360</v>
      </c>
      <c r="D1553" t="s">
        <v>356</v>
      </c>
      <c r="E1553">
        <v>514.00711825284702</v>
      </c>
      <c r="F1553">
        <v>48.982479016432599</v>
      </c>
      <c r="G1553">
        <v>12.5320446153167</v>
      </c>
      <c r="H1553">
        <v>27.303987343801701</v>
      </c>
      <c r="I1553">
        <v>19.808082974763401</v>
      </c>
      <c r="J1553">
        <v>446.57267762205299</v>
      </c>
    </row>
    <row r="1554" spans="1:10">
      <c r="A1554" t="s">
        <v>397</v>
      </c>
      <c r="B1554" t="s">
        <v>145</v>
      </c>
      <c r="C1554" t="s">
        <v>359</v>
      </c>
      <c r="D1554" t="s">
        <v>355</v>
      </c>
      <c r="E1554">
        <v>276.73844538142902</v>
      </c>
      <c r="F1554">
        <v>51.051344734243301</v>
      </c>
      <c r="G1554">
        <v>15.337637783287001</v>
      </c>
      <c r="H1554">
        <v>56.280211040336802</v>
      </c>
      <c r="I1554">
        <v>27.829484993747901</v>
      </c>
      <c r="J1554">
        <v>810.62053249653195</v>
      </c>
    </row>
    <row r="1555" spans="1:10">
      <c r="A1555" t="s">
        <v>397</v>
      </c>
      <c r="B1555" t="s">
        <v>145</v>
      </c>
      <c r="C1555" t="s">
        <v>359</v>
      </c>
      <c r="D1555" t="s">
        <v>356</v>
      </c>
      <c r="E1555">
        <v>276.738445381443</v>
      </c>
      <c r="F1555">
        <v>51.508353935820303</v>
      </c>
      <c r="G1555">
        <v>15.7034713506418</v>
      </c>
      <c r="H1555">
        <v>56.305149862860603</v>
      </c>
      <c r="I1555">
        <v>22.535176393412701</v>
      </c>
      <c r="J1555">
        <v>768.06723404332604</v>
      </c>
    </row>
    <row r="1556" spans="1:10">
      <c r="A1556" t="s">
        <v>397</v>
      </c>
      <c r="B1556" t="s">
        <v>145</v>
      </c>
      <c r="C1556" t="s">
        <v>360</v>
      </c>
      <c r="D1556" t="s">
        <v>355</v>
      </c>
      <c r="E1556">
        <v>134.81008870438001</v>
      </c>
      <c r="F1556">
        <v>29.1394859396597</v>
      </c>
      <c r="G1556">
        <v>5.3645090996520901</v>
      </c>
      <c r="H1556">
        <v>30.9860202431659</v>
      </c>
      <c r="I1556">
        <v>9.6624746235696506</v>
      </c>
      <c r="J1556">
        <v>501.520528552668</v>
      </c>
    </row>
    <row r="1557" spans="1:10">
      <c r="A1557" t="s">
        <v>397</v>
      </c>
      <c r="B1557" t="s">
        <v>145</v>
      </c>
      <c r="C1557" t="s">
        <v>360</v>
      </c>
      <c r="D1557" t="s">
        <v>356</v>
      </c>
      <c r="E1557">
        <v>134.810088704387</v>
      </c>
      <c r="F1557">
        <v>29.0438590052004</v>
      </c>
      <c r="G1557">
        <v>5.4757311451213297</v>
      </c>
      <c r="H1557">
        <v>30.996417146812799</v>
      </c>
      <c r="I1557">
        <v>8.0445510499104298</v>
      </c>
      <c r="J1557">
        <v>508.56203951907099</v>
      </c>
    </row>
    <row r="1558" spans="1:10">
      <c r="A1558" t="s">
        <v>397</v>
      </c>
      <c r="B1558" t="s">
        <v>146</v>
      </c>
      <c r="C1558" t="s">
        <v>359</v>
      </c>
      <c r="D1558" t="s">
        <v>355</v>
      </c>
      <c r="E1558">
        <v>773.22916332154102</v>
      </c>
      <c r="F1558">
        <v>123.423177673674</v>
      </c>
      <c r="G1558">
        <v>55.2179580435511</v>
      </c>
      <c r="H1558">
        <v>105.136660715057</v>
      </c>
      <c r="I1558">
        <v>110.44808630444901</v>
      </c>
      <c r="J1558">
        <v>1234.92539834328</v>
      </c>
    </row>
    <row r="1559" spans="1:10">
      <c r="A1559" t="s">
        <v>397</v>
      </c>
      <c r="B1559" t="s">
        <v>146</v>
      </c>
      <c r="C1559" t="s">
        <v>359</v>
      </c>
      <c r="D1559" t="s">
        <v>356</v>
      </c>
      <c r="E1559">
        <v>773.22916332172099</v>
      </c>
      <c r="F1559">
        <v>123.843454465433</v>
      </c>
      <c r="G1559">
        <v>56.429204689032801</v>
      </c>
      <c r="H1559">
        <v>105.20177607766399</v>
      </c>
      <c r="I1559">
        <v>76.462114258565606</v>
      </c>
      <c r="J1559">
        <v>1138.7424078505901</v>
      </c>
    </row>
    <row r="1560" spans="1:10">
      <c r="A1560" t="s">
        <v>397</v>
      </c>
      <c r="B1560" t="s">
        <v>146</v>
      </c>
      <c r="C1560" t="s">
        <v>360</v>
      </c>
      <c r="D1560" t="s">
        <v>355</v>
      </c>
      <c r="E1560">
        <v>834.64145173040697</v>
      </c>
      <c r="F1560">
        <v>99.3792087218565</v>
      </c>
      <c r="G1560">
        <v>20.728585373214202</v>
      </c>
      <c r="H1560">
        <v>68.309659412124105</v>
      </c>
      <c r="I1560">
        <v>40.996381710240797</v>
      </c>
      <c r="J1560">
        <v>791.25454505283199</v>
      </c>
    </row>
    <row r="1561" spans="1:10">
      <c r="A1561" t="s">
        <v>397</v>
      </c>
      <c r="B1561" t="s">
        <v>146</v>
      </c>
      <c r="C1561" t="s">
        <v>360</v>
      </c>
      <c r="D1561" t="s">
        <v>356</v>
      </c>
      <c r="E1561">
        <v>834.64145173053203</v>
      </c>
      <c r="F1561">
        <v>99.428920128985197</v>
      </c>
      <c r="G1561">
        <v>21.1314009621615</v>
      </c>
      <c r="H1561">
        <v>68.336503414957605</v>
      </c>
      <c r="I1561">
        <v>29.161615156034099</v>
      </c>
      <c r="J1561">
        <v>841.97390392848797</v>
      </c>
    </row>
    <row r="1562" spans="1:10">
      <c r="A1562" t="s">
        <v>397</v>
      </c>
      <c r="B1562" t="s">
        <v>147</v>
      </c>
      <c r="C1562" t="s">
        <v>359</v>
      </c>
      <c r="D1562" t="s">
        <v>355</v>
      </c>
      <c r="E1562">
        <v>372.62055402184097</v>
      </c>
      <c r="F1562">
        <v>159.54064420618499</v>
      </c>
      <c r="G1562">
        <v>55.982802083341397</v>
      </c>
      <c r="H1562">
        <v>95.974442878771896</v>
      </c>
      <c r="I1562">
        <v>101.759475633081</v>
      </c>
      <c r="J1562">
        <v>589.35482868605698</v>
      </c>
    </row>
    <row r="1563" spans="1:10">
      <c r="A1563" t="s">
        <v>397</v>
      </c>
      <c r="B1563" t="s">
        <v>147</v>
      </c>
      <c r="C1563" t="s">
        <v>359</v>
      </c>
      <c r="D1563" t="s">
        <v>356</v>
      </c>
      <c r="E1563">
        <v>372.62055402184001</v>
      </c>
      <c r="F1563">
        <v>159.87714538544199</v>
      </c>
      <c r="G1563">
        <v>56.702252708126402</v>
      </c>
      <c r="H1563">
        <v>96.001259784987894</v>
      </c>
      <c r="I1563">
        <v>81.240103737610397</v>
      </c>
      <c r="J1563">
        <v>474.79421599715101</v>
      </c>
    </row>
    <row r="1564" spans="1:10">
      <c r="A1564" t="s">
        <v>397</v>
      </c>
      <c r="B1564" t="s">
        <v>147</v>
      </c>
      <c r="C1564" t="s">
        <v>360</v>
      </c>
      <c r="D1564" t="s">
        <v>355</v>
      </c>
      <c r="E1564">
        <v>408.07816086382098</v>
      </c>
      <c r="F1564">
        <v>142.26984355295801</v>
      </c>
      <c r="G1564">
        <v>20.492589607533802</v>
      </c>
      <c r="H1564">
        <v>57.244154116243699</v>
      </c>
      <c r="I1564">
        <v>36.5358600992367</v>
      </c>
      <c r="J1564">
        <v>368.46006922538498</v>
      </c>
    </row>
    <row r="1565" spans="1:10">
      <c r="A1565" t="s">
        <v>397</v>
      </c>
      <c r="B1565" t="s">
        <v>147</v>
      </c>
      <c r="C1565" t="s">
        <v>360</v>
      </c>
      <c r="D1565" t="s">
        <v>356</v>
      </c>
      <c r="E1565">
        <v>408.07816086391898</v>
      </c>
      <c r="F1565">
        <v>142.45911379275</v>
      </c>
      <c r="G1565">
        <v>20.6852429759576</v>
      </c>
      <c r="H1565">
        <v>57.255546675105201</v>
      </c>
      <c r="I1565">
        <v>30.346188803651899</v>
      </c>
      <c r="J1565">
        <v>434.30299094452698</v>
      </c>
    </row>
    <row r="1566" spans="1:10">
      <c r="A1566" t="s">
        <v>397</v>
      </c>
      <c r="B1566" t="s">
        <v>148</v>
      </c>
      <c r="C1566" t="s">
        <v>359</v>
      </c>
      <c r="D1566" t="s">
        <v>355</v>
      </c>
      <c r="E1566">
        <v>808.811523501495</v>
      </c>
      <c r="F1566">
        <v>91.117779508472793</v>
      </c>
      <c r="G1566">
        <v>50.435243443164801</v>
      </c>
      <c r="H1566">
        <v>32.892517118051998</v>
      </c>
      <c r="I1566">
        <v>85.433610746995399</v>
      </c>
      <c r="J1566">
        <v>204.65310212877401</v>
      </c>
    </row>
    <row r="1567" spans="1:10">
      <c r="A1567" t="s">
        <v>397</v>
      </c>
      <c r="B1567" t="s">
        <v>148</v>
      </c>
      <c r="C1567" t="s">
        <v>359</v>
      </c>
      <c r="D1567" t="s">
        <v>356</v>
      </c>
      <c r="E1567">
        <v>808.81152350147897</v>
      </c>
      <c r="F1567">
        <v>91.2128350809853</v>
      </c>
      <c r="G1567">
        <v>50.9577428358769</v>
      </c>
      <c r="H1567">
        <v>32.912418985672403</v>
      </c>
      <c r="I1567">
        <v>77.260868391366301</v>
      </c>
      <c r="J1567">
        <v>220.94529397262599</v>
      </c>
    </row>
    <row r="1568" spans="1:10">
      <c r="A1568" t="s">
        <v>397</v>
      </c>
      <c r="B1568" t="s">
        <v>148</v>
      </c>
      <c r="C1568" t="s">
        <v>360</v>
      </c>
      <c r="D1568" t="s">
        <v>355</v>
      </c>
      <c r="E1568">
        <v>1248.6103078297999</v>
      </c>
      <c r="F1568">
        <v>143.161984571217</v>
      </c>
      <c r="G1568">
        <v>21.310729299810301</v>
      </c>
      <c r="H1568">
        <v>17.328792000667399</v>
      </c>
      <c r="I1568">
        <v>35.675822865488399</v>
      </c>
      <c r="J1568">
        <v>268.56056998700598</v>
      </c>
    </row>
    <row r="1569" spans="1:10">
      <c r="A1569" t="s">
        <v>397</v>
      </c>
      <c r="B1569" t="s">
        <v>148</v>
      </c>
      <c r="C1569" t="s">
        <v>360</v>
      </c>
      <c r="D1569" t="s">
        <v>356</v>
      </c>
      <c r="E1569">
        <v>1248.6103078297399</v>
      </c>
      <c r="F1569">
        <v>143.32794311008701</v>
      </c>
      <c r="G1569">
        <v>21.456296325053302</v>
      </c>
      <c r="H1569">
        <v>17.336585984973201</v>
      </c>
      <c r="I1569">
        <v>32.924431201982898</v>
      </c>
      <c r="J1569">
        <v>370.55456449641002</v>
      </c>
    </row>
    <row r="1570" spans="1:10">
      <c r="A1570" t="s">
        <v>397</v>
      </c>
      <c r="B1570" t="s">
        <v>149</v>
      </c>
      <c r="C1570" t="s">
        <v>359</v>
      </c>
      <c r="D1570" t="s">
        <v>355</v>
      </c>
      <c r="E1570">
        <v>440.89539915096401</v>
      </c>
      <c r="F1570">
        <v>39.398709569542099</v>
      </c>
      <c r="G1570">
        <v>108.460446391376</v>
      </c>
      <c r="H1570">
        <v>32.439961753366802</v>
      </c>
      <c r="I1570">
        <v>177.855924144098</v>
      </c>
      <c r="J1570">
        <v>104.51820333184401</v>
      </c>
    </row>
    <row r="1571" spans="1:10">
      <c r="A1571" t="s">
        <v>397</v>
      </c>
      <c r="B1571" t="s">
        <v>149</v>
      </c>
      <c r="C1571" t="s">
        <v>359</v>
      </c>
      <c r="D1571" t="s">
        <v>356</v>
      </c>
      <c r="E1571">
        <v>440.89539915096498</v>
      </c>
      <c r="F1571">
        <v>39.434479248042898</v>
      </c>
      <c r="G1571">
        <v>109.032278271488</v>
      </c>
      <c r="H1571">
        <v>32.4275305370086</v>
      </c>
      <c r="I1571">
        <v>170.29913648802</v>
      </c>
      <c r="J1571">
        <v>141.96289250065101</v>
      </c>
    </row>
    <row r="1572" spans="1:10">
      <c r="A1572" t="s">
        <v>397</v>
      </c>
      <c r="B1572" t="s">
        <v>149</v>
      </c>
      <c r="C1572" t="s">
        <v>360</v>
      </c>
      <c r="D1572" t="s">
        <v>355</v>
      </c>
      <c r="E1572">
        <v>1269.81197309</v>
      </c>
      <c r="F1572">
        <v>113.862571817865</v>
      </c>
      <c r="G1572">
        <v>39.665678344132701</v>
      </c>
      <c r="H1572">
        <v>22.840220445155602</v>
      </c>
      <c r="I1572">
        <v>64.991080763310705</v>
      </c>
      <c r="J1572">
        <v>240.32986135237999</v>
      </c>
    </row>
    <row r="1573" spans="1:10">
      <c r="A1573" t="s">
        <v>397</v>
      </c>
      <c r="B1573" t="s">
        <v>149</v>
      </c>
      <c r="C1573" t="s">
        <v>360</v>
      </c>
      <c r="D1573" t="s">
        <v>356</v>
      </c>
      <c r="E1573">
        <v>1269.81197309001</v>
      </c>
      <c r="F1573">
        <v>114.043973169689</v>
      </c>
      <c r="G1573">
        <v>39.855191514396402</v>
      </c>
      <c r="H1573">
        <v>22.842519484233598</v>
      </c>
      <c r="I1573">
        <v>62.3055896026165</v>
      </c>
      <c r="J1573">
        <v>346.63863096448898</v>
      </c>
    </row>
    <row r="1574" spans="1:10">
      <c r="A1574" t="s">
        <v>397</v>
      </c>
      <c r="B1574" t="s">
        <v>150</v>
      </c>
      <c r="C1574" t="s">
        <v>359</v>
      </c>
      <c r="D1574" t="s">
        <v>355</v>
      </c>
      <c r="E1574">
        <v>810.50739129209501</v>
      </c>
      <c r="F1574">
        <v>122.120094419778</v>
      </c>
      <c r="G1574">
        <v>74.822634561685305</v>
      </c>
      <c r="H1574">
        <v>18.9074498490974</v>
      </c>
      <c r="I1574">
        <v>124.311151103989</v>
      </c>
      <c r="J1574">
        <v>352.33176824095102</v>
      </c>
    </row>
    <row r="1575" spans="1:10">
      <c r="A1575" t="s">
        <v>397</v>
      </c>
      <c r="B1575" t="s">
        <v>150</v>
      </c>
      <c r="C1575" t="s">
        <v>359</v>
      </c>
      <c r="D1575" t="s">
        <v>356</v>
      </c>
      <c r="E1575">
        <v>810.50739129208296</v>
      </c>
      <c r="F1575">
        <v>122.283812525248</v>
      </c>
      <c r="G1575">
        <v>75.350346529743902</v>
      </c>
      <c r="H1575">
        <v>18.9249976487176</v>
      </c>
      <c r="I1575">
        <v>116.25535845068001</v>
      </c>
      <c r="J1575">
        <v>276.79156210021398</v>
      </c>
    </row>
    <row r="1576" spans="1:10">
      <c r="A1576" t="s">
        <v>397</v>
      </c>
      <c r="B1576" t="s">
        <v>150</v>
      </c>
      <c r="C1576" t="s">
        <v>360</v>
      </c>
      <c r="D1576" t="s">
        <v>355</v>
      </c>
      <c r="E1576">
        <v>1490.7446186277</v>
      </c>
      <c r="F1576">
        <v>175.76983063196201</v>
      </c>
      <c r="G1576">
        <v>29.070634496172101</v>
      </c>
      <c r="H1576">
        <v>14.998025132279</v>
      </c>
      <c r="I1576">
        <v>48.051377939913898</v>
      </c>
      <c r="J1576">
        <v>336.94814654909101</v>
      </c>
    </row>
    <row r="1577" spans="1:10">
      <c r="A1577" t="s">
        <v>397</v>
      </c>
      <c r="B1577" t="s">
        <v>150</v>
      </c>
      <c r="C1577" t="s">
        <v>360</v>
      </c>
      <c r="D1577" t="s">
        <v>356</v>
      </c>
      <c r="E1577">
        <v>1490.74461862771</v>
      </c>
      <c r="F1577">
        <v>175.964358046521</v>
      </c>
      <c r="G1577">
        <v>29.223452429462899</v>
      </c>
      <c r="H1577">
        <v>15.004550654158001</v>
      </c>
      <c r="I1577">
        <v>45.330760451176197</v>
      </c>
      <c r="J1577">
        <v>454.95483438210903</v>
      </c>
    </row>
    <row r="1578" spans="1:10">
      <c r="A1578" t="s">
        <v>397</v>
      </c>
      <c r="B1578" t="s">
        <v>151</v>
      </c>
      <c r="C1578" t="s">
        <v>359</v>
      </c>
      <c r="D1578" t="s">
        <v>355</v>
      </c>
      <c r="E1578">
        <v>547.05712628915296</v>
      </c>
      <c r="F1578">
        <v>150.78857478250401</v>
      </c>
      <c r="G1578">
        <v>52.911841422174</v>
      </c>
      <c r="H1578">
        <v>40.771828365789901</v>
      </c>
      <c r="I1578">
        <v>89.417000434903002</v>
      </c>
      <c r="J1578">
        <v>582.50005461378703</v>
      </c>
    </row>
    <row r="1579" spans="1:10">
      <c r="A1579" t="s">
        <v>397</v>
      </c>
      <c r="B1579" t="s">
        <v>151</v>
      </c>
      <c r="C1579" t="s">
        <v>359</v>
      </c>
      <c r="D1579" t="s">
        <v>356</v>
      </c>
      <c r="E1579">
        <v>547.05712628910601</v>
      </c>
      <c r="F1579">
        <v>151.10911958474199</v>
      </c>
      <c r="G1579">
        <v>53.468845060688899</v>
      </c>
      <c r="H1579">
        <v>40.791250110902197</v>
      </c>
      <c r="I1579">
        <v>81.205397452274497</v>
      </c>
      <c r="J1579">
        <v>430.87563139724898</v>
      </c>
    </row>
    <row r="1580" spans="1:10">
      <c r="A1580" t="s">
        <v>397</v>
      </c>
      <c r="B1580" t="s">
        <v>151</v>
      </c>
      <c r="C1580" t="s">
        <v>360</v>
      </c>
      <c r="D1580" t="s">
        <v>355</v>
      </c>
      <c r="E1580">
        <v>673.82196368191705</v>
      </c>
      <c r="F1580">
        <v>128.77108073091</v>
      </c>
      <c r="G1580">
        <v>22.116973453715801</v>
      </c>
      <c r="H1580">
        <v>29.009167585251699</v>
      </c>
      <c r="I1580">
        <v>36.817571661042997</v>
      </c>
      <c r="J1580">
        <v>374.57264546683098</v>
      </c>
    </row>
    <row r="1581" spans="1:10">
      <c r="A1581" t="s">
        <v>397</v>
      </c>
      <c r="B1581" t="s">
        <v>151</v>
      </c>
      <c r="C1581" t="s">
        <v>360</v>
      </c>
      <c r="D1581" t="s">
        <v>356</v>
      </c>
      <c r="E1581">
        <v>673.82196368192899</v>
      </c>
      <c r="F1581">
        <v>128.95673278026001</v>
      </c>
      <c r="G1581">
        <v>22.273435733704101</v>
      </c>
      <c r="H1581">
        <v>29.016679425449301</v>
      </c>
      <c r="I1581">
        <v>34.341366884121001</v>
      </c>
      <c r="J1581">
        <v>444.07634019774599</v>
      </c>
    </row>
    <row r="1582" spans="1:10">
      <c r="A1582" t="s">
        <v>397</v>
      </c>
      <c r="B1582" t="s">
        <v>152</v>
      </c>
      <c r="C1582" t="s">
        <v>359</v>
      </c>
      <c r="D1582" t="s">
        <v>355</v>
      </c>
      <c r="E1582">
        <v>372.34334834629698</v>
      </c>
      <c r="F1582">
        <v>140.129326682005</v>
      </c>
      <c r="G1582">
        <v>53.695399172428701</v>
      </c>
      <c r="H1582">
        <v>34.769582109710697</v>
      </c>
      <c r="I1582">
        <v>89.7745678795185</v>
      </c>
      <c r="J1582">
        <v>466.06583473993999</v>
      </c>
    </row>
    <row r="1583" spans="1:10">
      <c r="A1583" t="s">
        <v>397</v>
      </c>
      <c r="B1583" t="s">
        <v>152</v>
      </c>
      <c r="C1583" t="s">
        <v>359</v>
      </c>
      <c r="D1583" t="s">
        <v>356</v>
      </c>
      <c r="E1583">
        <v>372.34334834629198</v>
      </c>
      <c r="F1583">
        <v>140.383347674211</v>
      </c>
      <c r="G1583">
        <v>54.1573889374285</v>
      </c>
      <c r="H1583">
        <v>34.788977374366198</v>
      </c>
      <c r="I1583">
        <v>83.142141110166307</v>
      </c>
      <c r="J1583">
        <v>362.85529273875102</v>
      </c>
    </row>
    <row r="1584" spans="1:10">
      <c r="A1584" t="s">
        <v>397</v>
      </c>
      <c r="B1584" t="s">
        <v>152</v>
      </c>
      <c r="C1584" t="s">
        <v>360</v>
      </c>
      <c r="D1584" t="s">
        <v>355</v>
      </c>
      <c r="E1584">
        <v>374.89479216539797</v>
      </c>
      <c r="F1584">
        <v>119.11974942290399</v>
      </c>
      <c r="G1584">
        <v>18.281938827206702</v>
      </c>
      <c r="H1584">
        <v>24.201941598203</v>
      </c>
      <c r="I1584">
        <v>30.454053810488301</v>
      </c>
      <c r="J1584">
        <v>287.43286020412501</v>
      </c>
    </row>
    <row r="1585" spans="1:10">
      <c r="A1585" t="s">
        <v>397</v>
      </c>
      <c r="B1585" t="s">
        <v>152</v>
      </c>
      <c r="C1585" t="s">
        <v>360</v>
      </c>
      <c r="D1585" t="s">
        <v>356</v>
      </c>
      <c r="E1585">
        <v>374.894792165409</v>
      </c>
      <c r="F1585">
        <v>119.26296677359301</v>
      </c>
      <c r="G1585">
        <v>18.42246618399</v>
      </c>
      <c r="H1585">
        <v>24.209774296997601</v>
      </c>
      <c r="I1585">
        <v>28.565948560237</v>
      </c>
      <c r="J1585">
        <v>339.196010876424</v>
      </c>
    </row>
    <row r="1586" spans="1:10">
      <c r="A1586" t="s">
        <v>397</v>
      </c>
      <c r="B1586" t="s">
        <v>153</v>
      </c>
      <c r="C1586" t="s">
        <v>359</v>
      </c>
      <c r="D1586" t="s">
        <v>355</v>
      </c>
      <c r="E1586">
        <v>257.105393107883</v>
      </c>
      <c r="F1586">
        <v>117.817993072593</v>
      </c>
      <c r="G1586">
        <v>49.411031564471102</v>
      </c>
      <c r="H1586">
        <v>51.037116314435899</v>
      </c>
      <c r="I1586">
        <v>82.701045949953198</v>
      </c>
      <c r="J1586">
        <v>542.95899296149105</v>
      </c>
    </row>
    <row r="1587" spans="1:10">
      <c r="A1587" t="s">
        <v>397</v>
      </c>
      <c r="B1587" t="s">
        <v>153</v>
      </c>
      <c r="C1587" t="s">
        <v>359</v>
      </c>
      <c r="D1587" t="s">
        <v>356</v>
      </c>
      <c r="E1587">
        <v>257.10539310788403</v>
      </c>
      <c r="F1587">
        <v>118.136183714434</v>
      </c>
      <c r="G1587">
        <v>49.881085255372703</v>
      </c>
      <c r="H1587">
        <v>51.057781936582998</v>
      </c>
      <c r="I1587">
        <v>76.476089028531206</v>
      </c>
      <c r="J1587">
        <v>430.92571981709699</v>
      </c>
    </row>
    <row r="1588" spans="1:10">
      <c r="A1588" t="s">
        <v>397</v>
      </c>
      <c r="B1588" t="s">
        <v>153</v>
      </c>
      <c r="C1588" t="s">
        <v>360</v>
      </c>
      <c r="D1588" t="s">
        <v>355</v>
      </c>
      <c r="E1588">
        <v>335.192285148238</v>
      </c>
      <c r="F1588">
        <v>112.72937491946399</v>
      </c>
      <c r="G1588">
        <v>22.633587010505099</v>
      </c>
      <c r="H1588">
        <v>25.406666125317901</v>
      </c>
      <c r="I1588">
        <v>36.791772248318402</v>
      </c>
      <c r="J1588">
        <v>361.93533299908</v>
      </c>
    </row>
    <row r="1589" spans="1:10">
      <c r="A1589" t="s">
        <v>397</v>
      </c>
      <c r="B1589" t="s">
        <v>153</v>
      </c>
      <c r="C1589" t="s">
        <v>360</v>
      </c>
      <c r="D1589" t="s">
        <v>356</v>
      </c>
      <c r="E1589">
        <v>335.19228514822902</v>
      </c>
      <c r="F1589">
        <v>112.90067856156</v>
      </c>
      <c r="G1589">
        <v>22.762465973670899</v>
      </c>
      <c r="H1589">
        <v>25.415460065801401</v>
      </c>
      <c r="I1589">
        <v>35.939895982597598</v>
      </c>
      <c r="J1589">
        <v>429.72647826606999</v>
      </c>
    </row>
    <row r="1590" spans="1:10">
      <c r="A1590" t="s">
        <v>397</v>
      </c>
      <c r="B1590" t="s">
        <v>154</v>
      </c>
      <c r="C1590" t="s">
        <v>359</v>
      </c>
      <c r="D1590" t="s">
        <v>355</v>
      </c>
      <c r="E1590">
        <v>277.01721204196502</v>
      </c>
      <c r="F1590">
        <v>72.038450205832504</v>
      </c>
      <c r="G1590">
        <v>27.9684791717957</v>
      </c>
      <c r="H1590">
        <v>27.7482330195968</v>
      </c>
      <c r="I1590">
        <v>48.0509198005455</v>
      </c>
      <c r="J1590">
        <v>1073.55550060672</v>
      </c>
    </row>
    <row r="1591" spans="1:10">
      <c r="A1591" t="s">
        <v>397</v>
      </c>
      <c r="B1591" t="s">
        <v>154</v>
      </c>
      <c r="C1591" t="s">
        <v>359</v>
      </c>
      <c r="D1591" t="s">
        <v>356</v>
      </c>
      <c r="E1591">
        <v>277.01721204197997</v>
      </c>
      <c r="F1591">
        <v>72.425625547461607</v>
      </c>
      <c r="G1591">
        <v>28.445224925631301</v>
      </c>
      <c r="H1591">
        <v>27.775506618735001</v>
      </c>
      <c r="I1591">
        <v>43.135198027448403</v>
      </c>
      <c r="J1591">
        <v>995.80295222982704</v>
      </c>
    </row>
    <row r="1592" spans="1:10">
      <c r="A1592" t="s">
        <v>397</v>
      </c>
      <c r="B1592" t="s">
        <v>154</v>
      </c>
      <c r="C1592" t="s">
        <v>360</v>
      </c>
      <c r="D1592" t="s">
        <v>355</v>
      </c>
      <c r="E1592">
        <v>107.06634391973699</v>
      </c>
      <c r="F1592">
        <v>24.393532658182899</v>
      </c>
      <c r="G1592">
        <v>18.595703746427802</v>
      </c>
      <c r="H1592">
        <v>21.998332684306899</v>
      </c>
      <c r="I1592">
        <v>30.010816530086402</v>
      </c>
      <c r="J1592">
        <v>387.730429328056</v>
      </c>
    </row>
    <row r="1593" spans="1:10">
      <c r="A1593" t="s">
        <v>397</v>
      </c>
      <c r="B1593" t="s">
        <v>154</v>
      </c>
      <c r="C1593" t="s">
        <v>360</v>
      </c>
      <c r="D1593" t="s">
        <v>356</v>
      </c>
      <c r="E1593">
        <v>107.06634391975</v>
      </c>
      <c r="F1593">
        <v>24.552101281599199</v>
      </c>
      <c r="G1593">
        <v>18.870586065854202</v>
      </c>
      <c r="H1593">
        <v>22.0087491799706</v>
      </c>
      <c r="I1593">
        <v>30.269006836909298</v>
      </c>
      <c r="J1593">
        <v>361.30408396781701</v>
      </c>
    </row>
    <row r="1594" spans="1:10">
      <c r="A1594" t="s">
        <v>397</v>
      </c>
      <c r="B1594" t="s">
        <v>155</v>
      </c>
      <c r="C1594" t="s">
        <v>359</v>
      </c>
      <c r="D1594" t="s">
        <v>355</v>
      </c>
      <c r="E1594">
        <v>185.18442367199</v>
      </c>
      <c r="F1594">
        <v>83.135677724416098</v>
      </c>
      <c r="G1594">
        <v>25.6889464898398</v>
      </c>
      <c r="H1594">
        <v>51.5864068428411</v>
      </c>
      <c r="I1594">
        <v>44.326021211398697</v>
      </c>
      <c r="J1594">
        <v>1019.42944687992</v>
      </c>
    </row>
    <row r="1595" spans="1:10">
      <c r="A1595" t="s">
        <v>397</v>
      </c>
      <c r="B1595" t="s">
        <v>155</v>
      </c>
      <c r="C1595" t="s">
        <v>359</v>
      </c>
      <c r="D1595" t="s">
        <v>356</v>
      </c>
      <c r="E1595">
        <v>185.184423672067</v>
      </c>
      <c r="F1595">
        <v>83.521820476871099</v>
      </c>
      <c r="G1595">
        <v>26.161973399760999</v>
      </c>
      <c r="H1595">
        <v>51.616814746180999</v>
      </c>
      <c r="I1595">
        <v>39.669651226022303</v>
      </c>
      <c r="J1595">
        <v>912.09249754144298</v>
      </c>
    </row>
    <row r="1596" spans="1:10">
      <c r="A1596" t="s">
        <v>397</v>
      </c>
      <c r="B1596" t="s">
        <v>155</v>
      </c>
      <c r="C1596" t="s">
        <v>360</v>
      </c>
      <c r="D1596" t="s">
        <v>355</v>
      </c>
      <c r="E1596">
        <v>71.929667599708196</v>
      </c>
      <c r="F1596">
        <v>31.586340991122501</v>
      </c>
      <c r="G1596">
        <v>17.905296535019598</v>
      </c>
      <c r="H1596">
        <v>26.107511878587701</v>
      </c>
      <c r="I1596">
        <v>28.860034782240199</v>
      </c>
      <c r="J1596">
        <v>378.67193887276397</v>
      </c>
    </row>
    <row r="1597" spans="1:10">
      <c r="A1597" t="s">
        <v>397</v>
      </c>
      <c r="B1597" t="s">
        <v>155</v>
      </c>
      <c r="C1597" t="s">
        <v>360</v>
      </c>
      <c r="D1597" t="s">
        <v>356</v>
      </c>
      <c r="E1597">
        <v>71.9296675997237</v>
      </c>
      <c r="F1597">
        <v>31.736120977177801</v>
      </c>
      <c r="G1597">
        <v>18.1796430761752</v>
      </c>
      <c r="H1597">
        <v>26.120052389803401</v>
      </c>
      <c r="I1597">
        <v>29.223667060700599</v>
      </c>
      <c r="J1597">
        <v>333.21415051705998</v>
      </c>
    </row>
    <row r="1598" spans="1:10">
      <c r="A1598" t="s">
        <v>397</v>
      </c>
      <c r="B1598" t="s">
        <v>156</v>
      </c>
      <c r="C1598" t="s">
        <v>359</v>
      </c>
      <c r="D1598" t="s">
        <v>355</v>
      </c>
      <c r="E1598">
        <v>342.97973302400101</v>
      </c>
      <c r="F1598">
        <v>79.537559016106599</v>
      </c>
      <c r="G1598">
        <v>19.214157895503799</v>
      </c>
      <c r="H1598">
        <v>33.094081166539702</v>
      </c>
      <c r="I1598">
        <v>34.591372759314503</v>
      </c>
      <c r="J1598">
        <v>1080.6801737502999</v>
      </c>
    </row>
    <row r="1599" spans="1:10">
      <c r="A1599" t="s">
        <v>397</v>
      </c>
      <c r="B1599" t="s">
        <v>156</v>
      </c>
      <c r="C1599" t="s">
        <v>359</v>
      </c>
      <c r="D1599" t="s">
        <v>356</v>
      </c>
      <c r="E1599">
        <v>342.97973302387697</v>
      </c>
      <c r="F1599">
        <v>79.949908030080607</v>
      </c>
      <c r="G1599">
        <v>19.683225849111</v>
      </c>
      <c r="H1599">
        <v>33.121464294952901</v>
      </c>
      <c r="I1599">
        <v>28.903927016666099</v>
      </c>
      <c r="J1599">
        <v>989.24065516421695</v>
      </c>
    </row>
    <row r="1600" spans="1:10">
      <c r="A1600" t="s">
        <v>397</v>
      </c>
      <c r="B1600" t="s">
        <v>156</v>
      </c>
      <c r="C1600" t="s">
        <v>360</v>
      </c>
      <c r="D1600" t="s">
        <v>355</v>
      </c>
      <c r="E1600">
        <v>170.65102664659699</v>
      </c>
      <c r="F1600">
        <v>29.326484529480801</v>
      </c>
      <c r="G1600">
        <v>12.7502942205141</v>
      </c>
      <c r="H1600">
        <v>22.642217260383902</v>
      </c>
      <c r="I1600">
        <v>20.215148439065601</v>
      </c>
      <c r="J1600">
        <v>391.69984578882497</v>
      </c>
    </row>
    <row r="1601" spans="1:10">
      <c r="A1601" t="s">
        <v>397</v>
      </c>
      <c r="B1601" t="s">
        <v>156</v>
      </c>
      <c r="C1601" t="s">
        <v>360</v>
      </c>
      <c r="D1601" t="s">
        <v>356</v>
      </c>
      <c r="E1601">
        <v>170.651026646574</v>
      </c>
      <c r="F1601">
        <v>29.495802463799699</v>
      </c>
      <c r="G1601">
        <v>13.074975325238301</v>
      </c>
      <c r="H1601">
        <v>22.653811253858802</v>
      </c>
      <c r="I1601">
        <v>21.670487728110299</v>
      </c>
      <c r="J1601">
        <v>358.28283426338999</v>
      </c>
    </row>
    <row r="1602" spans="1:10">
      <c r="A1602" t="s">
        <v>397</v>
      </c>
      <c r="B1602" t="s">
        <v>157</v>
      </c>
      <c r="C1602" t="s">
        <v>359</v>
      </c>
      <c r="D1602" t="s">
        <v>355</v>
      </c>
      <c r="E1602">
        <v>466.07769619839598</v>
      </c>
      <c r="F1602">
        <v>89.674587097210207</v>
      </c>
      <c r="G1602">
        <v>12.6266573420626</v>
      </c>
      <c r="H1602">
        <v>54.168645007520702</v>
      </c>
      <c r="I1602">
        <v>23.808686055995601</v>
      </c>
      <c r="J1602">
        <v>1025.4421074172501</v>
      </c>
    </row>
    <row r="1603" spans="1:10">
      <c r="A1603" t="s">
        <v>397</v>
      </c>
      <c r="B1603" t="s">
        <v>157</v>
      </c>
      <c r="C1603" t="s">
        <v>359</v>
      </c>
      <c r="D1603" t="s">
        <v>356</v>
      </c>
      <c r="E1603">
        <v>466.07769619826598</v>
      </c>
      <c r="F1603">
        <v>90.079490912945303</v>
      </c>
      <c r="G1603">
        <v>13.044913528557</v>
      </c>
      <c r="H1603">
        <v>54.1993393710531</v>
      </c>
      <c r="I1603">
        <v>19.4584783773029</v>
      </c>
      <c r="J1603">
        <v>906.93257065573903</v>
      </c>
    </row>
    <row r="1604" spans="1:10">
      <c r="A1604" t="s">
        <v>397</v>
      </c>
      <c r="B1604" t="s">
        <v>157</v>
      </c>
      <c r="C1604" t="s">
        <v>360</v>
      </c>
      <c r="D1604" t="s">
        <v>355</v>
      </c>
      <c r="E1604">
        <v>171.05936485590701</v>
      </c>
      <c r="F1604">
        <v>31.625746272376301</v>
      </c>
      <c r="G1604">
        <v>12.655453628824301</v>
      </c>
      <c r="H1604">
        <v>26.334759592102401</v>
      </c>
      <c r="I1604">
        <v>19.603942185795098</v>
      </c>
      <c r="J1604">
        <v>378.51112375633602</v>
      </c>
    </row>
    <row r="1605" spans="1:10">
      <c r="A1605" t="s">
        <v>397</v>
      </c>
      <c r="B1605" t="s">
        <v>157</v>
      </c>
      <c r="C1605" t="s">
        <v>360</v>
      </c>
      <c r="D1605" t="s">
        <v>356</v>
      </c>
      <c r="E1605">
        <v>171.05936485586901</v>
      </c>
      <c r="F1605">
        <v>31.774047614226301</v>
      </c>
      <c r="G1605">
        <v>12.948534772116099</v>
      </c>
      <c r="H1605">
        <v>26.348011832599301</v>
      </c>
      <c r="I1605">
        <v>21.879677164109001</v>
      </c>
      <c r="J1605">
        <v>332.95936676828097</v>
      </c>
    </row>
    <row r="1606" spans="1:10">
      <c r="A1606" t="s">
        <v>397</v>
      </c>
      <c r="B1606" t="s">
        <v>158</v>
      </c>
      <c r="C1606" t="s">
        <v>359</v>
      </c>
      <c r="D1606" t="s">
        <v>355</v>
      </c>
      <c r="E1606">
        <v>6275.5284153653101</v>
      </c>
      <c r="F1606">
        <v>2009.0719262243799</v>
      </c>
      <c r="G1606">
        <v>1607.15329942174</v>
      </c>
      <c r="H1606">
        <v>4040.0010208342201</v>
      </c>
      <c r="I1606">
        <v>25889.3100475721</v>
      </c>
      <c r="J1606">
        <v>33549.960844462701</v>
      </c>
    </row>
    <row r="1607" spans="1:10">
      <c r="A1607" t="s">
        <v>397</v>
      </c>
      <c r="B1607" t="s">
        <v>158</v>
      </c>
      <c r="C1607" t="s">
        <v>359</v>
      </c>
      <c r="D1607" t="s">
        <v>356</v>
      </c>
      <c r="E1607">
        <v>6275.5284153655302</v>
      </c>
      <c r="F1607">
        <v>2009.3122526094701</v>
      </c>
      <c r="G1607">
        <v>1609.79583545367</v>
      </c>
      <c r="H1607">
        <v>4040.3454775785299</v>
      </c>
      <c r="I1607">
        <v>24450.2791269728</v>
      </c>
      <c r="J1607">
        <v>33075.347737676901</v>
      </c>
    </row>
    <row r="1608" spans="1:10">
      <c r="A1608" t="s">
        <v>397</v>
      </c>
      <c r="B1608" t="s">
        <v>158</v>
      </c>
      <c r="C1608" t="s">
        <v>360</v>
      </c>
      <c r="D1608" t="s">
        <v>355</v>
      </c>
      <c r="E1608">
        <v>4224.7590547019799</v>
      </c>
      <c r="F1608">
        <v>2042.14892442324</v>
      </c>
      <c r="G1608">
        <v>661.18335033600101</v>
      </c>
      <c r="H1608">
        <v>3832.5820756193102</v>
      </c>
      <c r="I1608">
        <v>12042.1034168846</v>
      </c>
      <c r="J1608">
        <v>41708.878771165997</v>
      </c>
    </row>
    <row r="1609" spans="1:10">
      <c r="A1609" t="s">
        <v>397</v>
      </c>
      <c r="B1609" t="s">
        <v>158</v>
      </c>
      <c r="C1609" t="s">
        <v>360</v>
      </c>
      <c r="D1609" t="s">
        <v>356</v>
      </c>
      <c r="E1609">
        <v>4224.7590547051104</v>
      </c>
      <c r="F1609">
        <v>2038.76697448817</v>
      </c>
      <c r="G1609">
        <v>661.87874819163005</v>
      </c>
      <c r="H1609">
        <v>3833.8519403615101</v>
      </c>
      <c r="I1609">
        <v>12174.5571809062</v>
      </c>
      <c r="J1609">
        <v>44695.788987614003</v>
      </c>
    </row>
    <row r="1610" spans="1:10">
      <c r="A1610" t="s">
        <v>397</v>
      </c>
      <c r="B1610" t="s">
        <v>159</v>
      </c>
      <c r="C1610" t="s">
        <v>359</v>
      </c>
      <c r="D1610" t="s">
        <v>355</v>
      </c>
      <c r="E1610">
        <v>3052.3717183246599</v>
      </c>
      <c r="F1610">
        <v>741.51211405403001</v>
      </c>
      <c r="G1610">
        <v>541.57617150321698</v>
      </c>
      <c r="H1610">
        <v>1866.9775193585799</v>
      </c>
      <c r="I1610">
        <v>3895.0580455734898</v>
      </c>
      <c r="J1610">
        <v>11606.8582682787</v>
      </c>
    </row>
    <row r="1611" spans="1:10">
      <c r="A1611" t="s">
        <v>397</v>
      </c>
      <c r="B1611" t="s">
        <v>159</v>
      </c>
      <c r="C1611" t="s">
        <v>359</v>
      </c>
      <c r="D1611" t="s">
        <v>356</v>
      </c>
      <c r="E1611">
        <v>3052.3717183244198</v>
      </c>
      <c r="F1611">
        <v>741.98354059913299</v>
      </c>
      <c r="G1611">
        <v>543.33382409317596</v>
      </c>
      <c r="H1611">
        <v>1867.7737076498499</v>
      </c>
      <c r="I1611">
        <v>3074.93706413256</v>
      </c>
      <c r="J1611">
        <v>10945.2540628231</v>
      </c>
    </row>
    <row r="1612" spans="1:10">
      <c r="A1612" t="s">
        <v>397</v>
      </c>
      <c r="B1612" t="s">
        <v>159</v>
      </c>
      <c r="C1612" t="s">
        <v>360</v>
      </c>
      <c r="D1612" t="s">
        <v>355</v>
      </c>
      <c r="E1612">
        <v>1139.8074052885299</v>
      </c>
      <c r="F1612">
        <v>553.46087101511705</v>
      </c>
      <c r="G1612">
        <v>192.37274996565799</v>
      </c>
      <c r="H1612">
        <v>948.20564061355299</v>
      </c>
      <c r="I1612">
        <v>1667.8803917805701</v>
      </c>
      <c r="J1612">
        <v>11863.265704802599</v>
      </c>
    </row>
    <row r="1613" spans="1:10">
      <c r="A1613" t="s">
        <v>397</v>
      </c>
      <c r="B1613" t="s">
        <v>159</v>
      </c>
      <c r="C1613" t="s">
        <v>360</v>
      </c>
      <c r="D1613" t="s">
        <v>356</v>
      </c>
      <c r="E1613">
        <v>1139.8074052884799</v>
      </c>
      <c r="F1613">
        <v>552.28498517633</v>
      </c>
      <c r="G1613">
        <v>193.042999990326</v>
      </c>
      <c r="H1613">
        <v>948.21639344265998</v>
      </c>
      <c r="I1613">
        <v>1449.4131727934</v>
      </c>
      <c r="J1613">
        <v>12591.4721721561</v>
      </c>
    </row>
    <row r="1614" spans="1:10">
      <c r="A1614" t="s">
        <v>397</v>
      </c>
      <c r="B1614" t="s">
        <v>160</v>
      </c>
      <c r="C1614" t="s">
        <v>359</v>
      </c>
      <c r="D1614" t="s">
        <v>355</v>
      </c>
      <c r="E1614">
        <v>3558.3207799680699</v>
      </c>
      <c r="F1614">
        <v>1189.7080890114601</v>
      </c>
      <c r="G1614">
        <v>503.379163846202</v>
      </c>
      <c r="H1614">
        <v>2426.9793793812801</v>
      </c>
      <c r="I1614">
        <v>8317.8427087508899</v>
      </c>
      <c r="J1614">
        <v>22232.9922809208</v>
      </c>
    </row>
    <row r="1615" spans="1:10">
      <c r="A1615" t="s">
        <v>397</v>
      </c>
      <c r="B1615" t="s">
        <v>160</v>
      </c>
      <c r="C1615" t="s">
        <v>359</v>
      </c>
      <c r="D1615" t="s">
        <v>356</v>
      </c>
      <c r="E1615">
        <v>3558.3207799684001</v>
      </c>
      <c r="F1615">
        <v>1190.2139459457801</v>
      </c>
      <c r="G1615">
        <v>504.58032087508701</v>
      </c>
      <c r="H1615">
        <v>2427.5000820964701</v>
      </c>
      <c r="I1615">
        <v>8753.5454267507903</v>
      </c>
      <c r="J1615">
        <v>22298.2102674364</v>
      </c>
    </row>
    <row r="1616" spans="1:10">
      <c r="A1616" t="s">
        <v>397</v>
      </c>
      <c r="B1616" t="s">
        <v>160</v>
      </c>
      <c r="C1616" t="s">
        <v>360</v>
      </c>
      <c r="D1616" t="s">
        <v>355</v>
      </c>
      <c r="E1616">
        <v>2992.7604786742199</v>
      </c>
      <c r="F1616">
        <v>1478.9216049505701</v>
      </c>
      <c r="G1616">
        <v>494.37011039492802</v>
      </c>
      <c r="H1616">
        <v>3183.69999228088</v>
      </c>
      <c r="I1616">
        <v>11051.2343770523</v>
      </c>
      <c r="J1616">
        <v>30603.154520161999</v>
      </c>
    </row>
    <row r="1617" spans="1:10">
      <c r="A1617" t="s">
        <v>397</v>
      </c>
      <c r="B1617" t="s">
        <v>160</v>
      </c>
      <c r="C1617" t="s">
        <v>360</v>
      </c>
      <c r="D1617" t="s">
        <v>356</v>
      </c>
      <c r="E1617">
        <v>2992.76047867446</v>
      </c>
      <c r="F1617">
        <v>1476.97602052772</v>
      </c>
      <c r="G1617">
        <v>493.915156699845</v>
      </c>
      <c r="H1617">
        <v>3183.1164784206499</v>
      </c>
      <c r="I1617">
        <v>12034.8469359951</v>
      </c>
      <c r="J1617">
        <v>33587.353915999498</v>
      </c>
    </row>
    <row r="1618" spans="1:10">
      <c r="A1618" t="s">
        <v>398</v>
      </c>
      <c r="B1618" t="s">
        <v>136</v>
      </c>
      <c r="C1618" t="s">
        <v>359</v>
      </c>
      <c r="D1618" t="s">
        <v>355</v>
      </c>
      <c r="E1618">
        <v>165.150113169788</v>
      </c>
      <c r="F1618">
        <v>56.4730604680799</v>
      </c>
      <c r="G1618">
        <v>21.557501880682199</v>
      </c>
      <c r="H1618">
        <v>50.969968605070498</v>
      </c>
      <c r="I1618">
        <v>41.0776546116834</v>
      </c>
      <c r="J1618">
        <v>794.94161820895499</v>
      </c>
    </row>
    <row r="1619" spans="1:10">
      <c r="A1619" t="s">
        <v>398</v>
      </c>
      <c r="B1619" t="s">
        <v>136</v>
      </c>
      <c r="C1619" t="s">
        <v>359</v>
      </c>
      <c r="D1619" t="s">
        <v>356</v>
      </c>
      <c r="E1619">
        <v>165.15011316975799</v>
      </c>
      <c r="F1619">
        <v>56.837827214221598</v>
      </c>
      <c r="G1619">
        <v>22.2550225826622</v>
      </c>
      <c r="H1619">
        <v>50.993417214695903</v>
      </c>
      <c r="I1619">
        <v>31.182789259314902</v>
      </c>
      <c r="J1619">
        <v>761.28671423897799</v>
      </c>
    </row>
    <row r="1620" spans="1:10">
      <c r="A1620" t="s">
        <v>398</v>
      </c>
      <c r="B1620" t="s">
        <v>136</v>
      </c>
      <c r="C1620" t="s">
        <v>360</v>
      </c>
      <c r="D1620" t="s">
        <v>355</v>
      </c>
      <c r="E1620">
        <v>158.32707468174101</v>
      </c>
      <c r="F1620">
        <v>31.660276215396099</v>
      </c>
      <c r="G1620">
        <v>7.9337302072488898</v>
      </c>
      <c r="H1620">
        <v>29.9026634779194</v>
      </c>
      <c r="I1620">
        <v>14.865402347920901</v>
      </c>
      <c r="J1620">
        <v>385.103437105095</v>
      </c>
    </row>
    <row r="1621" spans="1:10">
      <c r="A1621" t="s">
        <v>398</v>
      </c>
      <c r="B1621" t="s">
        <v>136</v>
      </c>
      <c r="C1621" t="s">
        <v>360</v>
      </c>
      <c r="D1621" t="s">
        <v>356</v>
      </c>
      <c r="E1621">
        <v>158.32707468171199</v>
      </c>
      <c r="F1621">
        <v>31.688347743501598</v>
      </c>
      <c r="G1621">
        <v>8.1510531980333507</v>
      </c>
      <c r="H1621">
        <v>29.9128416402285</v>
      </c>
      <c r="I1621">
        <v>11.6364706982058</v>
      </c>
      <c r="J1621">
        <v>391.29899703501798</v>
      </c>
    </row>
    <row r="1622" spans="1:10">
      <c r="A1622" t="s">
        <v>398</v>
      </c>
      <c r="B1622" t="s">
        <v>137</v>
      </c>
      <c r="C1622" t="s">
        <v>359</v>
      </c>
      <c r="D1622" t="s">
        <v>355</v>
      </c>
      <c r="E1622">
        <v>307.85562711114397</v>
      </c>
      <c r="F1622">
        <v>29.4761221493848</v>
      </c>
      <c r="G1622">
        <v>44.534106558695001</v>
      </c>
      <c r="H1622">
        <v>29.076482703357499</v>
      </c>
      <c r="I1622">
        <v>77.277237203179993</v>
      </c>
      <c r="J1622">
        <v>198.30711704345799</v>
      </c>
    </row>
    <row r="1623" spans="1:10">
      <c r="A1623" t="s">
        <v>398</v>
      </c>
      <c r="B1623" t="s">
        <v>137</v>
      </c>
      <c r="C1623" t="s">
        <v>359</v>
      </c>
      <c r="D1623" t="s">
        <v>356</v>
      </c>
      <c r="E1623">
        <v>307.85562711114198</v>
      </c>
      <c r="F1623">
        <v>29.528904750968199</v>
      </c>
      <c r="G1623">
        <v>45.229688887313102</v>
      </c>
      <c r="H1623">
        <v>29.098003601334302</v>
      </c>
      <c r="I1623">
        <v>67.364958944915301</v>
      </c>
      <c r="J1623">
        <v>202.733015786354</v>
      </c>
    </row>
    <row r="1624" spans="1:10">
      <c r="A1624" t="s">
        <v>398</v>
      </c>
      <c r="B1624" t="s">
        <v>137</v>
      </c>
      <c r="C1624" t="s">
        <v>360</v>
      </c>
      <c r="D1624" t="s">
        <v>355</v>
      </c>
      <c r="E1624">
        <v>576.70356714959996</v>
      </c>
      <c r="F1624">
        <v>46.955129392299</v>
      </c>
      <c r="G1624">
        <v>16.847044072968799</v>
      </c>
      <c r="H1624">
        <v>20.8808487635505</v>
      </c>
      <c r="I1624">
        <v>29.060596259196199</v>
      </c>
      <c r="J1624">
        <v>279.344854150007</v>
      </c>
    </row>
    <row r="1625" spans="1:10">
      <c r="A1625" t="s">
        <v>398</v>
      </c>
      <c r="B1625" t="s">
        <v>137</v>
      </c>
      <c r="C1625" t="s">
        <v>360</v>
      </c>
      <c r="D1625" t="s">
        <v>356</v>
      </c>
      <c r="E1625">
        <v>576.70356714961201</v>
      </c>
      <c r="F1625">
        <v>47.008253330928</v>
      </c>
      <c r="G1625">
        <v>17.081230872765399</v>
      </c>
      <c r="H1625">
        <v>20.890115800801102</v>
      </c>
      <c r="I1625">
        <v>25.594769934897698</v>
      </c>
      <c r="J1625">
        <v>331.75600048537098</v>
      </c>
    </row>
    <row r="1626" spans="1:10">
      <c r="A1626" t="s">
        <v>398</v>
      </c>
      <c r="B1626" t="s">
        <v>138</v>
      </c>
      <c r="C1626" t="s">
        <v>359</v>
      </c>
      <c r="D1626" t="s">
        <v>355</v>
      </c>
      <c r="E1626">
        <v>177.10174989298099</v>
      </c>
      <c r="F1626">
        <v>15.5127256783828</v>
      </c>
      <c r="G1626">
        <v>50.241490666835901</v>
      </c>
      <c r="H1626">
        <v>36.091138443276101</v>
      </c>
      <c r="I1626">
        <v>86.310263975893506</v>
      </c>
      <c r="J1626">
        <v>134.55236659811101</v>
      </c>
    </row>
    <row r="1627" spans="1:10">
      <c r="A1627" t="s">
        <v>398</v>
      </c>
      <c r="B1627" t="s">
        <v>138</v>
      </c>
      <c r="C1627" t="s">
        <v>359</v>
      </c>
      <c r="D1627" t="s">
        <v>356</v>
      </c>
      <c r="E1627">
        <v>177.10174989298301</v>
      </c>
      <c r="F1627">
        <v>15.5328816928008</v>
      </c>
      <c r="G1627">
        <v>50.936934118510202</v>
      </c>
      <c r="H1627">
        <v>36.114061473986801</v>
      </c>
      <c r="I1627">
        <v>76.469322341729793</v>
      </c>
      <c r="J1627">
        <v>147.32093597669299</v>
      </c>
    </row>
    <row r="1628" spans="1:10">
      <c r="A1628" t="s">
        <v>398</v>
      </c>
      <c r="B1628" t="s">
        <v>138</v>
      </c>
      <c r="C1628" t="s">
        <v>360</v>
      </c>
      <c r="D1628" t="s">
        <v>355</v>
      </c>
      <c r="E1628">
        <v>499.84140807166898</v>
      </c>
      <c r="F1628">
        <v>41.907411265939302</v>
      </c>
      <c r="G1628">
        <v>19.090713490567499</v>
      </c>
      <c r="H1628">
        <v>22.933080571019001</v>
      </c>
      <c r="I1628">
        <v>32.613763507135801</v>
      </c>
      <c r="J1628">
        <v>293.01660739760001</v>
      </c>
    </row>
    <row r="1629" spans="1:10">
      <c r="A1629" t="s">
        <v>398</v>
      </c>
      <c r="B1629" t="s">
        <v>138</v>
      </c>
      <c r="C1629" t="s">
        <v>360</v>
      </c>
      <c r="D1629" t="s">
        <v>356</v>
      </c>
      <c r="E1629">
        <v>499.84140807167898</v>
      </c>
      <c r="F1629">
        <v>41.951202044660903</v>
      </c>
      <c r="G1629">
        <v>19.3250825973311</v>
      </c>
      <c r="H1629">
        <v>22.942965565501201</v>
      </c>
      <c r="I1629">
        <v>29.1756946371206</v>
      </c>
      <c r="J1629">
        <v>347.06275138534198</v>
      </c>
    </row>
    <row r="1630" spans="1:10">
      <c r="A1630" t="s">
        <v>398</v>
      </c>
      <c r="B1630" t="s">
        <v>139</v>
      </c>
      <c r="C1630" t="s">
        <v>359</v>
      </c>
      <c r="D1630" t="s">
        <v>355</v>
      </c>
      <c r="E1630">
        <v>300.24352763435797</v>
      </c>
      <c r="F1630">
        <v>38.607059452683501</v>
      </c>
      <c r="G1630">
        <v>44.3501250417142</v>
      </c>
      <c r="H1630">
        <v>28.762586570680899</v>
      </c>
      <c r="I1630">
        <v>76.987535141578505</v>
      </c>
      <c r="J1630">
        <v>324.235721074102</v>
      </c>
    </row>
    <row r="1631" spans="1:10">
      <c r="A1631" t="s">
        <v>398</v>
      </c>
      <c r="B1631" t="s">
        <v>139</v>
      </c>
      <c r="C1631" t="s">
        <v>359</v>
      </c>
      <c r="D1631" t="s">
        <v>356</v>
      </c>
      <c r="E1631">
        <v>300.24352763435598</v>
      </c>
      <c r="F1631">
        <v>38.789952687138403</v>
      </c>
      <c r="G1631">
        <v>45.044916888608903</v>
      </c>
      <c r="H1631">
        <v>28.7840845123938</v>
      </c>
      <c r="I1631">
        <v>67.070245217016705</v>
      </c>
      <c r="J1631">
        <v>294.675011128726</v>
      </c>
    </row>
    <row r="1632" spans="1:10">
      <c r="A1632" t="s">
        <v>398</v>
      </c>
      <c r="B1632" t="s">
        <v>139</v>
      </c>
      <c r="C1632" t="s">
        <v>360</v>
      </c>
      <c r="D1632" t="s">
        <v>355</v>
      </c>
      <c r="E1632">
        <v>669.79911925771296</v>
      </c>
      <c r="F1632">
        <v>55.268203928433103</v>
      </c>
      <c r="G1632">
        <v>16.708216893213802</v>
      </c>
      <c r="H1632">
        <v>20.789824562833999</v>
      </c>
      <c r="I1632">
        <v>28.844786075096401</v>
      </c>
      <c r="J1632">
        <v>347.50056032573502</v>
      </c>
    </row>
    <row r="1633" spans="1:10">
      <c r="A1633" t="s">
        <v>398</v>
      </c>
      <c r="B1633" t="s">
        <v>139</v>
      </c>
      <c r="C1633" t="s">
        <v>360</v>
      </c>
      <c r="D1633" t="s">
        <v>356</v>
      </c>
      <c r="E1633">
        <v>669.79911925770602</v>
      </c>
      <c r="F1633">
        <v>55.356200983696198</v>
      </c>
      <c r="G1633">
        <v>16.942578102292401</v>
      </c>
      <c r="H1633">
        <v>20.798969464758599</v>
      </c>
      <c r="I1633">
        <v>25.3683399559911</v>
      </c>
      <c r="J1633">
        <v>402.43930270563698</v>
      </c>
    </row>
    <row r="1634" spans="1:10">
      <c r="A1634" t="s">
        <v>398</v>
      </c>
      <c r="B1634" t="s">
        <v>140</v>
      </c>
      <c r="C1634" t="s">
        <v>359</v>
      </c>
      <c r="D1634" t="s">
        <v>355</v>
      </c>
      <c r="E1634">
        <v>573.62138628511502</v>
      </c>
      <c r="F1634">
        <v>68.051434570775399</v>
      </c>
      <c r="G1634">
        <v>40.152290576908797</v>
      </c>
      <c r="H1634">
        <v>31.971933922807398</v>
      </c>
      <c r="I1634">
        <v>70.329814462381506</v>
      </c>
      <c r="J1634">
        <v>590.303161854819</v>
      </c>
    </row>
    <row r="1635" spans="1:10">
      <c r="A1635" t="s">
        <v>398</v>
      </c>
      <c r="B1635" t="s">
        <v>140</v>
      </c>
      <c r="C1635" t="s">
        <v>359</v>
      </c>
      <c r="D1635" t="s">
        <v>356</v>
      </c>
      <c r="E1635">
        <v>573.62138628508899</v>
      </c>
      <c r="F1635">
        <v>68.399978634459899</v>
      </c>
      <c r="G1635">
        <v>40.8540682485527</v>
      </c>
      <c r="H1635">
        <v>31.993628748213201</v>
      </c>
      <c r="I1635">
        <v>60.407860946597403</v>
      </c>
      <c r="J1635">
        <v>520.76133215179902</v>
      </c>
    </row>
    <row r="1636" spans="1:10">
      <c r="A1636" t="s">
        <v>398</v>
      </c>
      <c r="B1636" t="s">
        <v>140</v>
      </c>
      <c r="C1636" t="s">
        <v>360</v>
      </c>
      <c r="D1636" t="s">
        <v>355</v>
      </c>
      <c r="E1636">
        <v>597.66354671705801</v>
      </c>
      <c r="F1636">
        <v>56.109377957974601</v>
      </c>
      <c r="G1636">
        <v>14.9319983919998</v>
      </c>
      <c r="H1636">
        <v>22.8800888760777</v>
      </c>
      <c r="I1636">
        <v>26.048599291159999</v>
      </c>
      <c r="J1636">
        <v>434.32054446519197</v>
      </c>
    </row>
    <row r="1637" spans="1:10">
      <c r="A1637" t="s">
        <v>398</v>
      </c>
      <c r="B1637" t="s">
        <v>140</v>
      </c>
      <c r="C1637" t="s">
        <v>360</v>
      </c>
      <c r="D1637" t="s">
        <v>356</v>
      </c>
      <c r="E1637">
        <v>597.66354671704198</v>
      </c>
      <c r="F1637">
        <v>56.243158847763702</v>
      </c>
      <c r="G1637">
        <v>15.1705810554582</v>
      </c>
      <c r="H1637">
        <v>22.8890871057474</v>
      </c>
      <c r="I1637">
        <v>22.5183664453827</v>
      </c>
      <c r="J1637">
        <v>471.34827334643302</v>
      </c>
    </row>
    <row r="1638" spans="1:10">
      <c r="A1638" t="s">
        <v>398</v>
      </c>
      <c r="B1638" t="s">
        <v>141</v>
      </c>
      <c r="C1638" t="s">
        <v>359</v>
      </c>
      <c r="D1638" t="s">
        <v>355</v>
      </c>
      <c r="E1638">
        <v>181.944700757541</v>
      </c>
      <c r="F1638">
        <v>45.1603920057632</v>
      </c>
      <c r="G1638">
        <v>19.982058898998201</v>
      </c>
      <c r="H1638">
        <v>47.6864860979735</v>
      </c>
      <c r="I1638">
        <v>38.660597322618599</v>
      </c>
      <c r="J1638">
        <v>787.32876885318001</v>
      </c>
    </row>
    <row r="1639" spans="1:10">
      <c r="A1639" t="s">
        <v>398</v>
      </c>
      <c r="B1639" t="s">
        <v>141</v>
      </c>
      <c r="C1639" t="s">
        <v>359</v>
      </c>
      <c r="D1639" t="s">
        <v>356</v>
      </c>
      <c r="E1639">
        <v>181.94470075764801</v>
      </c>
      <c r="F1639">
        <v>45.625337025688097</v>
      </c>
      <c r="G1639">
        <v>20.694093121739598</v>
      </c>
      <c r="H1639">
        <v>47.709776950645299</v>
      </c>
      <c r="I1639">
        <v>28.745567303629802</v>
      </c>
      <c r="J1639">
        <v>757.77241111612102</v>
      </c>
    </row>
    <row r="1640" spans="1:10">
      <c r="A1640" t="s">
        <v>398</v>
      </c>
      <c r="B1640" t="s">
        <v>141</v>
      </c>
      <c r="C1640" t="s">
        <v>360</v>
      </c>
      <c r="D1640" t="s">
        <v>355</v>
      </c>
      <c r="E1640">
        <v>121.903429128892</v>
      </c>
      <c r="F1640">
        <v>28.217007810127701</v>
      </c>
      <c r="G1640">
        <v>7.5544925530681502</v>
      </c>
      <c r="H1640">
        <v>29.371879750872001</v>
      </c>
      <c r="I1640">
        <v>14.4111936812442</v>
      </c>
      <c r="J1640">
        <v>511.29326611517098</v>
      </c>
    </row>
    <row r="1641" spans="1:10">
      <c r="A1641" t="s">
        <v>398</v>
      </c>
      <c r="B1641" t="s">
        <v>141</v>
      </c>
      <c r="C1641" t="s">
        <v>360</v>
      </c>
      <c r="D1641" t="s">
        <v>356</v>
      </c>
      <c r="E1641">
        <v>121.903429128902</v>
      </c>
      <c r="F1641">
        <v>28.247827902916601</v>
      </c>
      <c r="G1641">
        <v>7.7865806973537897</v>
      </c>
      <c r="H1641">
        <v>29.381613826416501</v>
      </c>
      <c r="I1641">
        <v>10.9189038287572</v>
      </c>
      <c r="J1641">
        <v>523.66847987612095</v>
      </c>
    </row>
    <row r="1642" spans="1:10">
      <c r="A1642" t="s">
        <v>398</v>
      </c>
      <c r="B1642" t="s">
        <v>142</v>
      </c>
      <c r="C1642" t="s">
        <v>359</v>
      </c>
      <c r="D1642" t="s">
        <v>355</v>
      </c>
      <c r="E1642">
        <v>331.51214166724401</v>
      </c>
      <c r="F1642">
        <v>63.485431788457497</v>
      </c>
      <c r="G1642">
        <v>17.218293003951398</v>
      </c>
      <c r="H1642">
        <v>61.952005155760098</v>
      </c>
      <c r="I1642">
        <v>30.492749251835399</v>
      </c>
      <c r="J1642">
        <v>802.94154057248704</v>
      </c>
    </row>
    <row r="1643" spans="1:10">
      <c r="A1643" t="s">
        <v>398</v>
      </c>
      <c r="B1643" t="s">
        <v>142</v>
      </c>
      <c r="C1643" t="s">
        <v>359</v>
      </c>
      <c r="D1643" t="s">
        <v>356</v>
      </c>
      <c r="E1643">
        <v>331.512141667234</v>
      </c>
      <c r="F1643">
        <v>63.875648175206301</v>
      </c>
      <c r="G1643">
        <v>17.5681796343443</v>
      </c>
      <c r="H1643">
        <v>61.976014905878699</v>
      </c>
      <c r="I1643">
        <v>25.810310700918201</v>
      </c>
      <c r="J1643">
        <v>755.11319396958299</v>
      </c>
    </row>
    <row r="1644" spans="1:10">
      <c r="A1644" t="s">
        <v>398</v>
      </c>
      <c r="B1644" t="s">
        <v>142</v>
      </c>
      <c r="C1644" t="s">
        <v>360</v>
      </c>
      <c r="D1644" t="s">
        <v>355</v>
      </c>
      <c r="E1644">
        <v>193.692587722697</v>
      </c>
      <c r="F1644">
        <v>33.607755438019701</v>
      </c>
      <c r="G1644">
        <v>6.9962459487086601</v>
      </c>
      <c r="H1644">
        <v>32.369692601955997</v>
      </c>
      <c r="I1644">
        <v>12.0149100036785</v>
      </c>
      <c r="J1644">
        <v>387.33875101084101</v>
      </c>
    </row>
    <row r="1645" spans="1:10">
      <c r="A1645" t="s">
        <v>398</v>
      </c>
      <c r="B1645" t="s">
        <v>142</v>
      </c>
      <c r="C1645" t="s">
        <v>360</v>
      </c>
      <c r="D1645" t="s">
        <v>356</v>
      </c>
      <c r="E1645">
        <v>193.69258772272099</v>
      </c>
      <c r="F1645">
        <v>33.647444853595601</v>
      </c>
      <c r="G1645">
        <v>7.1084068352899603</v>
      </c>
      <c r="H1645">
        <v>32.380240737662497</v>
      </c>
      <c r="I1645">
        <v>10.8603086481529</v>
      </c>
      <c r="J1645">
        <v>391.157627278723</v>
      </c>
    </row>
    <row r="1646" spans="1:10">
      <c r="A1646" t="s">
        <v>398</v>
      </c>
      <c r="B1646" t="s">
        <v>143</v>
      </c>
      <c r="C1646" t="s">
        <v>359</v>
      </c>
      <c r="D1646" t="s">
        <v>355</v>
      </c>
      <c r="E1646">
        <v>663.61882415886896</v>
      </c>
      <c r="F1646">
        <v>66.879207843801098</v>
      </c>
      <c r="G1646">
        <v>34.054347310124797</v>
      </c>
      <c r="H1646">
        <v>54.6041827412445</v>
      </c>
      <c r="I1646">
        <v>56.823976375653302</v>
      </c>
      <c r="J1646">
        <v>466.89716046811799</v>
      </c>
    </row>
    <row r="1647" spans="1:10">
      <c r="A1647" t="s">
        <v>398</v>
      </c>
      <c r="B1647" t="s">
        <v>143</v>
      </c>
      <c r="C1647" t="s">
        <v>359</v>
      </c>
      <c r="D1647" t="s">
        <v>356</v>
      </c>
      <c r="E1647">
        <v>663.61882415887999</v>
      </c>
      <c r="F1647">
        <v>67.099811053189299</v>
      </c>
      <c r="G1647">
        <v>34.415255623361901</v>
      </c>
      <c r="H1647">
        <v>54.628023913740499</v>
      </c>
      <c r="I1647">
        <v>53.049352161724599</v>
      </c>
      <c r="J1647">
        <v>415.879803445714</v>
      </c>
    </row>
    <row r="1648" spans="1:10">
      <c r="A1648" t="s">
        <v>398</v>
      </c>
      <c r="B1648" t="s">
        <v>143</v>
      </c>
      <c r="C1648" t="s">
        <v>360</v>
      </c>
      <c r="D1648" t="s">
        <v>355</v>
      </c>
      <c r="E1648">
        <v>634.484953119956</v>
      </c>
      <c r="F1648">
        <v>52.111308181331097</v>
      </c>
      <c r="G1648">
        <v>15.275414552635199</v>
      </c>
      <c r="H1648">
        <v>25.720351861898699</v>
      </c>
      <c r="I1648">
        <v>24.591829969403399</v>
      </c>
      <c r="J1648">
        <v>308.94717790777702</v>
      </c>
    </row>
    <row r="1649" spans="1:10">
      <c r="A1649" t="s">
        <v>398</v>
      </c>
      <c r="B1649" t="s">
        <v>143</v>
      </c>
      <c r="C1649" t="s">
        <v>360</v>
      </c>
      <c r="D1649" t="s">
        <v>356</v>
      </c>
      <c r="E1649">
        <v>634.48495311997101</v>
      </c>
      <c r="F1649">
        <v>52.188593788984299</v>
      </c>
      <c r="G1649">
        <v>15.4004306385606</v>
      </c>
      <c r="H1649">
        <v>25.7307382784673</v>
      </c>
      <c r="I1649">
        <v>24.625434922561201</v>
      </c>
      <c r="J1649">
        <v>341.94960192538502</v>
      </c>
    </row>
    <row r="1650" spans="1:10">
      <c r="A1650" t="s">
        <v>398</v>
      </c>
      <c r="B1650" t="s">
        <v>144</v>
      </c>
      <c r="C1650" t="s">
        <v>359</v>
      </c>
      <c r="D1650" t="s">
        <v>355</v>
      </c>
      <c r="E1650">
        <v>524.64636418251098</v>
      </c>
      <c r="F1650">
        <v>61.587339887560397</v>
      </c>
      <c r="G1650">
        <v>32.618344780888897</v>
      </c>
      <c r="H1650">
        <v>58.870129092068503</v>
      </c>
      <c r="I1650">
        <v>54.586178089700802</v>
      </c>
      <c r="J1650">
        <v>584.872989904169</v>
      </c>
    </row>
    <row r="1651" spans="1:10">
      <c r="A1651" t="s">
        <v>398</v>
      </c>
      <c r="B1651" t="s">
        <v>144</v>
      </c>
      <c r="C1651" t="s">
        <v>359</v>
      </c>
      <c r="D1651" t="s">
        <v>356</v>
      </c>
      <c r="E1651">
        <v>524.64636418249199</v>
      </c>
      <c r="F1651">
        <v>61.943296083424201</v>
      </c>
      <c r="G1651">
        <v>32.976800834747799</v>
      </c>
      <c r="H1651">
        <v>58.894114225328103</v>
      </c>
      <c r="I1651">
        <v>50.697372610708904</v>
      </c>
      <c r="J1651">
        <v>521.72627844628801</v>
      </c>
    </row>
    <row r="1652" spans="1:10">
      <c r="A1652" t="s">
        <v>398</v>
      </c>
      <c r="B1652" t="s">
        <v>144</v>
      </c>
      <c r="C1652" t="s">
        <v>360</v>
      </c>
      <c r="D1652" t="s">
        <v>355</v>
      </c>
      <c r="E1652">
        <v>551.96466532783904</v>
      </c>
      <c r="F1652">
        <v>48.879984388343701</v>
      </c>
      <c r="G1652">
        <v>12.480472611491701</v>
      </c>
      <c r="H1652">
        <v>27.558435005003599</v>
      </c>
      <c r="I1652">
        <v>20.2587937362179</v>
      </c>
      <c r="J1652">
        <v>433.71000196008299</v>
      </c>
    </row>
    <row r="1653" spans="1:10">
      <c r="A1653" t="s">
        <v>398</v>
      </c>
      <c r="B1653" t="s">
        <v>144</v>
      </c>
      <c r="C1653" t="s">
        <v>360</v>
      </c>
      <c r="D1653" t="s">
        <v>356</v>
      </c>
      <c r="E1653">
        <v>551.96466532782995</v>
      </c>
      <c r="F1653">
        <v>49.005769776452098</v>
      </c>
      <c r="G1653">
        <v>12.601316867391301</v>
      </c>
      <c r="H1653">
        <v>27.569047322134999</v>
      </c>
      <c r="I1653">
        <v>20.033123167569901</v>
      </c>
      <c r="J1653">
        <v>465.364122091713</v>
      </c>
    </row>
    <row r="1654" spans="1:10">
      <c r="A1654" t="s">
        <v>398</v>
      </c>
      <c r="B1654" t="s">
        <v>145</v>
      </c>
      <c r="C1654" t="s">
        <v>359</v>
      </c>
      <c r="D1654" t="s">
        <v>355</v>
      </c>
      <c r="E1654">
        <v>302.10129673195598</v>
      </c>
      <c r="F1654">
        <v>52.895240656282297</v>
      </c>
      <c r="G1654">
        <v>15.6608602676499</v>
      </c>
      <c r="H1654">
        <v>57.237265656903503</v>
      </c>
      <c r="I1654">
        <v>27.9777415257883</v>
      </c>
      <c r="J1654">
        <v>795.92933656701496</v>
      </c>
    </row>
    <row r="1655" spans="1:10">
      <c r="A1655" t="s">
        <v>398</v>
      </c>
      <c r="B1655" t="s">
        <v>145</v>
      </c>
      <c r="C1655" t="s">
        <v>359</v>
      </c>
      <c r="D1655" t="s">
        <v>356</v>
      </c>
      <c r="E1655">
        <v>302.10129673197503</v>
      </c>
      <c r="F1655">
        <v>53.383250293908098</v>
      </c>
      <c r="G1655">
        <v>16.011305857507502</v>
      </c>
      <c r="H1655">
        <v>57.261099504018702</v>
      </c>
      <c r="I1655">
        <v>23.416942232074501</v>
      </c>
      <c r="J1655">
        <v>750.68996557798698</v>
      </c>
    </row>
    <row r="1656" spans="1:10">
      <c r="A1656" t="s">
        <v>398</v>
      </c>
      <c r="B1656" t="s">
        <v>145</v>
      </c>
      <c r="C1656" t="s">
        <v>360</v>
      </c>
      <c r="D1656" t="s">
        <v>355</v>
      </c>
      <c r="E1656">
        <v>145.22816381892201</v>
      </c>
      <c r="F1656">
        <v>29.437396214948599</v>
      </c>
      <c r="G1656">
        <v>5.4540852671730997</v>
      </c>
      <c r="H1656">
        <v>31.097857124981999</v>
      </c>
      <c r="I1656">
        <v>9.7196681623474994</v>
      </c>
      <c r="J1656">
        <v>513.575779636177</v>
      </c>
    </row>
    <row r="1657" spans="1:10">
      <c r="A1657" t="s">
        <v>398</v>
      </c>
      <c r="B1657" t="s">
        <v>145</v>
      </c>
      <c r="C1657" t="s">
        <v>360</v>
      </c>
      <c r="D1657" t="s">
        <v>356</v>
      </c>
      <c r="E1657">
        <v>145.22816381892801</v>
      </c>
      <c r="F1657">
        <v>29.486919354781101</v>
      </c>
      <c r="G1657">
        <v>5.56345882885614</v>
      </c>
      <c r="H1657">
        <v>31.1080743561403</v>
      </c>
      <c r="I1657">
        <v>8.2805325344995602</v>
      </c>
      <c r="J1657">
        <v>522.99201506957695</v>
      </c>
    </row>
    <row r="1658" spans="1:10">
      <c r="A1658" t="s">
        <v>398</v>
      </c>
      <c r="B1658" t="s">
        <v>146</v>
      </c>
      <c r="C1658" t="s">
        <v>359</v>
      </c>
      <c r="D1658" t="s">
        <v>355</v>
      </c>
      <c r="E1658">
        <v>840.19778862592602</v>
      </c>
      <c r="F1658">
        <v>126.981240206206</v>
      </c>
      <c r="G1658">
        <v>56.581705472182499</v>
      </c>
      <c r="H1658">
        <v>106.366680814861</v>
      </c>
      <c r="I1658">
        <v>110.420525117037</v>
      </c>
      <c r="J1658">
        <v>1218.1265215353101</v>
      </c>
    </row>
    <row r="1659" spans="1:10">
      <c r="A1659" t="s">
        <v>398</v>
      </c>
      <c r="B1659" t="s">
        <v>146</v>
      </c>
      <c r="C1659" t="s">
        <v>359</v>
      </c>
      <c r="D1659" t="s">
        <v>356</v>
      </c>
      <c r="E1659">
        <v>840.19778862608803</v>
      </c>
      <c r="F1659">
        <v>127.321522250535</v>
      </c>
      <c r="G1659">
        <v>57.744599165102002</v>
      </c>
      <c r="H1659">
        <v>106.42877835845201</v>
      </c>
      <c r="I1659">
        <v>80.671983953408997</v>
      </c>
      <c r="J1659">
        <v>1132.07525077437</v>
      </c>
    </row>
    <row r="1660" spans="1:10">
      <c r="A1660" t="s">
        <v>398</v>
      </c>
      <c r="B1660" t="s">
        <v>146</v>
      </c>
      <c r="C1660" t="s">
        <v>360</v>
      </c>
      <c r="D1660" t="s">
        <v>355</v>
      </c>
      <c r="E1660">
        <v>897.75847004952402</v>
      </c>
      <c r="F1660">
        <v>99.603419604565502</v>
      </c>
      <c r="G1660">
        <v>21.2041735925661</v>
      </c>
      <c r="H1660">
        <v>68.227559401467403</v>
      </c>
      <c r="I1660">
        <v>40.968621301623102</v>
      </c>
      <c r="J1660">
        <v>823.43390368753501</v>
      </c>
    </row>
    <row r="1661" spans="1:10">
      <c r="A1661" t="s">
        <v>398</v>
      </c>
      <c r="B1661" t="s">
        <v>146</v>
      </c>
      <c r="C1661" t="s">
        <v>360</v>
      </c>
      <c r="D1661" t="s">
        <v>356</v>
      </c>
      <c r="E1661">
        <v>897.758470049636</v>
      </c>
      <c r="F1661">
        <v>99.640934058541703</v>
      </c>
      <c r="G1661">
        <v>21.599974329787798</v>
      </c>
      <c r="H1661">
        <v>68.2538691492732</v>
      </c>
      <c r="I1661">
        <v>30.478425921932601</v>
      </c>
      <c r="J1661">
        <v>894.23859374537597</v>
      </c>
    </row>
    <row r="1662" spans="1:10">
      <c r="A1662" t="s">
        <v>398</v>
      </c>
      <c r="B1662" t="s">
        <v>147</v>
      </c>
      <c r="C1662" t="s">
        <v>359</v>
      </c>
      <c r="D1662" t="s">
        <v>355</v>
      </c>
      <c r="E1662">
        <v>394.26448378632898</v>
      </c>
      <c r="F1662">
        <v>164.57278036423901</v>
      </c>
      <c r="G1662">
        <v>57.180322079616197</v>
      </c>
      <c r="H1662">
        <v>97.446780253995499</v>
      </c>
      <c r="I1662">
        <v>102.36656589281</v>
      </c>
      <c r="J1662">
        <v>582.65528557460004</v>
      </c>
    </row>
    <row r="1663" spans="1:10">
      <c r="A1663" t="s">
        <v>398</v>
      </c>
      <c r="B1663" t="s">
        <v>147</v>
      </c>
      <c r="C1663" t="s">
        <v>359</v>
      </c>
      <c r="D1663" t="s">
        <v>356</v>
      </c>
      <c r="E1663">
        <v>394.264483786374</v>
      </c>
      <c r="F1663">
        <v>164.871810973577</v>
      </c>
      <c r="G1663">
        <v>57.872453504008099</v>
      </c>
      <c r="H1663">
        <v>97.472376391388394</v>
      </c>
      <c r="I1663">
        <v>84.421997618591604</v>
      </c>
      <c r="J1663">
        <v>484.72141468828897</v>
      </c>
    </row>
    <row r="1664" spans="1:10">
      <c r="A1664" t="s">
        <v>398</v>
      </c>
      <c r="B1664" t="s">
        <v>147</v>
      </c>
      <c r="C1664" t="s">
        <v>360</v>
      </c>
      <c r="D1664" t="s">
        <v>355</v>
      </c>
      <c r="E1664">
        <v>447.01129074294801</v>
      </c>
      <c r="F1664">
        <v>142.98916052011799</v>
      </c>
      <c r="G1664">
        <v>20.804821606549499</v>
      </c>
      <c r="H1664">
        <v>57.3843099509279</v>
      </c>
      <c r="I1664">
        <v>36.689278736299599</v>
      </c>
      <c r="J1664">
        <v>377.212195717675</v>
      </c>
    </row>
    <row r="1665" spans="1:10">
      <c r="A1665" t="s">
        <v>398</v>
      </c>
      <c r="B1665" t="s">
        <v>147</v>
      </c>
      <c r="C1665" t="s">
        <v>360</v>
      </c>
      <c r="D1665" t="s">
        <v>356</v>
      </c>
      <c r="E1665">
        <v>447.01129074304498</v>
      </c>
      <c r="F1665">
        <v>143.17249360615801</v>
      </c>
      <c r="G1665">
        <v>20.996401932619399</v>
      </c>
      <c r="H1665">
        <v>57.3954520714829</v>
      </c>
      <c r="I1665">
        <v>31.1239430033581</v>
      </c>
      <c r="J1665">
        <v>456.148462032054</v>
      </c>
    </row>
    <row r="1666" spans="1:10">
      <c r="A1666" t="s">
        <v>398</v>
      </c>
      <c r="B1666" t="s">
        <v>148</v>
      </c>
      <c r="C1666" t="s">
        <v>359</v>
      </c>
      <c r="D1666" t="s">
        <v>355</v>
      </c>
      <c r="E1666">
        <v>857.09603278149496</v>
      </c>
      <c r="F1666">
        <v>92.300866516791899</v>
      </c>
      <c r="G1666">
        <v>51.584669585587903</v>
      </c>
      <c r="H1666">
        <v>33.423452080273499</v>
      </c>
      <c r="I1666">
        <v>86.751105234835194</v>
      </c>
      <c r="J1666">
        <v>205.60548951338799</v>
      </c>
    </row>
    <row r="1667" spans="1:10">
      <c r="A1667" t="s">
        <v>398</v>
      </c>
      <c r="B1667" t="s">
        <v>148</v>
      </c>
      <c r="C1667" t="s">
        <v>359</v>
      </c>
      <c r="D1667" t="s">
        <v>356</v>
      </c>
      <c r="E1667">
        <v>857.09603278148199</v>
      </c>
      <c r="F1667">
        <v>92.3862725028184</v>
      </c>
      <c r="G1667">
        <v>52.087741585397403</v>
      </c>
      <c r="H1667">
        <v>33.442425736780301</v>
      </c>
      <c r="I1667">
        <v>79.589315686062704</v>
      </c>
      <c r="J1667">
        <v>227.18619606477</v>
      </c>
    </row>
    <row r="1668" spans="1:10">
      <c r="A1668" t="s">
        <v>398</v>
      </c>
      <c r="B1668" t="s">
        <v>148</v>
      </c>
      <c r="C1668" t="s">
        <v>360</v>
      </c>
      <c r="D1668" t="s">
        <v>355</v>
      </c>
      <c r="E1668">
        <v>1339.8736113095799</v>
      </c>
      <c r="F1668">
        <v>143.97712048870301</v>
      </c>
      <c r="G1668">
        <v>21.623338515272099</v>
      </c>
      <c r="H1668">
        <v>17.406276437443001</v>
      </c>
      <c r="I1668">
        <v>36.046177731842597</v>
      </c>
      <c r="J1668">
        <v>279.32634291196302</v>
      </c>
    </row>
    <row r="1669" spans="1:10">
      <c r="A1669" t="s">
        <v>398</v>
      </c>
      <c r="B1669" t="s">
        <v>148</v>
      </c>
      <c r="C1669" t="s">
        <v>360</v>
      </c>
      <c r="D1669" t="s">
        <v>356</v>
      </c>
      <c r="E1669">
        <v>1339.8736113095499</v>
      </c>
      <c r="F1669">
        <v>144.16323334464701</v>
      </c>
      <c r="G1669">
        <v>21.7692861859624</v>
      </c>
      <c r="H1669">
        <v>17.414043857727599</v>
      </c>
      <c r="I1669">
        <v>33.543784198461402</v>
      </c>
      <c r="J1669">
        <v>384.35848029553301</v>
      </c>
    </row>
    <row r="1670" spans="1:10">
      <c r="A1670" t="s">
        <v>398</v>
      </c>
      <c r="B1670" t="s">
        <v>149</v>
      </c>
      <c r="C1670" t="s">
        <v>359</v>
      </c>
      <c r="D1670" t="s">
        <v>355</v>
      </c>
      <c r="E1670">
        <v>467.62347370915103</v>
      </c>
      <c r="F1670">
        <v>39.453067805476699</v>
      </c>
      <c r="G1670">
        <v>111.80381180976801</v>
      </c>
      <c r="H1670">
        <v>33.134107004889003</v>
      </c>
      <c r="I1670">
        <v>182.73166295126401</v>
      </c>
      <c r="J1670">
        <v>109.59393964874801</v>
      </c>
    </row>
    <row r="1671" spans="1:10">
      <c r="A1671" t="s">
        <v>398</v>
      </c>
      <c r="B1671" t="s">
        <v>149</v>
      </c>
      <c r="C1671" t="s">
        <v>359</v>
      </c>
      <c r="D1671" t="s">
        <v>356</v>
      </c>
      <c r="E1671">
        <v>467.62347370913898</v>
      </c>
      <c r="F1671">
        <v>39.5068829389459</v>
      </c>
      <c r="G1671">
        <v>112.352365073402</v>
      </c>
      <c r="H1671">
        <v>33.121463805719998</v>
      </c>
      <c r="I1671">
        <v>176.08558209599801</v>
      </c>
      <c r="J1671">
        <v>144.50259917664999</v>
      </c>
    </row>
    <row r="1672" spans="1:10">
      <c r="A1672" t="s">
        <v>398</v>
      </c>
      <c r="B1672" t="s">
        <v>149</v>
      </c>
      <c r="C1672" t="s">
        <v>360</v>
      </c>
      <c r="D1672" t="s">
        <v>355</v>
      </c>
      <c r="E1672">
        <v>1346.2667770324599</v>
      </c>
      <c r="F1672">
        <v>114.215116588339</v>
      </c>
      <c r="G1672">
        <v>40.8309565014019</v>
      </c>
      <c r="H1672">
        <v>22.765487578124699</v>
      </c>
      <c r="I1672">
        <v>66.700708016473101</v>
      </c>
      <c r="J1672">
        <v>254.235737733832</v>
      </c>
    </row>
    <row r="1673" spans="1:10">
      <c r="A1673" t="s">
        <v>398</v>
      </c>
      <c r="B1673" t="s">
        <v>149</v>
      </c>
      <c r="C1673" t="s">
        <v>360</v>
      </c>
      <c r="D1673" t="s">
        <v>356</v>
      </c>
      <c r="E1673">
        <v>1346.2667770324299</v>
      </c>
      <c r="F1673">
        <v>114.426828368052</v>
      </c>
      <c r="G1673">
        <v>41.014039360383997</v>
      </c>
      <c r="H1673">
        <v>22.7674507119922</v>
      </c>
      <c r="I1673">
        <v>64.311478387922705</v>
      </c>
      <c r="J1673">
        <v>358.798012098436</v>
      </c>
    </row>
    <row r="1674" spans="1:10">
      <c r="A1674" t="s">
        <v>398</v>
      </c>
      <c r="B1674" t="s">
        <v>150</v>
      </c>
      <c r="C1674" t="s">
        <v>359</v>
      </c>
      <c r="D1674" t="s">
        <v>355</v>
      </c>
      <c r="E1674">
        <v>808.261704357962</v>
      </c>
      <c r="F1674">
        <v>126.174218456765</v>
      </c>
      <c r="G1674">
        <v>76.3391120696445</v>
      </c>
      <c r="H1674">
        <v>18.915622241466298</v>
      </c>
      <c r="I1674">
        <v>126.224123654783</v>
      </c>
      <c r="J1674">
        <v>353.60904881433999</v>
      </c>
    </row>
    <row r="1675" spans="1:10">
      <c r="A1675" t="s">
        <v>398</v>
      </c>
      <c r="B1675" t="s">
        <v>150</v>
      </c>
      <c r="C1675" t="s">
        <v>359</v>
      </c>
      <c r="D1675" t="s">
        <v>356</v>
      </c>
      <c r="E1675">
        <v>808.26170435795098</v>
      </c>
      <c r="F1675">
        <v>126.360743906954</v>
      </c>
      <c r="G1675">
        <v>76.8464902025773</v>
      </c>
      <c r="H1675">
        <v>18.931888350950398</v>
      </c>
      <c r="I1675">
        <v>119.164065970613</v>
      </c>
      <c r="J1675">
        <v>279.777594002765</v>
      </c>
    </row>
    <row r="1676" spans="1:10">
      <c r="A1676" t="s">
        <v>398</v>
      </c>
      <c r="B1676" t="s">
        <v>150</v>
      </c>
      <c r="C1676" t="s">
        <v>360</v>
      </c>
      <c r="D1676" t="s">
        <v>355</v>
      </c>
      <c r="E1676">
        <v>1603.10791211471</v>
      </c>
      <c r="F1676">
        <v>176.22481628445101</v>
      </c>
      <c r="G1676">
        <v>29.575830331483601</v>
      </c>
      <c r="H1676">
        <v>14.9245822303194</v>
      </c>
      <c r="I1676">
        <v>48.719734468374597</v>
      </c>
      <c r="J1676">
        <v>348.94323784662799</v>
      </c>
    </row>
    <row r="1677" spans="1:10">
      <c r="A1677" t="s">
        <v>398</v>
      </c>
      <c r="B1677" t="s">
        <v>150</v>
      </c>
      <c r="C1677" t="s">
        <v>360</v>
      </c>
      <c r="D1677" t="s">
        <v>356</v>
      </c>
      <c r="E1677">
        <v>1603.10791211472</v>
      </c>
      <c r="F1677">
        <v>176.456512145755</v>
      </c>
      <c r="G1677">
        <v>29.726369983031901</v>
      </c>
      <c r="H1677">
        <v>14.9304202701072</v>
      </c>
      <c r="I1677">
        <v>46.268951213350697</v>
      </c>
      <c r="J1677">
        <v>466.971363996229</v>
      </c>
    </row>
    <row r="1678" spans="1:10">
      <c r="A1678" t="s">
        <v>398</v>
      </c>
      <c r="B1678" t="s">
        <v>151</v>
      </c>
      <c r="C1678" t="s">
        <v>359</v>
      </c>
      <c r="D1678" t="s">
        <v>355</v>
      </c>
      <c r="E1678">
        <v>602.32993028989404</v>
      </c>
      <c r="F1678">
        <v>156.88446866769499</v>
      </c>
      <c r="G1678">
        <v>54.361428310687401</v>
      </c>
      <c r="H1678">
        <v>41.344739463934197</v>
      </c>
      <c r="I1678">
        <v>91.200057600251299</v>
      </c>
      <c r="J1678">
        <v>577.57008803494602</v>
      </c>
    </row>
    <row r="1679" spans="1:10">
      <c r="A1679" t="s">
        <v>398</v>
      </c>
      <c r="B1679" t="s">
        <v>151</v>
      </c>
      <c r="C1679" t="s">
        <v>359</v>
      </c>
      <c r="D1679" t="s">
        <v>356</v>
      </c>
      <c r="E1679">
        <v>602.329930289858</v>
      </c>
      <c r="F1679">
        <v>157.22048694207899</v>
      </c>
      <c r="G1679">
        <v>54.895420285674</v>
      </c>
      <c r="H1679">
        <v>41.363404398058101</v>
      </c>
      <c r="I1679">
        <v>84.024074158500994</v>
      </c>
      <c r="J1679">
        <v>432.88256752946302</v>
      </c>
    </row>
    <row r="1680" spans="1:10">
      <c r="A1680" t="s">
        <v>398</v>
      </c>
      <c r="B1680" t="s">
        <v>151</v>
      </c>
      <c r="C1680" t="s">
        <v>360</v>
      </c>
      <c r="D1680" t="s">
        <v>355</v>
      </c>
      <c r="E1680">
        <v>727.71703837944995</v>
      </c>
      <c r="F1680">
        <v>129.430729259641</v>
      </c>
      <c r="G1680">
        <v>22.4258892109134</v>
      </c>
      <c r="H1680">
        <v>28.9811934708457</v>
      </c>
      <c r="I1680">
        <v>37.163082925752498</v>
      </c>
      <c r="J1680">
        <v>386.34653548183002</v>
      </c>
    </row>
    <row r="1681" spans="1:10">
      <c r="A1681" t="s">
        <v>398</v>
      </c>
      <c r="B1681" t="s">
        <v>151</v>
      </c>
      <c r="C1681" t="s">
        <v>360</v>
      </c>
      <c r="D1681" t="s">
        <v>356</v>
      </c>
      <c r="E1681">
        <v>727.717038379408</v>
      </c>
      <c r="F1681">
        <v>129.659237944403</v>
      </c>
      <c r="G1681">
        <v>22.5754404890579</v>
      </c>
      <c r="H1681">
        <v>28.988734748857901</v>
      </c>
      <c r="I1681">
        <v>34.965211297329702</v>
      </c>
      <c r="J1681">
        <v>458.5512773506</v>
      </c>
    </row>
    <row r="1682" spans="1:10">
      <c r="A1682" t="s">
        <v>398</v>
      </c>
      <c r="B1682" t="s">
        <v>152</v>
      </c>
      <c r="C1682" t="s">
        <v>359</v>
      </c>
      <c r="D1682" t="s">
        <v>355</v>
      </c>
      <c r="E1682">
        <v>417.72122547738502</v>
      </c>
      <c r="F1682">
        <v>144.804710002403</v>
      </c>
      <c r="G1682">
        <v>54.820486471924802</v>
      </c>
      <c r="H1682">
        <v>35.258010829365801</v>
      </c>
      <c r="I1682">
        <v>91.129919209093003</v>
      </c>
      <c r="J1682">
        <v>461.53586771581701</v>
      </c>
    </row>
    <row r="1683" spans="1:10">
      <c r="A1683" t="s">
        <v>398</v>
      </c>
      <c r="B1683" t="s">
        <v>152</v>
      </c>
      <c r="C1683" t="s">
        <v>359</v>
      </c>
      <c r="D1683" t="s">
        <v>356</v>
      </c>
      <c r="E1683">
        <v>417.721225477372</v>
      </c>
      <c r="F1683">
        <v>145.03189243171701</v>
      </c>
      <c r="G1683">
        <v>55.263237907517897</v>
      </c>
      <c r="H1683">
        <v>35.276605488187101</v>
      </c>
      <c r="I1683">
        <v>85.287739599070704</v>
      </c>
      <c r="J1683">
        <v>372.704229862462</v>
      </c>
    </row>
    <row r="1684" spans="1:10">
      <c r="A1684" t="s">
        <v>398</v>
      </c>
      <c r="B1684" t="s">
        <v>152</v>
      </c>
      <c r="C1684" t="s">
        <v>360</v>
      </c>
      <c r="D1684" t="s">
        <v>355</v>
      </c>
      <c r="E1684">
        <v>414.46343688052002</v>
      </c>
      <c r="F1684">
        <v>119.928557804904</v>
      </c>
      <c r="G1684">
        <v>18.629101625807898</v>
      </c>
      <c r="H1684">
        <v>24.161153439815902</v>
      </c>
      <c r="I1684">
        <v>30.879354194530901</v>
      </c>
      <c r="J1684">
        <v>293.74658942475401</v>
      </c>
    </row>
    <row r="1685" spans="1:10">
      <c r="A1685" t="s">
        <v>398</v>
      </c>
      <c r="B1685" t="s">
        <v>152</v>
      </c>
      <c r="C1685" t="s">
        <v>360</v>
      </c>
      <c r="D1685" t="s">
        <v>356</v>
      </c>
      <c r="E1685">
        <v>414.46343688050899</v>
      </c>
      <c r="F1685">
        <v>120.06880890369099</v>
      </c>
      <c r="G1685">
        <v>18.763196039198998</v>
      </c>
      <c r="H1685">
        <v>24.168812756890102</v>
      </c>
      <c r="I1685">
        <v>29.0529627480228</v>
      </c>
      <c r="J1685">
        <v>355.75000391349499</v>
      </c>
    </row>
    <row r="1686" spans="1:10">
      <c r="A1686" t="s">
        <v>398</v>
      </c>
      <c r="B1686" t="s">
        <v>153</v>
      </c>
      <c r="C1686" t="s">
        <v>359</v>
      </c>
      <c r="D1686" t="s">
        <v>355</v>
      </c>
      <c r="E1686">
        <v>264.12401158385597</v>
      </c>
      <c r="F1686">
        <v>122.773372198347</v>
      </c>
      <c r="G1686">
        <v>50.523934486560002</v>
      </c>
      <c r="H1686">
        <v>52.116657957960001</v>
      </c>
      <c r="I1686">
        <v>84.048826330048698</v>
      </c>
      <c r="J1686">
        <v>537.86776229902603</v>
      </c>
    </row>
    <row r="1687" spans="1:10">
      <c r="A1687" t="s">
        <v>398</v>
      </c>
      <c r="B1687" t="s">
        <v>153</v>
      </c>
      <c r="C1687" t="s">
        <v>359</v>
      </c>
      <c r="D1687" t="s">
        <v>356</v>
      </c>
      <c r="E1687">
        <v>264.12401158384102</v>
      </c>
      <c r="F1687">
        <v>123.112441714287</v>
      </c>
      <c r="G1687">
        <v>50.973125642495198</v>
      </c>
      <c r="H1687">
        <v>52.136435627548799</v>
      </c>
      <c r="I1687">
        <v>78.657809090546394</v>
      </c>
      <c r="J1687">
        <v>428.77911260976703</v>
      </c>
    </row>
    <row r="1688" spans="1:10">
      <c r="A1688" t="s">
        <v>398</v>
      </c>
      <c r="B1688" t="s">
        <v>153</v>
      </c>
      <c r="C1688" t="s">
        <v>360</v>
      </c>
      <c r="D1688" t="s">
        <v>355</v>
      </c>
      <c r="E1688">
        <v>361.16827562936402</v>
      </c>
      <c r="F1688">
        <v>113.23337490269699</v>
      </c>
      <c r="G1688">
        <v>22.690422269346701</v>
      </c>
      <c r="H1688">
        <v>25.675237780642501</v>
      </c>
      <c r="I1688">
        <v>36.791057602949202</v>
      </c>
      <c r="J1688">
        <v>374.26357974871701</v>
      </c>
    </row>
    <row r="1689" spans="1:10">
      <c r="A1689" t="s">
        <v>398</v>
      </c>
      <c r="B1689" t="s">
        <v>153</v>
      </c>
      <c r="C1689" t="s">
        <v>360</v>
      </c>
      <c r="D1689" t="s">
        <v>356</v>
      </c>
      <c r="E1689">
        <v>361.168275629405</v>
      </c>
      <c r="F1689">
        <v>113.453071655926</v>
      </c>
      <c r="G1689">
        <v>22.811268958439399</v>
      </c>
      <c r="H1689">
        <v>25.684047667794399</v>
      </c>
      <c r="I1689">
        <v>36.1047685709039</v>
      </c>
      <c r="J1689">
        <v>443.96238236015103</v>
      </c>
    </row>
    <row r="1690" spans="1:10">
      <c r="A1690" t="s">
        <v>398</v>
      </c>
      <c r="B1690" t="s">
        <v>154</v>
      </c>
      <c r="C1690" t="s">
        <v>359</v>
      </c>
      <c r="D1690" t="s">
        <v>355</v>
      </c>
      <c r="E1690">
        <v>300.36532988076198</v>
      </c>
      <c r="F1690">
        <v>74.8855339883835</v>
      </c>
      <c r="G1690">
        <v>28.462155514703898</v>
      </c>
      <c r="H1690">
        <v>27.940718382323499</v>
      </c>
      <c r="I1690">
        <v>48.4081573769069</v>
      </c>
      <c r="J1690">
        <v>1047.1221682594801</v>
      </c>
    </row>
    <row r="1691" spans="1:10">
      <c r="A1691" t="s">
        <v>398</v>
      </c>
      <c r="B1691" t="s">
        <v>154</v>
      </c>
      <c r="C1691" t="s">
        <v>359</v>
      </c>
      <c r="D1691" t="s">
        <v>356</v>
      </c>
      <c r="E1691">
        <v>300.36532988087902</v>
      </c>
      <c r="F1691">
        <v>75.299654259619004</v>
      </c>
      <c r="G1691">
        <v>28.9037008546306</v>
      </c>
      <c r="H1691">
        <v>27.966772875813898</v>
      </c>
      <c r="I1691">
        <v>44.288922152722101</v>
      </c>
      <c r="J1691">
        <v>968.61583506520799</v>
      </c>
    </row>
    <row r="1692" spans="1:10">
      <c r="A1692" t="s">
        <v>398</v>
      </c>
      <c r="B1692" t="s">
        <v>154</v>
      </c>
      <c r="C1692" t="s">
        <v>360</v>
      </c>
      <c r="D1692" t="s">
        <v>355</v>
      </c>
      <c r="E1692">
        <v>114.363543822045</v>
      </c>
      <c r="F1692">
        <v>25.693881240896602</v>
      </c>
      <c r="G1692">
        <v>18.6367080594868</v>
      </c>
      <c r="H1692">
        <v>21.874098865733401</v>
      </c>
      <c r="I1692">
        <v>29.853668937790601</v>
      </c>
      <c r="J1692">
        <v>373.838335334497</v>
      </c>
    </row>
    <row r="1693" spans="1:10">
      <c r="A1693" t="s">
        <v>398</v>
      </c>
      <c r="B1693" t="s">
        <v>154</v>
      </c>
      <c r="C1693" t="s">
        <v>360</v>
      </c>
      <c r="D1693" t="s">
        <v>356</v>
      </c>
      <c r="E1693">
        <v>114.363543822084</v>
      </c>
      <c r="F1693">
        <v>25.862064920903801</v>
      </c>
      <c r="G1693">
        <v>18.885026541245502</v>
      </c>
      <c r="H1693">
        <v>21.884267628935401</v>
      </c>
      <c r="I1693">
        <v>30.523324641925601</v>
      </c>
      <c r="J1693">
        <v>345.19677816308098</v>
      </c>
    </row>
    <row r="1694" spans="1:10">
      <c r="A1694" t="s">
        <v>398</v>
      </c>
      <c r="B1694" t="s">
        <v>155</v>
      </c>
      <c r="C1694" t="s">
        <v>359</v>
      </c>
      <c r="D1694" t="s">
        <v>355</v>
      </c>
      <c r="E1694">
        <v>204.528694335571</v>
      </c>
      <c r="F1694">
        <v>85.890646144848901</v>
      </c>
      <c r="G1694">
        <v>26.088989707909199</v>
      </c>
      <c r="H1694">
        <v>52.5771144134753</v>
      </c>
      <c r="I1694">
        <v>44.542027212010098</v>
      </c>
      <c r="J1694">
        <v>994.34320042427601</v>
      </c>
    </row>
    <row r="1695" spans="1:10">
      <c r="A1695" t="s">
        <v>398</v>
      </c>
      <c r="B1695" t="s">
        <v>155</v>
      </c>
      <c r="C1695" t="s">
        <v>359</v>
      </c>
      <c r="D1695" t="s">
        <v>356</v>
      </c>
      <c r="E1695">
        <v>204.52869433564501</v>
      </c>
      <c r="F1695">
        <v>86.293181007580003</v>
      </c>
      <c r="G1695">
        <v>26.526283892898899</v>
      </c>
      <c r="H1695">
        <v>52.6062258024252</v>
      </c>
      <c r="I1695">
        <v>40.661327891089698</v>
      </c>
      <c r="J1695">
        <v>890.19257990806602</v>
      </c>
    </row>
    <row r="1696" spans="1:10">
      <c r="A1696" t="s">
        <v>398</v>
      </c>
      <c r="B1696" t="s">
        <v>155</v>
      </c>
      <c r="C1696" t="s">
        <v>360</v>
      </c>
      <c r="D1696" t="s">
        <v>355</v>
      </c>
      <c r="E1696">
        <v>76.792548912951403</v>
      </c>
      <c r="F1696">
        <v>32.684679009930797</v>
      </c>
      <c r="G1696">
        <v>17.920763166889699</v>
      </c>
      <c r="H1696">
        <v>26.284125099868699</v>
      </c>
      <c r="I1696">
        <v>28.6634917612995</v>
      </c>
      <c r="J1696">
        <v>366.73707590069102</v>
      </c>
    </row>
    <row r="1697" spans="1:10">
      <c r="A1697" t="s">
        <v>398</v>
      </c>
      <c r="B1697" t="s">
        <v>155</v>
      </c>
      <c r="C1697" t="s">
        <v>360</v>
      </c>
      <c r="D1697" t="s">
        <v>356</v>
      </c>
      <c r="E1697">
        <v>76.792548912963397</v>
      </c>
      <c r="F1697">
        <v>32.837341901996602</v>
      </c>
      <c r="G1697">
        <v>18.168862344718999</v>
      </c>
      <c r="H1697">
        <v>26.296552645074101</v>
      </c>
      <c r="I1697">
        <v>29.4363545996531</v>
      </c>
      <c r="J1697">
        <v>320.93865114338598</v>
      </c>
    </row>
    <row r="1698" spans="1:10">
      <c r="A1698" t="s">
        <v>398</v>
      </c>
      <c r="B1698" t="s">
        <v>156</v>
      </c>
      <c r="C1698" t="s">
        <v>359</v>
      </c>
      <c r="D1698" t="s">
        <v>355</v>
      </c>
      <c r="E1698">
        <v>384.54940073058498</v>
      </c>
      <c r="F1698">
        <v>83.121392052076501</v>
      </c>
      <c r="G1698">
        <v>19.7963594053344</v>
      </c>
      <c r="H1698">
        <v>33.167456654983702</v>
      </c>
      <c r="I1698">
        <v>35.161184286813402</v>
      </c>
      <c r="J1698">
        <v>1054.6808230398899</v>
      </c>
    </row>
    <row r="1699" spans="1:10">
      <c r="A1699" t="s">
        <v>398</v>
      </c>
      <c r="B1699" t="s">
        <v>156</v>
      </c>
      <c r="C1699" t="s">
        <v>359</v>
      </c>
      <c r="D1699" t="s">
        <v>356</v>
      </c>
      <c r="E1699">
        <v>384.54940073047499</v>
      </c>
      <c r="F1699">
        <v>83.558397612912103</v>
      </c>
      <c r="G1699">
        <v>20.2626563318778</v>
      </c>
      <c r="H1699">
        <v>33.193252886161503</v>
      </c>
      <c r="I1699">
        <v>30.146842615923202</v>
      </c>
      <c r="J1699">
        <v>962.11374827647103</v>
      </c>
    </row>
    <row r="1700" spans="1:10">
      <c r="A1700" t="s">
        <v>398</v>
      </c>
      <c r="B1700" t="s">
        <v>156</v>
      </c>
      <c r="C1700" t="s">
        <v>360</v>
      </c>
      <c r="D1700" t="s">
        <v>355</v>
      </c>
      <c r="E1700">
        <v>184.24417845857801</v>
      </c>
      <c r="F1700">
        <v>30.711172692427201</v>
      </c>
      <c r="G1700">
        <v>12.8094769250869</v>
      </c>
      <c r="H1700">
        <v>22.5179632969847</v>
      </c>
      <c r="I1700">
        <v>20.199355008753301</v>
      </c>
      <c r="J1700">
        <v>377.71042060104401</v>
      </c>
    </row>
    <row r="1701" spans="1:10">
      <c r="A1701" t="s">
        <v>398</v>
      </c>
      <c r="B1701" t="s">
        <v>156</v>
      </c>
      <c r="C1701" t="s">
        <v>360</v>
      </c>
      <c r="D1701" t="s">
        <v>356</v>
      </c>
      <c r="E1701">
        <v>184.24417845855399</v>
      </c>
      <c r="F1701">
        <v>30.8851748795459</v>
      </c>
      <c r="G1701">
        <v>13.1414062865858</v>
      </c>
      <c r="H1701">
        <v>22.528900556819199</v>
      </c>
      <c r="I1701">
        <v>21.895140697827699</v>
      </c>
      <c r="J1701">
        <v>342.450316480916</v>
      </c>
    </row>
    <row r="1702" spans="1:10">
      <c r="A1702" t="s">
        <v>398</v>
      </c>
      <c r="B1702" t="s">
        <v>157</v>
      </c>
      <c r="C1702" t="s">
        <v>359</v>
      </c>
      <c r="D1702" t="s">
        <v>355</v>
      </c>
      <c r="E1702">
        <v>515.18513421012301</v>
      </c>
      <c r="F1702">
        <v>93.167482055179704</v>
      </c>
      <c r="G1702">
        <v>12.7614317386209</v>
      </c>
      <c r="H1702">
        <v>55.235608174533098</v>
      </c>
      <c r="I1702">
        <v>23.675327253108499</v>
      </c>
      <c r="J1702">
        <v>1000.9412713338101</v>
      </c>
    </row>
    <row r="1703" spans="1:10">
      <c r="A1703" t="s">
        <v>398</v>
      </c>
      <c r="B1703" t="s">
        <v>157</v>
      </c>
      <c r="C1703" t="s">
        <v>359</v>
      </c>
      <c r="D1703" t="s">
        <v>356</v>
      </c>
      <c r="E1703">
        <v>515.18513421006605</v>
      </c>
      <c r="F1703">
        <v>93.589391869141195</v>
      </c>
      <c r="G1703">
        <v>13.1744123310362</v>
      </c>
      <c r="H1703">
        <v>55.2648978046008</v>
      </c>
      <c r="I1703">
        <v>19.946974900008399</v>
      </c>
      <c r="J1703">
        <v>885.01773576596202</v>
      </c>
    </row>
    <row r="1704" spans="1:10">
      <c r="A1704" t="s">
        <v>398</v>
      </c>
      <c r="B1704" t="s">
        <v>157</v>
      </c>
      <c r="C1704" t="s">
        <v>360</v>
      </c>
      <c r="D1704" t="s">
        <v>355</v>
      </c>
      <c r="E1704">
        <v>187.794275550224</v>
      </c>
      <c r="F1704">
        <v>33.098277139921997</v>
      </c>
      <c r="G1704">
        <v>12.590176818603799</v>
      </c>
      <c r="H1704">
        <v>26.581580798472299</v>
      </c>
      <c r="I1704">
        <v>19.356233451301001</v>
      </c>
      <c r="J1704">
        <v>367.116511820038</v>
      </c>
    </row>
    <row r="1705" spans="1:10">
      <c r="A1705" t="s">
        <v>398</v>
      </c>
      <c r="B1705" t="s">
        <v>157</v>
      </c>
      <c r="C1705" t="s">
        <v>360</v>
      </c>
      <c r="D1705" t="s">
        <v>356</v>
      </c>
      <c r="E1705">
        <v>187.79427555019799</v>
      </c>
      <c r="F1705">
        <v>33.252399842928199</v>
      </c>
      <c r="G1705">
        <v>12.8778947878306</v>
      </c>
      <c r="H1705">
        <v>26.594495193098599</v>
      </c>
      <c r="I1705">
        <v>21.914398363957201</v>
      </c>
      <c r="J1705">
        <v>320.30747141674601</v>
      </c>
    </row>
    <row r="1706" spans="1:10">
      <c r="A1706" t="s">
        <v>398</v>
      </c>
      <c r="B1706" t="s">
        <v>158</v>
      </c>
      <c r="C1706" t="s">
        <v>359</v>
      </c>
      <c r="D1706" t="s">
        <v>355</v>
      </c>
      <c r="E1706">
        <v>6594.5415781881902</v>
      </c>
      <c r="F1706">
        <v>2082.8483836796299</v>
      </c>
      <c r="G1706">
        <v>1673.64750758834</v>
      </c>
      <c r="H1706">
        <v>4025.0084056381602</v>
      </c>
      <c r="I1706">
        <v>25443.794615061001</v>
      </c>
      <c r="J1706">
        <v>33641.8411722073</v>
      </c>
    </row>
    <row r="1707" spans="1:10">
      <c r="A1707" t="s">
        <v>398</v>
      </c>
      <c r="B1707" t="s">
        <v>158</v>
      </c>
      <c r="C1707" t="s">
        <v>359</v>
      </c>
      <c r="D1707" t="s">
        <v>356</v>
      </c>
      <c r="E1707">
        <v>6594.5415781875799</v>
      </c>
      <c r="F1707">
        <v>2082.7525923212902</v>
      </c>
      <c r="G1707">
        <v>1676.75713598948</v>
      </c>
      <c r="H1707">
        <v>4024.7960255769499</v>
      </c>
      <c r="I1707">
        <v>24063.366478079901</v>
      </c>
      <c r="J1707">
        <v>33323.724744199098</v>
      </c>
    </row>
    <row r="1708" spans="1:10">
      <c r="A1708" t="s">
        <v>398</v>
      </c>
      <c r="B1708" t="s">
        <v>158</v>
      </c>
      <c r="C1708" t="s">
        <v>360</v>
      </c>
      <c r="D1708" t="s">
        <v>355</v>
      </c>
      <c r="E1708">
        <v>4477.3875824771103</v>
      </c>
      <c r="F1708">
        <v>2033.6631576831401</v>
      </c>
      <c r="G1708">
        <v>681.51768925203999</v>
      </c>
      <c r="H1708">
        <v>3824.91064822914</v>
      </c>
      <c r="I1708">
        <v>12267.6322723066</v>
      </c>
      <c r="J1708">
        <v>44492.994489396297</v>
      </c>
    </row>
    <row r="1709" spans="1:10">
      <c r="A1709" t="s">
        <v>398</v>
      </c>
      <c r="B1709" t="s">
        <v>158</v>
      </c>
      <c r="C1709" t="s">
        <v>360</v>
      </c>
      <c r="D1709" t="s">
        <v>356</v>
      </c>
      <c r="E1709">
        <v>4477.3875824831402</v>
      </c>
      <c r="F1709">
        <v>2031.0253247160099</v>
      </c>
      <c r="G1709">
        <v>682.36395812395801</v>
      </c>
      <c r="H1709">
        <v>3826.0187531701299</v>
      </c>
      <c r="I1709">
        <v>12403.817829829301</v>
      </c>
      <c r="J1709">
        <v>47358.050873570202</v>
      </c>
    </row>
    <row r="1710" spans="1:10">
      <c r="A1710" t="s">
        <v>398</v>
      </c>
      <c r="B1710" t="s">
        <v>159</v>
      </c>
      <c r="C1710" t="s">
        <v>359</v>
      </c>
      <c r="D1710" t="s">
        <v>355</v>
      </c>
      <c r="E1710">
        <v>3105.41271788217</v>
      </c>
      <c r="F1710">
        <v>774.07264737518699</v>
      </c>
      <c r="G1710">
        <v>561.49512483436501</v>
      </c>
      <c r="H1710">
        <v>1936.1120190577701</v>
      </c>
      <c r="I1710">
        <v>3803.6911660505398</v>
      </c>
      <c r="J1710">
        <v>11459.1817508035</v>
      </c>
    </row>
    <row r="1711" spans="1:10">
      <c r="A1711" t="s">
        <v>398</v>
      </c>
      <c r="B1711" t="s">
        <v>159</v>
      </c>
      <c r="C1711" t="s">
        <v>359</v>
      </c>
      <c r="D1711" t="s">
        <v>356</v>
      </c>
      <c r="E1711">
        <v>3105.4127178819299</v>
      </c>
      <c r="F1711">
        <v>774.76873983782696</v>
      </c>
      <c r="G1711">
        <v>563.25884853487298</v>
      </c>
      <c r="H1711">
        <v>1936.9000684581499</v>
      </c>
      <c r="I1711">
        <v>3021.8421840895899</v>
      </c>
      <c r="J1711">
        <v>10730.1343210942</v>
      </c>
    </row>
    <row r="1712" spans="1:10">
      <c r="A1712" t="s">
        <v>398</v>
      </c>
      <c r="B1712" t="s">
        <v>159</v>
      </c>
      <c r="C1712" t="s">
        <v>360</v>
      </c>
      <c r="D1712" t="s">
        <v>355</v>
      </c>
      <c r="E1712">
        <v>1155.7357742619199</v>
      </c>
      <c r="F1712">
        <v>553.73410861142997</v>
      </c>
      <c r="G1712">
        <v>199.66013001318299</v>
      </c>
      <c r="H1712">
        <v>960.98130918206402</v>
      </c>
      <c r="I1712">
        <v>1656.3811133772299</v>
      </c>
      <c r="J1712">
        <v>12507.4008425184</v>
      </c>
    </row>
    <row r="1713" spans="1:10">
      <c r="A1713" t="s">
        <v>398</v>
      </c>
      <c r="B1713" t="s">
        <v>159</v>
      </c>
      <c r="C1713" t="s">
        <v>360</v>
      </c>
      <c r="D1713" t="s">
        <v>356</v>
      </c>
      <c r="E1713">
        <v>1155.7357742618799</v>
      </c>
      <c r="F1713">
        <v>553.18195110912905</v>
      </c>
      <c r="G1713">
        <v>200.31356540535899</v>
      </c>
      <c r="H1713">
        <v>961.07296218011697</v>
      </c>
      <c r="I1713">
        <v>1433.4843787587299</v>
      </c>
      <c r="J1713">
        <v>13100.953104504901</v>
      </c>
    </row>
    <row r="1714" spans="1:10">
      <c r="A1714" t="s">
        <v>398</v>
      </c>
      <c r="B1714" t="s">
        <v>160</v>
      </c>
      <c r="C1714" t="s">
        <v>359</v>
      </c>
      <c r="D1714" t="s">
        <v>355</v>
      </c>
      <c r="E1714">
        <v>3899.2858506764801</v>
      </c>
      <c r="F1714">
        <v>1226.7344093945401</v>
      </c>
      <c r="G1714">
        <v>508.822960494303</v>
      </c>
      <c r="H1714">
        <v>2446.5691170195801</v>
      </c>
      <c r="I1714">
        <v>8769.9559469141295</v>
      </c>
      <c r="J1714">
        <v>22590.034387548501</v>
      </c>
    </row>
    <row r="1715" spans="1:10">
      <c r="A1715" t="s">
        <v>398</v>
      </c>
      <c r="B1715" t="s">
        <v>160</v>
      </c>
      <c r="C1715" t="s">
        <v>359</v>
      </c>
      <c r="D1715" t="s">
        <v>356</v>
      </c>
      <c r="E1715">
        <v>3899.2858506767202</v>
      </c>
      <c r="F1715">
        <v>1227.61598865266</v>
      </c>
      <c r="G1715">
        <v>510.360592470104</v>
      </c>
      <c r="H1715">
        <v>2447.1101569900702</v>
      </c>
      <c r="I1715">
        <v>9194.3198443527908</v>
      </c>
      <c r="J1715">
        <v>22691.535965674899</v>
      </c>
    </row>
    <row r="1716" spans="1:10">
      <c r="A1716" t="s">
        <v>398</v>
      </c>
      <c r="B1716" t="s">
        <v>160</v>
      </c>
      <c r="C1716" t="s">
        <v>360</v>
      </c>
      <c r="D1716" t="s">
        <v>355</v>
      </c>
      <c r="E1716">
        <v>3226.4332929368902</v>
      </c>
      <c r="F1716">
        <v>1465.9831169768499</v>
      </c>
      <c r="G1716">
        <v>489.23829790170203</v>
      </c>
      <c r="H1716">
        <v>3151.01441707809</v>
      </c>
      <c r="I1716">
        <v>11889.2441099016</v>
      </c>
      <c r="J1716">
        <v>32883.044527633901</v>
      </c>
    </row>
    <row r="1717" spans="1:10">
      <c r="A1717" t="s">
        <v>398</v>
      </c>
      <c r="B1717" t="s">
        <v>160</v>
      </c>
      <c r="C1717" t="s">
        <v>360</v>
      </c>
      <c r="D1717" t="s">
        <v>356</v>
      </c>
      <c r="E1717">
        <v>3226.4332929372399</v>
      </c>
      <c r="F1717">
        <v>1464.8600033851401</v>
      </c>
      <c r="G1717">
        <v>488.90060179319403</v>
      </c>
      <c r="H1717">
        <v>3150.6433950756</v>
      </c>
      <c r="I1717">
        <v>12783.4026555009</v>
      </c>
      <c r="J1717">
        <v>35547.637953425598</v>
      </c>
    </row>
    <row r="1718" spans="1:10">
      <c r="A1718" t="s">
        <v>399</v>
      </c>
      <c r="B1718" t="s">
        <v>136</v>
      </c>
      <c r="C1718" t="s">
        <v>359</v>
      </c>
      <c r="D1718" t="s">
        <v>355</v>
      </c>
      <c r="E1718">
        <v>175.62362906068799</v>
      </c>
      <c r="F1718">
        <v>58.038834340978703</v>
      </c>
      <c r="G1718">
        <v>22.047677715569598</v>
      </c>
      <c r="H1718">
        <v>51.542403710245097</v>
      </c>
      <c r="I1718">
        <v>41.026920775818397</v>
      </c>
      <c r="J1718">
        <v>779.98794263856701</v>
      </c>
    </row>
    <row r="1719" spans="1:10">
      <c r="A1719" t="s">
        <v>399</v>
      </c>
      <c r="B1719" t="s">
        <v>136</v>
      </c>
      <c r="C1719" t="s">
        <v>359</v>
      </c>
      <c r="D1719" t="s">
        <v>356</v>
      </c>
      <c r="E1719">
        <v>175.62362906067401</v>
      </c>
      <c r="F1719">
        <v>58.3386420595806</v>
      </c>
      <c r="G1719">
        <v>22.719198682017101</v>
      </c>
      <c r="H1719">
        <v>51.564869996673899</v>
      </c>
      <c r="I1719">
        <v>32.723092290448399</v>
      </c>
      <c r="J1719">
        <v>749.81055552127805</v>
      </c>
    </row>
    <row r="1720" spans="1:10">
      <c r="A1720" t="s">
        <v>399</v>
      </c>
      <c r="B1720" t="s">
        <v>136</v>
      </c>
      <c r="C1720" t="s">
        <v>360</v>
      </c>
      <c r="D1720" t="s">
        <v>355</v>
      </c>
      <c r="E1720">
        <v>167.51666764244999</v>
      </c>
      <c r="F1720">
        <v>31.944590021945899</v>
      </c>
      <c r="G1720">
        <v>8.0820294351954605</v>
      </c>
      <c r="H1720">
        <v>29.921677205883199</v>
      </c>
      <c r="I1720">
        <v>14.8306543727131</v>
      </c>
      <c r="J1720">
        <v>387.47109730752402</v>
      </c>
    </row>
    <row r="1721" spans="1:10">
      <c r="A1721" t="s">
        <v>399</v>
      </c>
      <c r="B1721" t="s">
        <v>136</v>
      </c>
      <c r="C1721" t="s">
        <v>360</v>
      </c>
      <c r="D1721" t="s">
        <v>356</v>
      </c>
      <c r="E1721">
        <v>167.51666764242501</v>
      </c>
      <c r="F1721">
        <v>31.9805671014431</v>
      </c>
      <c r="G1721">
        <v>8.2950141011318994</v>
      </c>
      <c r="H1721">
        <v>29.931920982046702</v>
      </c>
      <c r="I1721">
        <v>12.075342210000599</v>
      </c>
      <c r="J1721">
        <v>406.08628431051301</v>
      </c>
    </row>
    <row r="1722" spans="1:10">
      <c r="A1722" t="s">
        <v>399</v>
      </c>
      <c r="B1722" t="s">
        <v>137</v>
      </c>
      <c r="C1722" t="s">
        <v>359</v>
      </c>
      <c r="D1722" t="s">
        <v>355</v>
      </c>
      <c r="E1722">
        <v>327.472896935584</v>
      </c>
      <c r="F1722">
        <v>29.568461319808101</v>
      </c>
      <c r="G1722">
        <v>45.349756599302196</v>
      </c>
      <c r="H1722">
        <v>29.251527633327601</v>
      </c>
      <c r="I1722">
        <v>77.730934358235302</v>
      </c>
      <c r="J1722">
        <v>200.41288155002701</v>
      </c>
    </row>
    <row r="1723" spans="1:10">
      <c r="A1723" t="s">
        <v>399</v>
      </c>
      <c r="B1723" t="s">
        <v>137</v>
      </c>
      <c r="C1723" t="s">
        <v>359</v>
      </c>
      <c r="D1723" t="s">
        <v>356</v>
      </c>
      <c r="E1723">
        <v>327.47289693557201</v>
      </c>
      <c r="F1723">
        <v>29.5998572733122</v>
      </c>
      <c r="G1723">
        <v>46.015863449776198</v>
      </c>
      <c r="H1723">
        <v>29.272295547213201</v>
      </c>
      <c r="I1723">
        <v>69.466507519352405</v>
      </c>
      <c r="J1723">
        <v>209.722701383561</v>
      </c>
    </row>
    <row r="1724" spans="1:10">
      <c r="A1724" t="s">
        <v>399</v>
      </c>
      <c r="B1724" t="s">
        <v>137</v>
      </c>
      <c r="C1724" t="s">
        <v>360</v>
      </c>
      <c r="D1724" t="s">
        <v>355</v>
      </c>
      <c r="E1724">
        <v>613.15933502131804</v>
      </c>
      <c r="F1724">
        <v>46.285382608053403</v>
      </c>
      <c r="G1724">
        <v>17.119031902258701</v>
      </c>
      <c r="H1724">
        <v>20.792465881673301</v>
      </c>
      <c r="I1724">
        <v>29.199779814049201</v>
      </c>
      <c r="J1724">
        <v>293.956677080796</v>
      </c>
    </row>
    <row r="1725" spans="1:10">
      <c r="A1725" t="s">
        <v>399</v>
      </c>
      <c r="B1725" t="s">
        <v>137</v>
      </c>
      <c r="C1725" t="s">
        <v>360</v>
      </c>
      <c r="D1725" t="s">
        <v>356</v>
      </c>
      <c r="E1725">
        <v>613.15933502130099</v>
      </c>
      <c r="F1725">
        <v>46.350925705151298</v>
      </c>
      <c r="G1725">
        <v>17.344977893108201</v>
      </c>
      <c r="H1725">
        <v>20.801967100524202</v>
      </c>
      <c r="I1725">
        <v>26.287736393944101</v>
      </c>
      <c r="J1725">
        <v>348.52491766544199</v>
      </c>
    </row>
    <row r="1726" spans="1:10">
      <c r="A1726" t="s">
        <v>399</v>
      </c>
      <c r="B1726" t="s">
        <v>138</v>
      </c>
      <c r="C1726" t="s">
        <v>359</v>
      </c>
      <c r="D1726" t="s">
        <v>355</v>
      </c>
      <c r="E1726">
        <v>188.06875114647201</v>
      </c>
      <c r="F1726">
        <v>15.364156896800299</v>
      </c>
      <c r="G1726">
        <v>51.184611048812997</v>
      </c>
      <c r="H1726">
        <v>36.439616641372297</v>
      </c>
      <c r="I1726">
        <v>86.972624399076693</v>
      </c>
      <c r="J1726">
        <v>138.48482790938601</v>
      </c>
    </row>
    <row r="1727" spans="1:10">
      <c r="A1727" t="s">
        <v>399</v>
      </c>
      <c r="B1727" t="s">
        <v>138</v>
      </c>
      <c r="C1727" t="s">
        <v>359</v>
      </c>
      <c r="D1727" t="s">
        <v>356</v>
      </c>
      <c r="E1727">
        <v>188.068751146464</v>
      </c>
      <c r="F1727">
        <v>15.4092387633921</v>
      </c>
      <c r="G1727">
        <v>51.850689171035299</v>
      </c>
      <c r="H1727">
        <v>36.461665612054702</v>
      </c>
      <c r="I1727">
        <v>78.770757769487403</v>
      </c>
      <c r="J1727">
        <v>150.161143073457</v>
      </c>
    </row>
    <row r="1728" spans="1:10">
      <c r="A1728" t="s">
        <v>399</v>
      </c>
      <c r="B1728" t="s">
        <v>138</v>
      </c>
      <c r="C1728" t="s">
        <v>360</v>
      </c>
      <c r="D1728" t="s">
        <v>355</v>
      </c>
      <c r="E1728">
        <v>530.59285476455796</v>
      </c>
      <c r="F1728">
        <v>41.212255695838699</v>
      </c>
      <c r="G1728">
        <v>19.402258559568899</v>
      </c>
      <c r="H1728">
        <v>22.895618796647302</v>
      </c>
      <c r="I1728">
        <v>32.819517418865999</v>
      </c>
      <c r="J1728">
        <v>309.364640735715</v>
      </c>
    </row>
    <row r="1729" spans="1:10">
      <c r="A1729" t="s">
        <v>399</v>
      </c>
      <c r="B1729" t="s">
        <v>138</v>
      </c>
      <c r="C1729" t="s">
        <v>360</v>
      </c>
      <c r="D1729" t="s">
        <v>356</v>
      </c>
      <c r="E1729">
        <v>530.59285476453999</v>
      </c>
      <c r="F1729">
        <v>41.281457062462401</v>
      </c>
      <c r="G1729">
        <v>19.628382215989902</v>
      </c>
      <c r="H1729">
        <v>22.905705733779499</v>
      </c>
      <c r="I1729">
        <v>29.9315673083989</v>
      </c>
      <c r="J1729">
        <v>362.09811353763502</v>
      </c>
    </row>
    <row r="1730" spans="1:10">
      <c r="A1730" t="s">
        <v>399</v>
      </c>
      <c r="B1730" t="s">
        <v>139</v>
      </c>
      <c r="C1730" t="s">
        <v>359</v>
      </c>
      <c r="D1730" t="s">
        <v>355</v>
      </c>
      <c r="E1730">
        <v>321.019826192636</v>
      </c>
      <c r="F1730">
        <v>39.514519979012597</v>
      </c>
      <c r="G1730">
        <v>45.137145905365799</v>
      </c>
      <c r="H1730">
        <v>28.943968897136799</v>
      </c>
      <c r="I1730">
        <v>77.3927386833425</v>
      </c>
      <c r="J1730">
        <v>317.66291792382498</v>
      </c>
    </row>
    <row r="1731" spans="1:10">
      <c r="A1731" t="s">
        <v>399</v>
      </c>
      <c r="B1731" t="s">
        <v>139</v>
      </c>
      <c r="C1731" t="s">
        <v>359</v>
      </c>
      <c r="D1731" t="s">
        <v>356</v>
      </c>
      <c r="E1731">
        <v>321.01982619259502</v>
      </c>
      <c r="F1731">
        <v>39.723486058771599</v>
      </c>
      <c r="G1731">
        <v>45.802085663956497</v>
      </c>
      <c r="H1731">
        <v>28.964725868234499</v>
      </c>
      <c r="I1731">
        <v>69.1288000041544</v>
      </c>
      <c r="J1731">
        <v>290.75031882596898</v>
      </c>
    </row>
    <row r="1732" spans="1:10">
      <c r="A1732" t="s">
        <v>399</v>
      </c>
      <c r="B1732" t="s">
        <v>139</v>
      </c>
      <c r="C1732" t="s">
        <v>360</v>
      </c>
      <c r="D1732" t="s">
        <v>355</v>
      </c>
      <c r="E1732">
        <v>712.22832865591101</v>
      </c>
      <c r="F1732">
        <v>54.535710347006898</v>
      </c>
      <c r="G1732">
        <v>16.973058971051401</v>
      </c>
      <c r="H1732">
        <v>20.6975393766424</v>
      </c>
      <c r="I1732">
        <v>28.970689450692099</v>
      </c>
      <c r="J1732">
        <v>360.70385086095399</v>
      </c>
    </row>
    <row r="1733" spans="1:10">
      <c r="A1733" t="s">
        <v>399</v>
      </c>
      <c r="B1733" t="s">
        <v>139</v>
      </c>
      <c r="C1733" t="s">
        <v>360</v>
      </c>
      <c r="D1733" t="s">
        <v>356</v>
      </c>
      <c r="E1733">
        <v>712.22832865586997</v>
      </c>
      <c r="F1733">
        <v>54.660331404915702</v>
      </c>
      <c r="G1733">
        <v>17.199002009606801</v>
      </c>
      <c r="H1733">
        <v>20.7068819011144</v>
      </c>
      <c r="I1733">
        <v>26.051731205658001</v>
      </c>
      <c r="J1733">
        <v>417.40923796415399</v>
      </c>
    </row>
    <row r="1734" spans="1:10">
      <c r="A1734" t="s">
        <v>399</v>
      </c>
      <c r="B1734" t="s">
        <v>140</v>
      </c>
      <c r="C1734" t="s">
        <v>359</v>
      </c>
      <c r="D1734" t="s">
        <v>355</v>
      </c>
      <c r="E1734">
        <v>623.45590457423498</v>
      </c>
      <c r="F1734">
        <v>69.865769835303496</v>
      </c>
      <c r="G1734">
        <v>41.027452216517901</v>
      </c>
      <c r="H1734">
        <v>32.139976091718303</v>
      </c>
      <c r="I1734">
        <v>70.885094579021001</v>
      </c>
      <c r="J1734">
        <v>575.00748656945905</v>
      </c>
    </row>
    <row r="1735" spans="1:10">
      <c r="A1735" t="s">
        <v>399</v>
      </c>
      <c r="B1735" t="s">
        <v>140</v>
      </c>
      <c r="C1735" t="s">
        <v>359</v>
      </c>
      <c r="D1735" t="s">
        <v>356</v>
      </c>
      <c r="E1735">
        <v>623.45590457417995</v>
      </c>
      <c r="F1735">
        <v>70.232253029412206</v>
      </c>
      <c r="G1735">
        <v>41.700159172592898</v>
      </c>
      <c r="H1735">
        <v>32.160843550666101</v>
      </c>
      <c r="I1735">
        <v>62.5939556725884</v>
      </c>
      <c r="J1735">
        <v>512.97655751942204</v>
      </c>
    </row>
    <row r="1736" spans="1:10">
      <c r="A1736" t="s">
        <v>399</v>
      </c>
      <c r="B1736" t="s">
        <v>140</v>
      </c>
      <c r="C1736" t="s">
        <v>360</v>
      </c>
      <c r="D1736" t="s">
        <v>355</v>
      </c>
      <c r="E1736">
        <v>639.032860372811</v>
      </c>
      <c r="F1736">
        <v>55.842952268079898</v>
      </c>
      <c r="G1736">
        <v>15.2384397553617</v>
      </c>
      <c r="H1736">
        <v>22.744994496795599</v>
      </c>
      <c r="I1736">
        <v>26.238634111861401</v>
      </c>
      <c r="J1736">
        <v>443.789093553518</v>
      </c>
    </row>
    <row r="1737" spans="1:10">
      <c r="A1737" t="s">
        <v>399</v>
      </c>
      <c r="B1737" t="s">
        <v>140</v>
      </c>
      <c r="C1737" t="s">
        <v>360</v>
      </c>
      <c r="D1737" t="s">
        <v>356</v>
      </c>
      <c r="E1737">
        <v>639.03286037276803</v>
      </c>
      <c r="F1737">
        <v>56.048671248665201</v>
      </c>
      <c r="G1737">
        <v>15.468559502599501</v>
      </c>
      <c r="H1737">
        <v>22.7540853367389</v>
      </c>
      <c r="I1737">
        <v>23.267976329617898</v>
      </c>
      <c r="J1737">
        <v>485.83320043944002</v>
      </c>
    </row>
    <row r="1738" spans="1:10">
      <c r="A1738" t="s">
        <v>399</v>
      </c>
      <c r="B1738" t="s">
        <v>141</v>
      </c>
      <c r="C1738" t="s">
        <v>359</v>
      </c>
      <c r="D1738" t="s">
        <v>355</v>
      </c>
      <c r="E1738">
        <v>198.16680780476</v>
      </c>
      <c r="F1738">
        <v>46.719077390272801</v>
      </c>
      <c r="G1738">
        <v>20.536629916123399</v>
      </c>
      <c r="H1738">
        <v>48.210110014929903</v>
      </c>
      <c r="I1738">
        <v>38.712523986702401</v>
      </c>
      <c r="J1738">
        <v>768.09550566759594</v>
      </c>
    </row>
    <row r="1739" spans="1:10">
      <c r="A1739" t="s">
        <v>399</v>
      </c>
      <c r="B1739" t="s">
        <v>141</v>
      </c>
      <c r="C1739" t="s">
        <v>359</v>
      </c>
      <c r="D1739" t="s">
        <v>356</v>
      </c>
      <c r="E1739">
        <v>198.16680780471501</v>
      </c>
      <c r="F1739">
        <v>47.2162012944395</v>
      </c>
      <c r="G1739">
        <v>21.220664948964998</v>
      </c>
      <c r="H1739">
        <v>48.232480904173201</v>
      </c>
      <c r="I1739">
        <v>30.3722157944594</v>
      </c>
      <c r="J1739">
        <v>736.49282915949698</v>
      </c>
    </row>
    <row r="1740" spans="1:10">
      <c r="A1740" t="s">
        <v>399</v>
      </c>
      <c r="B1740" t="s">
        <v>141</v>
      </c>
      <c r="C1740" t="s">
        <v>360</v>
      </c>
      <c r="D1740" t="s">
        <v>355</v>
      </c>
      <c r="E1740">
        <v>129.853930981514</v>
      </c>
      <c r="F1740">
        <v>28.396554013063501</v>
      </c>
      <c r="G1740">
        <v>7.7268964797365403</v>
      </c>
      <c r="H1740">
        <v>29.312902006988899</v>
      </c>
      <c r="I1740">
        <v>14.388491348079601</v>
      </c>
      <c r="J1740">
        <v>517.98545313630405</v>
      </c>
    </row>
    <row r="1741" spans="1:10">
      <c r="A1741" t="s">
        <v>399</v>
      </c>
      <c r="B1741" t="s">
        <v>141</v>
      </c>
      <c r="C1741" t="s">
        <v>360</v>
      </c>
      <c r="D1741" t="s">
        <v>356</v>
      </c>
      <c r="E1741">
        <v>129.85393098147799</v>
      </c>
      <c r="F1741">
        <v>28.599561174227699</v>
      </c>
      <c r="G1741">
        <v>7.9508703797356599</v>
      </c>
      <c r="H1741">
        <v>29.322788698759201</v>
      </c>
      <c r="I1741">
        <v>11.4211570969665</v>
      </c>
      <c r="J1741">
        <v>537.06562181776201</v>
      </c>
    </row>
    <row r="1742" spans="1:10">
      <c r="A1742" t="s">
        <v>399</v>
      </c>
      <c r="B1742" t="s">
        <v>142</v>
      </c>
      <c r="C1742" t="s">
        <v>359</v>
      </c>
      <c r="D1742" t="s">
        <v>355</v>
      </c>
      <c r="E1742">
        <v>358.23957141199799</v>
      </c>
      <c r="F1742">
        <v>65.320020144419402</v>
      </c>
      <c r="G1742">
        <v>17.532633653166101</v>
      </c>
      <c r="H1742">
        <v>62.826499471566301</v>
      </c>
      <c r="I1742">
        <v>30.577891017257802</v>
      </c>
      <c r="J1742">
        <v>787.30370519512496</v>
      </c>
    </row>
    <row r="1743" spans="1:10">
      <c r="A1743" t="s">
        <v>399</v>
      </c>
      <c r="B1743" t="s">
        <v>142</v>
      </c>
      <c r="C1743" t="s">
        <v>359</v>
      </c>
      <c r="D1743" t="s">
        <v>356</v>
      </c>
      <c r="E1743">
        <v>358.23957141213202</v>
      </c>
      <c r="F1743">
        <v>65.647460329930595</v>
      </c>
      <c r="G1743">
        <v>17.8688688846104</v>
      </c>
      <c r="H1743">
        <v>62.849468410686299</v>
      </c>
      <c r="I1743">
        <v>26.723194194853399</v>
      </c>
      <c r="J1743">
        <v>744.62767275624697</v>
      </c>
    </row>
    <row r="1744" spans="1:10">
      <c r="A1744" t="s">
        <v>399</v>
      </c>
      <c r="B1744" t="s">
        <v>142</v>
      </c>
      <c r="C1744" t="s">
        <v>360</v>
      </c>
      <c r="D1744" t="s">
        <v>355</v>
      </c>
      <c r="E1744">
        <v>206.95774430201001</v>
      </c>
      <c r="F1744">
        <v>33.976384508948399</v>
      </c>
      <c r="G1744">
        <v>7.0519183939997596</v>
      </c>
      <c r="H1744">
        <v>32.512809476969601</v>
      </c>
      <c r="I1744">
        <v>11.984696265326599</v>
      </c>
      <c r="J1744">
        <v>389.52431060521599</v>
      </c>
    </row>
    <row r="1745" spans="1:10">
      <c r="A1745" t="s">
        <v>399</v>
      </c>
      <c r="B1745" t="s">
        <v>142</v>
      </c>
      <c r="C1745" t="s">
        <v>360</v>
      </c>
      <c r="D1745" t="s">
        <v>356</v>
      </c>
      <c r="E1745">
        <v>206.95774430206399</v>
      </c>
      <c r="F1745">
        <v>34.021767481520598</v>
      </c>
      <c r="G1745">
        <v>7.1562305335564496</v>
      </c>
      <c r="H1745">
        <v>32.523381918356499</v>
      </c>
      <c r="I1745">
        <v>11.0592277794669</v>
      </c>
      <c r="J1745">
        <v>406.18883589156599</v>
      </c>
    </row>
    <row r="1746" spans="1:10">
      <c r="A1746" t="s">
        <v>399</v>
      </c>
      <c r="B1746" t="s">
        <v>143</v>
      </c>
      <c r="C1746" t="s">
        <v>359</v>
      </c>
      <c r="D1746" t="s">
        <v>355</v>
      </c>
      <c r="E1746">
        <v>718.95088198482301</v>
      </c>
      <c r="F1746">
        <v>68.349436648666298</v>
      </c>
      <c r="G1746">
        <v>34.498940642141903</v>
      </c>
      <c r="H1746">
        <v>55.483814913303597</v>
      </c>
      <c r="I1746">
        <v>57.126500263304102</v>
      </c>
      <c r="J1746">
        <v>459.02458814200997</v>
      </c>
    </row>
    <row r="1747" spans="1:10">
      <c r="A1747" t="s">
        <v>399</v>
      </c>
      <c r="B1747" t="s">
        <v>143</v>
      </c>
      <c r="C1747" t="s">
        <v>359</v>
      </c>
      <c r="D1747" t="s">
        <v>356</v>
      </c>
      <c r="E1747">
        <v>718.95088198486098</v>
      </c>
      <c r="F1747">
        <v>68.534636443324004</v>
      </c>
      <c r="G1747">
        <v>34.846429664910502</v>
      </c>
      <c r="H1747">
        <v>55.506664593965901</v>
      </c>
      <c r="I1747">
        <v>54.151893684166197</v>
      </c>
      <c r="J1747">
        <v>420.71702760553399</v>
      </c>
    </row>
    <row r="1748" spans="1:10">
      <c r="A1748" t="s">
        <v>399</v>
      </c>
      <c r="B1748" t="s">
        <v>143</v>
      </c>
      <c r="C1748" t="s">
        <v>360</v>
      </c>
      <c r="D1748" t="s">
        <v>355</v>
      </c>
      <c r="E1748">
        <v>678.02562072898297</v>
      </c>
      <c r="F1748">
        <v>52.001981614159497</v>
      </c>
      <c r="G1748">
        <v>15.2405956482107</v>
      </c>
      <c r="H1748">
        <v>25.9021166460338</v>
      </c>
      <c r="I1748">
        <v>24.403306257250701</v>
      </c>
      <c r="J1748">
        <v>318.50750191175899</v>
      </c>
    </row>
    <row r="1749" spans="1:10">
      <c r="A1749" t="s">
        <v>399</v>
      </c>
      <c r="B1749" t="s">
        <v>143</v>
      </c>
      <c r="C1749" t="s">
        <v>360</v>
      </c>
      <c r="D1749" t="s">
        <v>356</v>
      </c>
      <c r="E1749">
        <v>678.02562072901401</v>
      </c>
      <c r="F1749">
        <v>52.088439633652399</v>
      </c>
      <c r="G1749">
        <v>15.358942244607</v>
      </c>
      <c r="H1749">
        <v>25.912621707473999</v>
      </c>
      <c r="I1749">
        <v>24.691807624913501</v>
      </c>
      <c r="J1749">
        <v>359.62008630484701</v>
      </c>
    </row>
    <row r="1750" spans="1:10">
      <c r="A1750" t="s">
        <v>399</v>
      </c>
      <c r="B1750" t="s">
        <v>144</v>
      </c>
      <c r="C1750" t="s">
        <v>359</v>
      </c>
      <c r="D1750" t="s">
        <v>355</v>
      </c>
      <c r="E1750">
        <v>570.28602123533403</v>
      </c>
      <c r="F1750">
        <v>63.539448994211199</v>
      </c>
      <c r="G1750">
        <v>33.066805965923798</v>
      </c>
      <c r="H1750">
        <v>59.813072889778603</v>
      </c>
      <c r="I1750">
        <v>54.891871607710002</v>
      </c>
      <c r="J1750">
        <v>570.229057737988</v>
      </c>
    </row>
    <row r="1751" spans="1:10">
      <c r="A1751" t="s">
        <v>399</v>
      </c>
      <c r="B1751" t="s">
        <v>144</v>
      </c>
      <c r="C1751" t="s">
        <v>359</v>
      </c>
      <c r="D1751" t="s">
        <v>356</v>
      </c>
      <c r="E1751">
        <v>570.286021235269</v>
      </c>
      <c r="F1751">
        <v>63.916705138659502</v>
      </c>
      <c r="G1751">
        <v>33.412272391311099</v>
      </c>
      <c r="H1751">
        <v>59.836030074759499</v>
      </c>
      <c r="I1751">
        <v>51.811040000614597</v>
      </c>
      <c r="J1751">
        <v>512.95084981176501</v>
      </c>
    </row>
    <row r="1752" spans="1:10">
      <c r="A1752" t="s">
        <v>399</v>
      </c>
      <c r="B1752" t="s">
        <v>144</v>
      </c>
      <c r="C1752" t="s">
        <v>360</v>
      </c>
      <c r="D1752" t="s">
        <v>355</v>
      </c>
      <c r="E1752">
        <v>589.52963635321498</v>
      </c>
      <c r="F1752">
        <v>48.817299883406903</v>
      </c>
      <c r="G1752">
        <v>12.517725348071901</v>
      </c>
      <c r="H1752">
        <v>27.7700461698022</v>
      </c>
      <c r="I1752">
        <v>20.1883030268163</v>
      </c>
      <c r="J1752">
        <v>443.60867290665198</v>
      </c>
    </row>
    <row r="1753" spans="1:10">
      <c r="A1753" t="s">
        <v>399</v>
      </c>
      <c r="B1753" t="s">
        <v>144</v>
      </c>
      <c r="C1753" t="s">
        <v>360</v>
      </c>
      <c r="D1753" t="s">
        <v>356</v>
      </c>
      <c r="E1753">
        <v>589.52963635319395</v>
      </c>
      <c r="F1753">
        <v>49.032514797879998</v>
      </c>
      <c r="G1753">
        <v>12.6337947702525</v>
      </c>
      <c r="H1753">
        <v>27.780664765064099</v>
      </c>
      <c r="I1753">
        <v>20.216443269619599</v>
      </c>
      <c r="J1753">
        <v>479.69675488255302</v>
      </c>
    </row>
    <row r="1754" spans="1:10">
      <c r="A1754" t="s">
        <v>399</v>
      </c>
      <c r="B1754" t="s">
        <v>145</v>
      </c>
      <c r="C1754" t="s">
        <v>359</v>
      </c>
      <c r="D1754" t="s">
        <v>355</v>
      </c>
      <c r="E1754">
        <v>327.84049542023598</v>
      </c>
      <c r="F1754">
        <v>54.7535496293291</v>
      </c>
      <c r="G1754">
        <v>15.9253230569847</v>
      </c>
      <c r="H1754">
        <v>58.045915159722497</v>
      </c>
      <c r="I1754">
        <v>27.990986954848299</v>
      </c>
      <c r="J1754">
        <v>776.02088765245105</v>
      </c>
    </row>
    <row r="1755" spans="1:10">
      <c r="A1755" t="s">
        <v>399</v>
      </c>
      <c r="B1755" t="s">
        <v>145</v>
      </c>
      <c r="C1755" t="s">
        <v>359</v>
      </c>
      <c r="D1755" t="s">
        <v>356</v>
      </c>
      <c r="E1755">
        <v>327.84049542025502</v>
      </c>
      <c r="F1755">
        <v>55.2648522567683</v>
      </c>
      <c r="G1755">
        <v>16.264382982997599</v>
      </c>
      <c r="H1755">
        <v>58.068773362005302</v>
      </c>
      <c r="I1755">
        <v>24.244362387205801</v>
      </c>
      <c r="J1755">
        <v>730.36947709869105</v>
      </c>
    </row>
    <row r="1756" spans="1:10">
      <c r="A1756" t="s">
        <v>399</v>
      </c>
      <c r="B1756" t="s">
        <v>145</v>
      </c>
      <c r="C1756" t="s">
        <v>360</v>
      </c>
      <c r="D1756" t="s">
        <v>355</v>
      </c>
      <c r="E1756">
        <v>155.67190061749901</v>
      </c>
      <c r="F1756">
        <v>29.742639299279599</v>
      </c>
      <c r="G1756">
        <v>5.5272932881662298</v>
      </c>
      <c r="H1756">
        <v>31.160588744950999</v>
      </c>
      <c r="I1756">
        <v>9.7342557500190399</v>
      </c>
      <c r="J1756">
        <v>520.192316540094</v>
      </c>
    </row>
    <row r="1757" spans="1:10">
      <c r="A1757" t="s">
        <v>399</v>
      </c>
      <c r="B1757" t="s">
        <v>145</v>
      </c>
      <c r="C1757" t="s">
        <v>360</v>
      </c>
      <c r="D1757" t="s">
        <v>356</v>
      </c>
      <c r="E1757">
        <v>155.671900617532</v>
      </c>
      <c r="F1757">
        <v>29.960372066062401</v>
      </c>
      <c r="G1757">
        <v>5.6361657971374903</v>
      </c>
      <c r="H1757">
        <v>31.1709289021173</v>
      </c>
      <c r="I1757">
        <v>8.5047368954400397</v>
      </c>
      <c r="J1757">
        <v>536.53536396070206</v>
      </c>
    </row>
    <row r="1758" spans="1:10">
      <c r="A1758" t="s">
        <v>399</v>
      </c>
      <c r="B1758" t="s">
        <v>146</v>
      </c>
      <c r="C1758" t="s">
        <v>359</v>
      </c>
      <c r="D1758" t="s">
        <v>355</v>
      </c>
      <c r="E1758">
        <v>907.90374678385001</v>
      </c>
      <c r="F1758">
        <v>130.03478335619101</v>
      </c>
      <c r="G1758">
        <v>57.761285115172797</v>
      </c>
      <c r="H1758">
        <v>107.362435140551</v>
      </c>
      <c r="I1758">
        <v>109.81527322940801</v>
      </c>
      <c r="J1758">
        <v>1200.6072271656999</v>
      </c>
    </row>
    <row r="1759" spans="1:10">
      <c r="A1759" t="s">
        <v>399</v>
      </c>
      <c r="B1759" t="s">
        <v>146</v>
      </c>
      <c r="C1759" t="s">
        <v>359</v>
      </c>
      <c r="D1759" t="s">
        <v>356</v>
      </c>
      <c r="E1759">
        <v>907.90374678393698</v>
      </c>
      <c r="F1759">
        <v>130.305434200511</v>
      </c>
      <c r="G1759">
        <v>58.876114862408599</v>
      </c>
      <c r="H1759">
        <v>107.422088184854</v>
      </c>
      <c r="I1759">
        <v>84.823701476664198</v>
      </c>
      <c r="J1759">
        <v>1137.51466884513</v>
      </c>
    </row>
    <row r="1760" spans="1:10">
      <c r="A1760" t="s">
        <v>399</v>
      </c>
      <c r="B1760" t="s">
        <v>146</v>
      </c>
      <c r="C1760" t="s">
        <v>360</v>
      </c>
      <c r="D1760" t="s">
        <v>355</v>
      </c>
      <c r="E1760">
        <v>960.33861763812695</v>
      </c>
      <c r="F1760">
        <v>99.398989593930906</v>
      </c>
      <c r="G1760">
        <v>21.615184950376399</v>
      </c>
      <c r="H1760">
        <v>68.047577446165604</v>
      </c>
      <c r="I1760">
        <v>40.706616654363202</v>
      </c>
      <c r="J1760">
        <v>851.61648380653298</v>
      </c>
    </row>
    <row r="1761" spans="1:10">
      <c r="A1761" t="s">
        <v>399</v>
      </c>
      <c r="B1761" t="s">
        <v>146</v>
      </c>
      <c r="C1761" t="s">
        <v>360</v>
      </c>
      <c r="D1761" t="s">
        <v>356</v>
      </c>
      <c r="E1761">
        <v>960.33861763822802</v>
      </c>
      <c r="F1761">
        <v>99.461430194700498</v>
      </c>
      <c r="G1761">
        <v>21.996820006601499</v>
      </c>
      <c r="H1761">
        <v>68.074406256701707</v>
      </c>
      <c r="I1761">
        <v>31.805234236643901</v>
      </c>
      <c r="J1761">
        <v>941.04679371652105</v>
      </c>
    </row>
    <row r="1762" spans="1:10">
      <c r="A1762" t="s">
        <v>399</v>
      </c>
      <c r="B1762" t="s">
        <v>147</v>
      </c>
      <c r="C1762" t="s">
        <v>359</v>
      </c>
      <c r="D1762" t="s">
        <v>355</v>
      </c>
      <c r="E1762">
        <v>418.01338016517298</v>
      </c>
      <c r="F1762">
        <v>169.27936480719001</v>
      </c>
      <c r="G1762">
        <v>58.168641587105803</v>
      </c>
      <c r="H1762">
        <v>98.691991509587197</v>
      </c>
      <c r="I1762">
        <v>102.45969206019601</v>
      </c>
      <c r="J1762">
        <v>574.15547103152096</v>
      </c>
    </row>
    <row r="1763" spans="1:10">
      <c r="A1763" t="s">
        <v>399</v>
      </c>
      <c r="B1763" t="s">
        <v>147</v>
      </c>
      <c r="C1763" t="s">
        <v>359</v>
      </c>
      <c r="D1763" t="s">
        <v>356</v>
      </c>
      <c r="E1763">
        <v>418.01338016519298</v>
      </c>
      <c r="F1763">
        <v>169.54790689792199</v>
      </c>
      <c r="G1763">
        <v>58.835716704467202</v>
      </c>
      <c r="H1763">
        <v>98.716559120242707</v>
      </c>
      <c r="I1763">
        <v>87.431460885754205</v>
      </c>
      <c r="J1763">
        <v>497.789566562289</v>
      </c>
    </row>
    <row r="1764" spans="1:10">
      <c r="A1764" t="s">
        <v>399</v>
      </c>
      <c r="B1764" t="s">
        <v>147</v>
      </c>
      <c r="C1764" t="s">
        <v>360</v>
      </c>
      <c r="D1764" t="s">
        <v>355</v>
      </c>
      <c r="E1764">
        <v>486.12468699568802</v>
      </c>
      <c r="F1764">
        <v>143.467133205165</v>
      </c>
      <c r="G1764">
        <v>21.056241337359101</v>
      </c>
      <c r="H1764">
        <v>57.4371086729494</v>
      </c>
      <c r="I1764">
        <v>36.6668196363131</v>
      </c>
      <c r="J1764">
        <v>385.16954921015798</v>
      </c>
    </row>
    <row r="1765" spans="1:10">
      <c r="A1765" t="s">
        <v>399</v>
      </c>
      <c r="B1765" t="s">
        <v>147</v>
      </c>
      <c r="C1765" t="s">
        <v>360</v>
      </c>
      <c r="D1765" t="s">
        <v>356</v>
      </c>
      <c r="E1765">
        <v>486.12468699575498</v>
      </c>
      <c r="F1765">
        <v>143.67158698918001</v>
      </c>
      <c r="G1765">
        <v>21.243594568778398</v>
      </c>
      <c r="H1765">
        <v>57.448326569385699</v>
      </c>
      <c r="I1765">
        <v>31.8770111981895</v>
      </c>
      <c r="J1765">
        <v>475.627312493288</v>
      </c>
    </row>
    <row r="1766" spans="1:10">
      <c r="A1766" t="s">
        <v>399</v>
      </c>
      <c r="B1766" t="s">
        <v>148</v>
      </c>
      <c r="C1766" t="s">
        <v>359</v>
      </c>
      <c r="D1766" t="s">
        <v>355</v>
      </c>
      <c r="E1766">
        <v>905.69849897084498</v>
      </c>
      <c r="F1766">
        <v>93.432184542206798</v>
      </c>
      <c r="G1766">
        <v>52.562211680339601</v>
      </c>
      <c r="H1766">
        <v>33.856404251500599</v>
      </c>
      <c r="I1766">
        <v>87.707534626088602</v>
      </c>
      <c r="J1766">
        <v>206.86561297135299</v>
      </c>
    </row>
    <row r="1767" spans="1:10">
      <c r="A1767" t="s">
        <v>399</v>
      </c>
      <c r="B1767" t="s">
        <v>148</v>
      </c>
      <c r="C1767" t="s">
        <v>359</v>
      </c>
      <c r="D1767" t="s">
        <v>356</v>
      </c>
      <c r="E1767">
        <v>905.69849897086101</v>
      </c>
      <c r="F1767">
        <v>93.516434185257594</v>
      </c>
      <c r="G1767">
        <v>53.045736842519801</v>
      </c>
      <c r="H1767">
        <v>33.874565859969202</v>
      </c>
      <c r="I1767">
        <v>81.726073953716394</v>
      </c>
      <c r="J1767">
        <v>233.84106424491301</v>
      </c>
    </row>
    <row r="1768" spans="1:10">
      <c r="A1768" t="s">
        <v>399</v>
      </c>
      <c r="B1768" t="s">
        <v>148</v>
      </c>
      <c r="C1768" t="s">
        <v>360</v>
      </c>
      <c r="D1768" t="s">
        <v>355</v>
      </c>
      <c r="E1768">
        <v>1430.92174483028</v>
      </c>
      <c r="F1768">
        <v>144.811813539046</v>
      </c>
      <c r="G1768">
        <v>21.879471603488302</v>
      </c>
      <c r="H1768">
        <v>17.453273095963102</v>
      </c>
      <c r="I1768">
        <v>36.282628165620103</v>
      </c>
      <c r="J1768">
        <v>290.11411686090503</v>
      </c>
    </row>
    <row r="1769" spans="1:10">
      <c r="A1769" t="s">
        <v>399</v>
      </c>
      <c r="B1769" t="s">
        <v>148</v>
      </c>
      <c r="C1769" t="s">
        <v>360</v>
      </c>
      <c r="D1769" t="s">
        <v>356</v>
      </c>
      <c r="E1769">
        <v>1430.92174483031</v>
      </c>
      <c r="F1769">
        <v>145.043944422343</v>
      </c>
      <c r="G1769">
        <v>22.021818346277701</v>
      </c>
      <c r="H1769">
        <v>17.461288764160301</v>
      </c>
      <c r="I1769">
        <v>34.110411209258501</v>
      </c>
      <c r="J1769">
        <v>396.06299834594603</v>
      </c>
    </row>
    <row r="1770" spans="1:10">
      <c r="A1770" t="s">
        <v>399</v>
      </c>
      <c r="B1770" t="s">
        <v>149</v>
      </c>
      <c r="C1770" t="s">
        <v>359</v>
      </c>
      <c r="D1770" t="s">
        <v>355</v>
      </c>
      <c r="E1770">
        <v>494.33731261477402</v>
      </c>
      <c r="F1770">
        <v>39.585091348855897</v>
      </c>
      <c r="G1770">
        <v>114.69190704733499</v>
      </c>
      <c r="H1770">
        <v>33.7436079799309</v>
      </c>
      <c r="I1770">
        <v>186.77321789471401</v>
      </c>
      <c r="J1770">
        <v>113.81578225751301</v>
      </c>
    </row>
    <row r="1771" spans="1:10">
      <c r="A1771" t="s">
        <v>399</v>
      </c>
      <c r="B1771" t="s">
        <v>149</v>
      </c>
      <c r="C1771" t="s">
        <v>359</v>
      </c>
      <c r="D1771" t="s">
        <v>356</v>
      </c>
      <c r="E1771">
        <v>494.337312614788</v>
      </c>
      <c r="F1771">
        <v>39.668060379719201</v>
      </c>
      <c r="G1771">
        <v>115.21760276799399</v>
      </c>
      <c r="H1771">
        <v>33.731225175128301</v>
      </c>
      <c r="I1771">
        <v>181.24913641737999</v>
      </c>
      <c r="J1771">
        <v>145.86785720777499</v>
      </c>
    </row>
    <row r="1772" spans="1:10">
      <c r="A1772" t="s">
        <v>399</v>
      </c>
      <c r="B1772" t="s">
        <v>149</v>
      </c>
      <c r="C1772" t="s">
        <v>360</v>
      </c>
      <c r="D1772" t="s">
        <v>355</v>
      </c>
      <c r="E1772">
        <v>1422.0647590736601</v>
      </c>
      <c r="F1772">
        <v>114.676299218658</v>
      </c>
      <c r="G1772">
        <v>41.837438049428002</v>
      </c>
      <c r="H1772">
        <v>22.6509248186264</v>
      </c>
      <c r="I1772">
        <v>68.113728409271005</v>
      </c>
      <c r="J1772">
        <v>267.32781929859499</v>
      </c>
    </row>
    <row r="1773" spans="1:10">
      <c r="A1773" t="s">
        <v>399</v>
      </c>
      <c r="B1773" t="s">
        <v>149</v>
      </c>
      <c r="C1773" t="s">
        <v>360</v>
      </c>
      <c r="D1773" t="s">
        <v>356</v>
      </c>
      <c r="E1773">
        <v>1422.0647590737001</v>
      </c>
      <c r="F1773">
        <v>114.94699336335199</v>
      </c>
      <c r="G1773">
        <v>42.012040292486503</v>
      </c>
      <c r="H1773">
        <v>22.653057722840799</v>
      </c>
      <c r="I1773">
        <v>66.102347851168901</v>
      </c>
      <c r="J1773">
        <v>368.60158109168799</v>
      </c>
    </row>
    <row r="1774" spans="1:10">
      <c r="A1774" t="s">
        <v>399</v>
      </c>
      <c r="B1774" t="s">
        <v>150</v>
      </c>
      <c r="C1774" t="s">
        <v>359</v>
      </c>
      <c r="D1774" t="s">
        <v>355</v>
      </c>
      <c r="E1774">
        <v>810.51912357525396</v>
      </c>
      <c r="F1774">
        <v>130.39074256830199</v>
      </c>
      <c r="G1774">
        <v>77.590847432360803</v>
      </c>
      <c r="H1774">
        <v>18.884554877801399</v>
      </c>
      <c r="I1774">
        <v>127.61980150417899</v>
      </c>
      <c r="J1774">
        <v>352.13542486971198</v>
      </c>
    </row>
    <row r="1775" spans="1:10">
      <c r="A1775" t="s">
        <v>399</v>
      </c>
      <c r="B1775" t="s">
        <v>150</v>
      </c>
      <c r="C1775" t="s">
        <v>359</v>
      </c>
      <c r="D1775" t="s">
        <v>356</v>
      </c>
      <c r="E1775">
        <v>810.51912357526305</v>
      </c>
      <c r="F1775">
        <v>130.60148687131601</v>
      </c>
      <c r="G1775">
        <v>78.078549841706703</v>
      </c>
      <c r="H1775">
        <v>18.899806301743101</v>
      </c>
      <c r="I1775">
        <v>121.742061854653</v>
      </c>
      <c r="J1775">
        <v>283.30170733782899</v>
      </c>
    </row>
    <row r="1776" spans="1:10">
      <c r="A1776" t="s">
        <v>399</v>
      </c>
      <c r="B1776" t="s">
        <v>150</v>
      </c>
      <c r="C1776" t="s">
        <v>360</v>
      </c>
      <c r="D1776" t="s">
        <v>355</v>
      </c>
      <c r="E1776">
        <v>1714.6586505954299</v>
      </c>
      <c r="F1776">
        <v>176.87136692986499</v>
      </c>
      <c r="G1776">
        <v>29.9977846295081</v>
      </c>
      <c r="H1776">
        <v>14.8292438617329</v>
      </c>
      <c r="I1776">
        <v>49.210868306595401</v>
      </c>
      <c r="J1776">
        <v>359.91549582120501</v>
      </c>
    </row>
    <row r="1777" spans="1:10">
      <c r="A1777" t="s">
        <v>399</v>
      </c>
      <c r="B1777" t="s">
        <v>150</v>
      </c>
      <c r="C1777" t="s">
        <v>360</v>
      </c>
      <c r="D1777" t="s">
        <v>356</v>
      </c>
      <c r="E1777">
        <v>1714.6586505954399</v>
      </c>
      <c r="F1777">
        <v>177.170406388955</v>
      </c>
      <c r="G1777">
        <v>30.142620858956199</v>
      </c>
      <c r="H1777">
        <v>14.8345314575953</v>
      </c>
      <c r="I1777">
        <v>47.1126220300184</v>
      </c>
      <c r="J1777">
        <v>476.521123407549</v>
      </c>
    </row>
    <row r="1778" spans="1:10">
      <c r="A1778" t="s">
        <v>399</v>
      </c>
      <c r="B1778" t="s">
        <v>151</v>
      </c>
      <c r="C1778" t="s">
        <v>359</v>
      </c>
      <c r="D1778" t="s">
        <v>355</v>
      </c>
      <c r="E1778">
        <v>664.70362559844602</v>
      </c>
      <c r="F1778">
        <v>162.87353953463099</v>
      </c>
      <c r="G1778">
        <v>55.609515418484001</v>
      </c>
      <c r="H1778">
        <v>41.835221045183502</v>
      </c>
      <c r="I1778">
        <v>92.576199471117107</v>
      </c>
      <c r="J1778">
        <v>567.97004561580104</v>
      </c>
    </row>
    <row r="1779" spans="1:10">
      <c r="A1779" t="s">
        <v>399</v>
      </c>
      <c r="B1779" t="s">
        <v>151</v>
      </c>
      <c r="C1779" t="s">
        <v>359</v>
      </c>
      <c r="D1779" t="s">
        <v>356</v>
      </c>
      <c r="E1779">
        <v>664.70362559846205</v>
      </c>
      <c r="F1779">
        <v>163.22338836624701</v>
      </c>
      <c r="G1779">
        <v>56.121734757837402</v>
      </c>
      <c r="H1779">
        <v>41.8532901371685</v>
      </c>
      <c r="I1779">
        <v>86.604160982071306</v>
      </c>
      <c r="J1779">
        <v>436.04404355041203</v>
      </c>
    </row>
    <row r="1780" spans="1:10">
      <c r="A1780" t="s">
        <v>399</v>
      </c>
      <c r="B1780" t="s">
        <v>151</v>
      </c>
      <c r="C1780" t="s">
        <v>360</v>
      </c>
      <c r="D1780" t="s">
        <v>355</v>
      </c>
      <c r="E1780">
        <v>781.80079378371101</v>
      </c>
      <c r="F1780">
        <v>130.15340025532001</v>
      </c>
      <c r="G1780">
        <v>22.6629807304118</v>
      </c>
      <c r="H1780">
        <v>28.922217621920002</v>
      </c>
      <c r="I1780">
        <v>37.359095139609799</v>
      </c>
      <c r="J1780">
        <v>394.93182808942601</v>
      </c>
    </row>
    <row r="1781" spans="1:10">
      <c r="A1781" t="s">
        <v>399</v>
      </c>
      <c r="B1781" t="s">
        <v>151</v>
      </c>
      <c r="C1781" t="s">
        <v>360</v>
      </c>
      <c r="D1781" t="s">
        <v>356</v>
      </c>
      <c r="E1781">
        <v>781.80079378371897</v>
      </c>
      <c r="F1781">
        <v>130.45366432015899</v>
      </c>
      <c r="G1781">
        <v>22.805071576151001</v>
      </c>
      <c r="H1781">
        <v>28.930155598787199</v>
      </c>
      <c r="I1781">
        <v>35.507313268336603</v>
      </c>
      <c r="J1781">
        <v>469.86413920057998</v>
      </c>
    </row>
    <row r="1782" spans="1:10">
      <c r="A1782" t="s">
        <v>399</v>
      </c>
      <c r="B1782" t="s">
        <v>152</v>
      </c>
      <c r="C1782" t="s">
        <v>359</v>
      </c>
      <c r="D1782" t="s">
        <v>355</v>
      </c>
      <c r="E1782">
        <v>468.21433140383903</v>
      </c>
      <c r="F1782">
        <v>149.18640538403301</v>
      </c>
      <c r="G1782">
        <v>55.750922927643501</v>
      </c>
      <c r="H1782">
        <v>35.6754531948867</v>
      </c>
      <c r="I1782">
        <v>92.104989941708396</v>
      </c>
      <c r="J1782">
        <v>455.39688782787198</v>
      </c>
    </row>
    <row r="1783" spans="1:10">
      <c r="A1783" t="s">
        <v>399</v>
      </c>
      <c r="B1783" t="s">
        <v>152</v>
      </c>
      <c r="C1783" t="s">
        <v>359</v>
      </c>
      <c r="D1783" t="s">
        <v>356</v>
      </c>
      <c r="E1783">
        <v>468.21433140380998</v>
      </c>
      <c r="F1783">
        <v>149.39167870858799</v>
      </c>
      <c r="G1783">
        <v>56.177070461918603</v>
      </c>
      <c r="H1783">
        <v>35.693417062583897</v>
      </c>
      <c r="I1783">
        <v>87.263772599474805</v>
      </c>
      <c r="J1783">
        <v>385.07774374348702</v>
      </c>
    </row>
    <row r="1784" spans="1:10">
      <c r="A1784" t="s">
        <v>399</v>
      </c>
      <c r="B1784" t="s">
        <v>152</v>
      </c>
      <c r="C1784" t="s">
        <v>360</v>
      </c>
      <c r="D1784" t="s">
        <v>355</v>
      </c>
      <c r="E1784">
        <v>454.61073838374</v>
      </c>
      <c r="F1784">
        <v>120.558334435365</v>
      </c>
      <c r="G1784">
        <v>18.918774685269099</v>
      </c>
      <c r="H1784">
        <v>24.0896766345199</v>
      </c>
      <c r="I1784">
        <v>31.1864974003871</v>
      </c>
      <c r="J1784">
        <v>299.52755492379902</v>
      </c>
    </row>
    <row r="1785" spans="1:10">
      <c r="A1785" t="s">
        <v>399</v>
      </c>
      <c r="B1785" t="s">
        <v>152</v>
      </c>
      <c r="C1785" t="s">
        <v>360</v>
      </c>
      <c r="D1785" t="s">
        <v>356</v>
      </c>
      <c r="E1785">
        <v>454.61073838373898</v>
      </c>
      <c r="F1785">
        <v>120.715900954246</v>
      </c>
      <c r="G1785">
        <v>19.046388366945202</v>
      </c>
      <c r="H1785">
        <v>24.097495496665701</v>
      </c>
      <c r="I1785">
        <v>29.657500907270599</v>
      </c>
      <c r="J1785">
        <v>370.54425754924699</v>
      </c>
    </row>
    <row r="1786" spans="1:10">
      <c r="A1786" t="s">
        <v>399</v>
      </c>
      <c r="B1786" t="s">
        <v>153</v>
      </c>
      <c r="C1786" t="s">
        <v>359</v>
      </c>
      <c r="D1786" t="s">
        <v>355</v>
      </c>
      <c r="E1786">
        <v>272.420360135696</v>
      </c>
      <c r="F1786">
        <v>127.747272918585</v>
      </c>
      <c r="G1786">
        <v>51.444895046803502</v>
      </c>
      <c r="H1786">
        <v>53.057823588977897</v>
      </c>
      <c r="I1786">
        <v>85.018277338130105</v>
      </c>
      <c r="J1786">
        <v>528.33217481332599</v>
      </c>
    </row>
    <row r="1787" spans="1:10">
      <c r="A1787" t="s">
        <v>399</v>
      </c>
      <c r="B1787" t="s">
        <v>153</v>
      </c>
      <c r="C1787" t="s">
        <v>359</v>
      </c>
      <c r="D1787" t="s">
        <v>356</v>
      </c>
      <c r="E1787">
        <v>272.42036013569998</v>
      </c>
      <c r="F1787">
        <v>128.104986612852</v>
      </c>
      <c r="G1787">
        <v>51.8761578326042</v>
      </c>
      <c r="H1787">
        <v>53.076786767468697</v>
      </c>
      <c r="I1787">
        <v>80.606095728002899</v>
      </c>
      <c r="J1787">
        <v>427.13895267063901</v>
      </c>
    </row>
    <row r="1788" spans="1:10">
      <c r="A1788" t="s">
        <v>399</v>
      </c>
      <c r="B1788" t="s">
        <v>153</v>
      </c>
      <c r="C1788" t="s">
        <v>360</v>
      </c>
      <c r="D1788" t="s">
        <v>355</v>
      </c>
      <c r="E1788">
        <v>386.77853758611201</v>
      </c>
      <c r="F1788">
        <v>113.819628504281</v>
      </c>
      <c r="G1788">
        <v>22.6808989376554</v>
      </c>
      <c r="H1788">
        <v>25.898832249179801</v>
      </c>
      <c r="I1788">
        <v>36.6549717208921</v>
      </c>
      <c r="J1788">
        <v>383.31640284855501</v>
      </c>
    </row>
    <row r="1789" spans="1:10">
      <c r="A1789" t="s">
        <v>399</v>
      </c>
      <c r="B1789" t="s">
        <v>153</v>
      </c>
      <c r="C1789" t="s">
        <v>360</v>
      </c>
      <c r="D1789" t="s">
        <v>356</v>
      </c>
      <c r="E1789">
        <v>386.77853758611298</v>
      </c>
      <c r="F1789">
        <v>114.117877947484</v>
      </c>
      <c r="G1789">
        <v>22.79649852735</v>
      </c>
      <c r="H1789">
        <v>25.907800381798499</v>
      </c>
      <c r="I1789">
        <v>36.196375183301399</v>
      </c>
      <c r="J1789">
        <v>454.94422728681599</v>
      </c>
    </row>
    <row r="1790" spans="1:10">
      <c r="A1790" t="s">
        <v>399</v>
      </c>
      <c r="B1790" t="s">
        <v>154</v>
      </c>
      <c r="C1790" t="s">
        <v>359</v>
      </c>
      <c r="D1790" t="s">
        <v>355</v>
      </c>
      <c r="E1790">
        <v>324.51506785002499</v>
      </c>
      <c r="F1790">
        <v>78.029360469987793</v>
      </c>
      <c r="G1790">
        <v>28.876255763115999</v>
      </c>
      <c r="H1790">
        <v>28.078895171662399</v>
      </c>
      <c r="I1790">
        <v>48.585103000268198</v>
      </c>
      <c r="J1790">
        <v>1015.42544248888</v>
      </c>
    </row>
    <row r="1791" spans="1:10">
      <c r="A1791" t="s">
        <v>399</v>
      </c>
      <c r="B1791" t="s">
        <v>154</v>
      </c>
      <c r="C1791" t="s">
        <v>359</v>
      </c>
      <c r="D1791" t="s">
        <v>356</v>
      </c>
      <c r="E1791">
        <v>324.51506785012901</v>
      </c>
      <c r="F1791">
        <v>78.469539439531303</v>
      </c>
      <c r="G1791">
        <v>29.287821502201499</v>
      </c>
      <c r="H1791">
        <v>28.104061316844401</v>
      </c>
      <c r="I1791">
        <v>45.373578293621698</v>
      </c>
      <c r="J1791">
        <v>939.57091159852996</v>
      </c>
    </row>
    <row r="1792" spans="1:10">
      <c r="A1792" t="s">
        <v>399</v>
      </c>
      <c r="B1792" t="s">
        <v>154</v>
      </c>
      <c r="C1792" t="s">
        <v>360</v>
      </c>
      <c r="D1792" t="s">
        <v>355</v>
      </c>
      <c r="E1792">
        <v>122.110451795876</v>
      </c>
      <c r="F1792">
        <v>26.996081263870199</v>
      </c>
      <c r="G1792">
        <v>18.627388634825799</v>
      </c>
      <c r="H1792">
        <v>21.720778112352399</v>
      </c>
      <c r="I1792">
        <v>29.613442155733601</v>
      </c>
      <c r="J1792">
        <v>357.01160335586297</v>
      </c>
    </row>
    <row r="1793" spans="1:10">
      <c r="A1793" t="s">
        <v>399</v>
      </c>
      <c r="B1793" t="s">
        <v>154</v>
      </c>
      <c r="C1793" t="s">
        <v>360</v>
      </c>
      <c r="D1793" t="s">
        <v>356</v>
      </c>
      <c r="E1793">
        <v>122.110451795911</v>
      </c>
      <c r="F1793">
        <v>27.158206947764199</v>
      </c>
      <c r="G1793">
        <v>18.863766576248601</v>
      </c>
      <c r="H1793">
        <v>21.731291194297501</v>
      </c>
      <c r="I1793">
        <v>30.7202529207594</v>
      </c>
      <c r="J1793">
        <v>328.74489352940702</v>
      </c>
    </row>
    <row r="1794" spans="1:10">
      <c r="A1794" t="s">
        <v>399</v>
      </c>
      <c r="B1794" t="s">
        <v>155</v>
      </c>
      <c r="C1794" t="s">
        <v>359</v>
      </c>
      <c r="D1794" t="s">
        <v>355</v>
      </c>
      <c r="E1794">
        <v>224.15020022226801</v>
      </c>
      <c r="F1794">
        <v>88.833376779951394</v>
      </c>
      <c r="G1794">
        <v>26.411976458922201</v>
      </c>
      <c r="H1794">
        <v>53.421706516033602</v>
      </c>
      <c r="I1794">
        <v>44.577189700097598</v>
      </c>
      <c r="J1794">
        <v>964.125092394121</v>
      </c>
    </row>
    <row r="1795" spans="1:10">
      <c r="A1795" t="s">
        <v>399</v>
      </c>
      <c r="B1795" t="s">
        <v>155</v>
      </c>
      <c r="C1795" t="s">
        <v>359</v>
      </c>
      <c r="D1795" t="s">
        <v>356</v>
      </c>
      <c r="E1795">
        <v>224.15020022234401</v>
      </c>
      <c r="F1795">
        <v>89.253596438921605</v>
      </c>
      <c r="G1795">
        <v>26.819404034529502</v>
      </c>
      <c r="H1795">
        <v>53.449620472397903</v>
      </c>
      <c r="I1795">
        <v>41.593101942018897</v>
      </c>
      <c r="J1795">
        <v>866.76831484426896</v>
      </c>
    </row>
    <row r="1796" spans="1:10">
      <c r="A1796" t="s">
        <v>399</v>
      </c>
      <c r="B1796" t="s">
        <v>155</v>
      </c>
      <c r="C1796" t="s">
        <v>360</v>
      </c>
      <c r="D1796" t="s">
        <v>355</v>
      </c>
      <c r="E1796">
        <v>81.925645235527995</v>
      </c>
      <c r="F1796">
        <v>33.753214990862901</v>
      </c>
      <c r="G1796">
        <v>17.8868537851173</v>
      </c>
      <c r="H1796">
        <v>26.416658383530901</v>
      </c>
      <c r="I1796">
        <v>28.385495919702301</v>
      </c>
      <c r="J1796">
        <v>352.21258700100401</v>
      </c>
    </row>
    <row r="1797" spans="1:10">
      <c r="A1797" t="s">
        <v>399</v>
      </c>
      <c r="B1797" t="s">
        <v>155</v>
      </c>
      <c r="C1797" t="s">
        <v>360</v>
      </c>
      <c r="D1797" t="s">
        <v>356</v>
      </c>
      <c r="E1797">
        <v>81.925645235544195</v>
      </c>
      <c r="F1797">
        <v>33.898014302527997</v>
      </c>
      <c r="G1797">
        <v>18.123731102126801</v>
      </c>
      <c r="H1797">
        <v>26.429281586506001</v>
      </c>
      <c r="I1797">
        <v>29.593428143748</v>
      </c>
      <c r="J1797">
        <v>308.54616954623401</v>
      </c>
    </row>
    <row r="1798" spans="1:10">
      <c r="A1798" t="s">
        <v>399</v>
      </c>
      <c r="B1798" t="s">
        <v>156</v>
      </c>
      <c r="C1798" t="s">
        <v>359</v>
      </c>
      <c r="D1798" t="s">
        <v>355</v>
      </c>
      <c r="E1798">
        <v>427.71644044839002</v>
      </c>
      <c r="F1798">
        <v>86.975368025738703</v>
      </c>
      <c r="G1798">
        <v>20.318655713105901</v>
      </c>
      <c r="H1798">
        <v>33.1684697853469</v>
      </c>
      <c r="I1798">
        <v>35.559871986687497</v>
      </c>
      <c r="J1798">
        <v>1023.1774475593199</v>
      </c>
    </row>
    <row r="1799" spans="1:10">
      <c r="A1799" t="s">
        <v>399</v>
      </c>
      <c r="B1799" t="s">
        <v>156</v>
      </c>
      <c r="C1799" t="s">
        <v>359</v>
      </c>
      <c r="D1799" t="s">
        <v>356</v>
      </c>
      <c r="E1799">
        <v>427.71644044798001</v>
      </c>
      <c r="F1799">
        <v>87.435104928465506</v>
      </c>
      <c r="G1799">
        <v>20.782844476805799</v>
      </c>
      <c r="H1799">
        <v>33.193056065834597</v>
      </c>
      <c r="I1799">
        <v>31.3647627956259</v>
      </c>
      <c r="J1799">
        <v>933.49448237627803</v>
      </c>
    </row>
    <row r="1800" spans="1:10">
      <c r="A1800" t="s">
        <v>399</v>
      </c>
      <c r="B1800" t="s">
        <v>156</v>
      </c>
      <c r="C1800" t="s">
        <v>360</v>
      </c>
      <c r="D1800" t="s">
        <v>355</v>
      </c>
      <c r="E1800">
        <v>197.993154701072</v>
      </c>
      <c r="F1800">
        <v>32.074107322034202</v>
      </c>
      <c r="G1800">
        <v>12.8318829826848</v>
      </c>
      <c r="H1800">
        <v>22.356242218220299</v>
      </c>
      <c r="I1800">
        <v>20.118321706486899</v>
      </c>
      <c r="J1800">
        <v>360.70499190166998</v>
      </c>
    </row>
    <row r="1801" spans="1:10">
      <c r="A1801" t="s">
        <v>399</v>
      </c>
      <c r="B1801" t="s">
        <v>156</v>
      </c>
      <c r="C1801" t="s">
        <v>360</v>
      </c>
      <c r="D1801" t="s">
        <v>356</v>
      </c>
      <c r="E1801">
        <v>197.993154700985</v>
      </c>
      <c r="F1801">
        <v>32.2399322447191</v>
      </c>
      <c r="G1801">
        <v>13.1990100516308</v>
      </c>
      <c r="H1801">
        <v>22.3669906270583</v>
      </c>
      <c r="I1801">
        <v>22.0979778937524</v>
      </c>
      <c r="J1801">
        <v>326.40369126423599</v>
      </c>
    </row>
    <row r="1802" spans="1:10">
      <c r="A1802" t="s">
        <v>399</v>
      </c>
      <c r="B1802" t="s">
        <v>157</v>
      </c>
      <c r="C1802" t="s">
        <v>359</v>
      </c>
      <c r="D1802" t="s">
        <v>355</v>
      </c>
      <c r="E1802">
        <v>565.66667560317501</v>
      </c>
      <c r="F1802">
        <v>96.843781962407107</v>
      </c>
      <c r="G1802">
        <v>12.859749985975601</v>
      </c>
      <c r="H1802">
        <v>56.149074756903303</v>
      </c>
      <c r="I1802">
        <v>23.417449046916001</v>
      </c>
      <c r="J1802">
        <v>971.08722431665001</v>
      </c>
    </row>
    <row r="1803" spans="1:10">
      <c r="A1803" t="s">
        <v>399</v>
      </c>
      <c r="B1803" t="s">
        <v>157</v>
      </c>
      <c r="C1803" t="s">
        <v>359</v>
      </c>
      <c r="D1803" t="s">
        <v>356</v>
      </c>
      <c r="E1803">
        <v>565.66667560313897</v>
      </c>
      <c r="F1803">
        <v>97.2831317884078</v>
      </c>
      <c r="G1803">
        <v>13.272894904400699</v>
      </c>
      <c r="H1803">
        <v>56.177073445291398</v>
      </c>
      <c r="I1803">
        <v>20.4355107654035</v>
      </c>
      <c r="J1803">
        <v>861.95185848980998</v>
      </c>
    </row>
    <row r="1804" spans="1:10">
      <c r="A1804" t="s">
        <v>399</v>
      </c>
      <c r="B1804" t="s">
        <v>157</v>
      </c>
      <c r="C1804" t="s">
        <v>360</v>
      </c>
      <c r="D1804" t="s">
        <v>355</v>
      </c>
      <c r="E1804">
        <v>205.013404460408</v>
      </c>
      <c r="F1804">
        <v>34.551553720164797</v>
      </c>
      <c r="G1804">
        <v>12.482403175195101</v>
      </c>
      <c r="H1804">
        <v>26.7748727950815</v>
      </c>
      <c r="I1804">
        <v>19.048087163571498</v>
      </c>
      <c r="J1804">
        <v>353.04629892976601</v>
      </c>
    </row>
    <row r="1805" spans="1:10">
      <c r="A1805" t="s">
        <v>399</v>
      </c>
      <c r="B1805" t="s">
        <v>157</v>
      </c>
      <c r="C1805" t="s">
        <v>360</v>
      </c>
      <c r="D1805" t="s">
        <v>356</v>
      </c>
      <c r="E1805">
        <v>205.013404460397</v>
      </c>
      <c r="F1805">
        <v>34.699468770384698</v>
      </c>
      <c r="G1805">
        <v>12.7978139938574</v>
      </c>
      <c r="H1805">
        <v>26.7876185062999</v>
      </c>
      <c r="I1805">
        <v>21.912379211857001</v>
      </c>
      <c r="J1805">
        <v>307.69125780957</v>
      </c>
    </row>
    <row r="1806" spans="1:10">
      <c r="A1806" t="s">
        <v>399</v>
      </c>
      <c r="B1806" t="s">
        <v>158</v>
      </c>
      <c r="C1806" t="s">
        <v>359</v>
      </c>
      <c r="D1806" t="s">
        <v>355</v>
      </c>
      <c r="E1806">
        <v>6924.6075014407297</v>
      </c>
      <c r="F1806">
        <v>2146.98013297738</v>
      </c>
      <c r="G1806">
        <v>1748.5865825667299</v>
      </c>
      <c r="H1806">
        <v>4037.62903225845</v>
      </c>
      <c r="I1806">
        <v>24920.450131760201</v>
      </c>
      <c r="J1806">
        <v>33788.964433306799</v>
      </c>
    </row>
    <row r="1807" spans="1:10">
      <c r="A1807" t="s">
        <v>399</v>
      </c>
      <c r="B1807" t="s">
        <v>158</v>
      </c>
      <c r="C1807" t="s">
        <v>359</v>
      </c>
      <c r="D1807" t="s">
        <v>356</v>
      </c>
      <c r="E1807">
        <v>6924.6075014407897</v>
      </c>
      <c r="F1807">
        <v>2146.6556298348601</v>
      </c>
      <c r="G1807">
        <v>1752.1921789016001</v>
      </c>
      <c r="H1807">
        <v>4036.9932924435798</v>
      </c>
      <c r="I1807">
        <v>23665.9398274505</v>
      </c>
      <c r="J1807">
        <v>33667.463282242999</v>
      </c>
    </row>
    <row r="1808" spans="1:10">
      <c r="A1808" t="s">
        <v>399</v>
      </c>
      <c r="B1808" t="s">
        <v>158</v>
      </c>
      <c r="C1808" t="s">
        <v>360</v>
      </c>
      <c r="D1808" t="s">
        <v>355</v>
      </c>
      <c r="E1808">
        <v>4731.2535822159198</v>
      </c>
      <c r="F1808">
        <v>2034.9617730634</v>
      </c>
      <c r="G1808">
        <v>703.40537931504798</v>
      </c>
      <c r="H1808">
        <v>3840.7917834547502</v>
      </c>
      <c r="I1808">
        <v>12455.586999508299</v>
      </c>
      <c r="J1808">
        <v>46942.252183467499</v>
      </c>
    </row>
    <row r="1809" spans="1:10">
      <c r="A1809" t="s">
        <v>399</v>
      </c>
      <c r="B1809" t="s">
        <v>158</v>
      </c>
      <c r="C1809" t="s">
        <v>360</v>
      </c>
      <c r="D1809" t="s">
        <v>356</v>
      </c>
      <c r="E1809">
        <v>4731.2535822188001</v>
      </c>
      <c r="F1809">
        <v>2033.6443042067699</v>
      </c>
      <c r="G1809">
        <v>704.39022877706304</v>
      </c>
      <c r="H1809">
        <v>3841.72482097493</v>
      </c>
      <c r="I1809">
        <v>12610.414248794301</v>
      </c>
      <c r="J1809">
        <v>50056.4930605845</v>
      </c>
    </row>
    <row r="1810" spans="1:10">
      <c r="A1810" t="s">
        <v>399</v>
      </c>
      <c r="B1810" t="s">
        <v>159</v>
      </c>
      <c r="C1810" t="s">
        <v>359</v>
      </c>
      <c r="D1810" t="s">
        <v>355</v>
      </c>
      <c r="E1810">
        <v>3163.4519572111599</v>
      </c>
      <c r="F1810">
        <v>810.87776930991799</v>
      </c>
      <c r="G1810">
        <v>580.93544551739501</v>
      </c>
      <c r="H1810">
        <v>2005.9471835178299</v>
      </c>
      <c r="I1810">
        <v>3684.8227590346501</v>
      </c>
      <c r="J1810">
        <v>11206.5325077861</v>
      </c>
    </row>
    <row r="1811" spans="1:10">
      <c r="A1811" t="s">
        <v>399</v>
      </c>
      <c r="B1811" t="s">
        <v>159</v>
      </c>
      <c r="C1811" t="s">
        <v>359</v>
      </c>
      <c r="D1811" t="s">
        <v>356</v>
      </c>
      <c r="E1811">
        <v>3163.4519572110098</v>
      </c>
      <c r="F1811">
        <v>811.77846160818001</v>
      </c>
      <c r="G1811">
        <v>582.70974508064205</v>
      </c>
      <c r="H1811">
        <v>2006.71455789372</v>
      </c>
      <c r="I1811">
        <v>2965.8641530035602</v>
      </c>
      <c r="J1811">
        <v>10439.866537551999</v>
      </c>
    </row>
    <row r="1812" spans="1:10">
      <c r="A1812" t="s">
        <v>399</v>
      </c>
      <c r="B1812" t="s">
        <v>159</v>
      </c>
      <c r="C1812" t="s">
        <v>360</v>
      </c>
      <c r="D1812" t="s">
        <v>355</v>
      </c>
      <c r="E1812">
        <v>1172.6396077279901</v>
      </c>
      <c r="F1812">
        <v>560.94046684344801</v>
      </c>
      <c r="G1812">
        <v>207.054020505138</v>
      </c>
      <c r="H1812">
        <v>980.57340315707495</v>
      </c>
      <c r="I1812">
        <v>1629.0795470324199</v>
      </c>
      <c r="J1812">
        <v>13027.907028379101</v>
      </c>
    </row>
    <row r="1813" spans="1:10">
      <c r="A1813" t="s">
        <v>399</v>
      </c>
      <c r="B1813" t="s">
        <v>159</v>
      </c>
      <c r="C1813" t="s">
        <v>360</v>
      </c>
      <c r="D1813" t="s">
        <v>356</v>
      </c>
      <c r="E1813">
        <v>1172.6396077279501</v>
      </c>
      <c r="F1813">
        <v>561.21982546265804</v>
      </c>
      <c r="G1813">
        <v>207.65566021804401</v>
      </c>
      <c r="H1813">
        <v>980.74959510957501</v>
      </c>
      <c r="I1813">
        <v>1410.2004172763</v>
      </c>
      <c r="J1813">
        <v>13487.4825451953</v>
      </c>
    </row>
    <row r="1814" spans="1:10">
      <c r="A1814" t="s">
        <v>399</v>
      </c>
      <c r="B1814" t="s">
        <v>160</v>
      </c>
      <c r="C1814" t="s">
        <v>359</v>
      </c>
      <c r="D1814" t="s">
        <v>355</v>
      </c>
      <c r="E1814">
        <v>4247.6196919891399</v>
      </c>
      <c r="F1814">
        <v>1269.6885698114399</v>
      </c>
      <c r="G1814">
        <v>517.50605022849402</v>
      </c>
      <c r="H1814">
        <v>2475.8861702342701</v>
      </c>
      <c r="I1814">
        <v>9175.6755687144596</v>
      </c>
      <c r="J1814">
        <v>22728.0049959711</v>
      </c>
    </row>
    <row r="1815" spans="1:10">
      <c r="A1815" t="s">
        <v>399</v>
      </c>
      <c r="B1815" t="s">
        <v>160</v>
      </c>
      <c r="C1815" t="s">
        <v>359</v>
      </c>
      <c r="D1815" t="s">
        <v>356</v>
      </c>
      <c r="E1815">
        <v>4247.61969198935</v>
      </c>
      <c r="F1815">
        <v>1270.93990298977</v>
      </c>
      <c r="G1815">
        <v>519.49888164681397</v>
      </c>
      <c r="H1815">
        <v>2476.4707250696501</v>
      </c>
      <c r="I1815">
        <v>9578.8120876428693</v>
      </c>
      <c r="J1815">
        <v>22921.0493719972</v>
      </c>
    </row>
    <row r="1816" spans="1:10">
      <c r="A1816" t="s">
        <v>399</v>
      </c>
      <c r="B1816" t="s">
        <v>160</v>
      </c>
      <c r="C1816" t="s">
        <v>360</v>
      </c>
      <c r="D1816" t="s">
        <v>355</v>
      </c>
      <c r="E1816">
        <v>3459.0819521359699</v>
      </c>
      <c r="F1816">
        <v>1466.5693103952999</v>
      </c>
      <c r="G1816">
        <v>486.37519084475201</v>
      </c>
      <c r="H1816">
        <v>3138.6842895761301</v>
      </c>
      <c r="I1816">
        <v>12633.9153216094</v>
      </c>
      <c r="J1816">
        <v>34853.588178491402</v>
      </c>
    </row>
    <row r="1817" spans="1:10">
      <c r="A1817" t="s">
        <v>399</v>
      </c>
      <c r="B1817" t="s">
        <v>160</v>
      </c>
      <c r="C1817" t="s">
        <v>360</v>
      </c>
      <c r="D1817" t="s">
        <v>356</v>
      </c>
      <c r="E1817">
        <v>3459.08195213626</v>
      </c>
      <c r="F1817">
        <v>1466.6343757883201</v>
      </c>
      <c r="G1817">
        <v>486.24284229164698</v>
      </c>
      <c r="H1817">
        <v>3138.60907598927</v>
      </c>
      <c r="I1817">
        <v>13431.1823408034</v>
      </c>
      <c r="J1817">
        <v>37188.460475769702</v>
      </c>
    </row>
    <row r="1818" spans="1:10">
      <c r="A1818" t="s">
        <v>400</v>
      </c>
      <c r="B1818" t="s">
        <v>136</v>
      </c>
      <c r="C1818" t="s">
        <v>359</v>
      </c>
      <c r="D1818" t="s">
        <v>355</v>
      </c>
      <c r="E1818">
        <v>186.02028516524501</v>
      </c>
      <c r="F1818">
        <v>59.374477833214797</v>
      </c>
      <c r="G1818">
        <v>22.469703302182399</v>
      </c>
      <c r="H1818">
        <v>51.979662617101802</v>
      </c>
      <c r="I1818">
        <v>40.774384578519097</v>
      </c>
      <c r="J1818">
        <v>765.28628990592597</v>
      </c>
    </row>
    <row r="1819" spans="1:10">
      <c r="A1819" t="s">
        <v>400</v>
      </c>
      <c r="B1819" t="s">
        <v>136</v>
      </c>
      <c r="C1819" t="s">
        <v>359</v>
      </c>
      <c r="D1819" t="s">
        <v>356</v>
      </c>
      <c r="E1819">
        <v>186.02028516525399</v>
      </c>
      <c r="F1819">
        <v>59.632479484514199</v>
      </c>
      <c r="G1819">
        <v>23.113468482498</v>
      </c>
      <c r="H1819">
        <v>52.001370883804803</v>
      </c>
      <c r="I1819">
        <v>34.239719451104001</v>
      </c>
      <c r="J1819">
        <v>745.43153340341496</v>
      </c>
    </row>
    <row r="1820" spans="1:10">
      <c r="A1820" t="s">
        <v>400</v>
      </c>
      <c r="B1820" t="s">
        <v>136</v>
      </c>
      <c r="C1820" t="s">
        <v>360</v>
      </c>
      <c r="D1820" t="s">
        <v>355</v>
      </c>
      <c r="E1820">
        <v>176.54917065043901</v>
      </c>
      <c r="F1820">
        <v>32.145479567570298</v>
      </c>
      <c r="G1820">
        <v>8.2122531656298001</v>
      </c>
      <c r="H1820">
        <v>29.888199606906401</v>
      </c>
      <c r="I1820">
        <v>14.7285873355272</v>
      </c>
      <c r="J1820">
        <v>389.32848816181701</v>
      </c>
    </row>
    <row r="1821" spans="1:10">
      <c r="A1821" t="s">
        <v>400</v>
      </c>
      <c r="B1821" t="s">
        <v>136</v>
      </c>
      <c r="C1821" t="s">
        <v>360</v>
      </c>
      <c r="D1821" t="s">
        <v>356</v>
      </c>
      <c r="E1821">
        <v>176.54917065043</v>
      </c>
      <c r="F1821">
        <v>32.203093742460602</v>
      </c>
      <c r="G1821">
        <v>8.4160384556892307</v>
      </c>
      <c r="H1821">
        <v>29.8986946401936</v>
      </c>
      <c r="I1821">
        <v>12.5238852691392</v>
      </c>
      <c r="J1821">
        <v>419.64034225485199</v>
      </c>
    </row>
    <row r="1822" spans="1:10">
      <c r="A1822" t="s">
        <v>400</v>
      </c>
      <c r="B1822" t="s">
        <v>137</v>
      </c>
      <c r="C1822" t="s">
        <v>359</v>
      </c>
      <c r="D1822" t="s">
        <v>355</v>
      </c>
      <c r="E1822">
        <v>346.69096089042301</v>
      </c>
      <c r="F1822">
        <v>29.558748964518301</v>
      </c>
      <c r="G1822">
        <v>46.023473815562902</v>
      </c>
      <c r="H1822">
        <v>29.365542671795399</v>
      </c>
      <c r="I1822">
        <v>77.873543740357206</v>
      </c>
      <c r="J1822">
        <v>203.121260347256</v>
      </c>
    </row>
    <row r="1823" spans="1:10">
      <c r="A1823" t="s">
        <v>400</v>
      </c>
      <c r="B1823" t="s">
        <v>137</v>
      </c>
      <c r="C1823" t="s">
        <v>359</v>
      </c>
      <c r="D1823" t="s">
        <v>356</v>
      </c>
      <c r="E1823">
        <v>346.69096089042102</v>
      </c>
      <c r="F1823">
        <v>29.580725345540699</v>
      </c>
      <c r="G1823">
        <v>46.659232429153903</v>
      </c>
      <c r="H1823">
        <v>29.385863052767</v>
      </c>
      <c r="I1823">
        <v>71.418702835054503</v>
      </c>
      <c r="J1823">
        <v>217.125592095619</v>
      </c>
    </row>
    <row r="1824" spans="1:10">
      <c r="A1824" t="s">
        <v>400</v>
      </c>
      <c r="B1824" t="s">
        <v>137</v>
      </c>
      <c r="C1824" t="s">
        <v>360</v>
      </c>
      <c r="D1824" t="s">
        <v>355</v>
      </c>
      <c r="E1824">
        <v>648.80477820000795</v>
      </c>
      <c r="F1824">
        <v>45.568039389980299</v>
      </c>
      <c r="G1824">
        <v>17.344266772524499</v>
      </c>
      <c r="H1824">
        <v>20.675735193741701</v>
      </c>
      <c r="I1824">
        <v>29.2308890013297</v>
      </c>
      <c r="J1824">
        <v>306.50655707149201</v>
      </c>
    </row>
    <row r="1825" spans="1:10">
      <c r="A1825" t="s">
        <v>400</v>
      </c>
      <c r="B1825" t="s">
        <v>137</v>
      </c>
      <c r="C1825" t="s">
        <v>360</v>
      </c>
      <c r="D1825" t="s">
        <v>356</v>
      </c>
      <c r="E1825">
        <v>648.80477819997895</v>
      </c>
      <c r="F1825">
        <v>45.6705539721005</v>
      </c>
      <c r="G1825">
        <v>17.5580616714354</v>
      </c>
      <c r="H1825">
        <v>20.685802007683201</v>
      </c>
      <c r="I1825">
        <v>26.935002983431598</v>
      </c>
      <c r="J1825">
        <v>362.44565759978701</v>
      </c>
    </row>
    <row r="1826" spans="1:10">
      <c r="A1826" t="s">
        <v>400</v>
      </c>
      <c r="B1826" t="s">
        <v>138</v>
      </c>
      <c r="C1826" t="s">
        <v>359</v>
      </c>
      <c r="D1826" t="s">
        <v>355</v>
      </c>
      <c r="E1826">
        <v>198.77223655424601</v>
      </c>
      <c r="F1826">
        <v>15.2667496659914</v>
      </c>
      <c r="G1826">
        <v>51.966908894711999</v>
      </c>
      <c r="H1826">
        <v>36.700088807448601</v>
      </c>
      <c r="I1826">
        <v>87.295150280947993</v>
      </c>
      <c r="J1826">
        <v>140.81680438753099</v>
      </c>
    </row>
    <row r="1827" spans="1:10">
      <c r="A1827" t="s">
        <v>400</v>
      </c>
      <c r="B1827" t="s">
        <v>138</v>
      </c>
      <c r="C1827" t="s">
        <v>359</v>
      </c>
      <c r="D1827" t="s">
        <v>356</v>
      </c>
      <c r="E1827">
        <v>198.772236554221</v>
      </c>
      <c r="F1827">
        <v>15.345182290338901</v>
      </c>
      <c r="G1827">
        <v>52.602647523171498</v>
      </c>
      <c r="H1827">
        <v>36.721509850133899</v>
      </c>
      <c r="I1827">
        <v>80.891618688905794</v>
      </c>
      <c r="J1827">
        <v>151.765260793457</v>
      </c>
    </row>
    <row r="1828" spans="1:10">
      <c r="A1828" t="s">
        <v>400</v>
      </c>
      <c r="B1828" t="s">
        <v>138</v>
      </c>
      <c r="C1828" t="s">
        <v>360</v>
      </c>
      <c r="D1828" t="s">
        <v>355</v>
      </c>
      <c r="E1828">
        <v>560.56059719698897</v>
      </c>
      <c r="F1828">
        <v>40.517849238825598</v>
      </c>
      <c r="G1828">
        <v>19.6606371140353</v>
      </c>
      <c r="H1828">
        <v>22.8244235029421</v>
      </c>
      <c r="I1828">
        <v>32.907129969551001</v>
      </c>
      <c r="J1828">
        <v>322.82340387373898</v>
      </c>
    </row>
    <row r="1829" spans="1:10">
      <c r="A1829" t="s">
        <v>400</v>
      </c>
      <c r="B1829" t="s">
        <v>138</v>
      </c>
      <c r="C1829" t="s">
        <v>360</v>
      </c>
      <c r="D1829" t="s">
        <v>356</v>
      </c>
      <c r="E1829">
        <v>560.56059719692303</v>
      </c>
      <c r="F1829">
        <v>40.640249392675202</v>
      </c>
      <c r="G1829">
        <v>19.8745377108037</v>
      </c>
      <c r="H1829">
        <v>22.834988259367901</v>
      </c>
      <c r="I1829">
        <v>30.630968913944798</v>
      </c>
      <c r="J1829">
        <v>373.97879298410101</v>
      </c>
    </row>
    <row r="1830" spans="1:10">
      <c r="A1830" t="s">
        <v>400</v>
      </c>
      <c r="B1830" t="s">
        <v>139</v>
      </c>
      <c r="C1830" t="s">
        <v>359</v>
      </c>
      <c r="D1830" t="s">
        <v>355</v>
      </c>
      <c r="E1830">
        <v>341.68608688543299</v>
      </c>
      <c r="F1830">
        <v>40.443483963381503</v>
      </c>
      <c r="G1830">
        <v>45.781836531129798</v>
      </c>
      <c r="H1830">
        <v>29.0662885827645</v>
      </c>
      <c r="I1830">
        <v>77.486203146576102</v>
      </c>
      <c r="J1830">
        <v>308.311375986879</v>
      </c>
    </row>
    <row r="1831" spans="1:10">
      <c r="A1831" t="s">
        <v>400</v>
      </c>
      <c r="B1831" t="s">
        <v>139</v>
      </c>
      <c r="C1831" t="s">
        <v>359</v>
      </c>
      <c r="D1831" t="s">
        <v>356</v>
      </c>
      <c r="E1831">
        <v>341.68608688541599</v>
      </c>
      <c r="F1831">
        <v>40.677692845480202</v>
      </c>
      <c r="G1831">
        <v>46.416099259605197</v>
      </c>
      <c r="H1831">
        <v>29.086611064899198</v>
      </c>
      <c r="I1831">
        <v>71.037251439957103</v>
      </c>
      <c r="J1831">
        <v>285.86421090741698</v>
      </c>
    </row>
    <row r="1832" spans="1:10">
      <c r="A1832" t="s">
        <v>400</v>
      </c>
      <c r="B1832" t="s">
        <v>139</v>
      </c>
      <c r="C1832" t="s">
        <v>360</v>
      </c>
      <c r="D1832" t="s">
        <v>355</v>
      </c>
      <c r="E1832">
        <v>753.70343433560004</v>
      </c>
      <c r="F1832">
        <v>53.8057197225463</v>
      </c>
      <c r="G1832">
        <v>17.1908654700479</v>
      </c>
      <c r="H1832">
        <v>20.577173710945601</v>
      </c>
      <c r="I1832">
        <v>28.988213863152499</v>
      </c>
      <c r="J1832">
        <v>370.57733012430799</v>
      </c>
    </row>
    <row r="1833" spans="1:10">
      <c r="A1833" t="s">
        <v>400</v>
      </c>
      <c r="B1833" t="s">
        <v>139</v>
      </c>
      <c r="C1833" t="s">
        <v>360</v>
      </c>
      <c r="D1833" t="s">
        <v>356</v>
      </c>
      <c r="E1833">
        <v>753.70343433555195</v>
      </c>
      <c r="F1833">
        <v>53.994816322320901</v>
      </c>
      <c r="G1833">
        <v>17.404503935576901</v>
      </c>
      <c r="H1833">
        <v>20.5870448624011</v>
      </c>
      <c r="I1833">
        <v>26.6887522297577</v>
      </c>
      <c r="J1833">
        <v>428.77577374862</v>
      </c>
    </row>
    <row r="1834" spans="1:10">
      <c r="A1834" t="s">
        <v>400</v>
      </c>
      <c r="B1834" t="s">
        <v>140</v>
      </c>
      <c r="C1834" t="s">
        <v>359</v>
      </c>
      <c r="D1834" t="s">
        <v>355</v>
      </c>
      <c r="E1834">
        <v>673.84977423107398</v>
      </c>
      <c r="F1834">
        <v>71.642929333493598</v>
      </c>
      <c r="G1834">
        <v>41.771014506786102</v>
      </c>
      <c r="H1834">
        <v>32.236130229021597</v>
      </c>
      <c r="I1834">
        <v>71.141204660908997</v>
      </c>
      <c r="J1834">
        <v>556.07704206803703</v>
      </c>
    </row>
    <row r="1835" spans="1:10">
      <c r="A1835" t="s">
        <v>400</v>
      </c>
      <c r="B1835" t="s">
        <v>140</v>
      </c>
      <c r="C1835" t="s">
        <v>359</v>
      </c>
      <c r="D1835" t="s">
        <v>356</v>
      </c>
      <c r="E1835">
        <v>673.84977423106102</v>
      </c>
      <c r="F1835">
        <v>72.026275168821996</v>
      </c>
      <c r="G1835">
        <v>42.413453902705797</v>
      </c>
      <c r="H1835">
        <v>32.256468070238398</v>
      </c>
      <c r="I1835">
        <v>64.651934319988101</v>
      </c>
      <c r="J1835">
        <v>505.06768811400599</v>
      </c>
    </row>
    <row r="1836" spans="1:10">
      <c r="A1836" t="s">
        <v>400</v>
      </c>
      <c r="B1836" t="s">
        <v>140</v>
      </c>
      <c r="C1836" t="s">
        <v>360</v>
      </c>
      <c r="D1836" t="s">
        <v>355</v>
      </c>
      <c r="E1836">
        <v>679.81948928674001</v>
      </c>
      <c r="F1836">
        <v>55.639730404348803</v>
      </c>
      <c r="G1836">
        <v>15.5014378225758</v>
      </c>
      <c r="H1836">
        <v>22.5763258099608</v>
      </c>
      <c r="I1836">
        <v>26.324198425975698</v>
      </c>
      <c r="J1836">
        <v>449.36293593411801</v>
      </c>
    </row>
    <row r="1837" spans="1:10">
      <c r="A1837" t="s">
        <v>400</v>
      </c>
      <c r="B1837" t="s">
        <v>140</v>
      </c>
      <c r="C1837" t="s">
        <v>360</v>
      </c>
      <c r="D1837" t="s">
        <v>356</v>
      </c>
      <c r="E1837">
        <v>679.81948928675297</v>
      </c>
      <c r="F1837">
        <v>55.944780075135</v>
      </c>
      <c r="G1837">
        <v>15.7188246225033</v>
      </c>
      <c r="H1837">
        <v>22.585849422465198</v>
      </c>
      <c r="I1837">
        <v>23.978802677929199</v>
      </c>
      <c r="J1837">
        <v>496.29707018299001</v>
      </c>
    </row>
    <row r="1838" spans="1:10">
      <c r="A1838" t="s">
        <v>400</v>
      </c>
      <c r="B1838" t="s">
        <v>141</v>
      </c>
      <c r="C1838" t="s">
        <v>359</v>
      </c>
      <c r="D1838" t="s">
        <v>355</v>
      </c>
      <c r="E1838">
        <v>214.686392980611</v>
      </c>
      <c r="F1838">
        <v>48.2854296735783</v>
      </c>
      <c r="G1838">
        <v>21.025540166376899</v>
      </c>
      <c r="H1838">
        <v>48.6073236918334</v>
      </c>
      <c r="I1838">
        <v>38.564518099835603</v>
      </c>
      <c r="J1838">
        <v>745.42341004183697</v>
      </c>
    </row>
    <row r="1839" spans="1:10">
      <c r="A1839" t="s">
        <v>400</v>
      </c>
      <c r="B1839" t="s">
        <v>141</v>
      </c>
      <c r="C1839" t="s">
        <v>359</v>
      </c>
      <c r="D1839" t="s">
        <v>356</v>
      </c>
      <c r="E1839">
        <v>214.68639298068001</v>
      </c>
      <c r="F1839">
        <v>48.813523255510702</v>
      </c>
      <c r="G1839">
        <v>21.6797061989623</v>
      </c>
      <c r="H1839">
        <v>48.628980102215401</v>
      </c>
      <c r="I1839">
        <v>31.983163013048099</v>
      </c>
      <c r="J1839">
        <v>715.91796513040401</v>
      </c>
    </row>
    <row r="1840" spans="1:10">
      <c r="A1840" t="s">
        <v>400</v>
      </c>
      <c r="B1840" t="s">
        <v>141</v>
      </c>
      <c r="C1840" t="s">
        <v>360</v>
      </c>
      <c r="D1840" t="s">
        <v>355</v>
      </c>
      <c r="E1840">
        <v>137.69262070571099</v>
      </c>
      <c r="F1840">
        <v>28.7217204350133</v>
      </c>
      <c r="G1840">
        <v>7.8789411368875903</v>
      </c>
      <c r="H1840">
        <v>29.208616009476302</v>
      </c>
      <c r="I1840">
        <v>14.2975023992248</v>
      </c>
      <c r="J1840">
        <v>521.22315280730697</v>
      </c>
    </row>
    <row r="1841" spans="1:10">
      <c r="A1841" t="s">
        <v>400</v>
      </c>
      <c r="B1841" t="s">
        <v>141</v>
      </c>
      <c r="C1841" t="s">
        <v>360</v>
      </c>
      <c r="D1841" t="s">
        <v>356</v>
      </c>
      <c r="E1841">
        <v>137.692620705688</v>
      </c>
      <c r="F1841">
        <v>29.1194478961817</v>
      </c>
      <c r="G1841">
        <v>8.0901457764768594</v>
      </c>
      <c r="H1841">
        <v>29.218931449999701</v>
      </c>
      <c r="I1841">
        <v>11.9260534790824</v>
      </c>
      <c r="J1841">
        <v>545.94900519134603</v>
      </c>
    </row>
    <row r="1842" spans="1:10">
      <c r="A1842" t="s">
        <v>400</v>
      </c>
      <c r="B1842" t="s">
        <v>142</v>
      </c>
      <c r="C1842" t="s">
        <v>359</v>
      </c>
      <c r="D1842" t="s">
        <v>355</v>
      </c>
      <c r="E1842">
        <v>385.31669208329203</v>
      </c>
      <c r="F1842">
        <v>66.920612521462303</v>
      </c>
      <c r="G1842">
        <v>17.7892225669694</v>
      </c>
      <c r="H1842">
        <v>63.519429221403698</v>
      </c>
      <c r="I1842">
        <v>30.533035908850199</v>
      </c>
      <c r="J1842">
        <v>771.72653662402001</v>
      </c>
    </row>
    <row r="1843" spans="1:10">
      <c r="A1843" t="s">
        <v>400</v>
      </c>
      <c r="B1843" t="s">
        <v>142</v>
      </c>
      <c r="C1843" t="s">
        <v>359</v>
      </c>
      <c r="D1843" t="s">
        <v>356</v>
      </c>
      <c r="E1843">
        <v>385.31669208331101</v>
      </c>
      <c r="F1843">
        <v>67.205920101166996</v>
      </c>
      <c r="G1843">
        <v>18.1130040212655</v>
      </c>
      <c r="H1843">
        <v>63.5415263230582</v>
      </c>
      <c r="I1843">
        <v>27.576888782990601</v>
      </c>
      <c r="J1843">
        <v>742.20267118020399</v>
      </c>
    </row>
    <row r="1844" spans="1:10">
      <c r="A1844" t="s">
        <v>400</v>
      </c>
      <c r="B1844" t="s">
        <v>142</v>
      </c>
      <c r="C1844" t="s">
        <v>360</v>
      </c>
      <c r="D1844" t="s">
        <v>355</v>
      </c>
      <c r="E1844">
        <v>220.212104678944</v>
      </c>
      <c r="F1844">
        <v>34.253291331269097</v>
      </c>
      <c r="G1844">
        <v>7.0876649983495099</v>
      </c>
      <c r="H1844">
        <v>32.590672767646502</v>
      </c>
      <c r="I1844">
        <v>11.913074195810299</v>
      </c>
      <c r="J1844">
        <v>391.17338237655503</v>
      </c>
    </row>
    <row r="1845" spans="1:10">
      <c r="A1845" t="s">
        <v>400</v>
      </c>
      <c r="B1845" t="s">
        <v>142</v>
      </c>
      <c r="C1845" t="s">
        <v>360</v>
      </c>
      <c r="D1845" t="s">
        <v>356</v>
      </c>
      <c r="E1845">
        <v>220.212104678961</v>
      </c>
      <c r="F1845">
        <v>34.317365448806697</v>
      </c>
      <c r="G1845">
        <v>7.1881177496864899</v>
      </c>
      <c r="H1845">
        <v>32.601383659399303</v>
      </c>
      <c r="I1845">
        <v>11.2392372524795</v>
      </c>
      <c r="J1845">
        <v>420.00452926938902</v>
      </c>
    </row>
    <row r="1846" spans="1:10">
      <c r="A1846" t="s">
        <v>400</v>
      </c>
      <c r="B1846" t="s">
        <v>143</v>
      </c>
      <c r="C1846" t="s">
        <v>359</v>
      </c>
      <c r="D1846" t="s">
        <v>355</v>
      </c>
      <c r="E1846">
        <v>774.95165145706801</v>
      </c>
      <c r="F1846">
        <v>69.607792005732904</v>
      </c>
      <c r="G1846">
        <v>34.843764740604399</v>
      </c>
      <c r="H1846">
        <v>56.192760835153898</v>
      </c>
      <c r="I1846">
        <v>57.239004486016803</v>
      </c>
      <c r="J1846">
        <v>451.38511389255399</v>
      </c>
    </row>
    <row r="1847" spans="1:10">
      <c r="A1847" t="s">
        <v>400</v>
      </c>
      <c r="B1847" t="s">
        <v>143</v>
      </c>
      <c r="C1847" t="s">
        <v>359</v>
      </c>
      <c r="D1847" t="s">
        <v>356</v>
      </c>
      <c r="E1847">
        <v>774.95165145707006</v>
      </c>
      <c r="F1847">
        <v>69.769711967513402</v>
      </c>
      <c r="G1847">
        <v>35.1807743810744</v>
      </c>
      <c r="H1847">
        <v>56.214709786178297</v>
      </c>
      <c r="I1847">
        <v>55.126940256783598</v>
      </c>
      <c r="J1847">
        <v>427.83707512721799</v>
      </c>
    </row>
    <row r="1848" spans="1:10">
      <c r="A1848" t="s">
        <v>400</v>
      </c>
      <c r="B1848" t="s">
        <v>143</v>
      </c>
      <c r="C1848" t="s">
        <v>360</v>
      </c>
      <c r="D1848" t="s">
        <v>355</v>
      </c>
      <c r="E1848">
        <v>721.17801944123096</v>
      </c>
      <c r="F1848">
        <v>51.818429643252699</v>
      </c>
      <c r="G1848">
        <v>15.172696248949499</v>
      </c>
      <c r="H1848">
        <v>26.0308588125298</v>
      </c>
      <c r="I1848">
        <v>24.157126488629</v>
      </c>
      <c r="J1848">
        <v>326.96950733975001</v>
      </c>
    </row>
    <row r="1849" spans="1:10">
      <c r="A1849" t="s">
        <v>400</v>
      </c>
      <c r="B1849" t="s">
        <v>143</v>
      </c>
      <c r="C1849" t="s">
        <v>360</v>
      </c>
      <c r="D1849" t="s">
        <v>356</v>
      </c>
      <c r="E1849">
        <v>721.17801944122698</v>
      </c>
      <c r="F1849">
        <v>51.934217907949296</v>
      </c>
      <c r="G1849">
        <v>15.289453508916299</v>
      </c>
      <c r="H1849">
        <v>26.041595041748401</v>
      </c>
      <c r="I1849">
        <v>24.716532994258301</v>
      </c>
      <c r="J1849">
        <v>375.14150991841501</v>
      </c>
    </row>
    <row r="1850" spans="1:10">
      <c r="A1850" t="s">
        <v>400</v>
      </c>
      <c r="B1850" t="s">
        <v>144</v>
      </c>
      <c r="C1850" t="s">
        <v>359</v>
      </c>
      <c r="D1850" t="s">
        <v>355</v>
      </c>
      <c r="E1850">
        <v>616.63409436800396</v>
      </c>
      <c r="F1850">
        <v>65.473124507519103</v>
      </c>
      <c r="G1850">
        <v>33.417425811510597</v>
      </c>
      <c r="H1850">
        <v>60.571652646677002</v>
      </c>
      <c r="I1850">
        <v>55.009106333921501</v>
      </c>
      <c r="J1850">
        <v>551.99654765921798</v>
      </c>
    </row>
    <row r="1851" spans="1:10">
      <c r="A1851" t="s">
        <v>400</v>
      </c>
      <c r="B1851" t="s">
        <v>144</v>
      </c>
      <c r="C1851" t="s">
        <v>359</v>
      </c>
      <c r="D1851" t="s">
        <v>356</v>
      </c>
      <c r="E1851">
        <v>616.63409436792301</v>
      </c>
      <c r="F1851">
        <v>65.869572178226093</v>
      </c>
      <c r="G1851">
        <v>33.752363534593798</v>
      </c>
      <c r="H1851">
        <v>60.593688082646501</v>
      </c>
      <c r="I1851">
        <v>52.8008975429073</v>
      </c>
      <c r="J1851">
        <v>504.19926619341499</v>
      </c>
    </row>
    <row r="1852" spans="1:10">
      <c r="A1852" t="s">
        <v>400</v>
      </c>
      <c r="B1852" t="s">
        <v>144</v>
      </c>
      <c r="C1852" t="s">
        <v>360</v>
      </c>
      <c r="D1852" t="s">
        <v>355</v>
      </c>
      <c r="E1852">
        <v>626.63816854100105</v>
      </c>
      <c r="F1852">
        <v>48.849161559031401</v>
      </c>
      <c r="G1852">
        <v>12.5253481704867</v>
      </c>
      <c r="H1852">
        <v>27.921007020973001</v>
      </c>
      <c r="I1852">
        <v>20.061210769730401</v>
      </c>
      <c r="J1852">
        <v>449.58224131387499</v>
      </c>
    </row>
    <row r="1853" spans="1:10">
      <c r="A1853" t="s">
        <v>400</v>
      </c>
      <c r="B1853" t="s">
        <v>144</v>
      </c>
      <c r="C1853" t="s">
        <v>360</v>
      </c>
      <c r="D1853" t="s">
        <v>356</v>
      </c>
      <c r="E1853">
        <v>626.63816854098104</v>
      </c>
      <c r="F1853">
        <v>49.180885085654403</v>
      </c>
      <c r="G1853">
        <v>12.639739849814999</v>
      </c>
      <c r="H1853">
        <v>27.931719685017502</v>
      </c>
      <c r="I1853">
        <v>20.3648651392974</v>
      </c>
      <c r="J1853">
        <v>490.01997486343203</v>
      </c>
    </row>
    <row r="1854" spans="1:10">
      <c r="A1854" t="s">
        <v>400</v>
      </c>
      <c r="B1854" t="s">
        <v>145</v>
      </c>
      <c r="C1854" t="s">
        <v>359</v>
      </c>
      <c r="D1854" t="s">
        <v>355</v>
      </c>
      <c r="E1854">
        <v>353.87164496991102</v>
      </c>
      <c r="F1854">
        <v>56.596856986828698</v>
      </c>
      <c r="G1854">
        <v>16.139366842136301</v>
      </c>
      <c r="H1854">
        <v>58.688063619479998</v>
      </c>
      <c r="I1854">
        <v>27.885461406173398</v>
      </c>
      <c r="J1854">
        <v>752.47922555863499</v>
      </c>
    </row>
    <row r="1855" spans="1:10">
      <c r="A1855" t="s">
        <v>400</v>
      </c>
      <c r="B1855" t="s">
        <v>145</v>
      </c>
      <c r="C1855" t="s">
        <v>359</v>
      </c>
      <c r="D1855" t="s">
        <v>356</v>
      </c>
      <c r="E1855">
        <v>353.87164497000902</v>
      </c>
      <c r="F1855">
        <v>57.130001444594903</v>
      </c>
      <c r="G1855">
        <v>16.468520728258</v>
      </c>
      <c r="H1855">
        <v>58.710097770599901</v>
      </c>
      <c r="I1855">
        <v>25.025140644339899</v>
      </c>
      <c r="J1855">
        <v>711.686121438751</v>
      </c>
    </row>
    <row r="1856" spans="1:10">
      <c r="A1856" t="s">
        <v>400</v>
      </c>
      <c r="B1856" t="s">
        <v>145</v>
      </c>
      <c r="C1856" t="s">
        <v>360</v>
      </c>
      <c r="D1856" t="s">
        <v>355</v>
      </c>
      <c r="E1856">
        <v>166.119207487669</v>
      </c>
      <c r="F1856">
        <v>30.184524509776299</v>
      </c>
      <c r="G1856">
        <v>5.5863191974653397</v>
      </c>
      <c r="H1856">
        <v>31.1691058769667</v>
      </c>
      <c r="I1856">
        <v>9.7110475425159208</v>
      </c>
      <c r="J1856">
        <v>522.47362360019804</v>
      </c>
    </row>
    <row r="1857" spans="1:10">
      <c r="A1857" t="s">
        <v>400</v>
      </c>
      <c r="B1857" t="s">
        <v>145</v>
      </c>
      <c r="C1857" t="s">
        <v>360</v>
      </c>
      <c r="D1857" t="s">
        <v>356</v>
      </c>
      <c r="E1857">
        <v>166.11920748770299</v>
      </c>
      <c r="F1857">
        <v>30.5894861777263</v>
      </c>
      <c r="G1857">
        <v>5.6955587844698901</v>
      </c>
      <c r="H1857">
        <v>31.1797732027831</v>
      </c>
      <c r="I1857">
        <v>8.7202224504153207</v>
      </c>
      <c r="J1857">
        <v>545.59223922128001</v>
      </c>
    </row>
    <row r="1858" spans="1:10">
      <c r="A1858" t="s">
        <v>400</v>
      </c>
      <c r="B1858" t="s">
        <v>146</v>
      </c>
      <c r="C1858" t="s">
        <v>359</v>
      </c>
      <c r="D1858" t="s">
        <v>355</v>
      </c>
      <c r="E1858">
        <v>976.17606423773395</v>
      </c>
      <c r="F1858">
        <v>132.63313552778101</v>
      </c>
      <c r="G1858">
        <v>58.758094518621597</v>
      </c>
      <c r="H1858">
        <v>108.09208919069501</v>
      </c>
      <c r="I1858">
        <v>108.640199147476</v>
      </c>
      <c r="J1858">
        <v>1184.5680946734601</v>
      </c>
    </row>
    <row r="1859" spans="1:10">
      <c r="A1859" t="s">
        <v>400</v>
      </c>
      <c r="B1859" t="s">
        <v>146</v>
      </c>
      <c r="C1859" t="s">
        <v>359</v>
      </c>
      <c r="D1859" t="s">
        <v>356</v>
      </c>
      <c r="E1859">
        <v>976.17606423789198</v>
      </c>
      <c r="F1859">
        <v>132.85958419266299</v>
      </c>
      <c r="G1859">
        <v>59.822561471544198</v>
      </c>
      <c r="H1859">
        <v>108.14993734338999</v>
      </c>
      <c r="I1859">
        <v>88.939327690805598</v>
      </c>
      <c r="J1859">
        <v>1150.14557478355</v>
      </c>
    </row>
    <row r="1860" spans="1:10">
      <c r="A1860" t="s">
        <v>400</v>
      </c>
      <c r="B1860" t="s">
        <v>146</v>
      </c>
      <c r="C1860" t="s">
        <v>360</v>
      </c>
      <c r="D1860" t="s">
        <v>355</v>
      </c>
      <c r="E1860">
        <v>1022.23518904943</v>
      </c>
      <c r="F1860">
        <v>99.078563506051594</v>
      </c>
      <c r="G1860">
        <v>21.965783561597402</v>
      </c>
      <c r="H1860">
        <v>67.765212723237596</v>
      </c>
      <c r="I1860">
        <v>40.243911951611601</v>
      </c>
      <c r="J1860">
        <v>876.49580311938496</v>
      </c>
    </row>
    <row r="1861" spans="1:10">
      <c r="A1861" t="s">
        <v>400</v>
      </c>
      <c r="B1861" t="s">
        <v>146</v>
      </c>
      <c r="C1861" t="s">
        <v>360</v>
      </c>
      <c r="D1861" t="s">
        <v>356</v>
      </c>
      <c r="E1861">
        <v>1022.23518904952</v>
      </c>
      <c r="F1861">
        <v>99.2029360841711</v>
      </c>
      <c r="G1861">
        <v>22.325954663988099</v>
      </c>
      <c r="H1861">
        <v>67.793345478680905</v>
      </c>
      <c r="I1861">
        <v>33.153566987864302</v>
      </c>
      <c r="J1861">
        <v>982.24764788105097</v>
      </c>
    </row>
    <row r="1862" spans="1:10">
      <c r="A1862" t="s">
        <v>400</v>
      </c>
      <c r="B1862" t="s">
        <v>147</v>
      </c>
      <c r="C1862" t="s">
        <v>359</v>
      </c>
      <c r="D1862" t="s">
        <v>355</v>
      </c>
      <c r="E1862">
        <v>444.57848893470702</v>
      </c>
      <c r="F1862">
        <v>173.62605290743599</v>
      </c>
      <c r="G1862">
        <v>58.9825968337124</v>
      </c>
      <c r="H1862">
        <v>99.680275654201694</v>
      </c>
      <c r="I1862">
        <v>102.121408088767</v>
      </c>
      <c r="J1862">
        <v>564.53589312437703</v>
      </c>
    </row>
    <row r="1863" spans="1:10">
      <c r="A1863" t="s">
        <v>400</v>
      </c>
      <c r="B1863" t="s">
        <v>147</v>
      </c>
      <c r="C1863" t="s">
        <v>359</v>
      </c>
      <c r="D1863" t="s">
        <v>356</v>
      </c>
      <c r="E1863">
        <v>444.57848893475699</v>
      </c>
      <c r="F1863">
        <v>173.87679184217501</v>
      </c>
      <c r="G1863">
        <v>59.623946157436698</v>
      </c>
      <c r="H1863">
        <v>99.704045147813702</v>
      </c>
      <c r="I1863">
        <v>90.300351964025893</v>
      </c>
      <c r="J1863">
        <v>514.10694576299795</v>
      </c>
    </row>
    <row r="1864" spans="1:10">
      <c r="A1864" t="s">
        <v>400</v>
      </c>
      <c r="B1864" t="s">
        <v>147</v>
      </c>
      <c r="C1864" t="s">
        <v>360</v>
      </c>
      <c r="D1864" t="s">
        <v>355</v>
      </c>
      <c r="E1864">
        <v>525.49654293033802</v>
      </c>
      <c r="F1864">
        <v>143.87805606418101</v>
      </c>
      <c r="G1864">
        <v>21.261921025175699</v>
      </c>
      <c r="H1864">
        <v>57.395722941199502</v>
      </c>
      <c r="I1864">
        <v>36.512466717190001</v>
      </c>
      <c r="J1864">
        <v>392.48097310426999</v>
      </c>
    </row>
    <row r="1865" spans="1:10">
      <c r="A1865" t="s">
        <v>400</v>
      </c>
      <c r="B1865" t="s">
        <v>147</v>
      </c>
      <c r="C1865" t="s">
        <v>360</v>
      </c>
      <c r="D1865" t="s">
        <v>356</v>
      </c>
      <c r="E1865">
        <v>525.49654293043398</v>
      </c>
      <c r="F1865">
        <v>144.128471046112</v>
      </c>
      <c r="G1865">
        <v>21.441381601370001</v>
      </c>
      <c r="H1865">
        <v>57.407245434033001</v>
      </c>
      <c r="I1865">
        <v>32.617736193847399</v>
      </c>
      <c r="J1865">
        <v>492.82459983042298</v>
      </c>
    </row>
    <row r="1866" spans="1:10">
      <c r="A1866" t="s">
        <v>400</v>
      </c>
      <c r="B1866" t="s">
        <v>148</v>
      </c>
      <c r="C1866" t="s">
        <v>359</v>
      </c>
      <c r="D1866" t="s">
        <v>355</v>
      </c>
      <c r="E1866">
        <v>954.69383279076806</v>
      </c>
      <c r="F1866">
        <v>94.536206082905693</v>
      </c>
      <c r="G1866">
        <v>53.387942506637302</v>
      </c>
      <c r="H1866">
        <v>34.182114795318597</v>
      </c>
      <c r="I1866">
        <v>88.358920571489804</v>
      </c>
      <c r="J1866">
        <v>208.55529576807501</v>
      </c>
    </row>
    <row r="1867" spans="1:10">
      <c r="A1867" t="s">
        <v>400</v>
      </c>
      <c r="B1867" t="s">
        <v>148</v>
      </c>
      <c r="C1867" t="s">
        <v>359</v>
      </c>
      <c r="D1867" t="s">
        <v>356</v>
      </c>
      <c r="E1867">
        <v>954.69383279077999</v>
      </c>
      <c r="F1867">
        <v>94.629373467426106</v>
      </c>
      <c r="G1867">
        <v>53.850484517274303</v>
      </c>
      <c r="H1867">
        <v>34.199585279420702</v>
      </c>
      <c r="I1867">
        <v>83.677853598318293</v>
      </c>
      <c r="J1867">
        <v>240.72265732047001</v>
      </c>
    </row>
    <row r="1868" spans="1:10">
      <c r="A1868" t="s">
        <v>400</v>
      </c>
      <c r="B1868" t="s">
        <v>148</v>
      </c>
      <c r="C1868" t="s">
        <v>360</v>
      </c>
      <c r="D1868" t="s">
        <v>355</v>
      </c>
      <c r="E1868">
        <v>1521.85285287174</v>
      </c>
      <c r="F1868">
        <v>145.78913621598599</v>
      </c>
      <c r="G1868">
        <v>22.088267478447701</v>
      </c>
      <c r="H1868">
        <v>17.468290881132798</v>
      </c>
      <c r="I1868">
        <v>36.415279531999303</v>
      </c>
      <c r="J1868">
        <v>300.45093531467802</v>
      </c>
    </row>
    <row r="1869" spans="1:10">
      <c r="A1869" t="s">
        <v>400</v>
      </c>
      <c r="B1869" t="s">
        <v>148</v>
      </c>
      <c r="C1869" t="s">
        <v>360</v>
      </c>
      <c r="D1869" t="s">
        <v>356</v>
      </c>
      <c r="E1869">
        <v>1521.85285287176</v>
      </c>
      <c r="F1869">
        <v>146.08922461313099</v>
      </c>
      <c r="G1869">
        <v>22.223222029600201</v>
      </c>
      <c r="H1869">
        <v>17.476750362405699</v>
      </c>
      <c r="I1869">
        <v>34.624968004660403</v>
      </c>
      <c r="J1869">
        <v>405.85076527112602</v>
      </c>
    </row>
    <row r="1870" spans="1:10">
      <c r="A1870" t="s">
        <v>400</v>
      </c>
      <c r="B1870" t="s">
        <v>149</v>
      </c>
      <c r="C1870" t="s">
        <v>359</v>
      </c>
      <c r="D1870" t="s">
        <v>355</v>
      </c>
      <c r="E1870">
        <v>521.03748315286396</v>
      </c>
      <c r="F1870">
        <v>39.822122843052298</v>
      </c>
      <c r="G1870">
        <v>117.16149952671501</v>
      </c>
      <c r="H1870">
        <v>34.254852247175997</v>
      </c>
      <c r="I1870">
        <v>190.09732618721</v>
      </c>
      <c r="J1870">
        <v>117.02610013537</v>
      </c>
    </row>
    <row r="1871" spans="1:10">
      <c r="A1871" t="s">
        <v>400</v>
      </c>
      <c r="B1871" t="s">
        <v>149</v>
      </c>
      <c r="C1871" t="s">
        <v>359</v>
      </c>
      <c r="D1871" t="s">
        <v>356</v>
      </c>
      <c r="E1871">
        <v>521.03748315286396</v>
      </c>
      <c r="F1871">
        <v>39.942668508468401</v>
      </c>
      <c r="G1871">
        <v>117.66361903825501</v>
      </c>
      <c r="H1871">
        <v>34.243140690452002</v>
      </c>
      <c r="I1871">
        <v>185.788853328995</v>
      </c>
      <c r="J1871">
        <v>146.20100722415</v>
      </c>
    </row>
    <row r="1872" spans="1:10">
      <c r="A1872" t="s">
        <v>400</v>
      </c>
      <c r="B1872" t="s">
        <v>149</v>
      </c>
      <c r="C1872" t="s">
        <v>360</v>
      </c>
      <c r="D1872" t="s">
        <v>355</v>
      </c>
      <c r="E1872">
        <v>1497.2411166383899</v>
      </c>
      <c r="F1872">
        <v>115.322108371981</v>
      </c>
      <c r="G1872">
        <v>42.6987047838047</v>
      </c>
      <c r="H1872">
        <v>22.496982896192002</v>
      </c>
      <c r="I1872">
        <v>69.276730388693096</v>
      </c>
      <c r="J1872">
        <v>278.99302981242499</v>
      </c>
    </row>
    <row r="1873" spans="1:10">
      <c r="A1873" t="s">
        <v>400</v>
      </c>
      <c r="B1873" t="s">
        <v>149</v>
      </c>
      <c r="C1873" t="s">
        <v>360</v>
      </c>
      <c r="D1873" t="s">
        <v>356</v>
      </c>
      <c r="E1873">
        <v>1497.2411166383899</v>
      </c>
      <c r="F1873">
        <v>115.67548441891699</v>
      </c>
      <c r="G1873">
        <v>42.8628743322204</v>
      </c>
      <c r="H1873">
        <v>22.499719614061402</v>
      </c>
      <c r="I1873">
        <v>67.675604637021607</v>
      </c>
      <c r="J1873">
        <v>376.31487028286898</v>
      </c>
    </row>
    <row r="1874" spans="1:10">
      <c r="A1874" t="s">
        <v>400</v>
      </c>
      <c r="B1874" t="s">
        <v>150</v>
      </c>
      <c r="C1874" t="s">
        <v>359</v>
      </c>
      <c r="D1874" t="s">
        <v>355</v>
      </c>
      <c r="E1874">
        <v>818.94240337200699</v>
      </c>
      <c r="F1874">
        <v>134.66328789852901</v>
      </c>
      <c r="G1874">
        <v>78.610195346675397</v>
      </c>
      <c r="H1874">
        <v>18.8138811653813</v>
      </c>
      <c r="I1874">
        <v>128.589767874025</v>
      </c>
      <c r="J1874">
        <v>347.74851621115403</v>
      </c>
    </row>
    <row r="1875" spans="1:10">
      <c r="A1875" t="s">
        <v>400</v>
      </c>
      <c r="B1875" t="s">
        <v>150</v>
      </c>
      <c r="C1875" t="s">
        <v>359</v>
      </c>
      <c r="D1875" t="s">
        <v>356</v>
      </c>
      <c r="E1875">
        <v>818.94240337199597</v>
      </c>
      <c r="F1875">
        <v>134.897195496622</v>
      </c>
      <c r="G1875">
        <v>79.077382749982505</v>
      </c>
      <c r="H1875">
        <v>18.828466916877598</v>
      </c>
      <c r="I1875">
        <v>123.999159638965</v>
      </c>
      <c r="J1875">
        <v>288.32319406056303</v>
      </c>
    </row>
    <row r="1876" spans="1:10">
      <c r="A1876" t="s">
        <v>400</v>
      </c>
      <c r="B1876" t="s">
        <v>150</v>
      </c>
      <c r="C1876" t="s">
        <v>360</v>
      </c>
      <c r="D1876" t="s">
        <v>355</v>
      </c>
      <c r="E1876">
        <v>1825.6222506193701</v>
      </c>
      <c r="F1876">
        <v>177.820485273374</v>
      </c>
      <c r="G1876">
        <v>30.349391124649198</v>
      </c>
      <c r="H1876">
        <v>14.7140821576386</v>
      </c>
      <c r="I1876">
        <v>49.565355435524097</v>
      </c>
      <c r="J1876">
        <v>369.33315933717398</v>
      </c>
    </row>
    <row r="1877" spans="1:10">
      <c r="A1877" t="s">
        <v>400</v>
      </c>
      <c r="B1877" t="s">
        <v>150</v>
      </c>
      <c r="C1877" t="s">
        <v>360</v>
      </c>
      <c r="D1877" t="s">
        <v>356</v>
      </c>
      <c r="E1877">
        <v>1825.6222506193701</v>
      </c>
      <c r="F1877">
        <v>178.21086479672201</v>
      </c>
      <c r="G1877">
        <v>30.4849354578249</v>
      </c>
      <c r="H1877">
        <v>14.7189512692051</v>
      </c>
      <c r="I1877">
        <v>47.862901578733002</v>
      </c>
      <c r="J1877">
        <v>484.06998299928898</v>
      </c>
    </row>
    <row r="1878" spans="1:10">
      <c r="A1878" t="s">
        <v>400</v>
      </c>
      <c r="B1878" t="s">
        <v>151</v>
      </c>
      <c r="C1878" t="s">
        <v>359</v>
      </c>
      <c r="D1878" t="s">
        <v>355</v>
      </c>
      <c r="E1878">
        <v>734.77601967889302</v>
      </c>
      <c r="F1878">
        <v>168.64912378019201</v>
      </c>
      <c r="G1878">
        <v>56.6796442234632</v>
      </c>
      <c r="H1878">
        <v>42.2309595287755</v>
      </c>
      <c r="I1878">
        <v>93.609865654978293</v>
      </c>
      <c r="J1878">
        <v>553.94502889619002</v>
      </c>
    </row>
    <row r="1879" spans="1:10">
      <c r="A1879" t="s">
        <v>400</v>
      </c>
      <c r="B1879" t="s">
        <v>151</v>
      </c>
      <c r="C1879" t="s">
        <v>359</v>
      </c>
      <c r="D1879" t="s">
        <v>356</v>
      </c>
      <c r="E1879">
        <v>734.77601967891303</v>
      </c>
      <c r="F1879">
        <v>169.01071508704899</v>
      </c>
      <c r="G1879">
        <v>57.169791871229101</v>
      </c>
      <c r="H1879">
        <v>42.248612006152101</v>
      </c>
      <c r="I1879">
        <v>88.954700772780996</v>
      </c>
      <c r="J1879">
        <v>441.89044395716201</v>
      </c>
    </row>
    <row r="1880" spans="1:10">
      <c r="A1880" t="s">
        <v>400</v>
      </c>
      <c r="B1880" t="s">
        <v>151</v>
      </c>
      <c r="C1880" t="s">
        <v>360</v>
      </c>
      <c r="D1880" t="s">
        <v>355</v>
      </c>
      <c r="E1880">
        <v>836.33026428371898</v>
      </c>
      <c r="F1880">
        <v>131.05184334899801</v>
      </c>
      <c r="G1880">
        <v>22.844175543803001</v>
      </c>
      <c r="H1880">
        <v>28.831565632154401</v>
      </c>
      <c r="I1880">
        <v>37.448423613455503</v>
      </c>
      <c r="J1880">
        <v>400.44624148830502</v>
      </c>
    </row>
    <row r="1881" spans="1:10">
      <c r="A1881" t="s">
        <v>400</v>
      </c>
      <c r="B1881" t="s">
        <v>151</v>
      </c>
      <c r="C1881" t="s">
        <v>360</v>
      </c>
      <c r="D1881" t="s">
        <v>356</v>
      </c>
      <c r="E1881">
        <v>836.33026428374797</v>
      </c>
      <c r="F1881">
        <v>131.44640815348299</v>
      </c>
      <c r="G1881">
        <v>22.9782107685844</v>
      </c>
      <c r="H1881">
        <v>28.8401718127474</v>
      </c>
      <c r="I1881">
        <v>35.976720117116002</v>
      </c>
      <c r="J1881">
        <v>478.581168093565</v>
      </c>
    </row>
    <row r="1882" spans="1:10">
      <c r="A1882" t="s">
        <v>400</v>
      </c>
      <c r="B1882" t="s">
        <v>152</v>
      </c>
      <c r="C1882" t="s">
        <v>359</v>
      </c>
      <c r="D1882" t="s">
        <v>355</v>
      </c>
      <c r="E1882">
        <v>523.836404552977</v>
      </c>
      <c r="F1882">
        <v>153.239524845278</v>
      </c>
      <c r="G1882">
        <v>56.509243641722897</v>
      </c>
      <c r="H1882">
        <v>36.011836428895101</v>
      </c>
      <c r="I1882">
        <v>92.760044269774696</v>
      </c>
      <c r="J1882">
        <v>448.11120385995099</v>
      </c>
    </row>
    <row r="1883" spans="1:10">
      <c r="A1883" t="s">
        <v>400</v>
      </c>
      <c r="B1883" t="s">
        <v>152</v>
      </c>
      <c r="C1883" t="s">
        <v>359</v>
      </c>
      <c r="D1883" t="s">
        <v>356</v>
      </c>
      <c r="E1883">
        <v>523.83640455297996</v>
      </c>
      <c r="F1883">
        <v>153.431802947059</v>
      </c>
      <c r="G1883">
        <v>56.9194318171742</v>
      </c>
      <c r="H1883">
        <v>36.029368409999201</v>
      </c>
      <c r="I1883">
        <v>89.008333542291695</v>
      </c>
      <c r="J1883">
        <v>399.96657512489799</v>
      </c>
    </row>
    <row r="1884" spans="1:10">
      <c r="A1884" t="s">
        <v>400</v>
      </c>
      <c r="B1884" t="s">
        <v>152</v>
      </c>
      <c r="C1884" t="s">
        <v>360</v>
      </c>
      <c r="D1884" t="s">
        <v>355</v>
      </c>
      <c r="E1884">
        <v>495.417612707952</v>
      </c>
      <c r="F1884">
        <v>121.14249753658601</v>
      </c>
      <c r="G1884">
        <v>19.158427713316101</v>
      </c>
      <c r="H1884">
        <v>23.986635706087601</v>
      </c>
      <c r="I1884">
        <v>31.397284166057201</v>
      </c>
      <c r="J1884">
        <v>304.87244953589601</v>
      </c>
    </row>
    <row r="1885" spans="1:10">
      <c r="A1885" t="s">
        <v>400</v>
      </c>
      <c r="B1885" t="s">
        <v>152</v>
      </c>
      <c r="C1885" t="s">
        <v>360</v>
      </c>
      <c r="D1885" t="s">
        <v>356</v>
      </c>
      <c r="E1885">
        <v>495.41761270797099</v>
      </c>
      <c r="F1885">
        <v>121.33587169640801</v>
      </c>
      <c r="G1885">
        <v>19.2791582132411</v>
      </c>
      <c r="H1885">
        <v>23.994865038544798</v>
      </c>
      <c r="I1885">
        <v>30.197795938718901</v>
      </c>
      <c r="J1885">
        <v>383.65990492679401</v>
      </c>
    </row>
    <row r="1886" spans="1:10">
      <c r="A1886" t="s">
        <v>400</v>
      </c>
      <c r="B1886" t="s">
        <v>153</v>
      </c>
      <c r="C1886" t="s">
        <v>359</v>
      </c>
      <c r="D1886" t="s">
        <v>355</v>
      </c>
      <c r="E1886">
        <v>283.179226761108</v>
      </c>
      <c r="F1886">
        <v>132.64142541494101</v>
      </c>
      <c r="G1886">
        <v>52.202830272251298</v>
      </c>
      <c r="H1886">
        <v>53.842579153537102</v>
      </c>
      <c r="I1886">
        <v>85.684618817660706</v>
      </c>
      <c r="J1886">
        <v>514.72122854301097</v>
      </c>
    </row>
    <row r="1887" spans="1:10">
      <c r="A1887" t="s">
        <v>400</v>
      </c>
      <c r="B1887" t="s">
        <v>153</v>
      </c>
      <c r="C1887" t="s">
        <v>359</v>
      </c>
      <c r="D1887" t="s">
        <v>356</v>
      </c>
      <c r="E1887">
        <v>283.17922676109998</v>
      </c>
      <c r="F1887">
        <v>133.015258459595</v>
      </c>
      <c r="G1887">
        <v>52.617174518006401</v>
      </c>
      <c r="H1887">
        <v>53.860831445648003</v>
      </c>
      <c r="I1887">
        <v>82.335469091855401</v>
      </c>
      <c r="J1887">
        <v>427.58555338360202</v>
      </c>
    </row>
    <row r="1888" spans="1:10">
      <c r="A1888" t="s">
        <v>400</v>
      </c>
      <c r="B1888" t="s">
        <v>153</v>
      </c>
      <c r="C1888" t="s">
        <v>360</v>
      </c>
      <c r="D1888" t="s">
        <v>355</v>
      </c>
      <c r="E1888">
        <v>412.274108433256</v>
      </c>
      <c r="F1888">
        <v>114.60774188932101</v>
      </c>
      <c r="G1888">
        <v>22.624093940187301</v>
      </c>
      <c r="H1888">
        <v>26.0713339445762</v>
      </c>
      <c r="I1888">
        <v>36.4313817765075</v>
      </c>
      <c r="J1888">
        <v>389.27461965954899</v>
      </c>
    </row>
    <row r="1889" spans="1:10">
      <c r="A1889" t="s">
        <v>400</v>
      </c>
      <c r="B1889" t="s">
        <v>153</v>
      </c>
      <c r="C1889" t="s">
        <v>360</v>
      </c>
      <c r="D1889" t="s">
        <v>356</v>
      </c>
      <c r="E1889">
        <v>412.27410843323503</v>
      </c>
      <c r="F1889">
        <v>115.008212959356</v>
      </c>
      <c r="G1889">
        <v>22.736935212579802</v>
      </c>
      <c r="H1889">
        <v>26.080533895133701</v>
      </c>
      <c r="I1889">
        <v>36.228017269636801</v>
      </c>
      <c r="J1889">
        <v>463.22296197222101</v>
      </c>
    </row>
    <row r="1890" spans="1:10">
      <c r="A1890" t="s">
        <v>400</v>
      </c>
      <c r="B1890" t="s">
        <v>154</v>
      </c>
      <c r="C1890" t="s">
        <v>359</v>
      </c>
      <c r="D1890" t="s">
        <v>355</v>
      </c>
      <c r="E1890">
        <v>349.37291289822798</v>
      </c>
      <c r="F1890">
        <v>81.353594670734594</v>
      </c>
      <c r="G1890">
        <v>29.209118004491099</v>
      </c>
      <c r="H1890">
        <v>28.156188365288699</v>
      </c>
      <c r="I1890">
        <v>48.586577215721398</v>
      </c>
      <c r="J1890">
        <v>980.27111007216604</v>
      </c>
    </row>
    <row r="1891" spans="1:10">
      <c r="A1891" t="s">
        <v>400</v>
      </c>
      <c r="B1891" t="s">
        <v>154</v>
      </c>
      <c r="C1891" t="s">
        <v>359</v>
      </c>
      <c r="D1891" t="s">
        <v>356</v>
      </c>
      <c r="E1891">
        <v>349.37291289840198</v>
      </c>
      <c r="F1891">
        <v>81.795784873042606</v>
      </c>
      <c r="G1891">
        <v>29.597890242769999</v>
      </c>
      <c r="H1891">
        <v>28.1808147731779</v>
      </c>
      <c r="I1891">
        <v>46.383935221452099</v>
      </c>
      <c r="J1891">
        <v>912.10511586940504</v>
      </c>
    </row>
    <row r="1892" spans="1:10">
      <c r="A1892" t="s">
        <v>400</v>
      </c>
      <c r="B1892" t="s">
        <v>154</v>
      </c>
      <c r="C1892" t="s">
        <v>360</v>
      </c>
      <c r="D1892" t="s">
        <v>355</v>
      </c>
      <c r="E1892">
        <v>130.250263660982</v>
      </c>
      <c r="F1892">
        <v>28.236607767397</v>
      </c>
      <c r="G1892">
        <v>18.5783161660617</v>
      </c>
      <c r="H1892">
        <v>21.539229585672899</v>
      </c>
      <c r="I1892">
        <v>29.315543056918699</v>
      </c>
      <c r="J1892">
        <v>339.24529724540002</v>
      </c>
    </row>
    <row r="1893" spans="1:10">
      <c r="A1893" t="s">
        <v>400</v>
      </c>
      <c r="B1893" t="s">
        <v>154</v>
      </c>
      <c r="C1893" t="s">
        <v>360</v>
      </c>
      <c r="D1893" t="s">
        <v>356</v>
      </c>
      <c r="E1893">
        <v>130.25026366104001</v>
      </c>
      <c r="F1893">
        <v>28.378745834960501</v>
      </c>
      <c r="G1893">
        <v>18.816214855749799</v>
      </c>
      <c r="H1893">
        <v>21.5505548618099</v>
      </c>
      <c r="I1893">
        <v>30.8663266483812</v>
      </c>
      <c r="J1893">
        <v>314.37060547062998</v>
      </c>
    </row>
    <row r="1894" spans="1:10">
      <c r="A1894" t="s">
        <v>400</v>
      </c>
      <c r="B1894" t="s">
        <v>155</v>
      </c>
      <c r="C1894" t="s">
        <v>359</v>
      </c>
      <c r="D1894" t="s">
        <v>355</v>
      </c>
      <c r="E1894">
        <v>243.946522697044</v>
      </c>
      <c r="F1894">
        <v>91.866024904085407</v>
      </c>
      <c r="G1894">
        <v>26.664623702548798</v>
      </c>
      <c r="H1894">
        <v>54.103506153297801</v>
      </c>
      <c r="I1894">
        <v>44.456570883995099</v>
      </c>
      <c r="J1894">
        <v>930.29569633969902</v>
      </c>
    </row>
    <row r="1895" spans="1:10">
      <c r="A1895" t="s">
        <v>400</v>
      </c>
      <c r="B1895" t="s">
        <v>155</v>
      </c>
      <c r="C1895" t="s">
        <v>359</v>
      </c>
      <c r="D1895" t="s">
        <v>356</v>
      </c>
      <c r="E1895">
        <v>243.94652269716099</v>
      </c>
      <c r="F1895">
        <v>92.284865437191996</v>
      </c>
      <c r="G1895">
        <v>27.050012110469499</v>
      </c>
      <c r="H1895">
        <v>54.130346803118698</v>
      </c>
      <c r="I1895">
        <v>42.466562802484603</v>
      </c>
      <c r="J1895">
        <v>845.026344256058</v>
      </c>
    </row>
    <row r="1896" spans="1:10">
      <c r="A1896" t="s">
        <v>400</v>
      </c>
      <c r="B1896" t="s">
        <v>155</v>
      </c>
      <c r="C1896" t="s">
        <v>360</v>
      </c>
      <c r="D1896" t="s">
        <v>355</v>
      </c>
      <c r="E1896">
        <v>87.251230028795305</v>
      </c>
      <c r="F1896">
        <v>34.742324490403298</v>
      </c>
      <c r="G1896">
        <v>17.8158009144957</v>
      </c>
      <c r="H1896">
        <v>26.499483327545502</v>
      </c>
      <c r="I1896">
        <v>28.055450939221998</v>
      </c>
      <c r="J1896">
        <v>336.825605802947</v>
      </c>
    </row>
    <row r="1897" spans="1:10">
      <c r="A1897" t="s">
        <v>400</v>
      </c>
      <c r="B1897" t="s">
        <v>155</v>
      </c>
      <c r="C1897" t="s">
        <v>360</v>
      </c>
      <c r="D1897" t="s">
        <v>356</v>
      </c>
      <c r="E1897">
        <v>87.251230028819293</v>
      </c>
      <c r="F1897">
        <v>34.869633849044</v>
      </c>
      <c r="G1897">
        <v>18.0552601706083</v>
      </c>
      <c r="H1897">
        <v>26.512491569018898</v>
      </c>
      <c r="I1897">
        <v>29.702890867042999</v>
      </c>
      <c r="J1897">
        <v>298.16492463446099</v>
      </c>
    </row>
    <row r="1898" spans="1:10">
      <c r="A1898" t="s">
        <v>400</v>
      </c>
      <c r="B1898" t="s">
        <v>156</v>
      </c>
      <c r="C1898" t="s">
        <v>359</v>
      </c>
      <c r="D1898" t="s">
        <v>355</v>
      </c>
      <c r="E1898">
        <v>472.34719396501299</v>
      </c>
      <c r="F1898">
        <v>90.972929072413393</v>
      </c>
      <c r="G1898">
        <v>20.7887539720173</v>
      </c>
      <c r="H1898">
        <v>33.091325344890699</v>
      </c>
      <c r="I1898">
        <v>35.807504164826398</v>
      </c>
      <c r="J1898">
        <v>987.89995682731296</v>
      </c>
    </row>
    <row r="1899" spans="1:10">
      <c r="A1899" t="s">
        <v>400</v>
      </c>
      <c r="B1899" t="s">
        <v>156</v>
      </c>
      <c r="C1899" t="s">
        <v>359</v>
      </c>
      <c r="D1899" t="s">
        <v>356</v>
      </c>
      <c r="E1899">
        <v>472.34719396494597</v>
      </c>
      <c r="F1899">
        <v>91.432813948943505</v>
      </c>
      <c r="G1899">
        <v>21.2501499694405</v>
      </c>
      <c r="H1899">
        <v>33.115109798458001</v>
      </c>
      <c r="I1899">
        <v>32.563348818749198</v>
      </c>
      <c r="J1899">
        <v>906.90281662730899</v>
      </c>
    </row>
    <row r="1900" spans="1:10">
      <c r="A1900" t="s">
        <v>400</v>
      </c>
      <c r="B1900" t="s">
        <v>156</v>
      </c>
      <c r="C1900" t="s">
        <v>360</v>
      </c>
      <c r="D1900" t="s">
        <v>355</v>
      </c>
      <c r="E1900">
        <v>212.781573123649</v>
      </c>
      <c r="F1900">
        <v>33.364593418618</v>
      </c>
      <c r="G1900">
        <v>12.836616042134001</v>
      </c>
      <c r="H1900">
        <v>22.1571070269502</v>
      </c>
      <c r="I1900">
        <v>20.001739580072801</v>
      </c>
      <c r="J1900">
        <v>342.64367776537301</v>
      </c>
    </row>
    <row r="1901" spans="1:10">
      <c r="A1901" t="s">
        <v>400</v>
      </c>
      <c r="B1901" t="s">
        <v>156</v>
      </c>
      <c r="C1901" t="s">
        <v>360</v>
      </c>
      <c r="D1901" t="s">
        <v>356</v>
      </c>
      <c r="E1901">
        <v>212.781573123615</v>
      </c>
      <c r="F1901">
        <v>33.510627896613997</v>
      </c>
      <c r="G1901">
        <v>13.258578612002299</v>
      </c>
      <c r="H1901">
        <v>22.168043210845902</v>
      </c>
      <c r="I1901">
        <v>22.295080049006199</v>
      </c>
      <c r="J1901">
        <v>312.58396128334101</v>
      </c>
    </row>
    <row r="1902" spans="1:10">
      <c r="A1902" t="s">
        <v>400</v>
      </c>
      <c r="B1902" t="s">
        <v>157</v>
      </c>
      <c r="C1902" t="s">
        <v>359</v>
      </c>
      <c r="D1902" t="s">
        <v>355</v>
      </c>
      <c r="E1902">
        <v>617.34594202943197</v>
      </c>
      <c r="F1902">
        <v>100.58993173870201</v>
      </c>
      <c r="G1902">
        <v>12.932815860282499</v>
      </c>
      <c r="H1902">
        <v>56.891069011608998</v>
      </c>
      <c r="I1902">
        <v>23.0584714668096</v>
      </c>
      <c r="J1902">
        <v>937.31134278990896</v>
      </c>
    </row>
    <row r="1903" spans="1:10">
      <c r="A1903" t="s">
        <v>400</v>
      </c>
      <c r="B1903" t="s">
        <v>157</v>
      </c>
      <c r="C1903" t="s">
        <v>359</v>
      </c>
      <c r="D1903" t="s">
        <v>356</v>
      </c>
      <c r="E1903">
        <v>617.34594202936705</v>
      </c>
      <c r="F1903">
        <v>101.02833138340399</v>
      </c>
      <c r="G1903">
        <v>13.349711353327701</v>
      </c>
      <c r="H1903">
        <v>56.917926301136802</v>
      </c>
      <c r="I1903">
        <v>20.9403954983317</v>
      </c>
      <c r="J1903">
        <v>841.03729357998702</v>
      </c>
    </row>
    <row r="1904" spans="1:10">
      <c r="A1904" t="s">
        <v>400</v>
      </c>
      <c r="B1904" t="s">
        <v>157</v>
      </c>
      <c r="C1904" t="s">
        <v>360</v>
      </c>
      <c r="D1904" t="s">
        <v>355</v>
      </c>
      <c r="E1904">
        <v>222.66397854716499</v>
      </c>
      <c r="F1904">
        <v>35.922206540312402</v>
      </c>
      <c r="G1904">
        <v>12.3536594624681</v>
      </c>
      <c r="H1904">
        <v>26.9084278413238</v>
      </c>
      <c r="I1904">
        <v>18.7156723382144</v>
      </c>
      <c r="J1904">
        <v>337.98620229588499</v>
      </c>
    </row>
    <row r="1905" spans="1:10">
      <c r="A1905" t="s">
        <v>400</v>
      </c>
      <c r="B1905" t="s">
        <v>157</v>
      </c>
      <c r="C1905" t="s">
        <v>360</v>
      </c>
      <c r="D1905" t="s">
        <v>356</v>
      </c>
      <c r="E1905">
        <v>222.66397854713901</v>
      </c>
      <c r="F1905">
        <v>36.053411270705404</v>
      </c>
      <c r="G1905">
        <v>12.722991683306899</v>
      </c>
      <c r="H1905">
        <v>26.921086638201398</v>
      </c>
      <c r="I1905">
        <v>21.893443228956301</v>
      </c>
      <c r="J1905">
        <v>297.28594103214999</v>
      </c>
    </row>
    <row r="1906" spans="1:10">
      <c r="A1906" t="s">
        <v>400</v>
      </c>
      <c r="B1906" t="s">
        <v>158</v>
      </c>
      <c r="C1906" t="s">
        <v>359</v>
      </c>
      <c r="D1906" t="s">
        <v>355</v>
      </c>
      <c r="E1906">
        <v>7264.4189970078396</v>
      </c>
      <c r="F1906">
        <v>2203.60698020053</v>
      </c>
      <c r="G1906">
        <v>1830.1314312197201</v>
      </c>
      <c r="H1906">
        <v>4086.23420734719</v>
      </c>
      <c r="I1906">
        <v>24352.0319399447</v>
      </c>
      <c r="J1906">
        <v>34015.4877611911</v>
      </c>
    </row>
    <row r="1907" spans="1:10">
      <c r="A1907" t="s">
        <v>400</v>
      </c>
      <c r="B1907" t="s">
        <v>158</v>
      </c>
      <c r="C1907" t="s">
        <v>359</v>
      </c>
      <c r="D1907" t="s">
        <v>356</v>
      </c>
      <c r="E1907">
        <v>7264.4189970091902</v>
      </c>
      <c r="F1907">
        <v>2203.2300901604399</v>
      </c>
      <c r="G1907">
        <v>1834.0723826783801</v>
      </c>
      <c r="H1907">
        <v>4085.45334618897</v>
      </c>
      <c r="I1907">
        <v>23327.502449226198</v>
      </c>
      <c r="J1907">
        <v>34370.335118142997</v>
      </c>
    </row>
    <row r="1908" spans="1:10">
      <c r="A1908" t="s">
        <v>400</v>
      </c>
      <c r="B1908" t="s">
        <v>158</v>
      </c>
      <c r="C1908" t="s">
        <v>360</v>
      </c>
      <c r="D1908" t="s">
        <v>355</v>
      </c>
      <c r="E1908">
        <v>4985.7356536004199</v>
      </c>
      <c r="F1908">
        <v>2053.8005079497598</v>
      </c>
      <c r="G1908">
        <v>725.65567430277395</v>
      </c>
      <c r="H1908">
        <v>3892.7608856878301</v>
      </c>
      <c r="I1908">
        <v>12617.343164035299</v>
      </c>
      <c r="J1908">
        <v>49320.668462339199</v>
      </c>
    </row>
    <row r="1909" spans="1:10">
      <c r="A1909" t="s">
        <v>400</v>
      </c>
      <c r="B1909" t="s">
        <v>158</v>
      </c>
      <c r="C1909" t="s">
        <v>360</v>
      </c>
      <c r="D1909" t="s">
        <v>356</v>
      </c>
      <c r="E1909">
        <v>4985.7356535952304</v>
      </c>
      <c r="F1909">
        <v>2054.3475682437502</v>
      </c>
      <c r="G1909">
        <v>726.77973811509298</v>
      </c>
      <c r="H1909">
        <v>3893.5242407988899</v>
      </c>
      <c r="I1909">
        <v>12809.9401914604</v>
      </c>
      <c r="J1909">
        <v>52397.732351710598</v>
      </c>
    </row>
    <row r="1910" spans="1:10">
      <c r="A1910" t="s">
        <v>400</v>
      </c>
      <c r="B1910" t="s">
        <v>159</v>
      </c>
      <c r="C1910" t="s">
        <v>359</v>
      </c>
      <c r="D1910" t="s">
        <v>355</v>
      </c>
      <c r="E1910">
        <v>3226.1342266691699</v>
      </c>
      <c r="F1910">
        <v>850.53043360495496</v>
      </c>
      <c r="G1910">
        <v>599.57115563503601</v>
      </c>
      <c r="H1910">
        <v>2074.8041111192601</v>
      </c>
      <c r="I1910">
        <v>3542.1948018339699</v>
      </c>
      <c r="J1910">
        <v>10863.8147550636</v>
      </c>
    </row>
    <row r="1911" spans="1:10">
      <c r="A1911" t="s">
        <v>400</v>
      </c>
      <c r="B1911" t="s">
        <v>159</v>
      </c>
      <c r="C1911" t="s">
        <v>359</v>
      </c>
      <c r="D1911" t="s">
        <v>356</v>
      </c>
      <c r="E1911">
        <v>3226.1342266690999</v>
      </c>
      <c r="F1911">
        <v>851.60132266192204</v>
      </c>
      <c r="G1911">
        <v>601.31746351837205</v>
      </c>
      <c r="H1911">
        <v>2075.5452895020699</v>
      </c>
      <c r="I1911">
        <v>2919.9205802051702</v>
      </c>
      <c r="J1911">
        <v>10106.048307606899</v>
      </c>
    </row>
    <row r="1912" spans="1:10">
      <c r="A1912" t="s">
        <v>400</v>
      </c>
      <c r="B1912" t="s">
        <v>159</v>
      </c>
      <c r="C1912" t="s">
        <v>360</v>
      </c>
      <c r="D1912" t="s">
        <v>355</v>
      </c>
      <c r="E1912">
        <v>1190.5339338595099</v>
      </c>
      <c r="F1912">
        <v>576.10304722327203</v>
      </c>
      <c r="G1912">
        <v>214.32855034565</v>
      </c>
      <c r="H1912">
        <v>1007.33173021091</v>
      </c>
      <c r="I1912">
        <v>1589.3838520009799</v>
      </c>
      <c r="J1912">
        <v>13424.2820909528</v>
      </c>
    </row>
    <row r="1913" spans="1:10">
      <c r="A1913" t="s">
        <v>400</v>
      </c>
      <c r="B1913" t="s">
        <v>159</v>
      </c>
      <c r="C1913" t="s">
        <v>360</v>
      </c>
      <c r="D1913" t="s">
        <v>356</v>
      </c>
      <c r="E1913">
        <v>1190.5339338595199</v>
      </c>
      <c r="F1913">
        <v>577.35857995530398</v>
      </c>
      <c r="G1913">
        <v>214.84370015438699</v>
      </c>
      <c r="H1913">
        <v>1007.5929146339799</v>
      </c>
      <c r="I1913">
        <v>1385.5254195600701</v>
      </c>
      <c r="J1913">
        <v>13875.941137359499</v>
      </c>
    </row>
    <row r="1914" spans="1:10">
      <c r="A1914" t="s">
        <v>400</v>
      </c>
      <c r="B1914" t="s">
        <v>160</v>
      </c>
      <c r="C1914" t="s">
        <v>359</v>
      </c>
      <c r="D1914" t="s">
        <v>355</v>
      </c>
      <c r="E1914">
        <v>4602.6856133177198</v>
      </c>
      <c r="F1914">
        <v>1317.8110321049201</v>
      </c>
      <c r="G1914">
        <v>530.01017456881004</v>
      </c>
      <c r="H1914">
        <v>2517.9012043825101</v>
      </c>
      <c r="I1914">
        <v>9526.6425648949298</v>
      </c>
      <c r="J1914">
        <v>22903.091519005098</v>
      </c>
    </row>
    <row r="1915" spans="1:10">
      <c r="A1915" t="s">
        <v>400</v>
      </c>
      <c r="B1915" t="s">
        <v>160</v>
      </c>
      <c r="C1915" t="s">
        <v>359</v>
      </c>
      <c r="D1915" t="s">
        <v>356</v>
      </c>
      <c r="E1915">
        <v>4602.6856133179899</v>
      </c>
      <c r="F1915">
        <v>1319.4139084685801</v>
      </c>
      <c r="G1915">
        <v>532.41881471392901</v>
      </c>
      <c r="H1915">
        <v>2518.5965784888399</v>
      </c>
      <c r="I1915">
        <v>9907.2614166906096</v>
      </c>
      <c r="J1915">
        <v>23019.426498069701</v>
      </c>
    </row>
    <row r="1916" spans="1:10">
      <c r="A1916" t="s">
        <v>400</v>
      </c>
      <c r="B1916" t="s">
        <v>160</v>
      </c>
      <c r="C1916" t="s">
        <v>360</v>
      </c>
      <c r="D1916" t="s">
        <v>355</v>
      </c>
      <c r="E1916">
        <v>3690.5857707114901</v>
      </c>
      <c r="F1916">
        <v>1485.81549256886</v>
      </c>
      <c r="G1916">
        <v>487.599421692504</v>
      </c>
      <c r="H1916">
        <v>3158.4790713736202</v>
      </c>
      <c r="I1916">
        <v>13278.6625788236</v>
      </c>
      <c r="J1916">
        <v>36504.212334448901</v>
      </c>
    </row>
    <row r="1917" spans="1:10">
      <c r="A1917" t="s">
        <v>400</v>
      </c>
      <c r="B1917" t="s">
        <v>160</v>
      </c>
      <c r="C1917" t="s">
        <v>360</v>
      </c>
      <c r="D1917" t="s">
        <v>356</v>
      </c>
      <c r="E1917">
        <v>3690.5857707117898</v>
      </c>
      <c r="F1917">
        <v>1487.37514399827</v>
      </c>
      <c r="G1917">
        <v>487.78335350208602</v>
      </c>
      <c r="H1917">
        <v>3158.7773714778</v>
      </c>
      <c r="I1917">
        <v>13976.6212096088</v>
      </c>
      <c r="J1917">
        <v>38518.783112217199</v>
      </c>
    </row>
    <row r="1918" spans="1:10">
      <c r="A1918" t="s">
        <v>401</v>
      </c>
      <c r="B1918" t="s">
        <v>136</v>
      </c>
      <c r="C1918" t="s">
        <v>359</v>
      </c>
      <c r="D1918" t="s">
        <v>355</v>
      </c>
      <c r="E1918">
        <v>196.313202969342</v>
      </c>
      <c r="F1918">
        <v>60.542629742298203</v>
      </c>
      <c r="G1918">
        <v>22.8120612395543</v>
      </c>
      <c r="H1918">
        <v>52.266184210878102</v>
      </c>
      <c r="I1918">
        <v>40.2965331922735</v>
      </c>
      <c r="J1918">
        <v>752.121935158719</v>
      </c>
    </row>
    <row r="1919" spans="1:10">
      <c r="A1919" t="s">
        <v>401</v>
      </c>
      <c r="B1919" t="s">
        <v>136</v>
      </c>
      <c r="C1919" t="s">
        <v>359</v>
      </c>
      <c r="D1919" t="s">
        <v>356</v>
      </c>
      <c r="E1919">
        <v>196.31320296932401</v>
      </c>
      <c r="F1919">
        <v>60.798636517293097</v>
      </c>
      <c r="G1919">
        <v>23.426205070510701</v>
      </c>
      <c r="H1919">
        <v>52.287389457201598</v>
      </c>
      <c r="I1919">
        <v>35.725957184846898</v>
      </c>
      <c r="J1919">
        <v>746.99275301819102</v>
      </c>
    </row>
    <row r="1920" spans="1:10">
      <c r="A1920" t="s">
        <v>401</v>
      </c>
      <c r="B1920" t="s">
        <v>136</v>
      </c>
      <c r="C1920" t="s">
        <v>360</v>
      </c>
      <c r="D1920" t="s">
        <v>355</v>
      </c>
      <c r="E1920">
        <v>185.405017289086</v>
      </c>
      <c r="F1920">
        <v>32.521713450002402</v>
      </c>
      <c r="G1920">
        <v>8.3213661163672796</v>
      </c>
      <c r="H1920">
        <v>29.798213865959099</v>
      </c>
      <c r="I1920">
        <v>14.555285089841099</v>
      </c>
      <c r="J1920">
        <v>399.17653612178901</v>
      </c>
    </row>
    <row r="1921" spans="1:10">
      <c r="A1921" t="s">
        <v>401</v>
      </c>
      <c r="B1921" t="s">
        <v>136</v>
      </c>
      <c r="C1921" t="s">
        <v>360</v>
      </c>
      <c r="D1921" t="s">
        <v>356</v>
      </c>
      <c r="E1921">
        <v>185.40501728906901</v>
      </c>
      <c r="F1921">
        <v>32.620353051199103</v>
      </c>
      <c r="G1921">
        <v>8.5118731235276908</v>
      </c>
      <c r="H1921">
        <v>29.809078799619702</v>
      </c>
      <c r="I1921">
        <v>12.984119659206</v>
      </c>
      <c r="J1921">
        <v>432.99310267321499</v>
      </c>
    </row>
    <row r="1922" spans="1:10">
      <c r="A1922" t="s">
        <v>401</v>
      </c>
      <c r="B1922" t="s">
        <v>137</v>
      </c>
      <c r="C1922" t="s">
        <v>359</v>
      </c>
      <c r="D1922" t="s">
        <v>355</v>
      </c>
      <c r="E1922">
        <v>365.46201316940602</v>
      </c>
      <c r="F1922">
        <v>29.4759704011956</v>
      </c>
      <c r="G1922">
        <v>46.529555622996298</v>
      </c>
      <c r="H1922">
        <v>29.410772912308701</v>
      </c>
      <c r="I1922">
        <v>77.654622329118197</v>
      </c>
      <c r="J1922">
        <v>206.205934416845</v>
      </c>
    </row>
    <row r="1923" spans="1:10">
      <c r="A1923" t="s">
        <v>401</v>
      </c>
      <c r="B1923" t="s">
        <v>137</v>
      </c>
      <c r="C1923" t="s">
        <v>359</v>
      </c>
      <c r="D1923" t="s">
        <v>356</v>
      </c>
      <c r="E1923">
        <v>365.46201316939897</v>
      </c>
      <c r="F1923">
        <v>29.504788728750999</v>
      </c>
      <c r="G1923">
        <v>47.134132788995402</v>
      </c>
      <c r="H1923">
        <v>29.430973289722299</v>
      </c>
      <c r="I1923">
        <v>73.193415331505093</v>
      </c>
      <c r="J1923">
        <v>224.53211716705201</v>
      </c>
    </row>
    <row r="1924" spans="1:10">
      <c r="A1924" t="s">
        <v>401</v>
      </c>
      <c r="B1924" t="s">
        <v>137</v>
      </c>
      <c r="C1924" t="s">
        <v>360</v>
      </c>
      <c r="D1924" t="s">
        <v>355</v>
      </c>
      <c r="E1924">
        <v>683.55753025250704</v>
      </c>
      <c r="F1924">
        <v>44.897512563040202</v>
      </c>
      <c r="G1924">
        <v>17.514686213266302</v>
      </c>
      <c r="H1924">
        <v>20.529700659181898</v>
      </c>
      <c r="I1924">
        <v>29.1391216745</v>
      </c>
      <c r="J1924">
        <v>316.79165999352301</v>
      </c>
    </row>
    <row r="1925" spans="1:10">
      <c r="A1925" t="s">
        <v>401</v>
      </c>
      <c r="B1925" t="s">
        <v>137</v>
      </c>
      <c r="C1925" t="s">
        <v>360</v>
      </c>
      <c r="D1925" t="s">
        <v>356</v>
      </c>
      <c r="E1925">
        <v>683.55753025248396</v>
      </c>
      <c r="F1925">
        <v>45.063427433978298</v>
      </c>
      <c r="G1925">
        <v>17.713205500592998</v>
      </c>
      <c r="H1925">
        <v>20.540571543147301</v>
      </c>
      <c r="I1925">
        <v>27.530201099366899</v>
      </c>
      <c r="J1925">
        <v>373.68296062682901</v>
      </c>
    </row>
    <row r="1926" spans="1:10">
      <c r="A1926" t="s">
        <v>401</v>
      </c>
      <c r="B1926" t="s">
        <v>138</v>
      </c>
      <c r="C1926" t="s">
        <v>359</v>
      </c>
      <c r="D1926" t="s">
        <v>355</v>
      </c>
      <c r="E1926">
        <v>209.19245018855801</v>
      </c>
      <c r="F1926">
        <v>15.225057137967999</v>
      </c>
      <c r="G1926">
        <v>52.558131837326002</v>
      </c>
      <c r="H1926">
        <v>36.861654219117</v>
      </c>
      <c r="I1926">
        <v>87.218775691312601</v>
      </c>
      <c r="J1926">
        <v>141.62122764289299</v>
      </c>
    </row>
    <row r="1927" spans="1:10">
      <c r="A1927" t="s">
        <v>401</v>
      </c>
      <c r="B1927" t="s">
        <v>138</v>
      </c>
      <c r="C1927" t="s">
        <v>359</v>
      </c>
      <c r="D1927" t="s">
        <v>356</v>
      </c>
      <c r="E1927">
        <v>209.19245018855</v>
      </c>
      <c r="F1927">
        <v>15.342490975644701</v>
      </c>
      <c r="G1927">
        <v>53.162605599770004</v>
      </c>
      <c r="H1927">
        <v>36.8827183990254</v>
      </c>
      <c r="I1927">
        <v>82.797455915364196</v>
      </c>
      <c r="J1927">
        <v>152.24100069555701</v>
      </c>
    </row>
    <row r="1928" spans="1:10">
      <c r="A1928" t="s">
        <v>401</v>
      </c>
      <c r="B1928" t="s">
        <v>138</v>
      </c>
      <c r="C1928" t="s">
        <v>360</v>
      </c>
      <c r="D1928" t="s">
        <v>355</v>
      </c>
      <c r="E1928">
        <v>589.67820315404595</v>
      </c>
      <c r="F1928">
        <v>39.860226871071298</v>
      </c>
      <c r="G1928">
        <v>19.855949693235999</v>
      </c>
      <c r="H1928">
        <v>22.7170858960815</v>
      </c>
      <c r="I1928">
        <v>32.858211613812699</v>
      </c>
      <c r="J1928">
        <v>333.25718635287399</v>
      </c>
    </row>
    <row r="1929" spans="1:10">
      <c r="A1929" t="s">
        <v>401</v>
      </c>
      <c r="B1929" t="s">
        <v>138</v>
      </c>
      <c r="C1929" t="s">
        <v>360</v>
      </c>
      <c r="D1929" t="s">
        <v>356</v>
      </c>
      <c r="E1929">
        <v>589.678203154019</v>
      </c>
      <c r="F1929">
        <v>40.064379603375102</v>
      </c>
      <c r="G1929">
        <v>20.054442059346801</v>
      </c>
      <c r="H1929">
        <v>22.728316418667401</v>
      </c>
      <c r="I1929">
        <v>31.264823748851299</v>
      </c>
      <c r="J1929">
        <v>382.831619832679</v>
      </c>
    </row>
    <row r="1930" spans="1:10">
      <c r="A1930" t="s">
        <v>401</v>
      </c>
      <c r="B1930" t="s">
        <v>139</v>
      </c>
      <c r="C1930" t="s">
        <v>359</v>
      </c>
      <c r="D1930" t="s">
        <v>355</v>
      </c>
      <c r="E1930">
        <v>362.192200395572</v>
      </c>
      <c r="F1930">
        <v>41.367141312566801</v>
      </c>
      <c r="G1930">
        <v>46.259333556224398</v>
      </c>
      <c r="H1930">
        <v>29.1218293514438</v>
      </c>
      <c r="I1930">
        <v>77.219107446894697</v>
      </c>
      <c r="J1930">
        <v>296.74634119420102</v>
      </c>
    </row>
    <row r="1931" spans="1:10">
      <c r="A1931" t="s">
        <v>401</v>
      </c>
      <c r="B1931" t="s">
        <v>139</v>
      </c>
      <c r="C1931" t="s">
        <v>359</v>
      </c>
      <c r="D1931" t="s">
        <v>356</v>
      </c>
      <c r="E1931">
        <v>362.19220039555802</v>
      </c>
      <c r="F1931">
        <v>41.623396127662403</v>
      </c>
      <c r="G1931">
        <v>46.8621240714983</v>
      </c>
      <c r="H1931">
        <v>29.142047284770999</v>
      </c>
      <c r="I1931">
        <v>72.768516942960503</v>
      </c>
      <c r="J1931">
        <v>281.08562596030703</v>
      </c>
    </row>
    <row r="1932" spans="1:10">
      <c r="A1932" t="s">
        <v>401</v>
      </c>
      <c r="B1932" t="s">
        <v>139</v>
      </c>
      <c r="C1932" t="s">
        <v>360</v>
      </c>
      <c r="D1932" t="s">
        <v>355</v>
      </c>
      <c r="E1932">
        <v>794.12975865888404</v>
      </c>
      <c r="F1932">
        <v>53.176733151016698</v>
      </c>
      <c r="G1932">
        <v>17.353932296946802</v>
      </c>
      <c r="H1932">
        <v>20.427823082937799</v>
      </c>
      <c r="I1932">
        <v>28.883181413178701</v>
      </c>
      <c r="J1932">
        <v>377.165793803425</v>
      </c>
    </row>
    <row r="1933" spans="1:10">
      <c r="A1933" t="s">
        <v>401</v>
      </c>
      <c r="B1933" t="s">
        <v>139</v>
      </c>
      <c r="C1933" t="s">
        <v>360</v>
      </c>
      <c r="D1933" t="s">
        <v>356</v>
      </c>
      <c r="E1933">
        <v>794.12975865886699</v>
      </c>
      <c r="F1933">
        <v>53.456655596485597</v>
      </c>
      <c r="G1933">
        <v>17.552151877675801</v>
      </c>
      <c r="H1933">
        <v>20.438462635950501</v>
      </c>
      <c r="I1933">
        <v>27.273558747781301</v>
      </c>
      <c r="J1933">
        <v>437.06674381714299</v>
      </c>
    </row>
    <row r="1934" spans="1:10">
      <c r="A1934" t="s">
        <v>401</v>
      </c>
      <c r="B1934" t="s">
        <v>140</v>
      </c>
      <c r="C1934" t="s">
        <v>359</v>
      </c>
      <c r="D1934" t="s">
        <v>355</v>
      </c>
      <c r="E1934">
        <v>724.66333229554505</v>
      </c>
      <c r="F1934">
        <v>73.355799292694599</v>
      </c>
      <c r="G1934">
        <v>42.362055064033299</v>
      </c>
      <c r="H1934">
        <v>32.252172815857499</v>
      </c>
      <c r="I1934">
        <v>71.059005066554406</v>
      </c>
      <c r="J1934">
        <v>534.64717748672297</v>
      </c>
    </row>
    <row r="1935" spans="1:10">
      <c r="A1935" t="s">
        <v>401</v>
      </c>
      <c r="B1935" t="s">
        <v>140</v>
      </c>
      <c r="C1935" t="s">
        <v>359</v>
      </c>
      <c r="D1935" t="s">
        <v>356</v>
      </c>
      <c r="E1935">
        <v>724.66333229553504</v>
      </c>
      <c r="F1935">
        <v>73.754768854663197</v>
      </c>
      <c r="G1935">
        <v>42.973156383328103</v>
      </c>
      <c r="H1935">
        <v>32.272296931184499</v>
      </c>
      <c r="I1935">
        <v>66.557824096752498</v>
      </c>
      <c r="J1935">
        <v>498.80749652798897</v>
      </c>
    </row>
    <row r="1936" spans="1:10">
      <c r="A1936" t="s">
        <v>401</v>
      </c>
      <c r="B1936" t="s">
        <v>140</v>
      </c>
      <c r="C1936" t="s">
        <v>360</v>
      </c>
      <c r="D1936" t="s">
        <v>355</v>
      </c>
      <c r="E1936">
        <v>719.95115608284698</v>
      </c>
      <c r="F1936">
        <v>55.664944131996997</v>
      </c>
      <c r="G1936">
        <v>15.714867486224801</v>
      </c>
      <c r="H1936">
        <v>22.373067270703601</v>
      </c>
      <c r="I1936">
        <v>26.295286478832001</v>
      </c>
      <c r="J1936">
        <v>451.406518804879</v>
      </c>
    </row>
    <row r="1937" spans="1:10">
      <c r="A1937" t="s">
        <v>401</v>
      </c>
      <c r="B1937" t="s">
        <v>140</v>
      </c>
      <c r="C1937" t="s">
        <v>360</v>
      </c>
      <c r="D1937" t="s">
        <v>356</v>
      </c>
      <c r="E1937">
        <v>719.95115608283402</v>
      </c>
      <c r="F1937">
        <v>56.092040211054702</v>
      </c>
      <c r="G1937">
        <v>15.9161607646727</v>
      </c>
      <c r="H1937">
        <v>22.383274831579602</v>
      </c>
      <c r="I1937">
        <v>24.646180740812799</v>
      </c>
      <c r="J1937">
        <v>503.82114434575601</v>
      </c>
    </row>
    <row r="1938" spans="1:10">
      <c r="A1938" t="s">
        <v>401</v>
      </c>
      <c r="B1938" t="s">
        <v>141</v>
      </c>
      <c r="C1938" t="s">
        <v>359</v>
      </c>
      <c r="D1938" t="s">
        <v>355</v>
      </c>
      <c r="E1938">
        <v>231.44271880751</v>
      </c>
      <c r="F1938">
        <v>49.839382762431804</v>
      </c>
      <c r="G1938">
        <v>21.438367264840199</v>
      </c>
      <c r="H1938">
        <v>48.863033565810497</v>
      </c>
      <c r="I1938">
        <v>38.196863981895902</v>
      </c>
      <c r="J1938">
        <v>721.190258170878</v>
      </c>
    </row>
    <row r="1939" spans="1:10">
      <c r="A1939" t="s">
        <v>401</v>
      </c>
      <c r="B1939" t="s">
        <v>141</v>
      </c>
      <c r="C1939" t="s">
        <v>359</v>
      </c>
      <c r="D1939" t="s">
        <v>356</v>
      </c>
      <c r="E1939">
        <v>231.442718807522</v>
      </c>
      <c r="F1939">
        <v>50.401757397399699</v>
      </c>
      <c r="G1939">
        <v>22.061121856899799</v>
      </c>
      <c r="H1939">
        <v>48.884202068418503</v>
      </c>
      <c r="I1939">
        <v>33.571889962845603</v>
      </c>
      <c r="J1939">
        <v>701.73396303445998</v>
      </c>
    </row>
    <row r="1940" spans="1:10">
      <c r="A1940" t="s">
        <v>401</v>
      </c>
      <c r="B1940" t="s">
        <v>141</v>
      </c>
      <c r="C1940" t="s">
        <v>360</v>
      </c>
      <c r="D1940" t="s">
        <v>355</v>
      </c>
      <c r="E1940">
        <v>145.39708708355801</v>
      </c>
      <c r="F1940">
        <v>29.4018615027572</v>
      </c>
      <c r="G1940">
        <v>8.0084622457557195</v>
      </c>
      <c r="H1940">
        <v>29.055262087090298</v>
      </c>
      <c r="I1940">
        <v>14.1369408143033</v>
      </c>
      <c r="J1940">
        <v>529.69130177279806</v>
      </c>
    </row>
    <row r="1941" spans="1:10">
      <c r="A1941" t="s">
        <v>401</v>
      </c>
      <c r="B1941" t="s">
        <v>141</v>
      </c>
      <c r="C1941" t="s">
        <v>360</v>
      </c>
      <c r="D1941" t="s">
        <v>356</v>
      </c>
      <c r="E1941">
        <v>145.39708708356201</v>
      </c>
      <c r="F1941">
        <v>30.0075545463176</v>
      </c>
      <c r="G1941">
        <v>8.2034503927515505</v>
      </c>
      <c r="H1941">
        <v>29.0661933708123</v>
      </c>
      <c r="I1941">
        <v>12.436555947525999</v>
      </c>
      <c r="J1941">
        <v>551.87816435150705</v>
      </c>
    </row>
    <row r="1942" spans="1:10">
      <c r="A1942" t="s">
        <v>401</v>
      </c>
      <c r="B1942" t="s">
        <v>142</v>
      </c>
      <c r="C1942" t="s">
        <v>359</v>
      </c>
      <c r="D1942" t="s">
        <v>355</v>
      </c>
      <c r="E1942">
        <v>412.64838195914501</v>
      </c>
      <c r="F1942">
        <v>68.343488680828301</v>
      </c>
      <c r="G1942">
        <v>17.980187677683599</v>
      </c>
      <c r="H1942">
        <v>64.010660064978097</v>
      </c>
      <c r="I1942">
        <v>30.338775561346299</v>
      </c>
      <c r="J1942">
        <v>757.48119329250403</v>
      </c>
    </row>
    <row r="1943" spans="1:10">
      <c r="A1943" t="s">
        <v>401</v>
      </c>
      <c r="B1943" t="s">
        <v>142</v>
      </c>
      <c r="C1943" t="s">
        <v>359</v>
      </c>
      <c r="D1943" t="s">
        <v>356</v>
      </c>
      <c r="E1943">
        <v>412.64838195914501</v>
      </c>
      <c r="F1943">
        <v>68.622172184712397</v>
      </c>
      <c r="G1943">
        <v>18.291548464753799</v>
      </c>
      <c r="H1943">
        <v>64.032087448508406</v>
      </c>
      <c r="I1943">
        <v>28.364624221079101</v>
      </c>
      <c r="J1943">
        <v>745.14138666006602</v>
      </c>
    </row>
    <row r="1944" spans="1:10">
      <c r="A1944" t="s">
        <v>401</v>
      </c>
      <c r="B1944" t="s">
        <v>142</v>
      </c>
      <c r="C1944" t="s">
        <v>360</v>
      </c>
      <c r="D1944" t="s">
        <v>355</v>
      </c>
      <c r="E1944">
        <v>233.41998126656901</v>
      </c>
      <c r="F1944">
        <v>34.695682255662703</v>
      </c>
      <c r="G1944">
        <v>7.1000595400747697</v>
      </c>
      <c r="H1944">
        <v>32.596931843714898</v>
      </c>
      <c r="I1944">
        <v>11.7939148680074</v>
      </c>
      <c r="J1944">
        <v>399.07091646606301</v>
      </c>
    </row>
    <row r="1945" spans="1:10">
      <c r="A1945" t="s">
        <v>401</v>
      </c>
      <c r="B1945" t="s">
        <v>142</v>
      </c>
      <c r="C1945" t="s">
        <v>360</v>
      </c>
      <c r="D1945" t="s">
        <v>356</v>
      </c>
      <c r="E1945">
        <v>233.41998126655</v>
      </c>
      <c r="F1945">
        <v>34.796877320359698</v>
      </c>
      <c r="G1945">
        <v>7.20057088192143</v>
      </c>
      <c r="H1945">
        <v>32.607838886029398</v>
      </c>
      <c r="I1945">
        <v>11.3972843149092</v>
      </c>
      <c r="J1945">
        <v>433.63232297303199</v>
      </c>
    </row>
    <row r="1946" spans="1:10">
      <c r="A1946" t="s">
        <v>401</v>
      </c>
      <c r="B1946" t="s">
        <v>143</v>
      </c>
      <c r="C1946" t="s">
        <v>359</v>
      </c>
      <c r="D1946" t="s">
        <v>355</v>
      </c>
      <c r="E1946">
        <v>831.43575724049697</v>
      </c>
      <c r="F1946">
        <v>70.685756261930806</v>
      </c>
      <c r="G1946">
        <v>35.069539043163097</v>
      </c>
      <c r="H1946">
        <v>56.712375378093903</v>
      </c>
      <c r="I1946">
        <v>57.119483865813997</v>
      </c>
      <c r="J1946">
        <v>444.41462231950402</v>
      </c>
    </row>
    <row r="1947" spans="1:10">
      <c r="A1947" t="s">
        <v>401</v>
      </c>
      <c r="B1947" t="s">
        <v>143</v>
      </c>
      <c r="C1947" t="s">
        <v>359</v>
      </c>
      <c r="D1947" t="s">
        <v>356</v>
      </c>
      <c r="E1947">
        <v>831.43575724048003</v>
      </c>
      <c r="F1947">
        <v>70.842761606710894</v>
      </c>
      <c r="G1947">
        <v>35.397416818435801</v>
      </c>
      <c r="H1947">
        <v>56.733543667535002</v>
      </c>
      <c r="I1947">
        <v>55.9527857542977</v>
      </c>
      <c r="J1947">
        <v>437.184072669442</v>
      </c>
    </row>
    <row r="1948" spans="1:10">
      <c r="A1948" t="s">
        <v>401</v>
      </c>
      <c r="B1948" t="s">
        <v>143</v>
      </c>
      <c r="C1948" t="s">
        <v>360</v>
      </c>
      <c r="D1948" t="s">
        <v>355</v>
      </c>
      <c r="E1948">
        <v>763.83900720276097</v>
      </c>
      <c r="F1948">
        <v>51.732802018370002</v>
      </c>
      <c r="G1948">
        <v>15.064568527804401</v>
      </c>
      <c r="H1948">
        <v>26.0994546782015</v>
      </c>
      <c r="I1948">
        <v>23.837602029295699</v>
      </c>
      <c r="J1948">
        <v>334.25850516861601</v>
      </c>
    </row>
    <row r="1949" spans="1:10">
      <c r="A1949" t="s">
        <v>401</v>
      </c>
      <c r="B1949" t="s">
        <v>143</v>
      </c>
      <c r="C1949" t="s">
        <v>360</v>
      </c>
      <c r="D1949" t="s">
        <v>356</v>
      </c>
      <c r="E1949">
        <v>763.83900720276404</v>
      </c>
      <c r="F1949">
        <v>51.900306317543397</v>
      </c>
      <c r="G1949">
        <v>15.1843565511218</v>
      </c>
      <c r="H1949">
        <v>26.110467512225998</v>
      </c>
      <c r="I1949">
        <v>24.692677348928498</v>
      </c>
      <c r="J1949">
        <v>388.91713628408303</v>
      </c>
    </row>
    <row r="1950" spans="1:10">
      <c r="A1950" t="s">
        <v>401</v>
      </c>
      <c r="B1950" t="s">
        <v>144</v>
      </c>
      <c r="C1950" t="s">
        <v>359</v>
      </c>
      <c r="D1950" t="s">
        <v>355</v>
      </c>
      <c r="E1950">
        <v>663.563157484616</v>
      </c>
      <c r="F1950">
        <v>67.357242455336205</v>
      </c>
      <c r="G1950">
        <v>33.652282962288702</v>
      </c>
      <c r="H1950">
        <v>61.126069339040797</v>
      </c>
      <c r="I1950">
        <v>54.898805842095101</v>
      </c>
      <c r="J1950">
        <v>531.33217724628901</v>
      </c>
    </row>
    <row r="1951" spans="1:10">
      <c r="A1951" t="s">
        <v>401</v>
      </c>
      <c r="B1951" t="s">
        <v>144</v>
      </c>
      <c r="C1951" t="s">
        <v>359</v>
      </c>
      <c r="D1951" t="s">
        <v>356</v>
      </c>
      <c r="E1951">
        <v>663.56315748455097</v>
      </c>
      <c r="F1951">
        <v>67.7708242290351</v>
      </c>
      <c r="G1951">
        <v>33.977597373703702</v>
      </c>
      <c r="H1951">
        <v>61.147321181460299</v>
      </c>
      <c r="I1951">
        <v>53.646692206310398</v>
      </c>
      <c r="J1951">
        <v>497.04834101192802</v>
      </c>
    </row>
    <row r="1952" spans="1:10">
      <c r="A1952" t="s">
        <v>401</v>
      </c>
      <c r="B1952" t="s">
        <v>144</v>
      </c>
      <c r="C1952" t="s">
        <v>360</v>
      </c>
      <c r="D1952" t="s">
        <v>355</v>
      </c>
      <c r="E1952">
        <v>663.22986008288296</v>
      </c>
      <c r="F1952">
        <v>49.136194589905202</v>
      </c>
      <c r="G1952">
        <v>12.496428348732399</v>
      </c>
      <c r="H1952">
        <v>28.003979404784399</v>
      </c>
      <c r="I1952">
        <v>19.8633906536189</v>
      </c>
      <c r="J1952">
        <v>452.00785270491002</v>
      </c>
    </row>
    <row r="1953" spans="1:10">
      <c r="A1953" t="s">
        <v>401</v>
      </c>
      <c r="B1953" t="s">
        <v>144</v>
      </c>
      <c r="C1953" t="s">
        <v>360</v>
      </c>
      <c r="D1953" t="s">
        <v>356</v>
      </c>
      <c r="E1953">
        <v>663.22986008284101</v>
      </c>
      <c r="F1953">
        <v>49.605932776356198</v>
      </c>
      <c r="G1953">
        <v>12.612024151806599</v>
      </c>
      <c r="H1953">
        <v>28.014817268652099</v>
      </c>
      <c r="I1953">
        <v>20.471117900100499</v>
      </c>
      <c r="J1953">
        <v>497.41319145092302</v>
      </c>
    </row>
    <row r="1954" spans="1:10">
      <c r="A1954" t="s">
        <v>401</v>
      </c>
      <c r="B1954" t="s">
        <v>145</v>
      </c>
      <c r="C1954" t="s">
        <v>359</v>
      </c>
      <c r="D1954" t="s">
        <v>355</v>
      </c>
      <c r="E1954">
        <v>380.10448855397198</v>
      </c>
      <c r="F1954">
        <v>58.406677905717601</v>
      </c>
      <c r="G1954">
        <v>16.2963719009506</v>
      </c>
      <c r="H1954">
        <v>59.144358705339897</v>
      </c>
      <c r="I1954">
        <v>27.643360731033599</v>
      </c>
      <c r="J1954">
        <v>727.134717230457</v>
      </c>
    </row>
    <row r="1955" spans="1:10">
      <c r="A1955" t="s">
        <v>401</v>
      </c>
      <c r="B1955" t="s">
        <v>145</v>
      </c>
      <c r="C1955" t="s">
        <v>359</v>
      </c>
      <c r="D1955" t="s">
        <v>356</v>
      </c>
      <c r="E1955">
        <v>380.10448855396203</v>
      </c>
      <c r="F1955">
        <v>58.9641210902819</v>
      </c>
      <c r="G1955">
        <v>16.615661020422699</v>
      </c>
      <c r="H1955">
        <v>59.165746166284002</v>
      </c>
      <c r="I1955">
        <v>25.754545710542502</v>
      </c>
      <c r="J1955">
        <v>698.997804863336</v>
      </c>
    </row>
    <row r="1956" spans="1:10">
      <c r="A1956" t="s">
        <v>401</v>
      </c>
      <c r="B1956" t="s">
        <v>145</v>
      </c>
      <c r="C1956" t="s">
        <v>360</v>
      </c>
      <c r="D1956" t="s">
        <v>355</v>
      </c>
      <c r="E1956">
        <v>176.546491978896</v>
      </c>
      <c r="F1956">
        <v>30.9661960196221</v>
      </c>
      <c r="G1956">
        <v>5.6275708664138202</v>
      </c>
      <c r="H1956">
        <v>31.1170962529626</v>
      </c>
      <c r="I1956">
        <v>9.6441447184606197</v>
      </c>
      <c r="J1956">
        <v>530.13721566245204</v>
      </c>
    </row>
    <row r="1957" spans="1:10">
      <c r="A1957" t="s">
        <v>401</v>
      </c>
      <c r="B1957" t="s">
        <v>145</v>
      </c>
      <c r="C1957" t="s">
        <v>360</v>
      </c>
      <c r="D1957" t="s">
        <v>356</v>
      </c>
      <c r="E1957">
        <v>176.546491978874</v>
      </c>
      <c r="F1957">
        <v>31.568904027863901</v>
      </c>
      <c r="G1957">
        <v>5.7382176388666704</v>
      </c>
      <c r="H1957">
        <v>31.128214351111499</v>
      </c>
      <c r="I1957">
        <v>8.9238584677865003</v>
      </c>
      <c r="J1957">
        <v>551.72467770946696</v>
      </c>
    </row>
    <row r="1958" spans="1:10">
      <c r="A1958" t="s">
        <v>401</v>
      </c>
      <c r="B1958" t="s">
        <v>146</v>
      </c>
      <c r="C1958" t="s">
        <v>359</v>
      </c>
      <c r="D1958" t="s">
        <v>355</v>
      </c>
      <c r="E1958">
        <v>1044.82378408764</v>
      </c>
      <c r="F1958">
        <v>134.899134513174</v>
      </c>
      <c r="G1958">
        <v>59.548590873553003</v>
      </c>
      <c r="H1958">
        <v>108.52433637257199</v>
      </c>
      <c r="I1958">
        <v>106.853928726806</v>
      </c>
      <c r="J1958">
        <v>1171.20269644106</v>
      </c>
    </row>
    <row r="1959" spans="1:10">
      <c r="A1959" t="s">
        <v>401</v>
      </c>
      <c r="B1959" t="s">
        <v>146</v>
      </c>
      <c r="C1959" t="s">
        <v>359</v>
      </c>
      <c r="D1959" t="s">
        <v>356</v>
      </c>
      <c r="E1959">
        <v>1044.82378408778</v>
      </c>
      <c r="F1959">
        <v>135.12036795037301</v>
      </c>
      <c r="G1959">
        <v>60.560885311247397</v>
      </c>
      <c r="H1959">
        <v>108.581079152001</v>
      </c>
      <c r="I1959">
        <v>93.014346007145704</v>
      </c>
      <c r="J1959">
        <v>1168.4385177880699</v>
      </c>
    </row>
    <row r="1960" spans="1:10">
      <c r="A1960" t="s">
        <v>401</v>
      </c>
      <c r="B1960" t="s">
        <v>146</v>
      </c>
      <c r="C1960" t="s">
        <v>360</v>
      </c>
      <c r="D1960" t="s">
        <v>355</v>
      </c>
      <c r="E1960">
        <v>1083.3071333442999</v>
      </c>
      <c r="F1960">
        <v>99.062219889989294</v>
      </c>
      <c r="G1960">
        <v>22.252675835334198</v>
      </c>
      <c r="H1960">
        <v>67.374082134220401</v>
      </c>
      <c r="I1960">
        <v>39.584235198508502</v>
      </c>
      <c r="J1960">
        <v>897.91142492487097</v>
      </c>
    </row>
    <row r="1961" spans="1:10">
      <c r="A1961" t="s">
        <v>401</v>
      </c>
      <c r="B1961" t="s">
        <v>146</v>
      </c>
      <c r="C1961" t="s">
        <v>360</v>
      </c>
      <c r="D1961" t="s">
        <v>356</v>
      </c>
      <c r="E1961">
        <v>1083.30713334438</v>
      </c>
      <c r="F1961">
        <v>99.2917599797901</v>
      </c>
      <c r="G1961">
        <v>22.585870526825701</v>
      </c>
      <c r="H1961">
        <v>67.404058920368499</v>
      </c>
      <c r="I1961">
        <v>34.537292656393902</v>
      </c>
      <c r="J1961">
        <v>1018.75489467995</v>
      </c>
    </row>
    <row r="1962" spans="1:10">
      <c r="A1962" t="s">
        <v>401</v>
      </c>
      <c r="B1962" t="s">
        <v>147</v>
      </c>
      <c r="C1962" t="s">
        <v>359</v>
      </c>
      <c r="D1962" t="s">
        <v>355</v>
      </c>
      <c r="E1962">
        <v>474.57444661883699</v>
      </c>
      <c r="F1962">
        <v>177.61947774012299</v>
      </c>
      <c r="G1962">
        <v>59.589363562769996</v>
      </c>
      <c r="H1962">
        <v>100.38081329705901</v>
      </c>
      <c r="I1962">
        <v>101.28239865350299</v>
      </c>
      <c r="J1962">
        <v>554.16565534586402</v>
      </c>
    </row>
    <row r="1963" spans="1:10">
      <c r="A1963" t="s">
        <v>401</v>
      </c>
      <c r="B1963" t="s">
        <v>147</v>
      </c>
      <c r="C1963" t="s">
        <v>359</v>
      </c>
      <c r="D1963" t="s">
        <v>356</v>
      </c>
      <c r="E1963">
        <v>474.57444661892401</v>
      </c>
      <c r="F1963">
        <v>177.86970497995</v>
      </c>
      <c r="G1963">
        <v>60.203307586293199</v>
      </c>
      <c r="H1963">
        <v>100.404050230191</v>
      </c>
      <c r="I1963">
        <v>93.002770964492399</v>
      </c>
      <c r="J1963">
        <v>533.39599375167199</v>
      </c>
    </row>
    <row r="1964" spans="1:10">
      <c r="A1964" t="s">
        <v>401</v>
      </c>
      <c r="B1964" t="s">
        <v>147</v>
      </c>
      <c r="C1964" t="s">
        <v>360</v>
      </c>
      <c r="D1964" t="s">
        <v>355</v>
      </c>
      <c r="E1964">
        <v>565.25260022437203</v>
      </c>
      <c r="F1964">
        <v>144.43778524285699</v>
      </c>
      <c r="G1964">
        <v>21.411085919917401</v>
      </c>
      <c r="H1964">
        <v>57.251760422348198</v>
      </c>
      <c r="I1964">
        <v>36.206653050901103</v>
      </c>
      <c r="J1964">
        <v>398.886123314987</v>
      </c>
    </row>
    <row r="1965" spans="1:10">
      <c r="A1965" t="s">
        <v>401</v>
      </c>
      <c r="B1965" t="s">
        <v>147</v>
      </c>
      <c r="C1965" t="s">
        <v>360</v>
      </c>
      <c r="D1965" t="s">
        <v>356</v>
      </c>
      <c r="E1965">
        <v>565.252600224449</v>
      </c>
      <c r="F1965">
        <v>144.75777603479199</v>
      </c>
      <c r="G1965">
        <v>21.579551981209399</v>
      </c>
      <c r="H1965">
        <v>57.263735029406298</v>
      </c>
      <c r="I1965">
        <v>33.341392059909502</v>
      </c>
      <c r="J1965">
        <v>508.34397810672402</v>
      </c>
    </row>
    <row r="1966" spans="1:10">
      <c r="A1966" t="s">
        <v>401</v>
      </c>
      <c r="B1966" t="s">
        <v>148</v>
      </c>
      <c r="C1966" t="s">
        <v>359</v>
      </c>
      <c r="D1966" t="s">
        <v>355</v>
      </c>
      <c r="E1966">
        <v>1004.20798427381</v>
      </c>
      <c r="F1966">
        <v>95.649786812291296</v>
      </c>
      <c r="G1966">
        <v>54.03402809224</v>
      </c>
      <c r="H1966">
        <v>34.388665169922099</v>
      </c>
      <c r="I1966">
        <v>88.652609628548106</v>
      </c>
      <c r="J1966">
        <v>210.572976749406</v>
      </c>
    </row>
    <row r="1967" spans="1:10">
      <c r="A1967" t="s">
        <v>401</v>
      </c>
      <c r="B1967" t="s">
        <v>148</v>
      </c>
      <c r="C1967" t="s">
        <v>359</v>
      </c>
      <c r="D1967" t="s">
        <v>356</v>
      </c>
      <c r="E1967">
        <v>1004.20798427379</v>
      </c>
      <c r="F1967">
        <v>95.762864988657597</v>
      </c>
      <c r="G1967">
        <v>54.474073496274997</v>
      </c>
      <c r="H1967">
        <v>34.4055726752241</v>
      </c>
      <c r="I1967">
        <v>85.409451027662996</v>
      </c>
      <c r="J1967">
        <v>247.624542683161</v>
      </c>
    </row>
    <row r="1968" spans="1:10">
      <c r="A1968" t="s">
        <v>401</v>
      </c>
      <c r="B1968" t="s">
        <v>148</v>
      </c>
      <c r="C1968" t="s">
        <v>360</v>
      </c>
      <c r="D1968" t="s">
        <v>355</v>
      </c>
      <c r="E1968">
        <v>1612.9002897072201</v>
      </c>
      <c r="F1968">
        <v>147.020886160505</v>
      </c>
      <c r="G1968">
        <v>22.2378498629338</v>
      </c>
      <c r="H1968">
        <v>17.448323052676699</v>
      </c>
      <c r="I1968">
        <v>36.423936905990701</v>
      </c>
      <c r="J1968">
        <v>309.74929336162899</v>
      </c>
    </row>
    <row r="1969" spans="1:10">
      <c r="A1969" t="s">
        <v>401</v>
      </c>
      <c r="B1969" t="s">
        <v>148</v>
      </c>
      <c r="C1969" t="s">
        <v>360</v>
      </c>
      <c r="D1969" t="s">
        <v>356</v>
      </c>
      <c r="E1969">
        <v>1612.90028970717</v>
      </c>
      <c r="F1969">
        <v>147.40668842494401</v>
      </c>
      <c r="G1969">
        <v>22.362592788453401</v>
      </c>
      <c r="H1969">
        <v>17.4573511957454</v>
      </c>
      <c r="I1969">
        <v>35.0725250664171</v>
      </c>
      <c r="J1969">
        <v>414.13837039243703</v>
      </c>
    </row>
    <row r="1970" spans="1:10">
      <c r="A1970" t="s">
        <v>401</v>
      </c>
      <c r="B1970" t="s">
        <v>149</v>
      </c>
      <c r="C1970" t="s">
        <v>359</v>
      </c>
      <c r="D1970" t="s">
        <v>355</v>
      </c>
      <c r="E1970">
        <v>547.761979295066</v>
      </c>
      <c r="F1970">
        <v>40.1764659075384</v>
      </c>
      <c r="G1970">
        <v>119.146435933738</v>
      </c>
      <c r="H1970">
        <v>34.656123233086703</v>
      </c>
      <c r="I1970">
        <v>192.584419572531</v>
      </c>
      <c r="J1970">
        <v>119.146141457626</v>
      </c>
    </row>
    <row r="1971" spans="1:10">
      <c r="A1971" t="s">
        <v>401</v>
      </c>
      <c r="B1971" t="s">
        <v>149</v>
      </c>
      <c r="C1971" t="s">
        <v>359</v>
      </c>
      <c r="D1971" t="s">
        <v>356</v>
      </c>
      <c r="E1971">
        <v>547.76197929506202</v>
      </c>
      <c r="F1971">
        <v>40.3398641420997</v>
      </c>
      <c r="G1971">
        <v>119.62405893575399</v>
      </c>
      <c r="H1971">
        <v>34.645413309964297</v>
      </c>
      <c r="I1971">
        <v>189.61286189017099</v>
      </c>
      <c r="J1971">
        <v>145.79558005266799</v>
      </c>
    </row>
    <row r="1972" spans="1:10">
      <c r="A1972" t="s">
        <v>401</v>
      </c>
      <c r="B1972" t="s">
        <v>149</v>
      </c>
      <c r="C1972" t="s">
        <v>360</v>
      </c>
      <c r="D1972" t="s">
        <v>355</v>
      </c>
      <c r="E1972">
        <v>1571.9415288912401</v>
      </c>
      <c r="F1972">
        <v>116.202333019324</v>
      </c>
      <c r="G1972">
        <v>43.391765505353398</v>
      </c>
      <c r="H1972">
        <v>22.3038241461479</v>
      </c>
      <c r="I1972">
        <v>70.149294464119706</v>
      </c>
      <c r="J1972">
        <v>288.68413380586202</v>
      </c>
    </row>
    <row r="1973" spans="1:10">
      <c r="A1973" t="s">
        <v>401</v>
      </c>
      <c r="B1973" t="s">
        <v>149</v>
      </c>
      <c r="C1973" t="s">
        <v>360</v>
      </c>
      <c r="D1973" t="s">
        <v>356</v>
      </c>
      <c r="E1973">
        <v>1571.9415288912201</v>
      </c>
      <c r="F1973">
        <v>116.65657017613501</v>
      </c>
      <c r="G1973">
        <v>43.544264570580502</v>
      </c>
      <c r="H1973">
        <v>22.3075092360552</v>
      </c>
      <c r="I1973">
        <v>68.999806352646999</v>
      </c>
      <c r="J1973">
        <v>382.30413335697398</v>
      </c>
    </row>
    <row r="1974" spans="1:10">
      <c r="A1974" t="s">
        <v>401</v>
      </c>
      <c r="B1974" t="s">
        <v>150</v>
      </c>
      <c r="C1974" t="s">
        <v>359</v>
      </c>
      <c r="D1974" t="s">
        <v>355</v>
      </c>
      <c r="E1974">
        <v>835.30767634081496</v>
      </c>
      <c r="F1974">
        <v>138.87471465809301</v>
      </c>
      <c r="G1974">
        <v>79.354131522674805</v>
      </c>
      <c r="H1974">
        <v>18.701406913463501</v>
      </c>
      <c r="I1974">
        <v>129.05269695528801</v>
      </c>
      <c r="J1974">
        <v>340.39339951506201</v>
      </c>
    </row>
    <row r="1975" spans="1:10">
      <c r="A1975" t="s">
        <v>401</v>
      </c>
      <c r="B1975" t="s">
        <v>150</v>
      </c>
      <c r="C1975" t="s">
        <v>359</v>
      </c>
      <c r="D1975" t="s">
        <v>356</v>
      </c>
      <c r="E1975">
        <v>835.30767634080701</v>
      </c>
      <c r="F1975">
        <v>139.128775140817</v>
      </c>
      <c r="G1975">
        <v>79.799532473606305</v>
      </c>
      <c r="H1975">
        <v>18.715731292450101</v>
      </c>
      <c r="I1975">
        <v>125.879278390915</v>
      </c>
      <c r="J1975">
        <v>295.732569120302</v>
      </c>
    </row>
    <row r="1976" spans="1:10">
      <c r="A1976" t="s">
        <v>401</v>
      </c>
      <c r="B1976" t="s">
        <v>150</v>
      </c>
      <c r="C1976" t="s">
        <v>360</v>
      </c>
      <c r="D1976" t="s">
        <v>355</v>
      </c>
      <c r="E1976">
        <v>1936.38655367968</v>
      </c>
      <c r="F1976">
        <v>179.15686551476401</v>
      </c>
      <c r="G1976">
        <v>30.612635775243799</v>
      </c>
      <c r="H1976">
        <v>14.5803174736557</v>
      </c>
      <c r="I1976">
        <v>49.750888166653802</v>
      </c>
      <c r="J1976">
        <v>376.62237966472901</v>
      </c>
    </row>
    <row r="1977" spans="1:10">
      <c r="A1977" t="s">
        <v>401</v>
      </c>
      <c r="B1977" t="s">
        <v>150</v>
      </c>
      <c r="C1977" t="s">
        <v>360</v>
      </c>
      <c r="D1977" t="s">
        <v>356</v>
      </c>
      <c r="E1977">
        <v>1936.38655367966</v>
      </c>
      <c r="F1977">
        <v>179.655656613443</v>
      </c>
      <c r="G1977">
        <v>30.735895146347001</v>
      </c>
      <c r="H1977">
        <v>14.584892435238601</v>
      </c>
      <c r="I1977">
        <v>48.496298617986902</v>
      </c>
      <c r="J1977">
        <v>490.363754807497</v>
      </c>
    </row>
    <row r="1978" spans="1:10">
      <c r="A1978" t="s">
        <v>401</v>
      </c>
      <c r="B1978" t="s">
        <v>151</v>
      </c>
      <c r="C1978" t="s">
        <v>359</v>
      </c>
      <c r="D1978" t="s">
        <v>355</v>
      </c>
      <c r="E1978">
        <v>812.849968021</v>
      </c>
      <c r="F1978">
        <v>174.11414227634199</v>
      </c>
      <c r="G1978">
        <v>57.541540945955802</v>
      </c>
      <c r="H1978">
        <v>42.518026820024602</v>
      </c>
      <c r="I1978">
        <v>94.243321006425603</v>
      </c>
      <c r="J1978">
        <v>535.85648610532303</v>
      </c>
    </row>
    <row r="1979" spans="1:10">
      <c r="A1979" t="s">
        <v>401</v>
      </c>
      <c r="B1979" t="s">
        <v>151</v>
      </c>
      <c r="C1979" t="s">
        <v>359</v>
      </c>
      <c r="D1979" t="s">
        <v>356</v>
      </c>
      <c r="E1979">
        <v>812.84996802102296</v>
      </c>
      <c r="F1979">
        <v>174.48502584545801</v>
      </c>
      <c r="G1979">
        <v>58.0089191344466</v>
      </c>
      <c r="H1979">
        <v>42.535458602457602</v>
      </c>
      <c r="I1979">
        <v>91.037256725783195</v>
      </c>
      <c r="J1979">
        <v>451.81943521568797</v>
      </c>
    </row>
    <row r="1980" spans="1:10">
      <c r="A1980" t="s">
        <v>401</v>
      </c>
      <c r="B1980" t="s">
        <v>151</v>
      </c>
      <c r="C1980" t="s">
        <v>360</v>
      </c>
      <c r="D1980" t="s">
        <v>355</v>
      </c>
      <c r="E1980">
        <v>891.61616144227003</v>
      </c>
      <c r="F1980">
        <v>132.249717858449</v>
      </c>
      <c r="G1980">
        <v>22.960501006281799</v>
      </c>
      <c r="H1980">
        <v>28.706690261154499</v>
      </c>
      <c r="I1980">
        <v>37.4138620632731</v>
      </c>
      <c r="J1980">
        <v>402.85455674518198</v>
      </c>
    </row>
    <row r="1981" spans="1:10">
      <c r="A1981" t="s">
        <v>401</v>
      </c>
      <c r="B1981" t="s">
        <v>151</v>
      </c>
      <c r="C1981" t="s">
        <v>360</v>
      </c>
      <c r="D1981" t="s">
        <v>356</v>
      </c>
      <c r="E1981">
        <v>891.61616144228003</v>
      </c>
      <c r="F1981">
        <v>132.754024500421</v>
      </c>
      <c r="G1981">
        <v>23.086426015355801</v>
      </c>
      <c r="H1981">
        <v>28.716146039854198</v>
      </c>
      <c r="I1981">
        <v>36.364174770172198</v>
      </c>
      <c r="J1981">
        <v>485.77509899605298</v>
      </c>
    </row>
    <row r="1982" spans="1:10">
      <c r="A1982" t="s">
        <v>401</v>
      </c>
      <c r="B1982" t="s">
        <v>152</v>
      </c>
      <c r="C1982" t="s">
        <v>359</v>
      </c>
      <c r="D1982" t="s">
        <v>355</v>
      </c>
      <c r="E1982">
        <v>584.488559167125</v>
      </c>
      <c r="F1982">
        <v>156.96087567621899</v>
      </c>
      <c r="G1982">
        <v>57.066856473555397</v>
      </c>
      <c r="H1982">
        <v>36.256273945115304</v>
      </c>
      <c r="I1982">
        <v>93.039246039644297</v>
      </c>
      <c r="J1982">
        <v>439.92001671811897</v>
      </c>
    </row>
    <row r="1983" spans="1:10">
      <c r="A1983" t="s">
        <v>401</v>
      </c>
      <c r="B1983" t="s">
        <v>152</v>
      </c>
      <c r="C1983" t="s">
        <v>359</v>
      </c>
      <c r="D1983" t="s">
        <v>356</v>
      </c>
      <c r="E1983">
        <v>584.48855916709499</v>
      </c>
      <c r="F1983">
        <v>157.15223352761799</v>
      </c>
      <c r="G1983">
        <v>57.460695250547403</v>
      </c>
      <c r="H1983">
        <v>36.273596420345903</v>
      </c>
      <c r="I1983">
        <v>90.484899856428996</v>
      </c>
      <c r="J1983">
        <v>417.09570610637002</v>
      </c>
    </row>
    <row r="1984" spans="1:10">
      <c r="A1984" t="s">
        <v>401</v>
      </c>
      <c r="B1984" t="s">
        <v>152</v>
      </c>
      <c r="C1984" t="s">
        <v>360</v>
      </c>
      <c r="D1984" t="s">
        <v>355</v>
      </c>
      <c r="E1984">
        <v>537.00598366129702</v>
      </c>
      <c r="F1984">
        <v>121.844919988786</v>
      </c>
      <c r="G1984">
        <v>19.338311716512798</v>
      </c>
      <c r="H1984">
        <v>23.850155753163701</v>
      </c>
      <c r="I1984">
        <v>31.493770111269999</v>
      </c>
      <c r="J1984">
        <v>309.568860895113</v>
      </c>
    </row>
    <row r="1985" spans="1:10">
      <c r="A1985" t="s">
        <v>401</v>
      </c>
      <c r="B1985" t="s">
        <v>152</v>
      </c>
      <c r="C1985" t="s">
        <v>360</v>
      </c>
      <c r="D1985" t="s">
        <v>356</v>
      </c>
      <c r="E1985">
        <v>537.00598366129498</v>
      </c>
      <c r="F1985">
        <v>122.091436912022</v>
      </c>
      <c r="G1985">
        <v>19.4519591250926</v>
      </c>
      <c r="H1985">
        <v>23.858970478463998</v>
      </c>
      <c r="I1985">
        <v>30.6618486652123</v>
      </c>
      <c r="J1985">
        <v>395.569016635151</v>
      </c>
    </row>
    <row r="1986" spans="1:10">
      <c r="A1986" t="s">
        <v>401</v>
      </c>
      <c r="B1986" t="s">
        <v>153</v>
      </c>
      <c r="C1986" t="s">
        <v>359</v>
      </c>
      <c r="D1986" t="s">
        <v>355</v>
      </c>
      <c r="E1986">
        <v>297.59357509653597</v>
      </c>
      <c r="F1986">
        <v>137.36904267554499</v>
      </c>
      <c r="G1986">
        <v>52.770736065674299</v>
      </c>
      <c r="H1986">
        <v>54.452678195951201</v>
      </c>
      <c r="I1986">
        <v>85.9945018062174</v>
      </c>
      <c r="J1986">
        <v>497.539074800055</v>
      </c>
    </row>
    <row r="1987" spans="1:10">
      <c r="A1987" t="s">
        <v>401</v>
      </c>
      <c r="B1987" t="s">
        <v>153</v>
      </c>
      <c r="C1987" t="s">
        <v>359</v>
      </c>
      <c r="D1987" t="s">
        <v>356</v>
      </c>
      <c r="E1987">
        <v>297.59357509653802</v>
      </c>
      <c r="F1987">
        <v>137.75615911025599</v>
      </c>
      <c r="G1987">
        <v>53.168271412981802</v>
      </c>
      <c r="H1987">
        <v>54.470354354147801</v>
      </c>
      <c r="I1987">
        <v>83.812334552184794</v>
      </c>
      <c r="J1987">
        <v>431.67802667169798</v>
      </c>
    </row>
    <row r="1988" spans="1:10">
      <c r="A1988" t="s">
        <v>401</v>
      </c>
      <c r="B1988" t="s">
        <v>153</v>
      </c>
      <c r="C1988" t="s">
        <v>360</v>
      </c>
      <c r="D1988" t="s">
        <v>355</v>
      </c>
      <c r="E1988">
        <v>437.98645375429402</v>
      </c>
      <c r="F1988">
        <v>115.72914770572901</v>
      </c>
      <c r="G1988">
        <v>22.509465294358002</v>
      </c>
      <c r="H1988">
        <v>26.186285911908701</v>
      </c>
      <c r="I1988">
        <v>36.101913633083598</v>
      </c>
      <c r="J1988">
        <v>392.15926612825899</v>
      </c>
    </row>
    <row r="1989" spans="1:10">
      <c r="A1989" t="s">
        <v>401</v>
      </c>
      <c r="B1989" t="s">
        <v>153</v>
      </c>
      <c r="C1989" t="s">
        <v>360</v>
      </c>
      <c r="D1989" t="s">
        <v>356</v>
      </c>
      <c r="E1989">
        <v>437.98645375429697</v>
      </c>
      <c r="F1989">
        <v>116.248050338856</v>
      </c>
      <c r="G1989">
        <v>22.622113932558999</v>
      </c>
      <c r="H1989">
        <v>26.195742191352501</v>
      </c>
      <c r="I1989">
        <v>36.1854831341699</v>
      </c>
      <c r="J1989">
        <v>469.864726461717</v>
      </c>
    </row>
    <row r="1990" spans="1:10">
      <c r="A1990" t="s">
        <v>401</v>
      </c>
      <c r="B1990" t="s">
        <v>154</v>
      </c>
      <c r="C1990" t="s">
        <v>359</v>
      </c>
      <c r="D1990" t="s">
        <v>355</v>
      </c>
      <c r="E1990">
        <v>374.84035460648403</v>
      </c>
      <c r="F1990">
        <v>84.683881549494203</v>
      </c>
      <c r="G1990">
        <v>29.448247694775901</v>
      </c>
      <c r="H1990">
        <v>28.165327675574801</v>
      </c>
      <c r="I1990">
        <v>48.394605477482301</v>
      </c>
      <c r="J1990">
        <v>944.69645985584805</v>
      </c>
    </row>
    <row r="1991" spans="1:10">
      <c r="A1991" t="s">
        <v>401</v>
      </c>
      <c r="B1991" t="s">
        <v>154</v>
      </c>
      <c r="C1991" t="s">
        <v>359</v>
      </c>
      <c r="D1991" t="s">
        <v>356</v>
      </c>
      <c r="E1991">
        <v>374.84035460664199</v>
      </c>
      <c r="F1991">
        <v>85.107861295290107</v>
      </c>
      <c r="G1991">
        <v>29.823188631176901</v>
      </c>
      <c r="H1991">
        <v>28.189774797576298</v>
      </c>
      <c r="I1991">
        <v>47.3036116416298</v>
      </c>
      <c r="J1991">
        <v>890.51178403771996</v>
      </c>
    </row>
    <row r="1992" spans="1:10">
      <c r="A1992" t="s">
        <v>401</v>
      </c>
      <c r="B1992" t="s">
        <v>154</v>
      </c>
      <c r="C1992" t="s">
        <v>360</v>
      </c>
      <c r="D1992" t="s">
        <v>355</v>
      </c>
      <c r="E1992">
        <v>138.73062824082001</v>
      </c>
      <c r="F1992">
        <v>29.4364376692333</v>
      </c>
      <c r="G1992">
        <v>18.490708413945601</v>
      </c>
      <c r="H1992">
        <v>21.3292052687287</v>
      </c>
      <c r="I1992">
        <v>28.955340836526901</v>
      </c>
      <c r="J1992">
        <v>322.776983557807</v>
      </c>
    </row>
    <row r="1993" spans="1:10">
      <c r="A1993" t="s">
        <v>401</v>
      </c>
      <c r="B1993" t="s">
        <v>154</v>
      </c>
      <c r="C1993" t="s">
        <v>360</v>
      </c>
      <c r="D1993" t="s">
        <v>356</v>
      </c>
      <c r="E1993">
        <v>138.73062824087</v>
      </c>
      <c r="F1993">
        <v>29.551754511309301</v>
      </c>
      <c r="G1993">
        <v>18.742611021394101</v>
      </c>
      <c r="H1993">
        <v>21.341685945939801</v>
      </c>
      <c r="I1993">
        <v>30.969111171819499</v>
      </c>
      <c r="J1993">
        <v>304.23605028484002</v>
      </c>
    </row>
    <row r="1994" spans="1:10">
      <c r="A1994" t="s">
        <v>401</v>
      </c>
      <c r="B1994" t="s">
        <v>155</v>
      </c>
      <c r="C1994" t="s">
        <v>359</v>
      </c>
      <c r="D1994" t="s">
        <v>355</v>
      </c>
      <c r="E1994">
        <v>264.46120194295497</v>
      </c>
      <c r="F1994">
        <v>94.853260134738605</v>
      </c>
      <c r="G1994">
        <v>26.8339769106327</v>
      </c>
      <c r="H1994">
        <v>54.603832412645502</v>
      </c>
      <c r="I1994">
        <v>44.159992208088902</v>
      </c>
      <c r="J1994">
        <v>895.58932484528998</v>
      </c>
    </row>
    <row r="1995" spans="1:10">
      <c r="A1995" t="s">
        <v>401</v>
      </c>
      <c r="B1995" t="s">
        <v>155</v>
      </c>
      <c r="C1995" t="s">
        <v>359</v>
      </c>
      <c r="D1995" t="s">
        <v>356</v>
      </c>
      <c r="E1995">
        <v>264.46120194297998</v>
      </c>
      <c r="F1995">
        <v>95.253210871239105</v>
      </c>
      <c r="G1995">
        <v>27.206949817177801</v>
      </c>
      <c r="H1995">
        <v>54.629757263253197</v>
      </c>
      <c r="I1995">
        <v>43.266487665923798</v>
      </c>
      <c r="J1995">
        <v>828.98570904600604</v>
      </c>
    </row>
    <row r="1996" spans="1:10">
      <c r="A1996" t="s">
        <v>401</v>
      </c>
      <c r="B1996" t="s">
        <v>155</v>
      </c>
      <c r="C1996" t="s">
        <v>360</v>
      </c>
      <c r="D1996" t="s">
        <v>355</v>
      </c>
      <c r="E1996">
        <v>93.561073044762693</v>
      </c>
      <c r="F1996">
        <v>35.670648566224799</v>
      </c>
      <c r="G1996">
        <v>17.709017048384101</v>
      </c>
      <c r="H1996">
        <v>26.525793540603999</v>
      </c>
      <c r="I1996">
        <v>27.668518404056499</v>
      </c>
      <c r="J1996">
        <v>322.526248159766</v>
      </c>
    </row>
    <row r="1997" spans="1:10">
      <c r="A1997" t="s">
        <v>401</v>
      </c>
      <c r="B1997" t="s">
        <v>155</v>
      </c>
      <c r="C1997" t="s">
        <v>360</v>
      </c>
      <c r="D1997" t="s">
        <v>356</v>
      </c>
      <c r="E1997">
        <v>93.561073044777899</v>
      </c>
      <c r="F1997">
        <v>35.776165353131702</v>
      </c>
      <c r="G1997">
        <v>17.9638126351723</v>
      </c>
      <c r="H1997">
        <v>26.539283432350501</v>
      </c>
      <c r="I1997">
        <v>29.7730311555468</v>
      </c>
      <c r="J1997">
        <v>291.63909440511497</v>
      </c>
    </row>
    <row r="1998" spans="1:10">
      <c r="A1998" t="s">
        <v>401</v>
      </c>
      <c r="B1998" t="s">
        <v>156</v>
      </c>
      <c r="C1998" t="s">
        <v>359</v>
      </c>
      <c r="D1998" t="s">
        <v>355</v>
      </c>
      <c r="E1998">
        <v>519.76905858212501</v>
      </c>
      <c r="F1998">
        <v>94.947439331245803</v>
      </c>
      <c r="G1998">
        <v>21.192156614035198</v>
      </c>
      <c r="H1998">
        <v>32.929523634481903</v>
      </c>
      <c r="I1998">
        <v>35.877604449923503</v>
      </c>
      <c r="J1998">
        <v>951.79644782173102</v>
      </c>
    </row>
    <row r="1999" spans="1:10">
      <c r="A1999" t="s">
        <v>401</v>
      </c>
      <c r="B1999" t="s">
        <v>156</v>
      </c>
      <c r="C1999" t="s">
        <v>359</v>
      </c>
      <c r="D1999" t="s">
        <v>356</v>
      </c>
      <c r="E1999">
        <v>519.76905858202394</v>
      </c>
      <c r="F1999">
        <v>95.388667547302205</v>
      </c>
      <c r="G1999">
        <v>21.6497637048904</v>
      </c>
      <c r="H1999">
        <v>32.952935821606701</v>
      </c>
      <c r="I1999">
        <v>33.7276749679815</v>
      </c>
      <c r="J1999">
        <v>886.70134875608096</v>
      </c>
    </row>
    <row r="2000" spans="1:10">
      <c r="A2000" t="s">
        <v>401</v>
      </c>
      <c r="B2000" t="s">
        <v>156</v>
      </c>
      <c r="C2000" t="s">
        <v>360</v>
      </c>
      <c r="D2000" t="s">
        <v>355</v>
      </c>
      <c r="E2000">
        <v>229.917873909311</v>
      </c>
      <c r="F2000">
        <v>34.612681166045398</v>
      </c>
      <c r="G2000">
        <v>12.822282507883299</v>
      </c>
      <c r="H2000">
        <v>21.919948752191999</v>
      </c>
      <c r="I2000">
        <v>19.832708737822198</v>
      </c>
      <c r="J2000">
        <v>325.73426818198499</v>
      </c>
    </row>
    <row r="2001" spans="1:10">
      <c r="A2001" t="s">
        <v>401</v>
      </c>
      <c r="B2001" t="s">
        <v>156</v>
      </c>
      <c r="C2001" t="s">
        <v>360</v>
      </c>
      <c r="D2001" t="s">
        <v>356</v>
      </c>
      <c r="E2001">
        <v>229.91787390927999</v>
      </c>
      <c r="F2001">
        <v>34.733366629863298</v>
      </c>
      <c r="G2001">
        <v>13.312215591614001</v>
      </c>
      <c r="H2001">
        <v>21.931361805058199</v>
      </c>
      <c r="I2001">
        <v>22.495119248318499</v>
      </c>
      <c r="J2001">
        <v>303.143898592087</v>
      </c>
    </row>
    <row r="2002" spans="1:10">
      <c r="A2002" t="s">
        <v>401</v>
      </c>
      <c r="B2002" t="s">
        <v>157</v>
      </c>
      <c r="C2002" t="s">
        <v>359</v>
      </c>
      <c r="D2002" t="s">
        <v>355</v>
      </c>
      <c r="E2002">
        <v>670.02885454304203</v>
      </c>
      <c r="F2002">
        <v>104.26454675903</v>
      </c>
      <c r="G2002">
        <v>12.973066691783201</v>
      </c>
      <c r="H2002">
        <v>57.442240129014102</v>
      </c>
      <c r="I2002">
        <v>22.583333151573701</v>
      </c>
      <c r="J2002">
        <v>902.24127818504098</v>
      </c>
    </row>
    <row r="2003" spans="1:10">
      <c r="A2003" t="s">
        <v>401</v>
      </c>
      <c r="B2003" t="s">
        <v>157</v>
      </c>
      <c r="C2003" t="s">
        <v>359</v>
      </c>
      <c r="D2003" t="s">
        <v>356</v>
      </c>
      <c r="E2003">
        <v>670.02885454298496</v>
      </c>
      <c r="F2003">
        <v>104.685083462459</v>
      </c>
      <c r="G2003">
        <v>13.396391250077601</v>
      </c>
      <c r="H2003">
        <v>57.468146992530897</v>
      </c>
      <c r="I2003">
        <v>21.461740974429102</v>
      </c>
      <c r="J2003">
        <v>826.36838219874005</v>
      </c>
    </row>
    <row r="2004" spans="1:10">
      <c r="A2004" t="s">
        <v>401</v>
      </c>
      <c r="B2004" t="s">
        <v>157</v>
      </c>
      <c r="C2004" t="s">
        <v>360</v>
      </c>
      <c r="D2004" t="s">
        <v>355</v>
      </c>
      <c r="E2004">
        <v>240.686350479948</v>
      </c>
      <c r="F2004">
        <v>37.219581432949703</v>
      </c>
      <c r="G2004">
        <v>12.205565748208601</v>
      </c>
      <c r="H2004">
        <v>26.975512766242598</v>
      </c>
      <c r="I2004">
        <v>18.346784379051499</v>
      </c>
      <c r="J2004">
        <v>323.83864628163201</v>
      </c>
    </row>
    <row r="2005" spans="1:10">
      <c r="A2005" t="s">
        <v>401</v>
      </c>
      <c r="B2005" t="s">
        <v>157</v>
      </c>
      <c r="C2005" t="s">
        <v>360</v>
      </c>
      <c r="D2005" t="s">
        <v>356</v>
      </c>
      <c r="E2005">
        <v>240.686350479927</v>
      </c>
      <c r="F2005">
        <v>37.329067535082402</v>
      </c>
      <c r="G2005">
        <v>12.6492080048244</v>
      </c>
      <c r="H2005">
        <v>26.988109457556</v>
      </c>
      <c r="I2005">
        <v>21.871931247988002</v>
      </c>
      <c r="J2005">
        <v>290.96750304853703</v>
      </c>
    </row>
    <row r="2006" spans="1:10">
      <c r="A2006" t="s">
        <v>401</v>
      </c>
      <c r="B2006" t="s">
        <v>158</v>
      </c>
      <c r="C2006" t="s">
        <v>359</v>
      </c>
      <c r="D2006" t="s">
        <v>355</v>
      </c>
      <c r="E2006">
        <v>7612.58675830436</v>
      </c>
      <c r="F2006">
        <v>2257.4890022285799</v>
      </c>
      <c r="G2006">
        <v>1915.16600211845</v>
      </c>
      <c r="H2006">
        <v>4174.2892159786497</v>
      </c>
      <c r="I2006">
        <v>23802.730415187601</v>
      </c>
      <c r="J2006">
        <v>34336.977040489503</v>
      </c>
    </row>
    <row r="2007" spans="1:10">
      <c r="A2007" t="s">
        <v>401</v>
      </c>
      <c r="B2007" t="s">
        <v>158</v>
      </c>
      <c r="C2007" t="s">
        <v>359</v>
      </c>
      <c r="D2007" t="s">
        <v>356</v>
      </c>
      <c r="E2007">
        <v>7612.5867583056497</v>
      </c>
      <c r="F2007">
        <v>2257.2846984430998</v>
      </c>
      <c r="G2007">
        <v>1919.23471208411</v>
      </c>
      <c r="H2007">
        <v>4173.6822217761401</v>
      </c>
      <c r="I2007">
        <v>23145.121976289302</v>
      </c>
      <c r="J2007">
        <v>35294.688372961602</v>
      </c>
    </row>
    <row r="2008" spans="1:10">
      <c r="A2008" t="s">
        <v>401</v>
      </c>
      <c r="B2008" t="s">
        <v>158</v>
      </c>
      <c r="C2008" t="s">
        <v>360</v>
      </c>
      <c r="D2008" t="s">
        <v>355</v>
      </c>
      <c r="E2008">
        <v>5240.36782470056</v>
      </c>
      <c r="F2008">
        <v>2098.6600238951301</v>
      </c>
      <c r="G2008">
        <v>747.48762190559501</v>
      </c>
      <c r="H2008">
        <v>3991.3758221604799</v>
      </c>
      <c r="I2008">
        <v>12768.0881642558</v>
      </c>
      <c r="J2008">
        <v>51660.7283934308</v>
      </c>
    </row>
    <row r="2009" spans="1:10">
      <c r="A2009" t="s">
        <v>401</v>
      </c>
      <c r="B2009" t="s">
        <v>158</v>
      </c>
      <c r="C2009" t="s">
        <v>360</v>
      </c>
      <c r="D2009" t="s">
        <v>356</v>
      </c>
      <c r="E2009">
        <v>5240.3678246988802</v>
      </c>
      <c r="F2009">
        <v>2101.5574646934801</v>
      </c>
      <c r="G2009">
        <v>748.77321548382099</v>
      </c>
      <c r="H2009">
        <v>3991.9737789588899</v>
      </c>
      <c r="I2009">
        <v>13018.988676705299</v>
      </c>
      <c r="J2009">
        <v>54397.201531294799</v>
      </c>
    </row>
    <row r="2010" spans="1:10">
      <c r="A2010" t="s">
        <v>401</v>
      </c>
      <c r="B2010" t="s">
        <v>159</v>
      </c>
      <c r="C2010" t="s">
        <v>359</v>
      </c>
      <c r="D2010" t="s">
        <v>355</v>
      </c>
      <c r="E2010">
        <v>3293.0940570636299</v>
      </c>
      <c r="F2010">
        <v>891.56505195321995</v>
      </c>
      <c r="G2010">
        <v>617.04495562912598</v>
      </c>
      <c r="H2010">
        <v>2141.11712527381</v>
      </c>
      <c r="I2010">
        <v>3383.3431770352199</v>
      </c>
      <c r="J2010">
        <v>10457.038549477</v>
      </c>
    </row>
    <row r="2011" spans="1:10">
      <c r="A2011" t="s">
        <v>401</v>
      </c>
      <c r="B2011" t="s">
        <v>159</v>
      </c>
      <c r="C2011" t="s">
        <v>359</v>
      </c>
      <c r="D2011" t="s">
        <v>356</v>
      </c>
      <c r="E2011">
        <v>3293.0940570636499</v>
      </c>
      <c r="F2011">
        <v>892.76186161598901</v>
      </c>
      <c r="G2011">
        <v>618.719194946882</v>
      </c>
      <c r="H2011">
        <v>2141.8323339056801</v>
      </c>
      <c r="I2011">
        <v>2899.7961210560802</v>
      </c>
      <c r="J2011">
        <v>9818.2563712484007</v>
      </c>
    </row>
    <row r="2012" spans="1:10">
      <c r="A2012" t="s">
        <v>401</v>
      </c>
      <c r="B2012" t="s">
        <v>159</v>
      </c>
      <c r="C2012" t="s">
        <v>360</v>
      </c>
      <c r="D2012" t="s">
        <v>355</v>
      </c>
      <c r="E2012">
        <v>1209.47153869565</v>
      </c>
      <c r="F2012">
        <v>599.89299773513596</v>
      </c>
      <c r="G2012">
        <v>221.363068189719</v>
      </c>
      <c r="H2012">
        <v>1041.50402387032</v>
      </c>
      <c r="I2012">
        <v>1541.81700511794</v>
      </c>
      <c r="J2012">
        <v>13737.2426771421</v>
      </c>
    </row>
    <row r="2013" spans="1:10">
      <c r="A2013" t="s">
        <v>401</v>
      </c>
      <c r="B2013" t="s">
        <v>159</v>
      </c>
      <c r="C2013" t="s">
        <v>360</v>
      </c>
      <c r="D2013" t="s">
        <v>356</v>
      </c>
      <c r="E2013">
        <v>1209.47153869567</v>
      </c>
      <c r="F2013">
        <v>602.20452339424401</v>
      </c>
      <c r="G2013">
        <v>221.767439134401</v>
      </c>
      <c r="H2013">
        <v>1041.84661265054</v>
      </c>
      <c r="I2013">
        <v>1365.4764360065999</v>
      </c>
      <c r="J2013">
        <v>14176.343631432201</v>
      </c>
    </row>
    <row r="2014" spans="1:10">
      <c r="A2014" t="s">
        <v>401</v>
      </c>
      <c r="B2014" t="s">
        <v>160</v>
      </c>
      <c r="C2014" t="s">
        <v>359</v>
      </c>
      <c r="D2014" t="s">
        <v>355</v>
      </c>
      <c r="E2014">
        <v>4963.7306863965696</v>
      </c>
      <c r="F2014">
        <v>1370.8807387905899</v>
      </c>
      <c r="G2014">
        <v>545.88010403734995</v>
      </c>
      <c r="H2014">
        <v>2574.37841120136</v>
      </c>
      <c r="I2014">
        <v>9821.9122584607594</v>
      </c>
      <c r="J2014">
        <v>22954.168157316999</v>
      </c>
    </row>
    <row r="2015" spans="1:10">
      <c r="A2015" t="s">
        <v>401</v>
      </c>
      <c r="B2015" t="s">
        <v>160</v>
      </c>
      <c r="C2015" t="s">
        <v>359</v>
      </c>
      <c r="D2015" t="s">
        <v>356</v>
      </c>
      <c r="E2015">
        <v>4963.7306863966896</v>
      </c>
      <c r="F2015">
        <v>1372.7991356163</v>
      </c>
      <c r="G2015">
        <v>548.60426698646404</v>
      </c>
      <c r="H2015">
        <v>2575.24852748082</v>
      </c>
      <c r="I2015">
        <v>10185.900571824601</v>
      </c>
      <c r="J2015">
        <v>23026.156413958699</v>
      </c>
    </row>
    <row r="2016" spans="1:10">
      <c r="A2016" t="s">
        <v>401</v>
      </c>
      <c r="B2016" t="s">
        <v>160</v>
      </c>
      <c r="C2016" t="s">
        <v>360</v>
      </c>
      <c r="D2016" t="s">
        <v>355</v>
      </c>
      <c r="E2016">
        <v>3920.90000987447</v>
      </c>
      <c r="F2016">
        <v>1528.2871030896199</v>
      </c>
      <c r="G2016">
        <v>495.015046174313</v>
      </c>
      <c r="H2016">
        <v>3222.1675744607201</v>
      </c>
      <c r="I2016">
        <v>13821.506718721201</v>
      </c>
      <c r="J2016">
        <v>37840.938073285703</v>
      </c>
    </row>
    <row r="2017" spans="1:10">
      <c r="A2017" t="s">
        <v>401</v>
      </c>
      <c r="B2017" t="s">
        <v>160</v>
      </c>
      <c r="C2017" t="s">
        <v>360</v>
      </c>
      <c r="D2017" t="s">
        <v>356</v>
      </c>
      <c r="E2017">
        <v>3920.9000098745901</v>
      </c>
      <c r="F2017">
        <v>1531.54986821231</v>
      </c>
      <c r="G2017">
        <v>495.62511336717603</v>
      </c>
      <c r="H2017">
        <v>3222.8866551963602</v>
      </c>
      <c r="I2017">
        <v>14423.823253554699</v>
      </c>
      <c r="J2017">
        <v>39566.821561942103</v>
      </c>
    </row>
    <row r="2018" spans="1:10">
      <c r="A2018" t="s">
        <v>402</v>
      </c>
      <c r="B2018" t="s">
        <v>136</v>
      </c>
      <c r="C2018" t="s">
        <v>359</v>
      </c>
      <c r="D2018" t="s">
        <v>355</v>
      </c>
      <c r="E2018">
        <v>206.47508906264699</v>
      </c>
      <c r="F2018">
        <v>61.717237715806498</v>
      </c>
      <c r="G2018">
        <v>23.069886598497099</v>
      </c>
      <c r="H2018">
        <v>52.3857821914563</v>
      </c>
      <c r="I2018">
        <v>39.582026276702699</v>
      </c>
      <c r="J2018">
        <v>742.25370881407105</v>
      </c>
    </row>
    <row r="2019" spans="1:10">
      <c r="A2019" t="s">
        <v>402</v>
      </c>
      <c r="B2019" t="s">
        <v>136</v>
      </c>
      <c r="C2019" t="s">
        <v>359</v>
      </c>
      <c r="D2019" t="s">
        <v>356</v>
      </c>
      <c r="E2019">
        <v>206.475089062629</v>
      </c>
      <c r="F2019">
        <v>62.002177895517299</v>
      </c>
      <c r="G2019">
        <v>23.653272149255599</v>
      </c>
      <c r="H2019">
        <v>52.406746354285602</v>
      </c>
      <c r="I2019">
        <v>37.184987409226402</v>
      </c>
      <c r="J2019">
        <v>752.75436367646205</v>
      </c>
    </row>
    <row r="2020" spans="1:10">
      <c r="A2020" t="s">
        <v>402</v>
      </c>
      <c r="B2020" t="s">
        <v>136</v>
      </c>
      <c r="C2020" t="s">
        <v>360</v>
      </c>
      <c r="D2020" t="s">
        <v>355</v>
      </c>
      <c r="E2020">
        <v>194.065280525025</v>
      </c>
      <c r="F2020">
        <v>33.096525408565903</v>
      </c>
      <c r="G2020">
        <v>8.4058801673280605</v>
      </c>
      <c r="H2020">
        <v>29.644864801434</v>
      </c>
      <c r="I2020">
        <v>14.304584616765</v>
      </c>
      <c r="J2020">
        <v>411.25456174423698</v>
      </c>
    </row>
    <row r="2021" spans="1:10">
      <c r="A2021" t="s">
        <v>402</v>
      </c>
      <c r="B2021" t="s">
        <v>136</v>
      </c>
      <c r="C2021" t="s">
        <v>360</v>
      </c>
      <c r="D2021" t="s">
        <v>356</v>
      </c>
      <c r="E2021">
        <v>194.06528052505999</v>
      </c>
      <c r="F2021">
        <v>33.259631412185698</v>
      </c>
      <c r="G2021">
        <v>8.5803807638004894</v>
      </c>
      <c r="H2021">
        <v>29.6561694616809</v>
      </c>
      <c r="I2021">
        <v>13.4573512882675</v>
      </c>
      <c r="J2021">
        <v>447.00745284773399</v>
      </c>
    </row>
    <row r="2022" spans="1:10">
      <c r="A2022" t="s">
        <v>402</v>
      </c>
      <c r="B2022" t="s">
        <v>137</v>
      </c>
      <c r="C2022" t="s">
        <v>359</v>
      </c>
      <c r="D2022" t="s">
        <v>355</v>
      </c>
      <c r="E2022">
        <v>383.738480656447</v>
      </c>
      <c r="F2022">
        <v>29.37031713431</v>
      </c>
      <c r="G2022">
        <v>46.864016722323399</v>
      </c>
      <c r="H2022">
        <v>29.379158585900001</v>
      </c>
      <c r="I2022">
        <v>77.057640540940895</v>
      </c>
      <c r="J2022">
        <v>209.26141942555901</v>
      </c>
    </row>
    <row r="2023" spans="1:10">
      <c r="A2023" t="s">
        <v>402</v>
      </c>
      <c r="B2023" t="s">
        <v>137</v>
      </c>
      <c r="C2023" t="s">
        <v>359</v>
      </c>
      <c r="D2023" t="s">
        <v>356</v>
      </c>
      <c r="E2023">
        <v>383.73848065643301</v>
      </c>
      <c r="F2023">
        <v>29.420978156126399</v>
      </c>
      <c r="G2023">
        <v>47.437260197807198</v>
      </c>
      <c r="H2023">
        <v>29.399557372704901</v>
      </c>
      <c r="I2023">
        <v>74.7983980313751</v>
      </c>
      <c r="J2023">
        <v>231.550407445095</v>
      </c>
    </row>
    <row r="2024" spans="1:10">
      <c r="A2024" t="s">
        <v>402</v>
      </c>
      <c r="B2024" t="s">
        <v>137</v>
      </c>
      <c r="C2024" t="s">
        <v>360</v>
      </c>
      <c r="D2024" t="s">
        <v>355</v>
      </c>
      <c r="E2024">
        <v>717.33687420576905</v>
      </c>
      <c r="F2024">
        <v>44.310617534525399</v>
      </c>
      <c r="G2024">
        <v>17.627306904611299</v>
      </c>
      <c r="H2024">
        <v>20.350915980534701</v>
      </c>
      <c r="I2024">
        <v>28.915670144068201</v>
      </c>
      <c r="J2024">
        <v>324.463134681952</v>
      </c>
    </row>
    <row r="2025" spans="1:10">
      <c r="A2025" t="s">
        <v>402</v>
      </c>
      <c r="B2025" t="s">
        <v>137</v>
      </c>
      <c r="C2025" t="s">
        <v>360</v>
      </c>
      <c r="D2025" t="s">
        <v>356</v>
      </c>
      <c r="E2025">
        <v>717.33687420572699</v>
      </c>
      <c r="F2025">
        <v>44.5658920959903</v>
      </c>
      <c r="G2025">
        <v>17.808714401526998</v>
      </c>
      <c r="H2025">
        <v>20.362746218256799</v>
      </c>
      <c r="I2025">
        <v>28.076759583762801</v>
      </c>
      <c r="J2025">
        <v>382.47631068454501</v>
      </c>
    </row>
    <row r="2026" spans="1:10">
      <c r="A2026" t="s">
        <v>402</v>
      </c>
      <c r="B2026" t="s">
        <v>138</v>
      </c>
      <c r="C2026" t="s">
        <v>359</v>
      </c>
      <c r="D2026" t="s">
        <v>355</v>
      </c>
      <c r="E2026">
        <v>219.31031329587799</v>
      </c>
      <c r="F2026">
        <v>15.23652079184</v>
      </c>
      <c r="G2026">
        <v>52.953915528271502</v>
      </c>
      <c r="H2026">
        <v>36.913104201162199</v>
      </c>
      <c r="I2026">
        <v>86.725233649075506</v>
      </c>
      <c r="J2026">
        <v>141.06800936651001</v>
      </c>
    </row>
    <row r="2027" spans="1:10">
      <c r="A2027" t="s">
        <v>402</v>
      </c>
      <c r="B2027" t="s">
        <v>138</v>
      </c>
      <c r="C2027" t="s">
        <v>359</v>
      </c>
      <c r="D2027" t="s">
        <v>356</v>
      </c>
      <c r="E2027">
        <v>219.31031329586699</v>
      </c>
      <c r="F2027">
        <v>15.3952921622743</v>
      </c>
      <c r="G2027">
        <v>53.5268958074777</v>
      </c>
      <c r="H2027">
        <v>36.934081999731902</v>
      </c>
      <c r="I2027">
        <v>84.496111313837304</v>
      </c>
      <c r="J2027">
        <v>151.855940473315</v>
      </c>
    </row>
    <row r="2028" spans="1:10">
      <c r="A2028" t="s">
        <v>402</v>
      </c>
      <c r="B2028" t="s">
        <v>138</v>
      </c>
      <c r="C2028" t="s">
        <v>360</v>
      </c>
      <c r="D2028" t="s">
        <v>355</v>
      </c>
      <c r="E2028">
        <v>617.88097813620504</v>
      </c>
      <c r="F2028">
        <v>39.274889351563502</v>
      </c>
      <c r="G2028">
        <v>19.985002050453499</v>
      </c>
      <c r="H2028">
        <v>22.568676201960798</v>
      </c>
      <c r="I2028">
        <v>32.6631854783856</v>
      </c>
      <c r="J2028">
        <v>340.60967505298902</v>
      </c>
    </row>
    <row r="2029" spans="1:10">
      <c r="A2029" t="s">
        <v>402</v>
      </c>
      <c r="B2029" t="s">
        <v>138</v>
      </c>
      <c r="C2029" t="s">
        <v>360</v>
      </c>
      <c r="D2029" t="s">
        <v>356</v>
      </c>
      <c r="E2029">
        <v>617.88097813617196</v>
      </c>
      <c r="F2029">
        <v>39.586706946229398</v>
      </c>
      <c r="G2029">
        <v>20.1662040880631</v>
      </c>
      <c r="H2029">
        <v>22.580687012114499</v>
      </c>
      <c r="I2029">
        <v>31.836361252618701</v>
      </c>
      <c r="J2029">
        <v>388.89312762746903</v>
      </c>
    </row>
    <row r="2030" spans="1:10">
      <c r="A2030" t="s">
        <v>402</v>
      </c>
      <c r="B2030" t="s">
        <v>139</v>
      </c>
      <c r="C2030" t="s">
        <v>359</v>
      </c>
      <c r="D2030" t="s">
        <v>355</v>
      </c>
      <c r="E2030">
        <v>382.48360210287098</v>
      </c>
      <c r="F2030">
        <v>42.261313499112397</v>
      </c>
      <c r="G2030">
        <v>46.5654865032771</v>
      </c>
      <c r="H2030">
        <v>29.1025277611664</v>
      </c>
      <c r="I2030">
        <v>76.574853694963195</v>
      </c>
      <c r="J2030">
        <v>283.76793784865902</v>
      </c>
    </row>
    <row r="2031" spans="1:10">
      <c r="A2031" t="s">
        <v>402</v>
      </c>
      <c r="B2031" t="s">
        <v>139</v>
      </c>
      <c r="C2031" t="s">
        <v>359</v>
      </c>
      <c r="D2031" t="s">
        <v>356</v>
      </c>
      <c r="E2031">
        <v>382.48360210286899</v>
      </c>
      <c r="F2031">
        <v>42.53397783114</v>
      </c>
      <c r="G2031">
        <v>47.1366797181159</v>
      </c>
      <c r="H2031">
        <v>29.122962476127402</v>
      </c>
      <c r="I2031">
        <v>74.329939219661497</v>
      </c>
      <c r="J2031">
        <v>277.67062560271501</v>
      </c>
    </row>
    <row r="2032" spans="1:10">
      <c r="A2032" t="s">
        <v>402</v>
      </c>
      <c r="B2032" t="s">
        <v>139</v>
      </c>
      <c r="C2032" t="s">
        <v>360</v>
      </c>
      <c r="D2032" t="s">
        <v>355</v>
      </c>
      <c r="E2032">
        <v>833.41471704641401</v>
      </c>
      <c r="F2032">
        <v>52.6674836382808</v>
      </c>
      <c r="G2032">
        <v>17.459209548672899</v>
      </c>
      <c r="H2032">
        <v>20.246090859644401</v>
      </c>
      <c r="I2032">
        <v>28.646711409907599</v>
      </c>
      <c r="J2032">
        <v>380.40635589664799</v>
      </c>
    </row>
    <row r="2033" spans="1:10">
      <c r="A2033" t="s">
        <v>402</v>
      </c>
      <c r="B2033" t="s">
        <v>139</v>
      </c>
      <c r="C2033" t="s">
        <v>360</v>
      </c>
      <c r="D2033" t="s">
        <v>356</v>
      </c>
      <c r="E2033">
        <v>833.41471704642504</v>
      </c>
      <c r="F2033">
        <v>53.059304329272003</v>
      </c>
      <c r="G2033">
        <v>17.6401726216314</v>
      </c>
      <c r="H2033">
        <v>20.257657157594998</v>
      </c>
      <c r="I2033">
        <v>27.809468355311299</v>
      </c>
      <c r="J2033">
        <v>442.91833021342597</v>
      </c>
    </row>
    <row r="2034" spans="1:10">
      <c r="A2034" t="s">
        <v>402</v>
      </c>
      <c r="B2034" t="s">
        <v>140</v>
      </c>
      <c r="C2034" t="s">
        <v>359</v>
      </c>
      <c r="D2034" t="s">
        <v>355</v>
      </c>
      <c r="E2034">
        <v>775.73851677131302</v>
      </c>
      <c r="F2034">
        <v>74.996494681577005</v>
      </c>
      <c r="G2034">
        <v>42.795012288864498</v>
      </c>
      <c r="H2034">
        <v>32.179369469225399</v>
      </c>
      <c r="I2034">
        <v>70.6198855587389</v>
      </c>
      <c r="J2034">
        <v>512.11596086741702</v>
      </c>
    </row>
    <row r="2035" spans="1:10">
      <c r="A2035" t="s">
        <v>402</v>
      </c>
      <c r="B2035" t="s">
        <v>140</v>
      </c>
      <c r="C2035" t="s">
        <v>359</v>
      </c>
      <c r="D2035" t="s">
        <v>356</v>
      </c>
      <c r="E2035">
        <v>775.738516771288</v>
      </c>
      <c r="F2035">
        <v>75.406379567342299</v>
      </c>
      <c r="G2035">
        <v>43.374513623810003</v>
      </c>
      <c r="H2035">
        <v>32.199586428259501</v>
      </c>
      <c r="I2035">
        <v>68.316855433048005</v>
      </c>
      <c r="J2035">
        <v>496.12963967035802</v>
      </c>
    </row>
    <row r="2036" spans="1:10">
      <c r="A2036" t="s">
        <v>402</v>
      </c>
      <c r="B2036" t="s">
        <v>140</v>
      </c>
      <c r="C2036" t="s">
        <v>360</v>
      </c>
      <c r="D2036" t="s">
        <v>355</v>
      </c>
      <c r="E2036">
        <v>759.35618076989704</v>
      </c>
      <c r="F2036">
        <v>55.912706721600998</v>
      </c>
      <c r="G2036">
        <v>15.875134402840301</v>
      </c>
      <c r="H2036">
        <v>22.131714342248099</v>
      </c>
      <c r="I2036">
        <v>26.1426076173308</v>
      </c>
      <c r="J2036">
        <v>449.94667784922802</v>
      </c>
    </row>
    <row r="2037" spans="1:10">
      <c r="A2037" t="s">
        <v>402</v>
      </c>
      <c r="B2037" t="s">
        <v>140</v>
      </c>
      <c r="C2037" t="s">
        <v>360</v>
      </c>
      <c r="D2037" t="s">
        <v>356</v>
      </c>
      <c r="E2037">
        <v>759.35618076989897</v>
      </c>
      <c r="F2037">
        <v>56.475016131450502</v>
      </c>
      <c r="G2037">
        <v>16.0584021050826</v>
      </c>
      <c r="H2037">
        <v>22.142776958329701</v>
      </c>
      <c r="I2037">
        <v>25.272387823040201</v>
      </c>
      <c r="J2037">
        <v>509.5889698053</v>
      </c>
    </row>
    <row r="2038" spans="1:10">
      <c r="A2038" t="s">
        <v>402</v>
      </c>
      <c r="B2038" t="s">
        <v>141</v>
      </c>
      <c r="C2038" t="s">
        <v>359</v>
      </c>
      <c r="D2038" t="s">
        <v>355</v>
      </c>
      <c r="E2038">
        <v>248.36977909215901</v>
      </c>
      <c r="F2038">
        <v>51.444670379979499</v>
      </c>
      <c r="G2038">
        <v>21.769191629960201</v>
      </c>
      <c r="H2038">
        <v>48.961371303084697</v>
      </c>
      <c r="I2038">
        <v>37.598366016259703</v>
      </c>
      <c r="J2038">
        <v>699.92081882706304</v>
      </c>
    </row>
    <row r="2039" spans="1:10">
      <c r="A2039" t="s">
        <v>402</v>
      </c>
      <c r="B2039" t="s">
        <v>141</v>
      </c>
      <c r="C2039" t="s">
        <v>359</v>
      </c>
      <c r="D2039" t="s">
        <v>356</v>
      </c>
      <c r="E2039">
        <v>248.369779092198</v>
      </c>
      <c r="F2039">
        <v>52.035196794205099</v>
      </c>
      <c r="G2039">
        <v>22.360032053481099</v>
      </c>
      <c r="H2039">
        <v>48.9822805033672</v>
      </c>
      <c r="I2039">
        <v>35.138754703971301</v>
      </c>
      <c r="J2039">
        <v>691.61281813068001</v>
      </c>
    </row>
    <row r="2040" spans="1:10">
      <c r="A2040" t="s">
        <v>402</v>
      </c>
      <c r="B2040" t="s">
        <v>141</v>
      </c>
      <c r="C2040" t="s">
        <v>360</v>
      </c>
      <c r="D2040" t="s">
        <v>355</v>
      </c>
      <c r="E2040">
        <v>152.944286811398</v>
      </c>
      <c r="F2040">
        <v>30.409283330982301</v>
      </c>
      <c r="G2040">
        <v>8.1122716661646699</v>
      </c>
      <c r="H2040">
        <v>28.846013761378401</v>
      </c>
      <c r="I2040">
        <v>13.902194389393401</v>
      </c>
      <c r="J2040">
        <v>535.12851107773702</v>
      </c>
    </row>
    <row r="2041" spans="1:10">
      <c r="A2041" t="s">
        <v>402</v>
      </c>
      <c r="B2041" t="s">
        <v>141</v>
      </c>
      <c r="C2041" t="s">
        <v>360</v>
      </c>
      <c r="D2041" t="s">
        <v>356</v>
      </c>
      <c r="E2041">
        <v>152.94428681141</v>
      </c>
      <c r="F2041">
        <v>31.217858755710001</v>
      </c>
      <c r="G2041">
        <v>8.28923531229254</v>
      </c>
      <c r="H2041">
        <v>28.857673758471901</v>
      </c>
      <c r="I2041">
        <v>12.9541906644522</v>
      </c>
      <c r="J2041">
        <v>556.52330388367</v>
      </c>
    </row>
    <row r="2042" spans="1:10">
      <c r="A2042" t="s">
        <v>402</v>
      </c>
      <c r="B2042" t="s">
        <v>142</v>
      </c>
      <c r="C2042" t="s">
        <v>359</v>
      </c>
      <c r="D2042" t="s">
        <v>355</v>
      </c>
      <c r="E2042">
        <v>440.13133009376901</v>
      </c>
      <c r="F2042">
        <v>69.741480210391799</v>
      </c>
      <c r="G2042">
        <v>18.104111934265799</v>
      </c>
      <c r="H2042">
        <v>64.279244257566106</v>
      </c>
      <c r="I2042">
        <v>29.987481792182599</v>
      </c>
      <c r="J2042">
        <v>745.53965445591098</v>
      </c>
    </row>
    <row r="2043" spans="1:10">
      <c r="A2043" t="s">
        <v>402</v>
      </c>
      <c r="B2043" t="s">
        <v>142</v>
      </c>
      <c r="C2043" t="s">
        <v>359</v>
      </c>
      <c r="D2043" t="s">
        <v>356</v>
      </c>
      <c r="E2043">
        <v>440.13133009371302</v>
      </c>
      <c r="F2043">
        <v>70.041260718733895</v>
      </c>
      <c r="G2043">
        <v>18.402806118504799</v>
      </c>
      <c r="H2043">
        <v>64.300218127355095</v>
      </c>
      <c r="I2043">
        <v>29.090535121459901</v>
      </c>
      <c r="J2043">
        <v>752.43521387598901</v>
      </c>
    </row>
    <row r="2044" spans="1:10">
      <c r="A2044" t="s">
        <v>402</v>
      </c>
      <c r="B2044" t="s">
        <v>142</v>
      </c>
      <c r="C2044" t="s">
        <v>360</v>
      </c>
      <c r="D2044" t="s">
        <v>355</v>
      </c>
      <c r="E2044">
        <v>246.544488400456</v>
      </c>
      <c r="F2044">
        <v>35.323630575483499</v>
      </c>
      <c r="G2044">
        <v>7.0898417689832396</v>
      </c>
      <c r="H2044">
        <v>32.5225801710748</v>
      </c>
      <c r="I2044">
        <v>11.627669974493299</v>
      </c>
      <c r="J2044">
        <v>410.870487801639</v>
      </c>
    </row>
    <row r="2045" spans="1:10">
      <c r="A2045" t="s">
        <v>402</v>
      </c>
      <c r="B2045" t="s">
        <v>142</v>
      </c>
      <c r="C2045" t="s">
        <v>360</v>
      </c>
      <c r="D2045" t="s">
        <v>356</v>
      </c>
      <c r="E2045">
        <v>246.54448840044799</v>
      </c>
      <c r="F2045">
        <v>35.484291201160801</v>
      </c>
      <c r="G2045">
        <v>7.1942648410680796</v>
      </c>
      <c r="H2045">
        <v>32.533706407184397</v>
      </c>
      <c r="I2045">
        <v>11.536108508274999</v>
      </c>
      <c r="J2045">
        <v>447.92922594579699</v>
      </c>
    </row>
    <row r="2046" spans="1:10">
      <c r="A2046" t="s">
        <v>402</v>
      </c>
      <c r="B2046" t="s">
        <v>143</v>
      </c>
      <c r="C2046" t="s">
        <v>359</v>
      </c>
      <c r="D2046" t="s">
        <v>355</v>
      </c>
      <c r="E2046">
        <v>888.20000978060796</v>
      </c>
      <c r="F2046">
        <v>71.649124567374997</v>
      </c>
      <c r="G2046">
        <v>35.176861292342899</v>
      </c>
      <c r="H2046">
        <v>57.022718868960702</v>
      </c>
      <c r="I2046">
        <v>56.758665079827303</v>
      </c>
      <c r="J2046">
        <v>438.22086596645102</v>
      </c>
    </row>
    <row r="2047" spans="1:10">
      <c r="A2047" t="s">
        <v>402</v>
      </c>
      <c r="B2047" t="s">
        <v>143</v>
      </c>
      <c r="C2047" t="s">
        <v>359</v>
      </c>
      <c r="D2047" t="s">
        <v>356</v>
      </c>
      <c r="E2047">
        <v>888.20000978062797</v>
      </c>
      <c r="F2047">
        <v>71.817227438126807</v>
      </c>
      <c r="G2047">
        <v>35.496254251203801</v>
      </c>
      <c r="H2047">
        <v>57.043244529466698</v>
      </c>
      <c r="I2047">
        <v>56.639952027806501</v>
      </c>
      <c r="J2047">
        <v>448.55503754457601</v>
      </c>
    </row>
    <row r="2048" spans="1:10">
      <c r="A2048" t="s">
        <v>402</v>
      </c>
      <c r="B2048" t="s">
        <v>143</v>
      </c>
      <c r="C2048" t="s">
        <v>360</v>
      </c>
      <c r="D2048" t="s">
        <v>355</v>
      </c>
      <c r="E2048">
        <v>805.90707037923903</v>
      </c>
      <c r="F2048">
        <v>51.775263445964598</v>
      </c>
      <c r="G2048">
        <v>14.918306690633401</v>
      </c>
      <c r="H2048">
        <v>26.098619384075501</v>
      </c>
      <c r="I2048">
        <v>23.4445597112577</v>
      </c>
      <c r="J2048">
        <v>339.80130924607698</v>
      </c>
    </row>
    <row r="2049" spans="1:10">
      <c r="A2049" t="s">
        <v>402</v>
      </c>
      <c r="B2049" t="s">
        <v>143</v>
      </c>
      <c r="C2049" t="s">
        <v>360</v>
      </c>
      <c r="D2049" t="s">
        <v>356</v>
      </c>
      <c r="E2049">
        <v>805.90707037924903</v>
      </c>
      <c r="F2049">
        <v>52.0174452420964</v>
      </c>
      <c r="G2049">
        <v>15.045359118664299</v>
      </c>
      <c r="H2049">
        <v>26.109910446008598</v>
      </c>
      <c r="I2049">
        <v>24.626819550417601</v>
      </c>
      <c r="J2049">
        <v>401.347279433837</v>
      </c>
    </row>
    <row r="2050" spans="1:10">
      <c r="A2050" t="s">
        <v>402</v>
      </c>
      <c r="B2050" t="s">
        <v>144</v>
      </c>
      <c r="C2050" t="s">
        <v>359</v>
      </c>
      <c r="D2050" t="s">
        <v>355</v>
      </c>
      <c r="E2050">
        <v>710.92675692254204</v>
      </c>
      <c r="F2050">
        <v>69.183492000322701</v>
      </c>
      <c r="G2050">
        <v>33.771142136064299</v>
      </c>
      <c r="H2050">
        <v>61.455253412535903</v>
      </c>
      <c r="I2050">
        <v>54.550794039284099</v>
      </c>
      <c r="J2050">
        <v>509.65442850968799</v>
      </c>
    </row>
    <row r="2051" spans="1:10">
      <c r="A2051" t="s">
        <v>402</v>
      </c>
      <c r="B2051" t="s">
        <v>144</v>
      </c>
      <c r="C2051" t="s">
        <v>359</v>
      </c>
      <c r="D2051" t="s">
        <v>356</v>
      </c>
      <c r="E2051">
        <v>710.92675692253601</v>
      </c>
      <c r="F2051">
        <v>69.608580378118802</v>
      </c>
      <c r="G2051">
        <v>34.087097160242799</v>
      </c>
      <c r="H2051">
        <v>61.475878347339503</v>
      </c>
      <c r="I2051">
        <v>54.357301845675202</v>
      </c>
      <c r="J2051">
        <v>493.44845072069199</v>
      </c>
    </row>
    <row r="2052" spans="1:10">
      <c r="A2052" t="s">
        <v>402</v>
      </c>
      <c r="B2052" t="s">
        <v>144</v>
      </c>
      <c r="C2052" t="s">
        <v>360</v>
      </c>
      <c r="D2052" t="s">
        <v>355</v>
      </c>
      <c r="E2052">
        <v>699.24510794496496</v>
      </c>
      <c r="F2052">
        <v>49.667894652369696</v>
      </c>
      <c r="G2052">
        <v>12.4310483756915</v>
      </c>
      <c r="H2052">
        <v>28.009442939201001</v>
      </c>
      <c r="I2052">
        <v>19.592277038644301</v>
      </c>
      <c r="J2052">
        <v>450.92248234063499</v>
      </c>
    </row>
    <row r="2053" spans="1:10">
      <c r="A2053" t="s">
        <v>402</v>
      </c>
      <c r="B2053" t="s">
        <v>144</v>
      </c>
      <c r="C2053" t="s">
        <v>360</v>
      </c>
      <c r="D2053" t="s">
        <v>356</v>
      </c>
      <c r="E2053">
        <v>699.24510794494699</v>
      </c>
      <c r="F2053">
        <v>50.286303192820199</v>
      </c>
      <c r="G2053">
        <v>12.550680974594499</v>
      </c>
      <c r="H2053">
        <v>28.020403998173901</v>
      </c>
      <c r="I2053">
        <v>20.538285412337299</v>
      </c>
      <c r="J2053">
        <v>503.05979794196003</v>
      </c>
    </row>
    <row r="2054" spans="1:10">
      <c r="A2054" t="s">
        <v>402</v>
      </c>
      <c r="B2054" t="s">
        <v>145</v>
      </c>
      <c r="C2054" t="s">
        <v>359</v>
      </c>
      <c r="D2054" t="s">
        <v>355</v>
      </c>
      <c r="E2054">
        <v>406.44145342414402</v>
      </c>
      <c r="F2054">
        <v>60.233103884921697</v>
      </c>
      <c r="G2054">
        <v>16.394895051039899</v>
      </c>
      <c r="H2054">
        <v>59.394553883748998</v>
      </c>
      <c r="I2054">
        <v>27.256526061783799</v>
      </c>
      <c r="J2054">
        <v>703.76165629509899</v>
      </c>
    </row>
    <row r="2055" spans="1:10">
      <c r="A2055" t="s">
        <v>402</v>
      </c>
      <c r="B2055" t="s">
        <v>145</v>
      </c>
      <c r="C2055" t="s">
        <v>359</v>
      </c>
      <c r="D2055" t="s">
        <v>356</v>
      </c>
      <c r="E2055">
        <v>406.44145342419898</v>
      </c>
      <c r="F2055">
        <v>60.809532594739601</v>
      </c>
      <c r="G2055">
        <v>16.703883738679199</v>
      </c>
      <c r="H2055">
        <v>59.415482396881501</v>
      </c>
      <c r="I2055">
        <v>26.436940678696001</v>
      </c>
      <c r="J2055">
        <v>690.65570738137501</v>
      </c>
    </row>
    <row r="2056" spans="1:10">
      <c r="A2056" t="s">
        <v>402</v>
      </c>
      <c r="B2056" t="s">
        <v>145</v>
      </c>
      <c r="C2056" t="s">
        <v>360</v>
      </c>
      <c r="D2056" t="s">
        <v>355</v>
      </c>
      <c r="E2056">
        <v>186.92779761988399</v>
      </c>
      <c r="F2056">
        <v>32.054942801806</v>
      </c>
      <c r="G2056">
        <v>5.6505048533877602</v>
      </c>
      <c r="H2056">
        <v>30.995360220445999</v>
      </c>
      <c r="I2056">
        <v>9.5323740244893607</v>
      </c>
      <c r="J2056">
        <v>535.37408262571</v>
      </c>
    </row>
    <row r="2057" spans="1:10">
      <c r="A2057" t="s">
        <v>402</v>
      </c>
      <c r="B2057" t="s">
        <v>145</v>
      </c>
      <c r="C2057" t="s">
        <v>360</v>
      </c>
      <c r="D2057" t="s">
        <v>356</v>
      </c>
      <c r="E2057">
        <v>186.92779761987501</v>
      </c>
      <c r="F2057">
        <v>32.849148345113299</v>
      </c>
      <c r="G2057">
        <v>5.76393510591096</v>
      </c>
      <c r="H2057">
        <v>31.0069916616862</v>
      </c>
      <c r="I2057">
        <v>9.1165766151481797</v>
      </c>
      <c r="J2057">
        <v>556.60245193270896</v>
      </c>
    </row>
    <row r="2058" spans="1:10">
      <c r="A2058" t="s">
        <v>402</v>
      </c>
      <c r="B2058" t="s">
        <v>146</v>
      </c>
      <c r="C2058" t="s">
        <v>359</v>
      </c>
      <c r="D2058" t="s">
        <v>355</v>
      </c>
      <c r="E2058">
        <v>1113.6347973925999</v>
      </c>
      <c r="F2058">
        <v>137.080007917074</v>
      </c>
      <c r="G2058">
        <v>60.118736629550597</v>
      </c>
      <c r="H2058">
        <v>108.623879935945</v>
      </c>
      <c r="I2058">
        <v>104.429009407129</v>
      </c>
      <c r="J2058">
        <v>1160.8047731604199</v>
      </c>
    </row>
    <row r="2059" spans="1:10">
      <c r="A2059" t="s">
        <v>402</v>
      </c>
      <c r="B2059" t="s">
        <v>146</v>
      </c>
      <c r="C2059" t="s">
        <v>359</v>
      </c>
      <c r="D2059" t="s">
        <v>356</v>
      </c>
      <c r="E2059">
        <v>1113.63479739268</v>
      </c>
      <c r="F2059">
        <v>137.32969147473099</v>
      </c>
      <c r="G2059">
        <v>61.078707873045303</v>
      </c>
      <c r="H2059">
        <v>108.68021363961699</v>
      </c>
      <c r="I2059">
        <v>97.0570132114606</v>
      </c>
      <c r="J2059">
        <v>1192.0271000170401</v>
      </c>
    </row>
    <row r="2060" spans="1:10">
      <c r="A2060" t="s">
        <v>402</v>
      </c>
      <c r="B2060" t="s">
        <v>146</v>
      </c>
      <c r="C2060" t="s">
        <v>360</v>
      </c>
      <c r="D2060" t="s">
        <v>355</v>
      </c>
      <c r="E2060">
        <v>1143.4169035477501</v>
      </c>
      <c r="F2060">
        <v>99.489053701074994</v>
      </c>
      <c r="G2060">
        <v>22.4672848957936</v>
      </c>
      <c r="H2060">
        <v>66.859146722626406</v>
      </c>
      <c r="I2060">
        <v>38.715471168713002</v>
      </c>
      <c r="J2060">
        <v>917.48854551752402</v>
      </c>
    </row>
    <row r="2061" spans="1:10">
      <c r="A2061" t="s">
        <v>402</v>
      </c>
      <c r="B2061" t="s">
        <v>146</v>
      </c>
      <c r="C2061" t="s">
        <v>360</v>
      </c>
      <c r="D2061" t="s">
        <v>356</v>
      </c>
      <c r="E2061">
        <v>1143.4169035478401</v>
      </c>
      <c r="F2061">
        <v>99.869741398728394</v>
      </c>
      <c r="G2061">
        <v>22.770518649235498</v>
      </c>
      <c r="H2061">
        <v>66.891299152509404</v>
      </c>
      <c r="I2061">
        <v>35.960797426967503</v>
      </c>
      <c r="J2061">
        <v>1051.60010282487</v>
      </c>
    </row>
    <row r="2062" spans="1:10">
      <c r="A2062" t="s">
        <v>402</v>
      </c>
      <c r="B2062" t="s">
        <v>147</v>
      </c>
      <c r="C2062" t="s">
        <v>359</v>
      </c>
      <c r="D2062" t="s">
        <v>355</v>
      </c>
      <c r="E2062">
        <v>508.48968878875303</v>
      </c>
      <c r="F2062">
        <v>181.28842461287701</v>
      </c>
      <c r="G2062">
        <v>59.983536359200102</v>
      </c>
      <c r="H2062">
        <v>100.760893542505</v>
      </c>
      <c r="I2062">
        <v>99.918495543293105</v>
      </c>
      <c r="J2062">
        <v>543.049643710905</v>
      </c>
    </row>
    <row r="2063" spans="1:10">
      <c r="A2063" t="s">
        <v>402</v>
      </c>
      <c r="B2063" t="s">
        <v>147</v>
      </c>
      <c r="C2063" t="s">
        <v>359</v>
      </c>
      <c r="D2063" t="s">
        <v>356</v>
      </c>
      <c r="E2063">
        <v>508.48968878879998</v>
      </c>
      <c r="F2063">
        <v>181.554142860751</v>
      </c>
      <c r="G2063">
        <v>60.568641457321</v>
      </c>
      <c r="H2063">
        <v>100.78387233458</v>
      </c>
      <c r="I2063">
        <v>95.554057076460793</v>
      </c>
      <c r="J2063">
        <v>555.32042902107401</v>
      </c>
    </row>
    <row r="2064" spans="1:10">
      <c r="A2064" t="s">
        <v>402</v>
      </c>
      <c r="B2064" t="s">
        <v>147</v>
      </c>
      <c r="C2064" t="s">
        <v>360</v>
      </c>
      <c r="D2064" t="s">
        <v>355</v>
      </c>
      <c r="E2064">
        <v>605.55775200712401</v>
      </c>
      <c r="F2064">
        <v>145.17548192293901</v>
      </c>
      <c r="G2064">
        <v>21.499781638048301</v>
      </c>
      <c r="H2064">
        <v>56.990914952323003</v>
      </c>
      <c r="I2064">
        <v>35.7384507253783</v>
      </c>
      <c r="J2064">
        <v>403.52999717302401</v>
      </c>
    </row>
    <row r="2065" spans="1:10">
      <c r="A2065" t="s">
        <v>402</v>
      </c>
      <c r="B2065" t="s">
        <v>147</v>
      </c>
      <c r="C2065" t="s">
        <v>360</v>
      </c>
      <c r="D2065" t="s">
        <v>356</v>
      </c>
      <c r="E2065">
        <v>605.55775200719802</v>
      </c>
      <c r="F2065">
        <v>145.58589338560299</v>
      </c>
      <c r="G2065">
        <v>21.655273726167898</v>
      </c>
      <c r="H2065">
        <v>57.003427994466598</v>
      </c>
      <c r="I2065">
        <v>34.053611956779299</v>
      </c>
      <c r="J2065">
        <v>522.78091692183602</v>
      </c>
    </row>
    <row r="2066" spans="1:10">
      <c r="A2066" t="s">
        <v>402</v>
      </c>
      <c r="B2066" t="s">
        <v>148</v>
      </c>
      <c r="C2066" t="s">
        <v>359</v>
      </c>
      <c r="D2066" t="s">
        <v>355</v>
      </c>
      <c r="E2066">
        <v>1054.4163062246</v>
      </c>
      <c r="F2066">
        <v>96.810820951579998</v>
      </c>
      <c r="G2066">
        <v>54.493239043365897</v>
      </c>
      <c r="H2066">
        <v>34.464486641522399</v>
      </c>
      <c r="I2066">
        <v>88.567869209625499</v>
      </c>
      <c r="J2066">
        <v>212.59122538061899</v>
      </c>
    </row>
    <row r="2067" spans="1:10">
      <c r="A2067" t="s">
        <v>402</v>
      </c>
      <c r="B2067" t="s">
        <v>148</v>
      </c>
      <c r="C2067" t="s">
        <v>359</v>
      </c>
      <c r="D2067" t="s">
        <v>356</v>
      </c>
      <c r="E2067">
        <v>1054.41630622459</v>
      </c>
      <c r="F2067">
        <v>96.953432774368693</v>
      </c>
      <c r="G2067">
        <v>54.909960860722101</v>
      </c>
      <c r="H2067">
        <v>34.480958459607798</v>
      </c>
      <c r="I2067">
        <v>86.920796129455994</v>
      </c>
      <c r="J2067">
        <v>254.423901181041</v>
      </c>
    </row>
    <row r="2068" spans="1:10">
      <c r="A2068" t="s">
        <v>402</v>
      </c>
      <c r="B2068" t="s">
        <v>148</v>
      </c>
      <c r="C2068" t="s">
        <v>360</v>
      </c>
      <c r="D2068" t="s">
        <v>355</v>
      </c>
      <c r="E2068">
        <v>1704.4104229065899</v>
      </c>
      <c r="F2068">
        <v>148.52767199355301</v>
      </c>
      <c r="G2068">
        <v>22.3240221057425</v>
      </c>
      <c r="H2068">
        <v>17.388663654775499</v>
      </c>
      <c r="I2068">
        <v>36.299674179818403</v>
      </c>
      <c r="J2068">
        <v>317.25402647712002</v>
      </c>
    </row>
    <row r="2069" spans="1:10">
      <c r="A2069" t="s">
        <v>402</v>
      </c>
      <c r="B2069" t="s">
        <v>148</v>
      </c>
      <c r="C2069" t="s">
        <v>360</v>
      </c>
      <c r="D2069" t="s">
        <v>356</v>
      </c>
      <c r="E2069">
        <v>1704.4104229065599</v>
      </c>
      <c r="F2069">
        <v>149.011314110184</v>
      </c>
      <c r="G2069">
        <v>22.437064317248701</v>
      </c>
      <c r="H2069">
        <v>17.3983266046409</v>
      </c>
      <c r="I2069">
        <v>35.451518723901401</v>
      </c>
      <c r="J2069">
        <v>421.40760002033102</v>
      </c>
    </row>
    <row r="2070" spans="1:10">
      <c r="A2070" t="s">
        <v>402</v>
      </c>
      <c r="B2070" t="s">
        <v>149</v>
      </c>
      <c r="C2070" t="s">
        <v>359</v>
      </c>
      <c r="D2070" t="s">
        <v>355</v>
      </c>
      <c r="E2070">
        <v>574.58051191327695</v>
      </c>
      <c r="F2070">
        <v>40.644075273633298</v>
      </c>
      <c r="G2070">
        <v>120.628339486493</v>
      </c>
      <c r="H2070">
        <v>34.9326743836614</v>
      </c>
      <c r="I2070">
        <v>194.185367309382</v>
      </c>
      <c r="J2070">
        <v>120.168804244521</v>
      </c>
    </row>
    <row r="2071" spans="1:10">
      <c r="A2071" t="s">
        <v>402</v>
      </c>
      <c r="B2071" t="s">
        <v>149</v>
      </c>
      <c r="C2071" t="s">
        <v>359</v>
      </c>
      <c r="D2071" t="s">
        <v>356</v>
      </c>
      <c r="E2071">
        <v>574.58051191328104</v>
      </c>
      <c r="F2071">
        <v>40.852119748048601</v>
      </c>
      <c r="G2071">
        <v>121.080992901287</v>
      </c>
      <c r="H2071">
        <v>34.9232011114619</v>
      </c>
      <c r="I2071">
        <v>192.712555731202</v>
      </c>
      <c r="J2071">
        <v>145.01153287974</v>
      </c>
    </row>
    <row r="2072" spans="1:10">
      <c r="A2072" t="s">
        <v>402</v>
      </c>
      <c r="B2072" t="s">
        <v>149</v>
      </c>
      <c r="C2072" t="s">
        <v>360</v>
      </c>
      <c r="D2072" t="s">
        <v>355</v>
      </c>
      <c r="E2072">
        <v>1646.40428134682</v>
      </c>
      <c r="F2072">
        <v>117.329466964112</v>
      </c>
      <c r="G2072">
        <v>43.909886279210397</v>
      </c>
      <c r="H2072">
        <v>22.0691729560182</v>
      </c>
      <c r="I2072">
        <v>70.713914826008093</v>
      </c>
      <c r="J2072">
        <v>295.90461050210001</v>
      </c>
    </row>
    <row r="2073" spans="1:10">
      <c r="A2073" t="s">
        <v>402</v>
      </c>
      <c r="B2073" t="s">
        <v>149</v>
      </c>
      <c r="C2073" t="s">
        <v>360</v>
      </c>
      <c r="D2073" t="s">
        <v>356</v>
      </c>
      <c r="E2073">
        <v>1646.40428134683</v>
      </c>
      <c r="F2073">
        <v>117.89555787223</v>
      </c>
      <c r="G2073">
        <v>44.050495522326102</v>
      </c>
      <c r="H2073">
        <v>22.074051621178199</v>
      </c>
      <c r="I2073">
        <v>70.072853875110695</v>
      </c>
      <c r="J2073">
        <v>387.03202828382098</v>
      </c>
    </row>
    <row r="2074" spans="1:10">
      <c r="A2074" t="s">
        <v>402</v>
      </c>
      <c r="B2074" t="s">
        <v>150</v>
      </c>
      <c r="C2074" t="s">
        <v>359</v>
      </c>
      <c r="D2074" t="s">
        <v>355</v>
      </c>
      <c r="E2074">
        <v>861.28613869354797</v>
      </c>
      <c r="F2074">
        <v>142.894783853392</v>
      </c>
      <c r="G2074">
        <v>79.811899180149894</v>
      </c>
      <c r="H2074">
        <v>18.545581712199901</v>
      </c>
      <c r="I2074">
        <v>128.97700108262501</v>
      </c>
      <c r="J2074">
        <v>330.09855663266598</v>
      </c>
    </row>
    <row r="2075" spans="1:10">
      <c r="A2075" t="s">
        <v>402</v>
      </c>
      <c r="B2075" t="s">
        <v>150</v>
      </c>
      <c r="C2075" t="s">
        <v>359</v>
      </c>
      <c r="D2075" t="s">
        <v>356</v>
      </c>
      <c r="E2075">
        <v>861.28613869354297</v>
      </c>
      <c r="F2075">
        <v>143.164528261344</v>
      </c>
      <c r="G2075">
        <v>80.2345461592313</v>
      </c>
      <c r="H2075">
        <v>18.5600573959481</v>
      </c>
      <c r="I2075">
        <v>127.380808235611</v>
      </c>
      <c r="J2075">
        <v>306.24615890543998</v>
      </c>
    </row>
    <row r="2076" spans="1:10">
      <c r="A2076" t="s">
        <v>402</v>
      </c>
      <c r="B2076" t="s">
        <v>150</v>
      </c>
      <c r="C2076" t="s">
        <v>360</v>
      </c>
      <c r="D2076" t="s">
        <v>355</v>
      </c>
      <c r="E2076">
        <v>2047.4633442030099</v>
      </c>
      <c r="F2076">
        <v>180.846465901887</v>
      </c>
      <c r="G2076">
        <v>30.780586415616</v>
      </c>
      <c r="H2076">
        <v>14.4273491698172</v>
      </c>
      <c r="I2076">
        <v>49.751738518078703</v>
      </c>
      <c r="J2076">
        <v>381.09749145091098</v>
      </c>
    </row>
    <row r="2077" spans="1:10">
      <c r="A2077" t="s">
        <v>402</v>
      </c>
      <c r="B2077" t="s">
        <v>150</v>
      </c>
      <c r="C2077" t="s">
        <v>360</v>
      </c>
      <c r="D2077" t="s">
        <v>356</v>
      </c>
      <c r="E2077">
        <v>2047.4633442029899</v>
      </c>
      <c r="F2077">
        <v>181.46243074080101</v>
      </c>
      <c r="G2077">
        <v>30.889626575113802</v>
      </c>
      <c r="H2077">
        <v>14.4317500753716</v>
      </c>
      <c r="I2077">
        <v>49.008540747373502</v>
      </c>
      <c r="J2077">
        <v>496.19723653273297</v>
      </c>
    </row>
    <row r="2078" spans="1:10">
      <c r="A2078" t="s">
        <v>402</v>
      </c>
      <c r="B2078" t="s">
        <v>151</v>
      </c>
      <c r="C2078" t="s">
        <v>359</v>
      </c>
      <c r="D2078" t="s">
        <v>355</v>
      </c>
      <c r="E2078">
        <v>898.94094246490999</v>
      </c>
      <c r="F2078">
        <v>179.17135144839099</v>
      </c>
      <c r="G2078">
        <v>58.189386862948702</v>
      </c>
      <c r="H2078">
        <v>42.6817342499806</v>
      </c>
      <c r="I2078">
        <v>94.455339488653607</v>
      </c>
      <c r="J2078">
        <v>514.15975445312199</v>
      </c>
    </row>
    <row r="2079" spans="1:10">
      <c r="A2079" t="s">
        <v>402</v>
      </c>
      <c r="B2079" t="s">
        <v>151</v>
      </c>
      <c r="C2079" t="s">
        <v>359</v>
      </c>
      <c r="D2079" t="s">
        <v>356</v>
      </c>
      <c r="E2079">
        <v>898.94094246490499</v>
      </c>
      <c r="F2079">
        <v>179.54785615331801</v>
      </c>
      <c r="G2079">
        <v>58.633678853848899</v>
      </c>
      <c r="H2079">
        <v>42.699139700153403</v>
      </c>
      <c r="I2079">
        <v>92.856141068752905</v>
      </c>
      <c r="J2079">
        <v>466.99697877371699</v>
      </c>
    </row>
    <row r="2080" spans="1:10">
      <c r="A2080" t="s">
        <v>402</v>
      </c>
      <c r="B2080" t="s">
        <v>151</v>
      </c>
      <c r="C2080" t="s">
        <v>360</v>
      </c>
      <c r="D2080" t="s">
        <v>355</v>
      </c>
      <c r="E2080">
        <v>947.99573534005299</v>
      </c>
      <c r="F2080">
        <v>133.697021093849</v>
      </c>
      <c r="G2080">
        <v>23.012302439195899</v>
      </c>
      <c r="H2080">
        <v>28.5412714931797</v>
      </c>
      <c r="I2080">
        <v>37.251526367612499</v>
      </c>
      <c r="J2080">
        <v>401.83067939693899</v>
      </c>
    </row>
    <row r="2081" spans="1:10">
      <c r="A2081" t="s">
        <v>402</v>
      </c>
      <c r="B2081" t="s">
        <v>151</v>
      </c>
      <c r="C2081" t="s">
        <v>360</v>
      </c>
      <c r="D2081" t="s">
        <v>356</v>
      </c>
      <c r="E2081">
        <v>947.99573534006697</v>
      </c>
      <c r="F2081">
        <v>134.31780683629501</v>
      </c>
      <c r="G2081">
        <v>23.130837907930999</v>
      </c>
      <c r="H2081">
        <v>28.551678137136399</v>
      </c>
      <c r="I2081">
        <v>36.676889009628098</v>
      </c>
      <c r="J2081">
        <v>492.549137106442</v>
      </c>
    </row>
    <row r="2082" spans="1:10">
      <c r="A2082" t="s">
        <v>402</v>
      </c>
      <c r="B2082" t="s">
        <v>152</v>
      </c>
      <c r="C2082" t="s">
        <v>359</v>
      </c>
      <c r="D2082" t="s">
        <v>355</v>
      </c>
      <c r="E2082">
        <v>649.98596362431499</v>
      </c>
      <c r="F2082">
        <v>160.36192556183099</v>
      </c>
      <c r="G2082">
        <v>57.419187527763803</v>
      </c>
      <c r="H2082">
        <v>36.397277794422301</v>
      </c>
      <c r="I2082">
        <v>92.921889410517196</v>
      </c>
      <c r="J2082">
        <v>430.794599492999</v>
      </c>
    </row>
    <row r="2083" spans="1:10">
      <c r="A2083" t="s">
        <v>402</v>
      </c>
      <c r="B2083" t="s">
        <v>152</v>
      </c>
      <c r="C2083" t="s">
        <v>359</v>
      </c>
      <c r="D2083" t="s">
        <v>356</v>
      </c>
      <c r="E2083">
        <v>649.985963624345</v>
      </c>
      <c r="F2083">
        <v>160.56367736838399</v>
      </c>
      <c r="G2083">
        <v>57.796092815260501</v>
      </c>
      <c r="H2083">
        <v>36.414613035009403</v>
      </c>
      <c r="I2083">
        <v>91.699908446182505</v>
      </c>
      <c r="J2083">
        <v>436.17231118101</v>
      </c>
    </row>
    <row r="2084" spans="1:10">
      <c r="A2084" t="s">
        <v>402</v>
      </c>
      <c r="B2084" t="s">
        <v>152</v>
      </c>
      <c r="C2084" t="s">
        <v>360</v>
      </c>
      <c r="D2084" t="s">
        <v>355</v>
      </c>
      <c r="E2084">
        <v>579.52868743686895</v>
      </c>
      <c r="F2084">
        <v>122.686509105331</v>
      </c>
      <c r="G2084">
        <v>19.456101198438802</v>
      </c>
      <c r="H2084">
        <v>23.675463641253</v>
      </c>
      <c r="I2084">
        <v>31.4681958685713</v>
      </c>
      <c r="J2084">
        <v>312.95140030346101</v>
      </c>
    </row>
    <row r="2085" spans="1:10">
      <c r="A2085" t="s">
        <v>402</v>
      </c>
      <c r="B2085" t="s">
        <v>152</v>
      </c>
      <c r="C2085" t="s">
        <v>360</v>
      </c>
      <c r="D2085" t="s">
        <v>356</v>
      </c>
      <c r="E2085">
        <v>579.52868743688202</v>
      </c>
      <c r="F2085">
        <v>123.001222660107</v>
      </c>
      <c r="G2085">
        <v>19.562991037814001</v>
      </c>
      <c r="H2085">
        <v>23.684973613971</v>
      </c>
      <c r="I2085">
        <v>31.0513292394781</v>
      </c>
      <c r="J2085">
        <v>406.73765943528002</v>
      </c>
    </row>
    <row r="2086" spans="1:10">
      <c r="A2086" t="s">
        <v>402</v>
      </c>
      <c r="B2086" t="s">
        <v>153</v>
      </c>
      <c r="C2086" t="s">
        <v>359</v>
      </c>
      <c r="D2086" t="s">
        <v>355</v>
      </c>
      <c r="E2086">
        <v>316.70989035872202</v>
      </c>
      <c r="F2086">
        <v>141.84815051000999</v>
      </c>
      <c r="G2086">
        <v>53.145973828038798</v>
      </c>
      <c r="H2086">
        <v>54.868763288272604</v>
      </c>
      <c r="I2086">
        <v>85.932067784808893</v>
      </c>
      <c r="J2086">
        <v>477.412992811084</v>
      </c>
    </row>
    <row r="2087" spans="1:10">
      <c r="A2087" t="s">
        <v>402</v>
      </c>
      <c r="B2087" t="s">
        <v>153</v>
      </c>
      <c r="C2087" t="s">
        <v>359</v>
      </c>
      <c r="D2087" t="s">
        <v>356</v>
      </c>
      <c r="E2087">
        <v>316.709890358731</v>
      </c>
      <c r="F2087">
        <v>142.24420693295599</v>
      </c>
      <c r="G2087">
        <v>53.526748456437097</v>
      </c>
      <c r="H2087">
        <v>54.886014061397603</v>
      </c>
      <c r="I2087">
        <v>85.044810980259996</v>
      </c>
      <c r="J2087">
        <v>440.85385289755101</v>
      </c>
    </row>
    <row r="2088" spans="1:10">
      <c r="A2088" t="s">
        <v>402</v>
      </c>
      <c r="B2088" t="s">
        <v>153</v>
      </c>
      <c r="C2088" t="s">
        <v>360</v>
      </c>
      <c r="D2088" t="s">
        <v>355</v>
      </c>
      <c r="E2088">
        <v>464.30800768971801</v>
      </c>
      <c r="F2088">
        <v>117.14234968692401</v>
      </c>
      <c r="G2088">
        <v>22.339924591379202</v>
      </c>
      <c r="H2088">
        <v>26.234899535895401</v>
      </c>
      <c r="I2088">
        <v>35.671033809663903</v>
      </c>
      <c r="J2088">
        <v>391.69696716636003</v>
      </c>
    </row>
    <row r="2089" spans="1:10">
      <c r="A2089" t="s">
        <v>402</v>
      </c>
      <c r="B2089" t="s">
        <v>153</v>
      </c>
      <c r="C2089" t="s">
        <v>360</v>
      </c>
      <c r="D2089" t="s">
        <v>356</v>
      </c>
      <c r="E2089">
        <v>464.30800768972603</v>
      </c>
      <c r="F2089">
        <v>117.78651229809201</v>
      </c>
      <c r="G2089">
        <v>22.455092101145301</v>
      </c>
      <c r="H2089">
        <v>26.244606967032698</v>
      </c>
      <c r="I2089">
        <v>36.074585015601002</v>
      </c>
      <c r="J2089">
        <v>475.97840570711401</v>
      </c>
    </row>
    <row r="2090" spans="1:10">
      <c r="A2090" t="s">
        <v>402</v>
      </c>
      <c r="B2090" t="s">
        <v>154</v>
      </c>
      <c r="C2090" t="s">
        <v>359</v>
      </c>
      <c r="D2090" t="s">
        <v>355</v>
      </c>
      <c r="E2090">
        <v>400.811506785814</v>
      </c>
      <c r="F2090">
        <v>87.990017252923394</v>
      </c>
      <c r="G2090">
        <v>29.592187132573098</v>
      </c>
      <c r="H2090">
        <v>28.098152699694602</v>
      </c>
      <c r="I2090">
        <v>47.999819384000901</v>
      </c>
      <c r="J2090">
        <v>912.67477359145403</v>
      </c>
    </row>
    <row r="2091" spans="1:10">
      <c r="A2091" t="s">
        <v>402</v>
      </c>
      <c r="B2091" t="s">
        <v>154</v>
      </c>
      <c r="C2091" t="s">
        <v>359</v>
      </c>
      <c r="D2091" t="s">
        <v>356</v>
      </c>
      <c r="E2091">
        <v>400.81150678583901</v>
      </c>
      <c r="F2091">
        <v>88.390004860158399</v>
      </c>
      <c r="G2091">
        <v>29.962902899127702</v>
      </c>
      <c r="H2091">
        <v>28.1227620538066</v>
      </c>
      <c r="I2091">
        <v>48.138829035923401</v>
      </c>
      <c r="J2091">
        <v>879.53692451542304</v>
      </c>
    </row>
    <row r="2092" spans="1:10">
      <c r="A2092" t="s">
        <v>402</v>
      </c>
      <c r="B2092" t="s">
        <v>154</v>
      </c>
      <c r="C2092" t="s">
        <v>360</v>
      </c>
      <c r="D2092" t="s">
        <v>355</v>
      </c>
      <c r="E2092">
        <v>147.50131455230201</v>
      </c>
      <c r="F2092">
        <v>30.5800847661909</v>
      </c>
      <c r="G2092">
        <v>18.367008953328298</v>
      </c>
      <c r="H2092">
        <v>21.0876900215742</v>
      </c>
      <c r="I2092">
        <v>28.523015873901802</v>
      </c>
      <c r="J2092">
        <v>309.67199794612401</v>
      </c>
    </row>
    <row r="2093" spans="1:10">
      <c r="A2093" t="s">
        <v>402</v>
      </c>
      <c r="B2093" t="s">
        <v>154</v>
      </c>
      <c r="C2093" t="s">
        <v>360</v>
      </c>
      <c r="D2093" t="s">
        <v>356</v>
      </c>
      <c r="E2093">
        <v>147.50131455231499</v>
      </c>
      <c r="F2093">
        <v>30.668350854630699</v>
      </c>
      <c r="G2093">
        <v>18.644006223502299</v>
      </c>
      <c r="H2093">
        <v>21.101550460173101</v>
      </c>
      <c r="I2093">
        <v>31.044756348594099</v>
      </c>
      <c r="J2093">
        <v>300.090475455557</v>
      </c>
    </row>
    <row r="2094" spans="1:10">
      <c r="A2094" t="s">
        <v>402</v>
      </c>
      <c r="B2094" t="s">
        <v>155</v>
      </c>
      <c r="C2094" t="s">
        <v>359</v>
      </c>
      <c r="D2094" t="s">
        <v>355</v>
      </c>
      <c r="E2094">
        <v>285.21787303588502</v>
      </c>
      <c r="F2094">
        <v>97.763575645630496</v>
      </c>
      <c r="G2094">
        <v>26.9199617404688</v>
      </c>
      <c r="H2094">
        <v>54.903481287420597</v>
      </c>
      <c r="I2094">
        <v>43.681206401718299</v>
      </c>
      <c r="J2094">
        <v>863.68039953220296</v>
      </c>
    </row>
    <row r="2095" spans="1:10">
      <c r="A2095" t="s">
        <v>402</v>
      </c>
      <c r="B2095" t="s">
        <v>155</v>
      </c>
      <c r="C2095" t="s">
        <v>359</v>
      </c>
      <c r="D2095" t="s">
        <v>356</v>
      </c>
      <c r="E2095">
        <v>285.21787303604901</v>
      </c>
      <c r="F2095">
        <v>98.139400372891004</v>
      </c>
      <c r="G2095">
        <v>27.290728128802101</v>
      </c>
      <c r="H2095">
        <v>54.928667079869797</v>
      </c>
      <c r="I2095">
        <v>44.000461814375498</v>
      </c>
      <c r="J2095">
        <v>823.03153871053098</v>
      </c>
    </row>
    <row r="2096" spans="1:10">
      <c r="A2096" t="s">
        <v>402</v>
      </c>
      <c r="B2096" t="s">
        <v>155</v>
      </c>
      <c r="C2096" t="s">
        <v>360</v>
      </c>
      <c r="D2096" t="s">
        <v>355</v>
      </c>
      <c r="E2096">
        <v>101.144258983409</v>
      </c>
      <c r="F2096">
        <v>36.530376119631498</v>
      </c>
      <c r="G2096">
        <v>17.569248269082301</v>
      </c>
      <c r="H2096">
        <v>26.486507609909399</v>
      </c>
      <c r="I2096">
        <v>27.215427647260299</v>
      </c>
      <c r="J2096">
        <v>311.11206256206998</v>
      </c>
    </row>
    <row r="2097" spans="1:10">
      <c r="A2097" t="s">
        <v>402</v>
      </c>
      <c r="B2097" t="s">
        <v>155</v>
      </c>
      <c r="C2097" t="s">
        <v>360</v>
      </c>
      <c r="D2097" t="s">
        <v>356</v>
      </c>
      <c r="E2097">
        <v>101.144258983451</v>
      </c>
      <c r="F2097">
        <v>36.615226164311999</v>
      </c>
      <c r="G2097">
        <v>17.8506537204381</v>
      </c>
      <c r="H2097">
        <v>26.500509196867899</v>
      </c>
      <c r="I2097">
        <v>29.8203527393356</v>
      </c>
      <c r="J2097">
        <v>290.35819853790002</v>
      </c>
    </row>
    <row r="2098" spans="1:10">
      <c r="A2098" t="s">
        <v>402</v>
      </c>
      <c r="B2098" t="s">
        <v>156</v>
      </c>
      <c r="C2098" t="s">
        <v>359</v>
      </c>
      <c r="D2098" t="s">
        <v>355</v>
      </c>
      <c r="E2098">
        <v>568.50213716354301</v>
      </c>
      <c r="F2098">
        <v>98.862920255408795</v>
      </c>
      <c r="G2098">
        <v>21.524294438291101</v>
      </c>
      <c r="H2098">
        <v>32.675989071968601</v>
      </c>
      <c r="I2098">
        <v>35.757947375396803</v>
      </c>
      <c r="J2098">
        <v>918.74460384658903</v>
      </c>
    </row>
    <row r="2099" spans="1:10">
      <c r="A2099" t="s">
        <v>402</v>
      </c>
      <c r="B2099" t="s">
        <v>156</v>
      </c>
      <c r="C2099" t="s">
        <v>359</v>
      </c>
      <c r="D2099" t="s">
        <v>356</v>
      </c>
      <c r="E2099">
        <v>568.50213716349595</v>
      </c>
      <c r="F2099">
        <v>99.279982569829201</v>
      </c>
      <c r="G2099">
        <v>21.976803550183799</v>
      </c>
      <c r="H2099">
        <v>32.699445429563703</v>
      </c>
      <c r="I2099">
        <v>34.8571770057357</v>
      </c>
      <c r="J2099">
        <v>877.65769337798997</v>
      </c>
    </row>
    <row r="2100" spans="1:10">
      <c r="A2100" t="s">
        <v>402</v>
      </c>
      <c r="B2100" t="s">
        <v>156</v>
      </c>
      <c r="C2100" t="s">
        <v>360</v>
      </c>
      <c r="D2100" t="s">
        <v>355</v>
      </c>
      <c r="E2100">
        <v>247.37016830151899</v>
      </c>
      <c r="F2100">
        <v>35.805289131571101</v>
      </c>
      <c r="G2100">
        <v>12.788764231803199</v>
      </c>
      <c r="H2100">
        <v>21.6418415471096</v>
      </c>
      <c r="I2100">
        <v>19.595059014467001</v>
      </c>
      <c r="J2100">
        <v>312.02815769746002</v>
      </c>
    </row>
    <row r="2101" spans="1:10">
      <c r="A2101" t="s">
        <v>402</v>
      </c>
      <c r="B2101" t="s">
        <v>156</v>
      </c>
      <c r="C2101" t="s">
        <v>360</v>
      </c>
      <c r="D2101" t="s">
        <v>356</v>
      </c>
      <c r="E2101">
        <v>247.37016830149801</v>
      </c>
      <c r="F2101">
        <v>35.900906972618898</v>
      </c>
      <c r="G2101">
        <v>13.3532881374643</v>
      </c>
      <c r="H2101">
        <v>21.653943534600501</v>
      </c>
      <c r="I2101">
        <v>22.710539344744099</v>
      </c>
      <c r="J2101">
        <v>299.78329839072501</v>
      </c>
    </row>
    <row r="2102" spans="1:10">
      <c r="A2102" t="s">
        <v>402</v>
      </c>
      <c r="B2102" t="s">
        <v>157</v>
      </c>
      <c r="C2102" t="s">
        <v>359</v>
      </c>
      <c r="D2102" t="s">
        <v>355</v>
      </c>
      <c r="E2102">
        <v>723.49993892405098</v>
      </c>
      <c r="F2102">
        <v>107.819422301312</v>
      </c>
      <c r="G2102">
        <v>12.9799579145786</v>
      </c>
      <c r="H2102">
        <v>57.782627180071998</v>
      </c>
      <c r="I2102">
        <v>21.987512190083098</v>
      </c>
      <c r="J2102">
        <v>869.43587058562503</v>
      </c>
    </row>
    <row r="2103" spans="1:10">
      <c r="A2103" t="s">
        <v>402</v>
      </c>
      <c r="B2103" t="s">
        <v>157</v>
      </c>
      <c r="C2103" t="s">
        <v>359</v>
      </c>
      <c r="D2103" t="s">
        <v>356</v>
      </c>
      <c r="E2103">
        <v>723.49993892392695</v>
      </c>
      <c r="F2103">
        <v>108.21652085609701</v>
      </c>
      <c r="G2103">
        <v>13.411119288332101</v>
      </c>
      <c r="H2103">
        <v>57.807797445324297</v>
      </c>
      <c r="I2103">
        <v>22.006798416685399</v>
      </c>
      <c r="J2103">
        <v>822.34526322777299</v>
      </c>
    </row>
    <row r="2104" spans="1:10">
      <c r="A2104" t="s">
        <v>402</v>
      </c>
      <c r="B2104" t="s">
        <v>157</v>
      </c>
      <c r="C2104" t="s">
        <v>360</v>
      </c>
      <c r="D2104" t="s">
        <v>355</v>
      </c>
      <c r="E2104">
        <v>259.01227000448802</v>
      </c>
      <c r="F2104">
        <v>38.426198826940698</v>
      </c>
      <c r="G2104">
        <v>12.0408694533469</v>
      </c>
      <c r="H2104">
        <v>26.9675649127112</v>
      </c>
      <c r="I2104">
        <v>17.928803086826399</v>
      </c>
      <c r="J2104">
        <v>312.35666578901998</v>
      </c>
    </row>
    <row r="2105" spans="1:10">
      <c r="A2105" t="s">
        <v>402</v>
      </c>
      <c r="B2105" t="s">
        <v>157</v>
      </c>
      <c r="C2105" t="s">
        <v>360</v>
      </c>
      <c r="D2105" t="s">
        <v>356</v>
      </c>
      <c r="E2105">
        <v>259.01227000445101</v>
      </c>
      <c r="F2105">
        <v>38.514446141105097</v>
      </c>
      <c r="G2105">
        <v>12.5724752375496</v>
      </c>
      <c r="H2105">
        <v>26.9800965304578</v>
      </c>
      <c r="I2105">
        <v>21.865867916408501</v>
      </c>
      <c r="J2105">
        <v>290.11909037427603</v>
      </c>
    </row>
    <row r="2106" spans="1:10">
      <c r="A2106" t="s">
        <v>402</v>
      </c>
      <c r="B2106" t="s">
        <v>158</v>
      </c>
      <c r="C2106" t="s">
        <v>359</v>
      </c>
      <c r="D2106" t="s">
        <v>355</v>
      </c>
      <c r="E2106">
        <v>7967.6181241960303</v>
      </c>
      <c r="F2106">
        <v>2314.78430484514</v>
      </c>
      <c r="G2106">
        <v>2000.9918794361099</v>
      </c>
      <c r="H2106">
        <v>4301.4925238327596</v>
      </c>
      <c r="I2106">
        <v>23367.131940509898</v>
      </c>
      <c r="J2106">
        <v>35113.962081685197</v>
      </c>
    </row>
    <row r="2107" spans="1:10">
      <c r="A2107" t="s">
        <v>402</v>
      </c>
      <c r="B2107" t="s">
        <v>158</v>
      </c>
      <c r="C2107" t="s">
        <v>359</v>
      </c>
      <c r="D2107" t="s">
        <v>356</v>
      </c>
      <c r="E2107">
        <v>7967.6181241963804</v>
      </c>
      <c r="F2107">
        <v>2314.9778174703301</v>
      </c>
      <c r="G2107">
        <v>2005.0580132840801</v>
      </c>
      <c r="H2107">
        <v>4301.3290575562096</v>
      </c>
      <c r="I2107">
        <v>23233.317798376102</v>
      </c>
      <c r="J2107">
        <v>36328.753388019402</v>
      </c>
    </row>
    <row r="2108" spans="1:10">
      <c r="A2108" t="s">
        <v>402</v>
      </c>
      <c r="B2108" t="s">
        <v>158</v>
      </c>
      <c r="C2108" t="s">
        <v>360</v>
      </c>
      <c r="D2108" t="s">
        <v>355</v>
      </c>
      <c r="E2108">
        <v>5494.8099070021799</v>
      </c>
      <c r="F2108">
        <v>2176.1584393438202</v>
      </c>
      <c r="G2108">
        <v>768.53983858678203</v>
      </c>
      <c r="H2108">
        <v>4140.8997194984104</v>
      </c>
      <c r="I2108">
        <v>12924.4531485263</v>
      </c>
      <c r="J2108">
        <v>53654.056031026201</v>
      </c>
    </row>
    <row r="2109" spans="1:10">
      <c r="A2109" t="s">
        <v>402</v>
      </c>
      <c r="B2109" t="s">
        <v>158</v>
      </c>
      <c r="C2109" t="s">
        <v>360</v>
      </c>
      <c r="D2109" t="s">
        <v>356</v>
      </c>
      <c r="E2109">
        <v>5494.8099070001999</v>
      </c>
      <c r="F2109">
        <v>2181.7316590198502</v>
      </c>
      <c r="G2109">
        <v>770.04012505783498</v>
      </c>
      <c r="H2109">
        <v>4141.3497595482904</v>
      </c>
      <c r="I2109">
        <v>13252.9925327291</v>
      </c>
      <c r="J2109">
        <v>56094.219624964397</v>
      </c>
    </row>
    <row r="2110" spans="1:10">
      <c r="A2110" t="s">
        <v>402</v>
      </c>
      <c r="B2110" t="s">
        <v>159</v>
      </c>
      <c r="C2110" t="s">
        <v>359</v>
      </c>
      <c r="D2110" t="s">
        <v>355</v>
      </c>
      <c r="E2110">
        <v>3363.9434847575899</v>
      </c>
      <c r="F2110">
        <v>932.64619218288396</v>
      </c>
      <c r="G2110">
        <v>633.05606090799301</v>
      </c>
      <c r="H2110">
        <v>2203.3694122736501</v>
      </c>
      <c r="I2110">
        <v>3219.55271060116</v>
      </c>
      <c r="J2110">
        <v>10028.649822044399</v>
      </c>
    </row>
    <row r="2111" spans="1:10">
      <c r="A2111" t="s">
        <v>402</v>
      </c>
      <c r="B2111" t="s">
        <v>159</v>
      </c>
      <c r="C2111" t="s">
        <v>359</v>
      </c>
      <c r="D2111" t="s">
        <v>356</v>
      </c>
      <c r="E2111">
        <v>3363.9434847572902</v>
      </c>
      <c r="F2111">
        <v>933.92033463096902</v>
      </c>
      <c r="G2111">
        <v>634.63491140103702</v>
      </c>
      <c r="H2111">
        <v>2204.0602477950201</v>
      </c>
      <c r="I2111">
        <v>2921.93692413809</v>
      </c>
      <c r="J2111">
        <v>9634.9052763549807</v>
      </c>
    </row>
    <row r="2112" spans="1:10">
      <c r="A2112" t="s">
        <v>402</v>
      </c>
      <c r="B2112" t="s">
        <v>159</v>
      </c>
      <c r="C2112" t="s">
        <v>360</v>
      </c>
      <c r="D2112" t="s">
        <v>355</v>
      </c>
      <c r="E2112">
        <v>1229.5334634948399</v>
      </c>
      <c r="F2112">
        <v>632.18676377217002</v>
      </c>
      <c r="G2112">
        <v>227.98614894523399</v>
      </c>
      <c r="H2112">
        <v>1082.4880641034299</v>
      </c>
      <c r="I2112">
        <v>1491.40267277011</v>
      </c>
      <c r="J2112">
        <v>14034.041913953701</v>
      </c>
    </row>
    <row r="2113" spans="1:10">
      <c r="A2113" t="s">
        <v>402</v>
      </c>
      <c r="B2113" t="s">
        <v>159</v>
      </c>
      <c r="C2113" t="s">
        <v>360</v>
      </c>
      <c r="D2113" t="s">
        <v>356</v>
      </c>
      <c r="E2113">
        <v>1229.5334634947701</v>
      </c>
      <c r="F2113">
        <v>635.55138132964305</v>
      </c>
      <c r="G2113">
        <v>228.271611910768</v>
      </c>
      <c r="H2113">
        <v>1082.90210641013</v>
      </c>
      <c r="I2113">
        <v>1355.6410050232801</v>
      </c>
      <c r="J2113">
        <v>14398.079041029099</v>
      </c>
    </row>
    <row r="2114" spans="1:10">
      <c r="A2114" t="s">
        <v>402</v>
      </c>
      <c r="B2114" t="s">
        <v>160</v>
      </c>
      <c r="C2114" t="s">
        <v>359</v>
      </c>
      <c r="D2114" t="s">
        <v>355</v>
      </c>
      <c r="E2114">
        <v>5329.84172121556</v>
      </c>
      <c r="F2114">
        <v>1428.7631199330499</v>
      </c>
      <c r="G2114">
        <v>564.76344125597996</v>
      </c>
      <c r="H2114">
        <v>2647.0462806782698</v>
      </c>
      <c r="I2114">
        <v>10066.7011481224</v>
      </c>
      <c r="J2114">
        <v>22897.061221655</v>
      </c>
    </row>
    <row r="2115" spans="1:10">
      <c r="A2115" t="s">
        <v>402</v>
      </c>
      <c r="B2115" t="s">
        <v>160</v>
      </c>
      <c r="C2115" t="s">
        <v>359</v>
      </c>
      <c r="D2115" t="s">
        <v>356</v>
      </c>
      <c r="E2115">
        <v>5329.8417212159802</v>
      </c>
      <c r="F2115">
        <v>1430.9401790864299</v>
      </c>
      <c r="G2115">
        <v>567.75123292986302</v>
      </c>
      <c r="H2115">
        <v>2648.1312445593098</v>
      </c>
      <c r="I2115">
        <v>10425.792856677201</v>
      </c>
      <c r="J2115">
        <v>22990.597321244099</v>
      </c>
    </row>
    <row r="2116" spans="1:10">
      <c r="A2116" t="s">
        <v>402</v>
      </c>
      <c r="B2116" t="s">
        <v>160</v>
      </c>
      <c r="C2116" t="s">
        <v>360</v>
      </c>
      <c r="D2116" t="s">
        <v>355</v>
      </c>
      <c r="E2116">
        <v>4150.0166623363903</v>
      </c>
      <c r="F2116">
        <v>1595.8138526708001</v>
      </c>
      <c r="G2116">
        <v>510.11728366548999</v>
      </c>
      <c r="H2116">
        <v>3336.3623360074598</v>
      </c>
      <c r="I2116">
        <v>14266.162137019601</v>
      </c>
      <c r="J2116">
        <v>38889.078177213698</v>
      </c>
    </row>
    <row r="2117" spans="1:10">
      <c r="A2117" t="s">
        <v>402</v>
      </c>
      <c r="B2117" t="s">
        <v>160</v>
      </c>
      <c r="C2117" t="s">
        <v>360</v>
      </c>
      <c r="D2117" t="s">
        <v>356</v>
      </c>
      <c r="E2117">
        <v>4150.0166623364903</v>
      </c>
      <c r="F2117">
        <v>1600.8309030548701</v>
      </c>
      <c r="G2117">
        <v>511.23495770640602</v>
      </c>
      <c r="H2117">
        <v>3337.5032212738802</v>
      </c>
      <c r="I2117">
        <v>14782.612586904101</v>
      </c>
      <c r="J2117">
        <v>40379.027328699602</v>
      </c>
    </row>
    <row r="2118" spans="1:10">
      <c r="A2118" t="s">
        <v>403</v>
      </c>
      <c r="B2118" t="s">
        <v>136</v>
      </c>
      <c r="C2118" t="s">
        <v>359</v>
      </c>
      <c r="D2118" t="s">
        <v>355</v>
      </c>
      <c r="E2118">
        <v>216.47771525720299</v>
      </c>
      <c r="F2118">
        <v>63.085376170824297</v>
      </c>
      <c r="G2118">
        <v>23.220615208333601</v>
      </c>
      <c r="H2118">
        <v>52.319978140530701</v>
      </c>
      <c r="I2118">
        <v>38.605317434690498</v>
      </c>
      <c r="J2118">
        <v>743.203112371933</v>
      </c>
    </row>
    <row r="2119" spans="1:10">
      <c r="A2119" t="s">
        <v>403</v>
      </c>
      <c r="B2119" t="s">
        <v>136</v>
      </c>
      <c r="C2119" t="s">
        <v>359</v>
      </c>
      <c r="D2119" t="s">
        <v>356</v>
      </c>
      <c r="E2119">
        <v>216.47771525720199</v>
      </c>
      <c r="F2119">
        <v>63.417900809285499</v>
      </c>
      <c r="G2119">
        <v>23.772909801482001</v>
      </c>
      <c r="H2119">
        <v>52.340959689012102</v>
      </c>
      <c r="I2119">
        <v>38.576954215967902</v>
      </c>
      <c r="J2119">
        <v>763.58277317010902</v>
      </c>
    </row>
    <row r="2120" spans="1:10">
      <c r="A2120" t="s">
        <v>403</v>
      </c>
      <c r="B2120" t="s">
        <v>136</v>
      </c>
      <c r="C2120" t="s">
        <v>360</v>
      </c>
      <c r="D2120" t="s">
        <v>355</v>
      </c>
      <c r="E2120">
        <v>202.51105019259001</v>
      </c>
      <c r="F2120">
        <v>33.953650995127703</v>
      </c>
      <c r="G2120">
        <v>8.4560641113993604</v>
      </c>
      <c r="H2120">
        <v>29.417967137322201</v>
      </c>
      <c r="I2120">
        <v>13.9669543128411</v>
      </c>
      <c r="J2120">
        <v>424.002951618444</v>
      </c>
    </row>
    <row r="2121" spans="1:10">
      <c r="A2121" t="s">
        <v>403</v>
      </c>
      <c r="B2121" t="s">
        <v>136</v>
      </c>
      <c r="C2121" t="s">
        <v>360</v>
      </c>
      <c r="D2121" t="s">
        <v>356</v>
      </c>
      <c r="E2121">
        <v>202.511050192586</v>
      </c>
      <c r="F2121">
        <v>34.205197530298598</v>
      </c>
      <c r="G2121">
        <v>8.6134796651927399</v>
      </c>
      <c r="H2121">
        <v>29.429758611066699</v>
      </c>
      <c r="I2121">
        <v>13.9265543382882</v>
      </c>
      <c r="J2121">
        <v>462.56126106940798</v>
      </c>
    </row>
    <row r="2122" spans="1:10">
      <c r="A2122" t="s">
        <v>403</v>
      </c>
      <c r="B2122" t="s">
        <v>137</v>
      </c>
      <c r="C2122" t="s">
        <v>359</v>
      </c>
      <c r="D2122" t="s">
        <v>355</v>
      </c>
      <c r="E2122">
        <v>401.472907471996</v>
      </c>
      <c r="F2122">
        <v>29.306487764020599</v>
      </c>
      <c r="G2122">
        <v>46.969667801195001</v>
      </c>
      <c r="H2122">
        <v>29.262768433061002</v>
      </c>
      <c r="I2122">
        <v>76.022268538881605</v>
      </c>
      <c r="J2122">
        <v>211.87899346881099</v>
      </c>
    </row>
    <row r="2123" spans="1:10">
      <c r="A2123" t="s">
        <v>403</v>
      </c>
      <c r="B2123" t="s">
        <v>137</v>
      </c>
      <c r="C2123" t="s">
        <v>359</v>
      </c>
      <c r="D2123" t="s">
        <v>356</v>
      </c>
      <c r="E2123">
        <v>401.47290747200202</v>
      </c>
      <c r="F2123">
        <v>29.3907774358489</v>
      </c>
      <c r="G2123">
        <v>47.512105910824502</v>
      </c>
      <c r="H2123">
        <v>29.283665080014</v>
      </c>
      <c r="I2123">
        <v>76.115582693250005</v>
      </c>
      <c r="J2123">
        <v>237.978884665782</v>
      </c>
    </row>
    <row r="2124" spans="1:10">
      <c r="A2124" t="s">
        <v>403</v>
      </c>
      <c r="B2124" t="s">
        <v>137</v>
      </c>
      <c r="C2124" t="s">
        <v>360</v>
      </c>
      <c r="D2124" t="s">
        <v>355</v>
      </c>
      <c r="E2124">
        <v>750.06287090478304</v>
      </c>
      <c r="F2124">
        <v>43.869176905751097</v>
      </c>
      <c r="G2124">
        <v>17.659375903763198</v>
      </c>
      <c r="H2124">
        <v>20.133993267124499</v>
      </c>
      <c r="I2124">
        <v>28.5370275217136</v>
      </c>
      <c r="J2124">
        <v>329.280810728044</v>
      </c>
    </row>
    <row r="2125" spans="1:10">
      <c r="A2125" t="s">
        <v>403</v>
      </c>
      <c r="B2125" t="s">
        <v>137</v>
      </c>
      <c r="C2125" t="s">
        <v>360</v>
      </c>
      <c r="D2125" t="s">
        <v>356</v>
      </c>
      <c r="E2125">
        <v>750.06287090477394</v>
      </c>
      <c r="F2125">
        <v>44.233851194949501</v>
      </c>
      <c r="G2125">
        <v>17.823341035088401</v>
      </c>
      <c r="H2125">
        <v>20.146877591053101</v>
      </c>
      <c r="I2125">
        <v>28.529101793921001</v>
      </c>
      <c r="J2125">
        <v>389.23214629254102</v>
      </c>
    </row>
    <row r="2126" spans="1:10">
      <c r="A2126" t="s">
        <v>403</v>
      </c>
      <c r="B2126" t="s">
        <v>138</v>
      </c>
      <c r="C2126" t="s">
        <v>359</v>
      </c>
      <c r="D2126" t="s">
        <v>355</v>
      </c>
      <c r="E2126">
        <v>229.10694146196099</v>
      </c>
      <c r="F2126">
        <v>15.3013023397888</v>
      </c>
      <c r="G2126">
        <v>53.0876195029089</v>
      </c>
      <c r="H2126">
        <v>36.8425495333545</v>
      </c>
      <c r="I2126">
        <v>85.744610404172306</v>
      </c>
      <c r="J2126">
        <v>139.42572120308299</v>
      </c>
    </row>
    <row r="2127" spans="1:10">
      <c r="A2127" t="s">
        <v>403</v>
      </c>
      <c r="B2127" t="s">
        <v>138</v>
      </c>
      <c r="C2127" t="s">
        <v>359</v>
      </c>
      <c r="D2127" t="s">
        <v>356</v>
      </c>
      <c r="E2127">
        <v>229.10694146195701</v>
      </c>
      <c r="F2127">
        <v>15.500472243068799</v>
      </c>
      <c r="G2127">
        <v>53.629575291329999</v>
      </c>
      <c r="H2127">
        <v>36.863702016824803</v>
      </c>
      <c r="I2127">
        <v>85.848570175736597</v>
      </c>
      <c r="J2127">
        <v>151.020413730461</v>
      </c>
    </row>
    <row r="2128" spans="1:10">
      <c r="A2128" t="s">
        <v>403</v>
      </c>
      <c r="B2128" t="s">
        <v>138</v>
      </c>
      <c r="C2128" t="s">
        <v>360</v>
      </c>
      <c r="D2128" t="s">
        <v>355</v>
      </c>
      <c r="E2128">
        <v>645.10543757480298</v>
      </c>
      <c r="F2128">
        <v>38.814919463884799</v>
      </c>
      <c r="G2128">
        <v>20.021361483325698</v>
      </c>
      <c r="H2128">
        <v>22.3719998461311</v>
      </c>
      <c r="I2128">
        <v>32.294763786877702</v>
      </c>
      <c r="J2128">
        <v>344.954115185874</v>
      </c>
    </row>
    <row r="2129" spans="1:10">
      <c r="A2129" t="s">
        <v>403</v>
      </c>
      <c r="B2129" t="s">
        <v>138</v>
      </c>
      <c r="C2129" t="s">
        <v>360</v>
      </c>
      <c r="D2129" t="s">
        <v>356</v>
      </c>
      <c r="E2129">
        <v>645.105437574794</v>
      </c>
      <c r="F2129">
        <v>39.252114641186097</v>
      </c>
      <c r="G2129">
        <v>20.1849149438358</v>
      </c>
      <c r="H2129">
        <v>22.3848574611286</v>
      </c>
      <c r="I2129">
        <v>32.291894542204197</v>
      </c>
      <c r="J2129">
        <v>392.57064313095401</v>
      </c>
    </row>
    <row r="2130" spans="1:10">
      <c r="A2130" t="s">
        <v>403</v>
      </c>
      <c r="B2130" t="s">
        <v>139</v>
      </c>
      <c r="C2130" t="s">
        <v>359</v>
      </c>
      <c r="D2130" t="s">
        <v>355</v>
      </c>
      <c r="E2130">
        <v>402.50028422241098</v>
      </c>
      <c r="F2130">
        <v>43.136619954376002</v>
      </c>
      <c r="G2130">
        <v>46.644590034030998</v>
      </c>
      <c r="H2130">
        <v>29.000505925029799</v>
      </c>
      <c r="I2130">
        <v>75.494395668262698</v>
      </c>
      <c r="J2130">
        <v>270.46920542628902</v>
      </c>
    </row>
    <row r="2131" spans="1:10">
      <c r="A2131" t="s">
        <v>403</v>
      </c>
      <c r="B2131" t="s">
        <v>139</v>
      </c>
      <c r="C2131" t="s">
        <v>359</v>
      </c>
      <c r="D2131" t="s">
        <v>356</v>
      </c>
      <c r="E2131">
        <v>402.500284222414</v>
      </c>
      <c r="F2131">
        <v>43.418666168700199</v>
      </c>
      <c r="G2131">
        <v>47.184737952304502</v>
      </c>
      <c r="H2131">
        <v>29.021459624146001</v>
      </c>
      <c r="I2131">
        <v>75.606890205774704</v>
      </c>
      <c r="J2131">
        <v>277.07863966201302</v>
      </c>
    </row>
    <row r="2132" spans="1:10">
      <c r="A2132" t="s">
        <v>403</v>
      </c>
      <c r="B2132" t="s">
        <v>139</v>
      </c>
      <c r="C2132" t="s">
        <v>360</v>
      </c>
      <c r="D2132" t="s">
        <v>355</v>
      </c>
      <c r="E2132">
        <v>871.46655423262303</v>
      </c>
      <c r="F2132">
        <v>52.3181178827897</v>
      </c>
      <c r="G2132">
        <v>17.4845679442525</v>
      </c>
      <c r="H2132">
        <v>20.026718380799299</v>
      </c>
      <c r="I2132">
        <v>28.2557922331331</v>
      </c>
      <c r="J2132">
        <v>380.40565213732299</v>
      </c>
    </row>
    <row r="2133" spans="1:10">
      <c r="A2133" t="s">
        <v>403</v>
      </c>
      <c r="B2133" t="s">
        <v>139</v>
      </c>
      <c r="C2133" t="s">
        <v>360</v>
      </c>
      <c r="D2133" t="s">
        <v>356</v>
      </c>
      <c r="E2133">
        <v>871.46655423260404</v>
      </c>
      <c r="F2133">
        <v>52.833733372892901</v>
      </c>
      <c r="G2133">
        <v>17.647934530536499</v>
      </c>
      <c r="H2133">
        <v>20.0393110050675</v>
      </c>
      <c r="I2133">
        <v>28.252401081727399</v>
      </c>
      <c r="J2133">
        <v>447.142734022544</v>
      </c>
    </row>
    <row r="2134" spans="1:10">
      <c r="A2134" t="s">
        <v>403</v>
      </c>
      <c r="B2134" t="s">
        <v>140</v>
      </c>
      <c r="C2134" t="s">
        <v>359</v>
      </c>
      <c r="D2134" t="s">
        <v>355</v>
      </c>
      <c r="E2134">
        <v>826.89634324068197</v>
      </c>
      <c r="F2134">
        <v>76.620588369196298</v>
      </c>
      <c r="G2134">
        <v>43.017311899048103</v>
      </c>
      <c r="H2134">
        <v>32.009071121171502</v>
      </c>
      <c r="I2134">
        <v>69.768319262795202</v>
      </c>
      <c r="J2134">
        <v>490.26887333225602</v>
      </c>
    </row>
    <row r="2135" spans="1:10">
      <c r="A2135" t="s">
        <v>403</v>
      </c>
      <c r="B2135" t="s">
        <v>140</v>
      </c>
      <c r="C2135" t="s">
        <v>359</v>
      </c>
      <c r="D2135" t="s">
        <v>356</v>
      </c>
      <c r="E2135">
        <v>826.89634324064104</v>
      </c>
      <c r="F2135">
        <v>77.034213704967499</v>
      </c>
      <c r="G2135">
        <v>43.565715504649397</v>
      </c>
      <c r="H2135">
        <v>32.0296698606886</v>
      </c>
      <c r="I2135">
        <v>69.821254086470702</v>
      </c>
      <c r="J2135">
        <v>499.21979750677201</v>
      </c>
    </row>
    <row r="2136" spans="1:10">
      <c r="A2136" t="s">
        <v>403</v>
      </c>
      <c r="B2136" t="s">
        <v>140</v>
      </c>
      <c r="C2136" t="s">
        <v>360</v>
      </c>
      <c r="D2136" t="s">
        <v>355</v>
      </c>
      <c r="E2136">
        <v>797.95999363880003</v>
      </c>
      <c r="F2136">
        <v>56.407133833047503</v>
      </c>
      <c r="G2136">
        <v>15.961644880867601</v>
      </c>
      <c r="H2136">
        <v>21.8465779591981</v>
      </c>
      <c r="I2136">
        <v>25.845115953718</v>
      </c>
      <c r="J2136">
        <v>446.43891805564698</v>
      </c>
    </row>
    <row r="2137" spans="1:10">
      <c r="A2137" t="s">
        <v>403</v>
      </c>
      <c r="B2137" t="s">
        <v>140</v>
      </c>
      <c r="C2137" t="s">
        <v>360</v>
      </c>
      <c r="D2137" t="s">
        <v>356</v>
      </c>
      <c r="E2137">
        <v>797.95999363880901</v>
      </c>
      <c r="F2137">
        <v>57.1063660070118</v>
      </c>
      <c r="G2137">
        <v>16.1265801045957</v>
      </c>
      <c r="H2137">
        <v>21.858607622953599</v>
      </c>
      <c r="I2137">
        <v>25.816510735681501</v>
      </c>
      <c r="J2137">
        <v>514.95844880896698</v>
      </c>
    </row>
    <row r="2138" spans="1:10">
      <c r="A2138" t="s">
        <v>403</v>
      </c>
      <c r="B2138" t="s">
        <v>141</v>
      </c>
      <c r="C2138" t="s">
        <v>359</v>
      </c>
      <c r="D2138" t="s">
        <v>355</v>
      </c>
      <c r="E2138">
        <v>265.39526643870198</v>
      </c>
      <c r="F2138">
        <v>53.198723282601698</v>
      </c>
      <c r="G2138">
        <v>21.998531439754501</v>
      </c>
      <c r="H2138">
        <v>48.884686014311697</v>
      </c>
      <c r="I2138">
        <v>36.746609990066503</v>
      </c>
      <c r="J2138">
        <v>687.17565531646403</v>
      </c>
    </row>
    <row r="2139" spans="1:10">
      <c r="A2139" t="s">
        <v>403</v>
      </c>
      <c r="B2139" t="s">
        <v>141</v>
      </c>
      <c r="C2139" t="s">
        <v>359</v>
      </c>
      <c r="D2139" t="s">
        <v>356</v>
      </c>
      <c r="E2139">
        <v>265.39526643876701</v>
      </c>
      <c r="F2139">
        <v>53.804066531047397</v>
      </c>
      <c r="G2139">
        <v>22.5579050667987</v>
      </c>
      <c r="H2139">
        <v>48.905560453124799</v>
      </c>
      <c r="I2139">
        <v>36.650829088705699</v>
      </c>
      <c r="J2139">
        <v>688.44426286261296</v>
      </c>
    </row>
    <row r="2140" spans="1:10">
      <c r="A2140" t="s">
        <v>403</v>
      </c>
      <c r="B2140" t="s">
        <v>141</v>
      </c>
      <c r="C2140" t="s">
        <v>360</v>
      </c>
      <c r="D2140" t="s">
        <v>355</v>
      </c>
      <c r="E2140">
        <v>160.31058297702199</v>
      </c>
      <c r="F2140">
        <v>31.7510760197198</v>
      </c>
      <c r="G2140">
        <v>8.1824819383267293</v>
      </c>
      <c r="H2140">
        <v>28.570666845938501</v>
      </c>
      <c r="I2140">
        <v>13.5860689290833</v>
      </c>
      <c r="J2140">
        <v>539.17575423682001</v>
      </c>
    </row>
    <row r="2141" spans="1:10">
      <c r="A2141" t="s">
        <v>403</v>
      </c>
      <c r="B2141" t="s">
        <v>141</v>
      </c>
      <c r="C2141" t="s">
        <v>360</v>
      </c>
      <c r="D2141" t="s">
        <v>356</v>
      </c>
      <c r="E2141">
        <v>160.31058297697999</v>
      </c>
      <c r="F2141">
        <v>32.741938447059397</v>
      </c>
      <c r="G2141">
        <v>8.3414002827528293</v>
      </c>
      <c r="H2141">
        <v>28.583118721462</v>
      </c>
      <c r="I2141">
        <v>13.4661383999678</v>
      </c>
      <c r="J2141">
        <v>561.73697434260998</v>
      </c>
    </row>
    <row r="2142" spans="1:10">
      <c r="A2142" t="s">
        <v>403</v>
      </c>
      <c r="B2142" t="s">
        <v>142</v>
      </c>
      <c r="C2142" t="s">
        <v>359</v>
      </c>
      <c r="D2142" t="s">
        <v>355</v>
      </c>
      <c r="E2142">
        <v>467.65279595814297</v>
      </c>
      <c r="F2142">
        <v>71.299338779032098</v>
      </c>
      <c r="G2142">
        <v>18.142121675013801</v>
      </c>
      <c r="H2142">
        <v>64.300443965401001</v>
      </c>
      <c r="I2142">
        <v>29.458082825506001</v>
      </c>
      <c r="J2142">
        <v>744.99560802568601</v>
      </c>
    </row>
    <row r="2143" spans="1:10">
      <c r="A2143" t="s">
        <v>403</v>
      </c>
      <c r="B2143" t="s">
        <v>142</v>
      </c>
      <c r="C2143" t="s">
        <v>359</v>
      </c>
      <c r="D2143" t="s">
        <v>356</v>
      </c>
      <c r="E2143">
        <v>467.65279595807698</v>
      </c>
      <c r="F2143">
        <v>71.637203486313993</v>
      </c>
      <c r="G2143">
        <v>18.427976748035199</v>
      </c>
      <c r="H2143">
        <v>64.3211856257752</v>
      </c>
      <c r="I2143">
        <v>29.719119433812399</v>
      </c>
      <c r="J2143">
        <v>764.92109318680696</v>
      </c>
    </row>
    <row r="2144" spans="1:10">
      <c r="A2144" t="s">
        <v>403</v>
      </c>
      <c r="B2144" t="s">
        <v>142</v>
      </c>
      <c r="C2144" t="s">
        <v>360</v>
      </c>
      <c r="D2144" t="s">
        <v>355</v>
      </c>
      <c r="E2144">
        <v>259.546335423752</v>
      </c>
      <c r="F2144">
        <v>36.219393110348904</v>
      </c>
      <c r="G2144">
        <v>7.0502882677644996</v>
      </c>
      <c r="H2144">
        <v>32.355120325270398</v>
      </c>
      <c r="I2144">
        <v>11.4077362338169</v>
      </c>
      <c r="J2144">
        <v>423.32881571457301</v>
      </c>
    </row>
    <row r="2145" spans="1:10">
      <c r="A2145" t="s">
        <v>403</v>
      </c>
      <c r="B2145" t="s">
        <v>142</v>
      </c>
      <c r="C2145" t="s">
        <v>360</v>
      </c>
      <c r="D2145" t="s">
        <v>356</v>
      </c>
      <c r="E2145">
        <v>259.54633542375001</v>
      </c>
      <c r="F2145">
        <v>36.462507253547898</v>
      </c>
      <c r="G2145">
        <v>7.16245189949238</v>
      </c>
      <c r="H2145">
        <v>32.366481461375898</v>
      </c>
      <c r="I2145">
        <v>11.6414430568923</v>
      </c>
      <c r="J2145">
        <v>463.767611220964</v>
      </c>
    </row>
    <row r="2146" spans="1:10">
      <c r="A2146" t="s">
        <v>403</v>
      </c>
      <c r="B2146" t="s">
        <v>143</v>
      </c>
      <c r="C2146" t="s">
        <v>359</v>
      </c>
      <c r="D2146" t="s">
        <v>355</v>
      </c>
      <c r="E2146">
        <v>945.02221234346405</v>
      </c>
      <c r="F2146">
        <v>72.610771833875305</v>
      </c>
      <c r="G2146">
        <v>35.118944310019401</v>
      </c>
      <c r="H2146">
        <v>57.1020182880779</v>
      </c>
      <c r="I2146">
        <v>56.108892161357602</v>
      </c>
      <c r="J2146">
        <v>432.81796010234302</v>
      </c>
    </row>
    <row r="2147" spans="1:10">
      <c r="A2147" t="s">
        <v>403</v>
      </c>
      <c r="B2147" t="s">
        <v>143</v>
      </c>
      <c r="C2147" t="s">
        <v>359</v>
      </c>
      <c r="D2147" t="s">
        <v>356</v>
      </c>
      <c r="E2147">
        <v>945.02221234344097</v>
      </c>
      <c r="F2147">
        <v>72.8017919964269</v>
      </c>
      <c r="G2147">
        <v>35.430159851912599</v>
      </c>
      <c r="H2147">
        <v>57.122053485989397</v>
      </c>
      <c r="I2147">
        <v>57.087926859280898</v>
      </c>
      <c r="J2147">
        <v>461.988130102561</v>
      </c>
    </row>
    <row r="2148" spans="1:10">
      <c r="A2148" t="s">
        <v>403</v>
      </c>
      <c r="B2148" t="s">
        <v>143</v>
      </c>
      <c r="C2148" t="s">
        <v>360</v>
      </c>
      <c r="D2148" t="s">
        <v>355</v>
      </c>
      <c r="E2148">
        <v>847.27935825497605</v>
      </c>
      <c r="F2148">
        <v>52.0151048511973</v>
      </c>
      <c r="G2148">
        <v>14.716596409362101</v>
      </c>
      <c r="H2148">
        <v>26.017277776472699</v>
      </c>
      <c r="I2148">
        <v>22.961779277960201</v>
      </c>
      <c r="J2148">
        <v>343.07991721053202</v>
      </c>
    </row>
    <row r="2149" spans="1:10">
      <c r="A2149" t="s">
        <v>403</v>
      </c>
      <c r="B2149" t="s">
        <v>143</v>
      </c>
      <c r="C2149" t="s">
        <v>360</v>
      </c>
      <c r="D2149" t="s">
        <v>356</v>
      </c>
      <c r="E2149">
        <v>847.27935825495194</v>
      </c>
      <c r="F2149">
        <v>52.350876473015802</v>
      </c>
      <c r="G2149">
        <v>14.8547105753655</v>
      </c>
      <c r="H2149">
        <v>26.0288333047327</v>
      </c>
      <c r="I2149">
        <v>24.479513541340499</v>
      </c>
      <c r="J2149">
        <v>412.97253310766001</v>
      </c>
    </row>
    <row r="2150" spans="1:10">
      <c r="A2150" t="s">
        <v>403</v>
      </c>
      <c r="B2150" t="s">
        <v>144</v>
      </c>
      <c r="C2150" t="s">
        <v>359</v>
      </c>
      <c r="D2150" t="s">
        <v>355</v>
      </c>
      <c r="E2150">
        <v>758.55641193647602</v>
      </c>
      <c r="F2150">
        <v>71.006025063417596</v>
      </c>
      <c r="G2150">
        <v>33.730060019362703</v>
      </c>
      <c r="H2150">
        <v>61.535758941769799</v>
      </c>
      <c r="I2150">
        <v>53.919844984320598</v>
      </c>
      <c r="J2150">
        <v>488.76388975702002</v>
      </c>
    </row>
    <row r="2151" spans="1:10">
      <c r="A2151" t="s">
        <v>403</v>
      </c>
      <c r="B2151" t="s">
        <v>144</v>
      </c>
      <c r="C2151" t="s">
        <v>359</v>
      </c>
      <c r="D2151" t="s">
        <v>356</v>
      </c>
      <c r="E2151">
        <v>758.55641193646295</v>
      </c>
      <c r="F2151">
        <v>71.434547694290401</v>
      </c>
      <c r="G2151">
        <v>34.0366517937411</v>
      </c>
      <c r="H2151">
        <v>61.555926602951601</v>
      </c>
      <c r="I2151">
        <v>54.838996733068903</v>
      </c>
      <c r="J2151">
        <v>495.619230511767</v>
      </c>
    </row>
    <row r="2152" spans="1:10">
      <c r="A2152" t="s">
        <v>403</v>
      </c>
      <c r="B2152" t="s">
        <v>144</v>
      </c>
      <c r="C2152" t="s">
        <v>360</v>
      </c>
      <c r="D2152" t="s">
        <v>355</v>
      </c>
      <c r="E2152">
        <v>734.621349635211</v>
      </c>
      <c r="F2152">
        <v>50.463974699224998</v>
      </c>
      <c r="G2152">
        <v>12.314089821878801</v>
      </c>
      <c r="H2152">
        <v>27.926014794930801</v>
      </c>
      <c r="I2152">
        <v>19.233441889966102</v>
      </c>
      <c r="J2152">
        <v>451.53120046951898</v>
      </c>
    </row>
    <row r="2153" spans="1:10">
      <c r="A2153" t="s">
        <v>403</v>
      </c>
      <c r="B2153" t="s">
        <v>144</v>
      </c>
      <c r="C2153" t="s">
        <v>360</v>
      </c>
      <c r="D2153" t="s">
        <v>356</v>
      </c>
      <c r="E2153">
        <v>734.62134963518702</v>
      </c>
      <c r="F2153">
        <v>51.229111599806203</v>
      </c>
      <c r="G2153">
        <v>12.440591256624399</v>
      </c>
      <c r="H2153">
        <v>27.937092096513801</v>
      </c>
      <c r="I2153">
        <v>20.532827545253699</v>
      </c>
      <c r="J2153">
        <v>508.32001694941903</v>
      </c>
    </row>
    <row r="2154" spans="1:10">
      <c r="A2154" t="s">
        <v>403</v>
      </c>
      <c r="B2154" t="s">
        <v>145</v>
      </c>
      <c r="C2154" t="s">
        <v>359</v>
      </c>
      <c r="D2154" t="s">
        <v>355</v>
      </c>
      <c r="E2154">
        <v>432.77618191739998</v>
      </c>
      <c r="F2154">
        <v>62.1779592913459</v>
      </c>
      <c r="G2154">
        <v>16.417930835308201</v>
      </c>
      <c r="H2154">
        <v>59.415116345167398</v>
      </c>
      <c r="I2154">
        <v>26.7053077811203</v>
      </c>
      <c r="J2154">
        <v>689.29725650049204</v>
      </c>
    </row>
    <row r="2155" spans="1:10">
      <c r="A2155" t="s">
        <v>403</v>
      </c>
      <c r="B2155" t="s">
        <v>145</v>
      </c>
      <c r="C2155" t="s">
        <v>359</v>
      </c>
      <c r="D2155" t="s">
        <v>356</v>
      </c>
      <c r="E2155">
        <v>432.77618191741101</v>
      </c>
      <c r="F2155">
        <v>62.762063033374098</v>
      </c>
      <c r="G2155">
        <v>16.716142419385701</v>
      </c>
      <c r="H2155">
        <v>59.4357784354332</v>
      </c>
      <c r="I2155">
        <v>27.041342082016701</v>
      </c>
      <c r="J2155">
        <v>689.52679306156494</v>
      </c>
    </row>
    <row r="2156" spans="1:10">
      <c r="A2156" t="s">
        <v>403</v>
      </c>
      <c r="B2156" t="s">
        <v>145</v>
      </c>
      <c r="C2156" t="s">
        <v>360</v>
      </c>
      <c r="D2156" t="s">
        <v>355</v>
      </c>
      <c r="E2156">
        <v>197.233797336663</v>
      </c>
      <c r="F2156">
        <v>33.456759095730398</v>
      </c>
      <c r="G2156">
        <v>5.6488785600550804</v>
      </c>
      <c r="H2156">
        <v>30.791235262494101</v>
      </c>
      <c r="I2156">
        <v>9.3694219397245906</v>
      </c>
      <c r="J2156">
        <v>539.19038846888702</v>
      </c>
    </row>
    <row r="2157" spans="1:10">
      <c r="A2157" t="s">
        <v>403</v>
      </c>
      <c r="B2157" t="s">
        <v>145</v>
      </c>
      <c r="C2157" t="s">
        <v>360</v>
      </c>
      <c r="D2157" t="s">
        <v>356</v>
      </c>
      <c r="E2157">
        <v>197.233797336679</v>
      </c>
      <c r="F2157">
        <v>34.422243288302603</v>
      </c>
      <c r="G2157">
        <v>5.7670670842943998</v>
      </c>
      <c r="H2157">
        <v>30.8034085575771</v>
      </c>
      <c r="I2157">
        <v>9.2863247530156201</v>
      </c>
      <c r="J2157">
        <v>562.07489571815097</v>
      </c>
    </row>
    <row r="2158" spans="1:10">
      <c r="A2158" t="s">
        <v>403</v>
      </c>
      <c r="B2158" t="s">
        <v>146</v>
      </c>
      <c r="C2158" t="s">
        <v>359</v>
      </c>
      <c r="D2158" t="s">
        <v>355</v>
      </c>
      <c r="E2158">
        <v>1182.3745758068101</v>
      </c>
      <c r="F2158">
        <v>139.48593782395099</v>
      </c>
      <c r="G2158">
        <v>60.422573995249998</v>
      </c>
      <c r="H2158">
        <v>108.36453093393899</v>
      </c>
      <c r="I2158">
        <v>101.313382532156</v>
      </c>
      <c r="J2158">
        <v>1156.33688170239</v>
      </c>
    </row>
    <row r="2159" spans="1:10">
      <c r="A2159" t="s">
        <v>403</v>
      </c>
      <c r="B2159" t="s">
        <v>146</v>
      </c>
      <c r="C2159" t="s">
        <v>359</v>
      </c>
      <c r="D2159" t="s">
        <v>356</v>
      </c>
      <c r="E2159">
        <v>1182.3745758068501</v>
      </c>
      <c r="F2159">
        <v>139.78891203600699</v>
      </c>
      <c r="G2159">
        <v>61.331101249793598</v>
      </c>
      <c r="H2159">
        <v>108.421131094871</v>
      </c>
      <c r="I2159">
        <v>100.993489186216</v>
      </c>
      <c r="J2159">
        <v>1221.11382939897</v>
      </c>
    </row>
    <row r="2160" spans="1:10">
      <c r="A2160" t="s">
        <v>403</v>
      </c>
      <c r="B2160" t="s">
        <v>146</v>
      </c>
      <c r="C2160" t="s">
        <v>360</v>
      </c>
      <c r="D2160" t="s">
        <v>355</v>
      </c>
      <c r="E2160">
        <v>1202.42611929604</v>
      </c>
      <c r="F2160">
        <v>100.57496552414899</v>
      </c>
      <c r="G2160">
        <v>22.590390269929301</v>
      </c>
      <c r="H2160">
        <v>66.202116449329594</v>
      </c>
      <c r="I2160">
        <v>37.621175536530998</v>
      </c>
      <c r="J2160">
        <v>946.59851436692895</v>
      </c>
    </row>
    <row r="2161" spans="1:10">
      <c r="A2161" t="s">
        <v>403</v>
      </c>
      <c r="B2161" t="s">
        <v>146</v>
      </c>
      <c r="C2161" t="s">
        <v>360</v>
      </c>
      <c r="D2161" t="s">
        <v>356</v>
      </c>
      <c r="E2161">
        <v>1202.4261192960901</v>
      </c>
      <c r="F2161">
        <v>101.145310668216</v>
      </c>
      <c r="G2161">
        <v>22.863371206005802</v>
      </c>
      <c r="H2161">
        <v>66.236634562922006</v>
      </c>
      <c r="I2161">
        <v>37.390878557548703</v>
      </c>
      <c r="J2161">
        <v>1082.17690444206</v>
      </c>
    </row>
    <row r="2162" spans="1:10">
      <c r="A2162" t="s">
        <v>403</v>
      </c>
      <c r="B2162" t="s">
        <v>147</v>
      </c>
      <c r="C2162" t="s">
        <v>359</v>
      </c>
      <c r="D2162" t="s">
        <v>355</v>
      </c>
      <c r="E2162">
        <v>546.67197488151703</v>
      </c>
      <c r="F2162">
        <v>184.73301559485401</v>
      </c>
      <c r="G2162">
        <v>60.095146527593698</v>
      </c>
      <c r="H2162">
        <v>100.786472957163</v>
      </c>
      <c r="I2162">
        <v>97.953813967242894</v>
      </c>
      <c r="J2162">
        <v>531.02188969532403</v>
      </c>
    </row>
    <row r="2163" spans="1:10">
      <c r="A2163" t="s">
        <v>403</v>
      </c>
      <c r="B2163" t="s">
        <v>147</v>
      </c>
      <c r="C2163" t="s">
        <v>359</v>
      </c>
      <c r="D2163" t="s">
        <v>356</v>
      </c>
      <c r="E2163">
        <v>546.67197488158502</v>
      </c>
      <c r="F2163">
        <v>185.02713501378699</v>
      </c>
      <c r="G2163">
        <v>60.650341328495401</v>
      </c>
      <c r="H2163">
        <v>100.809465517978</v>
      </c>
      <c r="I2163">
        <v>97.816318134755804</v>
      </c>
      <c r="J2163">
        <v>579.92898402198898</v>
      </c>
    </row>
    <row r="2164" spans="1:10">
      <c r="A2164" t="s">
        <v>403</v>
      </c>
      <c r="B2164" t="s">
        <v>147</v>
      </c>
      <c r="C2164" t="s">
        <v>360</v>
      </c>
      <c r="D2164" t="s">
        <v>355</v>
      </c>
      <c r="E2164">
        <v>646.60124439241395</v>
      </c>
      <c r="F2164">
        <v>146.143718842531</v>
      </c>
      <c r="G2164">
        <v>21.499869657914001</v>
      </c>
      <c r="H2164">
        <v>56.593832457671297</v>
      </c>
      <c r="I2164">
        <v>35.0793305573795</v>
      </c>
      <c r="J2164">
        <v>405.57590093837899</v>
      </c>
    </row>
    <row r="2165" spans="1:10">
      <c r="A2165" t="s">
        <v>403</v>
      </c>
      <c r="B2165" t="s">
        <v>147</v>
      </c>
      <c r="C2165" t="s">
        <v>360</v>
      </c>
      <c r="D2165" t="s">
        <v>356</v>
      </c>
      <c r="E2165">
        <v>646.60124439250501</v>
      </c>
      <c r="F2165">
        <v>146.65943993479499</v>
      </c>
      <c r="G2165">
        <v>21.6418071978161</v>
      </c>
      <c r="H2165">
        <v>56.606938304099202</v>
      </c>
      <c r="I2165">
        <v>34.6986372641096</v>
      </c>
      <c r="J2165">
        <v>536.89614388704797</v>
      </c>
    </row>
    <row r="2166" spans="1:10">
      <c r="A2166" t="s">
        <v>403</v>
      </c>
      <c r="B2166" t="s">
        <v>148</v>
      </c>
      <c r="C2166" t="s">
        <v>359</v>
      </c>
      <c r="D2166" t="s">
        <v>355</v>
      </c>
      <c r="E2166">
        <v>1105.5379120673799</v>
      </c>
      <c r="F2166">
        <v>98.064140787549704</v>
      </c>
      <c r="G2166">
        <v>54.7016796597579</v>
      </c>
      <c r="H2166">
        <v>34.395846178293297</v>
      </c>
      <c r="I2166">
        <v>88.036964222043807</v>
      </c>
      <c r="J2166">
        <v>214.15411593626399</v>
      </c>
    </row>
    <row r="2167" spans="1:10">
      <c r="A2167" t="s">
        <v>403</v>
      </c>
      <c r="B2167" t="s">
        <v>148</v>
      </c>
      <c r="C2167" t="s">
        <v>359</v>
      </c>
      <c r="D2167" t="s">
        <v>356</v>
      </c>
      <c r="E2167">
        <v>1105.5379120673799</v>
      </c>
      <c r="F2167">
        <v>98.243323640095795</v>
      </c>
      <c r="G2167">
        <v>55.094937006349099</v>
      </c>
      <c r="H2167">
        <v>34.412012753945497</v>
      </c>
      <c r="I2167">
        <v>88.078441194910198</v>
      </c>
      <c r="J2167">
        <v>261.20365404591797</v>
      </c>
    </row>
    <row r="2168" spans="1:10">
      <c r="A2168" t="s">
        <v>403</v>
      </c>
      <c r="B2168" t="s">
        <v>148</v>
      </c>
      <c r="C2168" t="s">
        <v>360</v>
      </c>
      <c r="D2168" t="s">
        <v>355</v>
      </c>
      <c r="E2168">
        <v>1796.80834654112</v>
      </c>
      <c r="F2168">
        <v>150.30445164233299</v>
      </c>
      <c r="G2168">
        <v>22.3187050868626</v>
      </c>
      <c r="H2168">
        <v>17.282522617445199</v>
      </c>
      <c r="I2168">
        <v>36.014470094043702</v>
      </c>
      <c r="J2168">
        <v>322.245572392518</v>
      </c>
    </row>
    <row r="2169" spans="1:10">
      <c r="A2169" t="s">
        <v>403</v>
      </c>
      <c r="B2169" t="s">
        <v>148</v>
      </c>
      <c r="C2169" t="s">
        <v>360</v>
      </c>
      <c r="D2169" t="s">
        <v>356</v>
      </c>
      <c r="E2169">
        <v>1796.80834654111</v>
      </c>
      <c r="F2169">
        <v>150.890499151884</v>
      </c>
      <c r="G2169">
        <v>22.4199793397745</v>
      </c>
      <c r="H2169">
        <v>17.292851243150899</v>
      </c>
      <c r="I2169">
        <v>35.703042777958601</v>
      </c>
      <c r="J2169">
        <v>428.27087489310497</v>
      </c>
    </row>
    <row r="2170" spans="1:10">
      <c r="A2170" t="s">
        <v>403</v>
      </c>
      <c r="B2170" t="s">
        <v>149</v>
      </c>
      <c r="C2170" t="s">
        <v>359</v>
      </c>
      <c r="D2170" t="s">
        <v>355</v>
      </c>
      <c r="E2170">
        <v>601.58594069295702</v>
      </c>
      <c r="F2170">
        <v>41.210450682875198</v>
      </c>
      <c r="G2170">
        <v>121.455790982777</v>
      </c>
      <c r="H2170">
        <v>35.069727086689703</v>
      </c>
      <c r="I2170">
        <v>194.74068213802099</v>
      </c>
      <c r="J2170">
        <v>120.15228611531001</v>
      </c>
    </row>
    <row r="2171" spans="1:10">
      <c r="A2171" t="s">
        <v>403</v>
      </c>
      <c r="B2171" t="s">
        <v>149</v>
      </c>
      <c r="C2171" t="s">
        <v>359</v>
      </c>
      <c r="D2171" t="s">
        <v>356</v>
      </c>
      <c r="E2171">
        <v>601.58594069296601</v>
      </c>
      <c r="F2171">
        <v>41.461500000389499</v>
      </c>
      <c r="G2171">
        <v>121.88358452476599</v>
      </c>
      <c r="H2171">
        <v>35.061637135293502</v>
      </c>
      <c r="I2171">
        <v>194.76488869988401</v>
      </c>
      <c r="J2171">
        <v>144.270267704958</v>
      </c>
    </row>
    <row r="2172" spans="1:10">
      <c r="A2172" t="s">
        <v>403</v>
      </c>
      <c r="B2172" t="s">
        <v>149</v>
      </c>
      <c r="C2172" t="s">
        <v>360</v>
      </c>
      <c r="D2172" t="s">
        <v>355</v>
      </c>
      <c r="E2172">
        <v>1720.9347290631399</v>
      </c>
      <c r="F2172">
        <v>118.692867032614</v>
      </c>
      <c r="G2172">
        <v>44.198279832893697</v>
      </c>
      <c r="H2172">
        <v>21.7887430727889</v>
      </c>
      <c r="I2172">
        <v>70.914001952833104</v>
      </c>
      <c r="J2172">
        <v>300.23351404200702</v>
      </c>
    </row>
    <row r="2173" spans="1:10">
      <c r="A2173" t="s">
        <v>403</v>
      </c>
      <c r="B2173" t="s">
        <v>149</v>
      </c>
      <c r="C2173" t="s">
        <v>360</v>
      </c>
      <c r="D2173" t="s">
        <v>356</v>
      </c>
      <c r="E2173">
        <v>1720.9347290631699</v>
      </c>
      <c r="F2173">
        <v>119.372885472742</v>
      </c>
      <c r="G2173">
        <v>44.327846360981098</v>
      </c>
      <c r="H2173">
        <v>21.794962942791699</v>
      </c>
      <c r="I2173">
        <v>70.778092333807194</v>
      </c>
      <c r="J2173">
        <v>391.09814896034601</v>
      </c>
    </row>
    <row r="2174" spans="1:10">
      <c r="A2174" t="s">
        <v>403</v>
      </c>
      <c r="B2174" t="s">
        <v>150</v>
      </c>
      <c r="C2174" t="s">
        <v>359</v>
      </c>
      <c r="D2174" t="s">
        <v>355</v>
      </c>
      <c r="E2174">
        <v>898.19373983155106</v>
      </c>
      <c r="F2174">
        <v>146.62169393081399</v>
      </c>
      <c r="G2174">
        <v>79.885536043544803</v>
      </c>
      <c r="H2174">
        <v>18.343597685480699</v>
      </c>
      <c r="I2174">
        <v>128.25830685774699</v>
      </c>
      <c r="J2174">
        <v>316.99145260054399</v>
      </c>
    </row>
    <row r="2175" spans="1:10">
      <c r="A2175" t="s">
        <v>403</v>
      </c>
      <c r="B2175" t="s">
        <v>150</v>
      </c>
      <c r="C2175" t="s">
        <v>359</v>
      </c>
      <c r="D2175" t="s">
        <v>356</v>
      </c>
      <c r="E2175">
        <v>898.19373983155003</v>
      </c>
      <c r="F2175">
        <v>146.901906698744</v>
      </c>
      <c r="G2175">
        <v>80.284945595874902</v>
      </c>
      <c r="H2175">
        <v>18.358625485495001</v>
      </c>
      <c r="I2175">
        <v>128.29692850439699</v>
      </c>
      <c r="J2175">
        <v>320.42008505732201</v>
      </c>
    </row>
    <row r="2176" spans="1:10">
      <c r="A2176" t="s">
        <v>403</v>
      </c>
      <c r="B2176" t="s">
        <v>150</v>
      </c>
      <c r="C2176" t="s">
        <v>360</v>
      </c>
      <c r="D2176" t="s">
        <v>355</v>
      </c>
      <c r="E2176">
        <v>2159.43691682195</v>
      </c>
      <c r="F2176">
        <v>182.82350773959101</v>
      </c>
      <c r="G2176">
        <v>30.811458041910299</v>
      </c>
      <c r="H2176">
        <v>14.2524814561586</v>
      </c>
      <c r="I2176">
        <v>49.523881265203002</v>
      </c>
      <c r="J2176">
        <v>382.175776033354</v>
      </c>
    </row>
    <row r="2177" spans="1:10">
      <c r="A2177" t="s">
        <v>403</v>
      </c>
      <c r="B2177" t="s">
        <v>150</v>
      </c>
      <c r="C2177" t="s">
        <v>360</v>
      </c>
      <c r="D2177" t="s">
        <v>356</v>
      </c>
      <c r="E2177">
        <v>2159.43691682196</v>
      </c>
      <c r="F2177">
        <v>183.55622316713601</v>
      </c>
      <c r="G2177">
        <v>30.905648851533499</v>
      </c>
      <c r="H2177">
        <v>14.256837430163699</v>
      </c>
      <c r="I2177">
        <v>49.312426279645798</v>
      </c>
      <c r="J2177">
        <v>502.452735517473</v>
      </c>
    </row>
    <row r="2178" spans="1:10">
      <c r="A2178" t="s">
        <v>403</v>
      </c>
      <c r="B2178" t="s">
        <v>151</v>
      </c>
      <c r="C2178" t="s">
        <v>359</v>
      </c>
      <c r="D2178" t="s">
        <v>355</v>
      </c>
      <c r="E2178">
        <v>992.80530948881301</v>
      </c>
      <c r="F2178">
        <v>183.79014227919899</v>
      </c>
      <c r="G2178">
        <v>58.549039102358897</v>
      </c>
      <c r="H2178">
        <v>42.705248079549399</v>
      </c>
      <c r="I2178">
        <v>94.168619347580105</v>
      </c>
      <c r="J2178">
        <v>489.48811909416997</v>
      </c>
    </row>
    <row r="2179" spans="1:10">
      <c r="A2179" t="s">
        <v>403</v>
      </c>
      <c r="B2179" t="s">
        <v>151</v>
      </c>
      <c r="C2179" t="s">
        <v>359</v>
      </c>
      <c r="D2179" t="s">
        <v>356</v>
      </c>
      <c r="E2179">
        <v>992.80530948886701</v>
      </c>
      <c r="F2179">
        <v>184.16794950840799</v>
      </c>
      <c r="G2179">
        <v>58.970392733051703</v>
      </c>
      <c r="H2179">
        <v>42.722814479385299</v>
      </c>
      <c r="I2179">
        <v>94.254226432513093</v>
      </c>
      <c r="J2179">
        <v>488.45159181903398</v>
      </c>
    </row>
    <row r="2180" spans="1:10">
      <c r="A2180" t="s">
        <v>403</v>
      </c>
      <c r="B2180" t="s">
        <v>151</v>
      </c>
      <c r="C2180" t="s">
        <v>360</v>
      </c>
      <c r="D2180" t="s">
        <v>355</v>
      </c>
      <c r="E2180">
        <v>1005.79872729182</v>
      </c>
      <c r="F2180">
        <v>135.351511369288</v>
      </c>
      <c r="G2180">
        <v>22.971952208389801</v>
      </c>
      <c r="H2180">
        <v>28.324763688362701</v>
      </c>
      <c r="I2180">
        <v>36.934561115852702</v>
      </c>
      <c r="J2180">
        <v>397.21480246588101</v>
      </c>
    </row>
    <row r="2181" spans="1:10">
      <c r="A2181" t="s">
        <v>403</v>
      </c>
      <c r="B2181" t="s">
        <v>151</v>
      </c>
      <c r="C2181" t="s">
        <v>360</v>
      </c>
      <c r="D2181" t="s">
        <v>356</v>
      </c>
      <c r="E2181">
        <v>1005.79872729184</v>
      </c>
      <c r="F2181">
        <v>136.08655894351901</v>
      </c>
      <c r="G2181">
        <v>23.084580067548998</v>
      </c>
      <c r="H2181">
        <v>28.336162135643399</v>
      </c>
      <c r="I2181">
        <v>36.855456474921702</v>
      </c>
      <c r="J2181">
        <v>500.10322251611097</v>
      </c>
    </row>
    <row r="2182" spans="1:10">
      <c r="A2182" t="s">
        <v>403</v>
      </c>
      <c r="B2182" t="s">
        <v>152</v>
      </c>
      <c r="C2182" t="s">
        <v>359</v>
      </c>
      <c r="D2182" t="s">
        <v>355</v>
      </c>
      <c r="E2182">
        <v>720.07850476194596</v>
      </c>
      <c r="F2182">
        <v>163.50877188593401</v>
      </c>
      <c r="G2182">
        <v>57.4921471165055</v>
      </c>
      <c r="H2182">
        <v>36.422103116933798</v>
      </c>
      <c r="I2182">
        <v>92.331019948695101</v>
      </c>
      <c r="J2182">
        <v>420.56623668959799</v>
      </c>
    </row>
    <row r="2183" spans="1:10">
      <c r="A2183" t="s">
        <v>403</v>
      </c>
      <c r="B2183" t="s">
        <v>152</v>
      </c>
      <c r="C2183" t="s">
        <v>359</v>
      </c>
      <c r="D2183" t="s">
        <v>356</v>
      </c>
      <c r="E2183">
        <v>720.07850476193903</v>
      </c>
      <c r="F2183">
        <v>163.73021167175699</v>
      </c>
      <c r="G2183">
        <v>57.851622963030401</v>
      </c>
      <c r="H2183">
        <v>36.439665581002302</v>
      </c>
      <c r="I2183">
        <v>92.495008676530801</v>
      </c>
      <c r="J2183">
        <v>457.21629383724201</v>
      </c>
    </row>
    <row r="2184" spans="1:10">
      <c r="A2184" t="s">
        <v>403</v>
      </c>
      <c r="B2184" t="s">
        <v>152</v>
      </c>
      <c r="C2184" t="s">
        <v>360</v>
      </c>
      <c r="D2184" t="s">
        <v>355</v>
      </c>
      <c r="E2184">
        <v>623.15299153039598</v>
      </c>
      <c r="F2184">
        <v>123.701833864992</v>
      </c>
      <c r="G2184">
        <v>19.485903643997599</v>
      </c>
      <c r="H2184">
        <v>23.455080333047999</v>
      </c>
      <c r="I2184">
        <v>31.293914436512001</v>
      </c>
      <c r="J2184">
        <v>314.35709394660302</v>
      </c>
    </row>
    <row r="2185" spans="1:10">
      <c r="A2185" t="s">
        <v>403</v>
      </c>
      <c r="B2185" t="s">
        <v>152</v>
      </c>
      <c r="C2185" t="s">
        <v>360</v>
      </c>
      <c r="D2185" t="s">
        <v>356</v>
      </c>
      <c r="E2185">
        <v>623.152991530392</v>
      </c>
      <c r="F2185">
        <v>124.09526578211</v>
      </c>
      <c r="G2185">
        <v>19.586996567447301</v>
      </c>
      <c r="H2185">
        <v>23.465350931243599</v>
      </c>
      <c r="I2185">
        <v>31.311538940975499</v>
      </c>
      <c r="J2185">
        <v>417.75520227667499</v>
      </c>
    </row>
    <row r="2186" spans="1:10">
      <c r="A2186" t="s">
        <v>403</v>
      </c>
      <c r="B2186" t="s">
        <v>153</v>
      </c>
      <c r="C2186" t="s">
        <v>359</v>
      </c>
      <c r="D2186" t="s">
        <v>355</v>
      </c>
      <c r="E2186">
        <v>341.28363986412103</v>
      </c>
      <c r="F2186">
        <v>146.06389628321901</v>
      </c>
      <c r="G2186">
        <v>53.260902646648198</v>
      </c>
      <c r="H2186">
        <v>55.070001332734698</v>
      </c>
      <c r="I2186">
        <v>85.427761383981604</v>
      </c>
      <c r="J2186">
        <v>455.18769903534599</v>
      </c>
    </row>
    <row r="2187" spans="1:10">
      <c r="A2187" t="s">
        <v>403</v>
      </c>
      <c r="B2187" t="s">
        <v>153</v>
      </c>
      <c r="C2187" t="s">
        <v>359</v>
      </c>
      <c r="D2187" t="s">
        <v>356</v>
      </c>
      <c r="E2187">
        <v>341.283639864115</v>
      </c>
      <c r="F2187">
        <v>146.46370349493799</v>
      </c>
      <c r="G2187">
        <v>53.625072652701803</v>
      </c>
      <c r="H2187">
        <v>55.086987074404099</v>
      </c>
      <c r="I2187">
        <v>85.888039704958999</v>
      </c>
      <c r="J2187">
        <v>456.47182778362901</v>
      </c>
    </row>
    <row r="2188" spans="1:10">
      <c r="A2188" t="s">
        <v>403</v>
      </c>
      <c r="B2188" t="s">
        <v>153</v>
      </c>
      <c r="C2188" t="s">
        <v>360</v>
      </c>
      <c r="D2188" t="s">
        <v>355</v>
      </c>
      <c r="E2188">
        <v>491.66341657485401</v>
      </c>
      <c r="F2188">
        <v>118.81422120404601</v>
      </c>
      <c r="G2188">
        <v>22.090004145757099</v>
      </c>
      <c r="H2188">
        <v>26.206365371858499</v>
      </c>
      <c r="I2188">
        <v>35.119334019253699</v>
      </c>
      <c r="J2188">
        <v>387.77905938872999</v>
      </c>
    </row>
    <row r="2189" spans="1:10">
      <c r="A2189" t="s">
        <v>403</v>
      </c>
      <c r="B2189" t="s">
        <v>153</v>
      </c>
      <c r="C2189" t="s">
        <v>360</v>
      </c>
      <c r="D2189" t="s">
        <v>356</v>
      </c>
      <c r="E2189">
        <v>491.66341657484901</v>
      </c>
      <c r="F2189">
        <v>119.580736262367</v>
      </c>
      <c r="G2189">
        <v>22.210384223975002</v>
      </c>
      <c r="H2189">
        <v>26.216313231926499</v>
      </c>
      <c r="I2189">
        <v>35.833991663720298</v>
      </c>
      <c r="J2189">
        <v>482.78341654167298</v>
      </c>
    </row>
    <row r="2190" spans="1:10">
      <c r="A2190" t="s">
        <v>403</v>
      </c>
      <c r="B2190" t="s">
        <v>154</v>
      </c>
      <c r="C2190" t="s">
        <v>359</v>
      </c>
      <c r="D2190" t="s">
        <v>355</v>
      </c>
      <c r="E2190">
        <v>427.17119782417302</v>
      </c>
      <c r="F2190">
        <v>91.4217780301245</v>
      </c>
      <c r="G2190">
        <v>29.6068430387148</v>
      </c>
      <c r="H2190">
        <v>27.948838396084199</v>
      </c>
      <c r="I2190">
        <v>47.364988239665998</v>
      </c>
      <c r="J2190">
        <v>888.89879683983997</v>
      </c>
    </row>
    <row r="2191" spans="1:10">
      <c r="A2191" t="s">
        <v>403</v>
      </c>
      <c r="B2191" t="s">
        <v>154</v>
      </c>
      <c r="C2191" t="s">
        <v>359</v>
      </c>
      <c r="D2191" t="s">
        <v>356</v>
      </c>
      <c r="E2191">
        <v>427.171197824373</v>
      </c>
      <c r="F2191">
        <v>91.788921171348704</v>
      </c>
      <c r="G2191">
        <v>29.982691491279098</v>
      </c>
      <c r="H2191">
        <v>27.973927342922899</v>
      </c>
      <c r="I2191">
        <v>48.816334478045903</v>
      </c>
      <c r="J2191">
        <v>883.99592705499003</v>
      </c>
    </row>
    <row r="2192" spans="1:10">
      <c r="A2192" t="s">
        <v>403</v>
      </c>
      <c r="B2192" t="s">
        <v>154</v>
      </c>
      <c r="C2192" t="s">
        <v>360</v>
      </c>
      <c r="D2192" t="s">
        <v>355</v>
      </c>
      <c r="E2192">
        <v>156.511993088303</v>
      </c>
      <c r="F2192">
        <v>31.706881819014399</v>
      </c>
      <c r="G2192">
        <v>18.188974385060199</v>
      </c>
      <c r="H2192">
        <v>20.8098877391886</v>
      </c>
      <c r="I2192">
        <v>27.993126729688701</v>
      </c>
      <c r="J2192">
        <v>301.77432586826899</v>
      </c>
    </row>
    <row r="2193" spans="1:10">
      <c r="A2193" t="s">
        <v>403</v>
      </c>
      <c r="B2193" t="s">
        <v>154</v>
      </c>
      <c r="C2193" t="s">
        <v>360</v>
      </c>
      <c r="D2193" t="s">
        <v>356</v>
      </c>
      <c r="E2193">
        <v>156.511993088368</v>
      </c>
      <c r="F2193">
        <v>31.7700882236973</v>
      </c>
      <c r="G2193">
        <v>18.5003704456546</v>
      </c>
      <c r="H2193">
        <v>20.825256040402699</v>
      </c>
      <c r="I2193">
        <v>31.059074805421499</v>
      </c>
      <c r="J2193">
        <v>302.792130696546</v>
      </c>
    </row>
    <row r="2194" spans="1:10">
      <c r="A2194" t="s">
        <v>403</v>
      </c>
      <c r="B2194" t="s">
        <v>155</v>
      </c>
      <c r="C2194" t="s">
        <v>359</v>
      </c>
      <c r="D2194" t="s">
        <v>355</v>
      </c>
      <c r="E2194">
        <v>305.83478462884301</v>
      </c>
      <c r="F2194">
        <v>100.74035714780599</v>
      </c>
      <c r="G2194">
        <v>26.891899639933499</v>
      </c>
      <c r="H2194">
        <v>54.980363842629799</v>
      </c>
      <c r="I2194">
        <v>42.986386767842703</v>
      </c>
      <c r="J2194">
        <v>838.98712140709199</v>
      </c>
    </row>
    <row r="2195" spans="1:10">
      <c r="A2195" t="s">
        <v>403</v>
      </c>
      <c r="B2195" t="s">
        <v>155</v>
      </c>
      <c r="C2195" t="s">
        <v>359</v>
      </c>
      <c r="D2195" t="s">
        <v>356</v>
      </c>
      <c r="E2195">
        <v>305.83478462882402</v>
      </c>
      <c r="F2195">
        <v>101.085161994804</v>
      </c>
      <c r="G2195">
        <v>27.270340766757901</v>
      </c>
      <c r="H2195">
        <v>55.005001877306597</v>
      </c>
      <c r="I2195">
        <v>44.6026440024403</v>
      </c>
      <c r="J2195">
        <v>831.54264582043004</v>
      </c>
    </row>
    <row r="2196" spans="1:10">
      <c r="A2196" t="s">
        <v>403</v>
      </c>
      <c r="B2196" t="s">
        <v>155</v>
      </c>
      <c r="C2196" t="s">
        <v>360</v>
      </c>
      <c r="D2196" t="s">
        <v>355</v>
      </c>
      <c r="E2196">
        <v>108.686831631706</v>
      </c>
      <c r="F2196">
        <v>37.364489891445899</v>
      </c>
      <c r="G2196">
        <v>17.379510300802899</v>
      </c>
      <c r="H2196">
        <v>26.370348494195099</v>
      </c>
      <c r="I2196">
        <v>26.6717151650681</v>
      </c>
      <c r="J2196">
        <v>304.15219774058102</v>
      </c>
    </row>
    <row r="2197" spans="1:10">
      <c r="A2197" t="s">
        <v>403</v>
      </c>
      <c r="B2197" t="s">
        <v>155</v>
      </c>
      <c r="C2197" t="s">
        <v>360</v>
      </c>
      <c r="D2197" t="s">
        <v>356</v>
      </c>
      <c r="E2197">
        <v>108.686831631704</v>
      </c>
      <c r="F2197">
        <v>37.431881030784098</v>
      </c>
      <c r="G2197">
        <v>17.696941281506898</v>
      </c>
      <c r="H2197">
        <v>26.384859132914301</v>
      </c>
      <c r="I2197">
        <v>29.8136833848931</v>
      </c>
      <c r="J2197">
        <v>294.92489249194398</v>
      </c>
    </row>
    <row r="2198" spans="1:10">
      <c r="A2198" t="s">
        <v>403</v>
      </c>
      <c r="B2198" t="s">
        <v>156</v>
      </c>
      <c r="C2198" t="s">
        <v>359</v>
      </c>
      <c r="D2198" t="s">
        <v>355</v>
      </c>
      <c r="E2198">
        <v>618.31913675661201</v>
      </c>
      <c r="F2198">
        <v>102.86638600860201</v>
      </c>
      <c r="G2198">
        <v>21.757783623880201</v>
      </c>
      <c r="H2198">
        <v>32.325511334982799</v>
      </c>
      <c r="I2198">
        <v>35.417195786389598</v>
      </c>
      <c r="J2198">
        <v>893.35971952338105</v>
      </c>
    </row>
    <row r="2199" spans="1:10">
      <c r="A2199" t="s">
        <v>403</v>
      </c>
      <c r="B2199" t="s">
        <v>156</v>
      </c>
      <c r="C2199" t="s">
        <v>359</v>
      </c>
      <c r="D2199" t="s">
        <v>356</v>
      </c>
      <c r="E2199">
        <v>618.319136756548</v>
      </c>
      <c r="F2199">
        <v>103.251294655046</v>
      </c>
      <c r="G2199">
        <v>22.2039900920742</v>
      </c>
      <c r="H2199">
        <v>32.349403811722397</v>
      </c>
      <c r="I2199">
        <v>35.896860885382701</v>
      </c>
      <c r="J2199">
        <v>884.53327510137001</v>
      </c>
    </row>
    <row r="2200" spans="1:10">
      <c r="A2200" t="s">
        <v>403</v>
      </c>
      <c r="B2200" t="s">
        <v>156</v>
      </c>
      <c r="C2200" t="s">
        <v>360</v>
      </c>
      <c r="D2200" t="s">
        <v>355</v>
      </c>
      <c r="E2200">
        <v>265.08414554769303</v>
      </c>
      <c r="F2200">
        <v>36.984610084852797</v>
      </c>
      <c r="G2200">
        <v>12.7235880105808</v>
      </c>
      <c r="H2200">
        <v>21.3187506419724</v>
      </c>
      <c r="I2200">
        <v>19.264653871182102</v>
      </c>
      <c r="J2200">
        <v>303.38708465939499</v>
      </c>
    </row>
    <row r="2201" spans="1:10">
      <c r="A2201" t="s">
        <v>403</v>
      </c>
      <c r="B2201" t="s">
        <v>156</v>
      </c>
      <c r="C2201" t="s">
        <v>360</v>
      </c>
      <c r="D2201" t="s">
        <v>356</v>
      </c>
      <c r="E2201">
        <v>265.08414554767302</v>
      </c>
      <c r="F2201">
        <v>37.057524022822903</v>
      </c>
      <c r="G2201">
        <v>13.364607921757701</v>
      </c>
      <c r="H2201">
        <v>21.331701451935299</v>
      </c>
      <c r="I2201">
        <v>22.9225590225651</v>
      </c>
      <c r="J2201">
        <v>303.281378282562</v>
      </c>
    </row>
    <row r="2202" spans="1:10">
      <c r="A2202" t="s">
        <v>403</v>
      </c>
      <c r="B2202" t="s">
        <v>157</v>
      </c>
      <c r="C2202" t="s">
        <v>359</v>
      </c>
      <c r="D2202" t="s">
        <v>355</v>
      </c>
      <c r="E2202">
        <v>777.51848860687005</v>
      </c>
      <c r="F2202">
        <v>111.381721517538</v>
      </c>
      <c r="G2202">
        <v>12.9419120182128</v>
      </c>
      <c r="H2202">
        <v>57.889540098726897</v>
      </c>
      <c r="I2202">
        <v>21.256313365907701</v>
      </c>
      <c r="J2202">
        <v>843.21706001846997</v>
      </c>
    </row>
    <row r="2203" spans="1:10">
      <c r="A2203" t="s">
        <v>403</v>
      </c>
      <c r="B2203" t="s">
        <v>157</v>
      </c>
      <c r="C2203" t="s">
        <v>359</v>
      </c>
      <c r="D2203" t="s">
        <v>356</v>
      </c>
      <c r="E2203">
        <v>777.51848860681696</v>
      </c>
      <c r="F2203">
        <v>111.74850834540899</v>
      </c>
      <c r="G2203">
        <v>13.3815832735303</v>
      </c>
      <c r="H2203">
        <v>57.914201744338399</v>
      </c>
      <c r="I2203">
        <v>22.555225931097301</v>
      </c>
      <c r="J2203">
        <v>833.27376358987397</v>
      </c>
    </row>
    <row r="2204" spans="1:10">
      <c r="A2204" t="s">
        <v>403</v>
      </c>
      <c r="B2204" t="s">
        <v>157</v>
      </c>
      <c r="C2204" t="s">
        <v>360</v>
      </c>
      <c r="D2204" t="s">
        <v>355</v>
      </c>
      <c r="E2204">
        <v>277.56319085288601</v>
      </c>
      <c r="F2204">
        <v>39.578564009236999</v>
      </c>
      <c r="G2204">
        <v>11.8521977889057</v>
      </c>
      <c r="H2204">
        <v>26.874261726354099</v>
      </c>
      <c r="I2204">
        <v>17.4416266243901</v>
      </c>
      <c r="J2204">
        <v>305.08776218794901</v>
      </c>
    </row>
    <row r="2205" spans="1:10">
      <c r="A2205" t="s">
        <v>403</v>
      </c>
      <c r="B2205" t="s">
        <v>157</v>
      </c>
      <c r="C2205" t="s">
        <v>360</v>
      </c>
      <c r="D2205" t="s">
        <v>356</v>
      </c>
      <c r="E2205">
        <v>277.56319085286799</v>
      </c>
      <c r="F2205">
        <v>39.648317708500102</v>
      </c>
      <c r="G2205">
        <v>12.4796937926205</v>
      </c>
      <c r="H2205">
        <v>26.886731681650801</v>
      </c>
      <c r="I2205">
        <v>21.867314798896601</v>
      </c>
      <c r="J2205">
        <v>295.291727240353</v>
      </c>
    </row>
    <row r="2206" spans="1:10">
      <c r="A2206" t="s">
        <v>403</v>
      </c>
      <c r="B2206" t="s">
        <v>158</v>
      </c>
      <c r="C2206" t="s">
        <v>359</v>
      </c>
      <c r="D2206" t="s">
        <v>355</v>
      </c>
      <c r="E2206">
        <v>8327.8951945412191</v>
      </c>
      <c r="F2206">
        <v>2381.5184802489598</v>
      </c>
      <c r="G2206">
        <v>2086.1694534088901</v>
      </c>
      <c r="H2206">
        <v>4467.1008842971196</v>
      </c>
      <c r="I2206">
        <v>23163.779597963901</v>
      </c>
      <c r="J2206">
        <v>35990.817989593903</v>
      </c>
    </row>
    <row r="2207" spans="1:10">
      <c r="A2207" t="s">
        <v>403</v>
      </c>
      <c r="B2207" t="s">
        <v>158</v>
      </c>
      <c r="C2207" t="s">
        <v>359</v>
      </c>
      <c r="D2207" t="s">
        <v>356</v>
      </c>
      <c r="E2207">
        <v>8327.8951945403605</v>
      </c>
      <c r="F2207">
        <v>2382.3073320472899</v>
      </c>
      <c r="G2207">
        <v>2090.1474655244001</v>
      </c>
      <c r="H2207">
        <v>4467.63753452735</v>
      </c>
      <c r="I2207">
        <v>23708.821708462201</v>
      </c>
      <c r="J2207">
        <v>37477.128150691897</v>
      </c>
    </row>
    <row r="2208" spans="1:10">
      <c r="A2208" t="s">
        <v>403</v>
      </c>
      <c r="B2208" t="s">
        <v>158</v>
      </c>
      <c r="C2208" t="s">
        <v>360</v>
      </c>
      <c r="D2208" t="s">
        <v>355</v>
      </c>
      <c r="E2208">
        <v>5748.8042677513604</v>
      </c>
      <c r="F2208">
        <v>2289.7166901339001</v>
      </c>
      <c r="G2208">
        <v>789.22170358170899</v>
      </c>
      <c r="H2208">
        <v>4341.3331010496104</v>
      </c>
      <c r="I2208">
        <v>13102.3496862762</v>
      </c>
      <c r="J2208">
        <v>55336.215552317502</v>
      </c>
    </row>
    <row r="2209" spans="1:10">
      <c r="A2209" t="s">
        <v>403</v>
      </c>
      <c r="B2209" t="s">
        <v>158</v>
      </c>
      <c r="C2209" t="s">
        <v>360</v>
      </c>
      <c r="D2209" t="s">
        <v>356</v>
      </c>
      <c r="E2209">
        <v>5748.8042677527301</v>
      </c>
      <c r="F2209">
        <v>2298.0108567166799</v>
      </c>
      <c r="G2209">
        <v>791.01918784217298</v>
      </c>
      <c r="H2209">
        <v>4341.6946607088803</v>
      </c>
      <c r="I2209">
        <v>13526.118462193301</v>
      </c>
      <c r="J2209">
        <v>57555.171136397803</v>
      </c>
    </row>
    <row r="2210" spans="1:10">
      <c r="A2210" t="s">
        <v>403</v>
      </c>
      <c r="B2210" t="s">
        <v>159</v>
      </c>
      <c r="C2210" t="s">
        <v>359</v>
      </c>
      <c r="D2210" t="s">
        <v>355</v>
      </c>
      <c r="E2210">
        <v>3438.2589348254201</v>
      </c>
      <c r="F2210">
        <v>972.57211951340298</v>
      </c>
      <c r="G2210">
        <v>647.59331940874904</v>
      </c>
      <c r="H2210">
        <v>2260.3257241633801</v>
      </c>
      <c r="I2210">
        <v>3066.01818644271</v>
      </c>
      <c r="J2210">
        <v>9713.1239456829699</v>
      </c>
    </row>
    <row r="2211" spans="1:10">
      <c r="A2211" t="s">
        <v>403</v>
      </c>
      <c r="B2211" t="s">
        <v>159</v>
      </c>
      <c r="C2211" t="s">
        <v>359</v>
      </c>
      <c r="D2211" t="s">
        <v>356</v>
      </c>
      <c r="E2211">
        <v>3438.25893482524</v>
      </c>
      <c r="F2211">
        <v>973.87689010181805</v>
      </c>
      <c r="G2211">
        <v>649.05664524482404</v>
      </c>
      <c r="H2211">
        <v>2260.9943437250099</v>
      </c>
      <c r="I2211">
        <v>3001.0798147784699</v>
      </c>
      <c r="J2211">
        <v>9579.8667935847407</v>
      </c>
    </row>
    <row r="2212" spans="1:10">
      <c r="A2212" t="s">
        <v>403</v>
      </c>
      <c r="B2212" t="s">
        <v>159</v>
      </c>
      <c r="C2212" t="s">
        <v>360</v>
      </c>
      <c r="D2212" t="s">
        <v>355</v>
      </c>
      <c r="E2212">
        <v>1250.8160581470099</v>
      </c>
      <c r="F2212">
        <v>672.15753238618902</v>
      </c>
      <c r="G2212">
        <v>234.107654714685</v>
      </c>
      <c r="H2212">
        <v>1129.11566750613</v>
      </c>
      <c r="I2212">
        <v>1443.60995233072</v>
      </c>
      <c r="J2212">
        <v>14245.941738752599</v>
      </c>
    </row>
    <row r="2213" spans="1:10">
      <c r="A2213" t="s">
        <v>403</v>
      </c>
      <c r="B2213" t="s">
        <v>159</v>
      </c>
      <c r="C2213" t="s">
        <v>360</v>
      </c>
      <c r="D2213" t="s">
        <v>356</v>
      </c>
      <c r="E2213">
        <v>1250.8160581469499</v>
      </c>
      <c r="F2213">
        <v>676.48007475727002</v>
      </c>
      <c r="G2213">
        <v>234.279311210055</v>
      </c>
      <c r="H2213">
        <v>1129.5870063731099</v>
      </c>
      <c r="I2213">
        <v>1360.4537803519399</v>
      </c>
      <c r="J2213">
        <v>14569.582793175099</v>
      </c>
    </row>
    <row r="2214" spans="1:10">
      <c r="A2214" t="s">
        <v>403</v>
      </c>
      <c r="B2214" t="s">
        <v>160</v>
      </c>
      <c r="C2214" t="s">
        <v>359</v>
      </c>
      <c r="D2214" t="s">
        <v>355</v>
      </c>
      <c r="E2214">
        <v>5699.9046504452099</v>
      </c>
      <c r="F2214">
        <v>1491.21913454984</v>
      </c>
      <c r="G2214">
        <v>586.81542182397698</v>
      </c>
      <c r="H2214">
        <v>2737.5027344298301</v>
      </c>
      <c r="I2214">
        <v>10271.3091775351</v>
      </c>
      <c r="J2214">
        <v>22777.982011348398</v>
      </c>
    </row>
    <row r="2215" spans="1:10">
      <c r="A2215" t="s">
        <v>403</v>
      </c>
      <c r="B2215" t="s">
        <v>160</v>
      </c>
      <c r="C2215" t="s">
        <v>359</v>
      </c>
      <c r="D2215" t="s">
        <v>356</v>
      </c>
      <c r="E2215">
        <v>5699.9046504452699</v>
      </c>
      <c r="F2215">
        <v>1493.58955771348</v>
      </c>
      <c r="G2215">
        <v>590.03205026232797</v>
      </c>
      <c r="H2215">
        <v>2738.8535478198301</v>
      </c>
      <c r="I2215">
        <v>10643.3182009965</v>
      </c>
      <c r="J2215">
        <v>22975.579183268001</v>
      </c>
    </row>
    <row r="2216" spans="1:10">
      <c r="A2216" t="s">
        <v>403</v>
      </c>
      <c r="B2216" t="s">
        <v>160</v>
      </c>
      <c r="C2216" t="s">
        <v>360</v>
      </c>
      <c r="D2216" t="s">
        <v>355</v>
      </c>
      <c r="E2216">
        <v>4377.9162835831103</v>
      </c>
      <c r="F2216">
        <v>1687.4095116168801</v>
      </c>
      <c r="G2216">
        <v>533.601715321602</v>
      </c>
      <c r="H2216">
        <v>3501.3636945603798</v>
      </c>
      <c r="I2216">
        <v>14622.085844758099</v>
      </c>
      <c r="J2216">
        <v>39692.2922349402</v>
      </c>
    </row>
    <row r="2217" spans="1:10">
      <c r="A2217" t="s">
        <v>403</v>
      </c>
      <c r="B2217" t="s">
        <v>160</v>
      </c>
      <c r="C2217" t="s">
        <v>360</v>
      </c>
      <c r="D2217" t="s">
        <v>356</v>
      </c>
      <c r="E2217">
        <v>4377.9162835833404</v>
      </c>
      <c r="F2217">
        <v>1694.05437301084</v>
      </c>
      <c r="G2217">
        <v>535.26726253303696</v>
      </c>
      <c r="H2217">
        <v>3502.8927373676102</v>
      </c>
      <c r="I2217">
        <v>15069.458186251601</v>
      </c>
      <c r="J2217">
        <v>41021.020022044802</v>
      </c>
    </row>
    <row r="2218" spans="1:10">
      <c r="A2218" t="s">
        <v>404</v>
      </c>
      <c r="B2218" t="s">
        <v>136</v>
      </c>
      <c r="C2218" t="s">
        <v>359</v>
      </c>
      <c r="D2218" t="s">
        <v>355</v>
      </c>
      <c r="E2218">
        <v>226.291840527261</v>
      </c>
      <c r="F2218">
        <v>64.781208493688197</v>
      </c>
      <c r="G2218">
        <v>23.315787591313299</v>
      </c>
      <c r="H2218">
        <v>52.057216377906101</v>
      </c>
      <c r="I2218">
        <v>37.382830655802501</v>
      </c>
      <c r="J2218">
        <v>748.78264656290298</v>
      </c>
    </row>
    <row r="2219" spans="1:10">
      <c r="A2219" t="s">
        <v>404</v>
      </c>
      <c r="B2219" t="s">
        <v>136</v>
      </c>
      <c r="C2219" t="s">
        <v>359</v>
      </c>
      <c r="D2219" t="s">
        <v>356</v>
      </c>
      <c r="E2219">
        <v>226.29184052724699</v>
      </c>
      <c r="F2219">
        <v>65.205789625565103</v>
      </c>
      <c r="G2219">
        <v>23.838096748521799</v>
      </c>
      <c r="H2219">
        <v>52.078475136169402</v>
      </c>
      <c r="I2219">
        <v>40.0485366289506</v>
      </c>
      <c r="J2219">
        <v>780.87929241448501</v>
      </c>
    </row>
    <row r="2220" spans="1:10">
      <c r="A2220" t="s">
        <v>404</v>
      </c>
      <c r="B2220" t="s">
        <v>136</v>
      </c>
      <c r="C2220" t="s">
        <v>360</v>
      </c>
      <c r="D2220" t="s">
        <v>355</v>
      </c>
      <c r="E2220">
        <v>210.72345332584899</v>
      </c>
      <c r="F2220">
        <v>35.191988291389997</v>
      </c>
      <c r="G2220">
        <v>8.4900403922154908</v>
      </c>
      <c r="H2220">
        <v>29.112432701394301</v>
      </c>
      <c r="I2220">
        <v>13.5488935695343</v>
      </c>
      <c r="J2220">
        <v>438.27120075982401</v>
      </c>
    </row>
    <row r="2221" spans="1:10">
      <c r="A2221" t="s">
        <v>404</v>
      </c>
      <c r="B2221" t="s">
        <v>136</v>
      </c>
      <c r="C2221" t="s">
        <v>360</v>
      </c>
      <c r="D2221" t="s">
        <v>356</v>
      </c>
      <c r="E2221">
        <v>210.723453325853</v>
      </c>
      <c r="F2221">
        <v>35.555758415462101</v>
      </c>
      <c r="G2221">
        <v>8.6312005051841396</v>
      </c>
      <c r="H2221">
        <v>29.124756070385899</v>
      </c>
      <c r="I2221">
        <v>14.443687707219899</v>
      </c>
      <c r="J2221">
        <v>480.56649603555297</v>
      </c>
    </row>
    <row r="2222" spans="1:10">
      <c r="A2222" t="s">
        <v>404</v>
      </c>
      <c r="B2222" t="s">
        <v>137</v>
      </c>
      <c r="C2222" t="s">
        <v>359</v>
      </c>
      <c r="D2222" t="s">
        <v>355</v>
      </c>
      <c r="E2222">
        <v>418.61726928672101</v>
      </c>
      <c r="F2222">
        <v>29.363900095247999</v>
      </c>
      <c r="G2222">
        <v>46.998012129263799</v>
      </c>
      <c r="H2222">
        <v>29.0295714899923</v>
      </c>
      <c r="I2222">
        <v>74.629321784307507</v>
      </c>
      <c r="J2222">
        <v>213.91459470355099</v>
      </c>
    </row>
    <row r="2223" spans="1:10">
      <c r="A2223" t="s">
        <v>404</v>
      </c>
      <c r="B2223" t="s">
        <v>137</v>
      </c>
      <c r="C2223" t="s">
        <v>359</v>
      </c>
      <c r="D2223" t="s">
        <v>356</v>
      </c>
      <c r="E2223">
        <v>418.61726928670703</v>
      </c>
      <c r="F2223">
        <v>29.496569253381399</v>
      </c>
      <c r="G2223">
        <v>47.511715622069602</v>
      </c>
      <c r="H2223">
        <v>29.0512449699577</v>
      </c>
      <c r="I2223">
        <v>77.547147504873394</v>
      </c>
      <c r="J2223">
        <v>243.86527216150299</v>
      </c>
    </row>
    <row r="2224" spans="1:10">
      <c r="A2224" t="s">
        <v>404</v>
      </c>
      <c r="B2224" t="s">
        <v>137</v>
      </c>
      <c r="C2224" t="s">
        <v>360</v>
      </c>
      <c r="D2224" t="s">
        <v>355</v>
      </c>
      <c r="E2224">
        <v>781.65485131529704</v>
      </c>
      <c r="F2224">
        <v>43.691232928154399</v>
      </c>
      <c r="G2224">
        <v>17.6669790286462</v>
      </c>
      <c r="H2224">
        <v>19.865440382774</v>
      </c>
      <c r="I2224">
        <v>28.033243832041499</v>
      </c>
      <c r="J2224">
        <v>332.45765494856602</v>
      </c>
    </row>
    <row r="2225" spans="1:10">
      <c r="A2225" t="s">
        <v>404</v>
      </c>
      <c r="B2225" t="s">
        <v>137</v>
      </c>
      <c r="C2225" t="s">
        <v>360</v>
      </c>
      <c r="D2225" t="s">
        <v>356</v>
      </c>
      <c r="E2225">
        <v>781.65485131528203</v>
      </c>
      <c r="F2225">
        <v>44.177234594704203</v>
      </c>
      <c r="G2225">
        <v>17.815034616816199</v>
      </c>
      <c r="H2225">
        <v>19.879434447033301</v>
      </c>
      <c r="I2225">
        <v>29.037759129296099</v>
      </c>
      <c r="J2225">
        <v>394.56873865320398</v>
      </c>
    </row>
    <row r="2226" spans="1:10">
      <c r="A2226" t="s">
        <v>404</v>
      </c>
      <c r="B2226" t="s">
        <v>138</v>
      </c>
      <c r="C2226" t="s">
        <v>359</v>
      </c>
      <c r="D2226" t="s">
        <v>355</v>
      </c>
      <c r="E2226">
        <v>238.56308664283401</v>
      </c>
      <c r="F2226">
        <v>15.4369388798566</v>
      </c>
      <c r="G2226">
        <v>53.136476989822398</v>
      </c>
      <c r="H2226">
        <v>36.624461667097201</v>
      </c>
      <c r="I2226">
        <v>84.374960648608194</v>
      </c>
      <c r="J2226">
        <v>137.223094381208</v>
      </c>
    </row>
    <row r="2227" spans="1:10">
      <c r="A2227" t="s">
        <v>404</v>
      </c>
      <c r="B2227" t="s">
        <v>138</v>
      </c>
      <c r="C2227" t="s">
        <v>359</v>
      </c>
      <c r="D2227" t="s">
        <v>356</v>
      </c>
      <c r="E2227">
        <v>238.56308664283199</v>
      </c>
      <c r="F2227">
        <v>15.6738617414454</v>
      </c>
      <c r="G2227">
        <v>53.649495608184203</v>
      </c>
      <c r="H2227">
        <v>36.646045192494498</v>
      </c>
      <c r="I2227">
        <v>87.322256682138104</v>
      </c>
      <c r="J2227">
        <v>150.219921815931</v>
      </c>
    </row>
    <row r="2228" spans="1:10">
      <c r="A2228" t="s">
        <v>404</v>
      </c>
      <c r="B2228" t="s">
        <v>138</v>
      </c>
      <c r="C2228" t="s">
        <v>360</v>
      </c>
      <c r="D2228" t="s">
        <v>355</v>
      </c>
      <c r="E2228">
        <v>671.28852750901206</v>
      </c>
      <c r="F2228">
        <v>38.6024899032479</v>
      </c>
      <c r="G2228">
        <v>20.0309318065399</v>
      </c>
      <c r="H2228">
        <v>22.114848153128801</v>
      </c>
      <c r="I2228">
        <v>31.789594479001799</v>
      </c>
      <c r="J2228">
        <v>347.15531111617099</v>
      </c>
    </row>
    <row r="2229" spans="1:10">
      <c r="A2229" t="s">
        <v>404</v>
      </c>
      <c r="B2229" t="s">
        <v>138</v>
      </c>
      <c r="C2229" t="s">
        <v>360</v>
      </c>
      <c r="D2229" t="s">
        <v>356</v>
      </c>
      <c r="E2229">
        <v>671.28852750900501</v>
      </c>
      <c r="F2229">
        <v>39.173846274139002</v>
      </c>
      <c r="G2229">
        <v>20.178376000405098</v>
      </c>
      <c r="H2229">
        <v>22.1285956640222</v>
      </c>
      <c r="I2229">
        <v>32.806893360521101</v>
      </c>
      <c r="J2229">
        <v>394.49039413361498</v>
      </c>
    </row>
    <row r="2230" spans="1:10">
      <c r="A2230" t="s">
        <v>404</v>
      </c>
      <c r="B2230" t="s">
        <v>139</v>
      </c>
      <c r="C2230" t="s">
        <v>359</v>
      </c>
      <c r="D2230" t="s">
        <v>355</v>
      </c>
      <c r="E2230">
        <v>422.174480874209</v>
      </c>
      <c r="F2230">
        <v>44.009017395012599</v>
      </c>
      <c r="G2230">
        <v>46.644735919123498</v>
      </c>
      <c r="H2230">
        <v>28.783559337064599</v>
      </c>
      <c r="I2230">
        <v>74.056701375445101</v>
      </c>
      <c r="J2230">
        <v>258.34605329572997</v>
      </c>
    </row>
    <row r="2231" spans="1:10">
      <c r="A2231" t="s">
        <v>404</v>
      </c>
      <c r="B2231" t="s">
        <v>139</v>
      </c>
      <c r="C2231" t="s">
        <v>359</v>
      </c>
      <c r="D2231" t="s">
        <v>356</v>
      </c>
      <c r="E2231">
        <v>422.174480874214</v>
      </c>
      <c r="F2231">
        <v>44.296395633119502</v>
      </c>
      <c r="G2231">
        <v>47.1559090072356</v>
      </c>
      <c r="H2231">
        <v>28.805313567311401</v>
      </c>
      <c r="I2231">
        <v>76.992582426778498</v>
      </c>
      <c r="J2231">
        <v>280.88597382433898</v>
      </c>
    </row>
    <row r="2232" spans="1:10">
      <c r="A2232" t="s">
        <v>404</v>
      </c>
      <c r="B2232" t="s">
        <v>139</v>
      </c>
      <c r="C2232" t="s">
        <v>360</v>
      </c>
      <c r="D2232" t="s">
        <v>355</v>
      </c>
      <c r="E2232">
        <v>908.192403676651</v>
      </c>
      <c r="F2232">
        <v>52.245924151765202</v>
      </c>
      <c r="G2232">
        <v>17.484576006914001</v>
      </c>
      <c r="H2232">
        <v>19.7561538890421</v>
      </c>
      <c r="I2232">
        <v>27.739581710001801</v>
      </c>
      <c r="J2232">
        <v>379.07953922436297</v>
      </c>
    </row>
    <row r="2233" spans="1:10">
      <c r="A2233" t="s">
        <v>404</v>
      </c>
      <c r="B2233" t="s">
        <v>139</v>
      </c>
      <c r="C2233" t="s">
        <v>360</v>
      </c>
      <c r="D2233" t="s">
        <v>356</v>
      </c>
      <c r="E2233">
        <v>908.19240367662803</v>
      </c>
      <c r="F2233">
        <v>52.890132219197703</v>
      </c>
      <c r="G2233">
        <v>17.631858177262401</v>
      </c>
      <c r="H2233">
        <v>19.7698340052387</v>
      </c>
      <c r="I2233">
        <v>28.748956973951</v>
      </c>
      <c r="J2233">
        <v>450.75903799483802</v>
      </c>
    </row>
    <row r="2234" spans="1:10">
      <c r="A2234" t="s">
        <v>404</v>
      </c>
      <c r="B2234" t="s">
        <v>140</v>
      </c>
      <c r="C2234" t="s">
        <v>359</v>
      </c>
      <c r="D2234" t="s">
        <v>355</v>
      </c>
      <c r="E2234">
        <v>877.93351475703003</v>
      </c>
      <c r="F2234">
        <v>78.272783101825297</v>
      </c>
      <c r="G2234">
        <v>43.164603178455003</v>
      </c>
      <c r="H2234">
        <v>31.711292523236299</v>
      </c>
      <c r="I2234">
        <v>68.573994130946602</v>
      </c>
      <c r="J2234">
        <v>474.94248050219602</v>
      </c>
    </row>
    <row r="2235" spans="1:10">
      <c r="A2235" t="s">
        <v>404</v>
      </c>
      <c r="B2235" t="s">
        <v>140</v>
      </c>
      <c r="C2235" t="s">
        <v>359</v>
      </c>
      <c r="D2235" t="s">
        <v>356</v>
      </c>
      <c r="E2235">
        <v>877.93351475703503</v>
      </c>
      <c r="F2235">
        <v>78.690946765060502</v>
      </c>
      <c r="G2235">
        <v>43.6840580680946</v>
      </c>
      <c r="H2235">
        <v>31.732544081494801</v>
      </c>
      <c r="I2235">
        <v>71.433409681829104</v>
      </c>
      <c r="J2235">
        <v>510.406400495784</v>
      </c>
    </row>
    <row r="2236" spans="1:10">
      <c r="A2236" t="s">
        <v>404</v>
      </c>
      <c r="B2236" t="s">
        <v>140</v>
      </c>
      <c r="C2236" t="s">
        <v>360</v>
      </c>
      <c r="D2236" t="s">
        <v>355</v>
      </c>
      <c r="E2236">
        <v>835.68116516014595</v>
      </c>
      <c r="F2236">
        <v>57.249959085377398</v>
      </c>
      <c r="G2236">
        <v>16.0235533427253</v>
      </c>
      <c r="H2236">
        <v>21.506375980908199</v>
      </c>
      <c r="I2236">
        <v>25.428346662730402</v>
      </c>
      <c r="J2236">
        <v>448.78256057871602</v>
      </c>
    </row>
    <row r="2237" spans="1:10">
      <c r="A2237" t="s">
        <v>404</v>
      </c>
      <c r="B2237" t="s">
        <v>140</v>
      </c>
      <c r="C2237" t="s">
        <v>360</v>
      </c>
      <c r="D2237" t="s">
        <v>356</v>
      </c>
      <c r="E2237">
        <v>835.68116516016403</v>
      </c>
      <c r="F2237">
        <v>58.083078016529797</v>
      </c>
      <c r="G2237">
        <v>16.171826153030999</v>
      </c>
      <c r="H2237">
        <v>21.519444696841301</v>
      </c>
      <c r="I2237">
        <v>26.411426861808401</v>
      </c>
      <c r="J2237">
        <v>521.44353999866598</v>
      </c>
    </row>
    <row r="2238" spans="1:10">
      <c r="A2238" t="s">
        <v>404</v>
      </c>
      <c r="B2238" t="s">
        <v>141</v>
      </c>
      <c r="C2238" t="s">
        <v>359</v>
      </c>
      <c r="D2238" t="s">
        <v>355</v>
      </c>
      <c r="E2238">
        <v>282.44159174822897</v>
      </c>
      <c r="F2238">
        <v>55.161971125966701</v>
      </c>
      <c r="G2238">
        <v>22.1690358897294</v>
      </c>
      <c r="H2238">
        <v>48.617244295313398</v>
      </c>
      <c r="I2238">
        <v>35.653224586122803</v>
      </c>
      <c r="J2238">
        <v>680.94264195965104</v>
      </c>
    </row>
    <row r="2239" spans="1:10">
      <c r="A2239" t="s">
        <v>404</v>
      </c>
      <c r="B2239" t="s">
        <v>141</v>
      </c>
      <c r="C2239" t="s">
        <v>359</v>
      </c>
      <c r="D2239" t="s">
        <v>356</v>
      </c>
      <c r="E2239">
        <v>282.44159174819202</v>
      </c>
      <c r="F2239">
        <v>55.7929447023919</v>
      </c>
      <c r="G2239">
        <v>22.6989132957499</v>
      </c>
      <c r="H2239">
        <v>48.638312310633303</v>
      </c>
      <c r="I2239">
        <v>38.2316084015456</v>
      </c>
      <c r="J2239">
        <v>695.55864696500203</v>
      </c>
    </row>
    <row r="2240" spans="1:10">
      <c r="A2240" t="s">
        <v>404</v>
      </c>
      <c r="B2240" t="s">
        <v>141</v>
      </c>
      <c r="C2240" t="s">
        <v>360</v>
      </c>
      <c r="D2240" t="s">
        <v>355</v>
      </c>
      <c r="E2240">
        <v>167.472244431711</v>
      </c>
      <c r="F2240">
        <v>33.512023907020897</v>
      </c>
      <c r="G2240">
        <v>8.2344554947398798</v>
      </c>
      <c r="H2240">
        <v>28.222966298017202</v>
      </c>
      <c r="I2240">
        <v>13.194146121607799</v>
      </c>
      <c r="J2240">
        <v>543.66316455969798</v>
      </c>
    </row>
    <row r="2241" spans="1:10">
      <c r="A2241" t="s">
        <v>404</v>
      </c>
      <c r="B2241" t="s">
        <v>141</v>
      </c>
      <c r="C2241" t="s">
        <v>360</v>
      </c>
      <c r="D2241" t="s">
        <v>356</v>
      </c>
      <c r="E2241">
        <v>167.47224443170799</v>
      </c>
      <c r="F2241">
        <v>34.668399447233703</v>
      </c>
      <c r="G2241">
        <v>8.3772708214504998</v>
      </c>
      <c r="H2241">
        <v>28.2362497055509</v>
      </c>
      <c r="I2241">
        <v>14.017084324489501</v>
      </c>
      <c r="J2241">
        <v>569.45149421641497</v>
      </c>
    </row>
    <row r="2242" spans="1:10">
      <c r="A2242" t="s">
        <v>404</v>
      </c>
      <c r="B2242" t="s">
        <v>142</v>
      </c>
      <c r="C2242" t="s">
        <v>359</v>
      </c>
      <c r="D2242" t="s">
        <v>355</v>
      </c>
      <c r="E2242">
        <v>495.09207940657802</v>
      </c>
      <c r="F2242">
        <v>73.144081141685007</v>
      </c>
      <c r="G2242">
        <v>18.141794714822499</v>
      </c>
      <c r="H2242">
        <v>64.0748847382349</v>
      </c>
      <c r="I2242">
        <v>28.774327252555999</v>
      </c>
      <c r="J2242">
        <v>748.90730132581496</v>
      </c>
    </row>
    <row r="2243" spans="1:10">
      <c r="A2243" t="s">
        <v>404</v>
      </c>
      <c r="B2243" t="s">
        <v>142</v>
      </c>
      <c r="C2243" t="s">
        <v>359</v>
      </c>
      <c r="D2243" t="s">
        <v>356</v>
      </c>
      <c r="E2243">
        <v>495.09207940653698</v>
      </c>
      <c r="F2243">
        <v>73.560120546181807</v>
      </c>
      <c r="G2243">
        <v>18.4147999642088</v>
      </c>
      <c r="H2243">
        <v>64.095627294063405</v>
      </c>
      <c r="I2243">
        <v>30.3794761885183</v>
      </c>
      <c r="J2243">
        <v>783.95530506426803</v>
      </c>
    </row>
    <row r="2244" spans="1:10">
      <c r="A2244" t="s">
        <v>404</v>
      </c>
      <c r="B2244" t="s">
        <v>142</v>
      </c>
      <c r="C2244" t="s">
        <v>360</v>
      </c>
      <c r="D2244" t="s">
        <v>355</v>
      </c>
      <c r="E2244">
        <v>272.38378764940398</v>
      </c>
      <c r="F2244">
        <v>37.475657437018398</v>
      </c>
      <c r="G2244">
        <v>7.0022162645148196</v>
      </c>
      <c r="H2244">
        <v>32.0922467462578</v>
      </c>
      <c r="I2244">
        <v>11.145537112056299</v>
      </c>
      <c r="J2244">
        <v>437.30080301226002</v>
      </c>
    </row>
    <row r="2245" spans="1:10">
      <c r="A2245" t="s">
        <v>404</v>
      </c>
      <c r="B2245" t="s">
        <v>142</v>
      </c>
      <c r="C2245" t="s">
        <v>360</v>
      </c>
      <c r="D2245" t="s">
        <v>356</v>
      </c>
      <c r="E2245">
        <v>272.38378764939802</v>
      </c>
      <c r="F2245">
        <v>37.8243565498368</v>
      </c>
      <c r="G2245">
        <v>7.1252137899284804</v>
      </c>
      <c r="H2245">
        <v>32.103871581922498</v>
      </c>
      <c r="I2245">
        <v>11.767242645420501</v>
      </c>
      <c r="J2245">
        <v>482.05379295748202</v>
      </c>
    </row>
    <row r="2246" spans="1:10">
      <c r="A2246" t="s">
        <v>404</v>
      </c>
      <c r="B2246" t="s">
        <v>143</v>
      </c>
      <c r="C2246" t="s">
        <v>359</v>
      </c>
      <c r="D2246" t="s">
        <v>355</v>
      </c>
      <c r="E2246">
        <v>1001.6597112153499</v>
      </c>
      <c r="F2246">
        <v>73.674981663714604</v>
      </c>
      <c r="G2246">
        <v>35.023422391042203</v>
      </c>
      <c r="H2246">
        <v>56.940428710872297</v>
      </c>
      <c r="I2246">
        <v>55.244802236851697</v>
      </c>
      <c r="J2246">
        <v>429.66295482805998</v>
      </c>
    </row>
    <row r="2247" spans="1:10">
      <c r="A2247" t="s">
        <v>404</v>
      </c>
      <c r="B2247" t="s">
        <v>143</v>
      </c>
      <c r="C2247" t="s">
        <v>359</v>
      </c>
      <c r="D2247" t="s">
        <v>356</v>
      </c>
      <c r="E2247">
        <v>1001.65971121538</v>
      </c>
      <c r="F2247">
        <v>73.907881074140803</v>
      </c>
      <c r="G2247">
        <v>35.326963392426002</v>
      </c>
      <c r="H2247">
        <v>56.960148777064902</v>
      </c>
      <c r="I2247">
        <v>57.629887302314302</v>
      </c>
      <c r="J2247">
        <v>477.91311863834198</v>
      </c>
    </row>
    <row r="2248" spans="1:10">
      <c r="A2248" t="s">
        <v>404</v>
      </c>
      <c r="B2248" t="s">
        <v>143</v>
      </c>
      <c r="C2248" t="s">
        <v>360</v>
      </c>
      <c r="D2248" t="s">
        <v>355</v>
      </c>
      <c r="E2248">
        <v>887.84820229543004</v>
      </c>
      <c r="F2248">
        <v>52.554558901913602</v>
      </c>
      <c r="G2248">
        <v>14.5146295869993</v>
      </c>
      <c r="H2248">
        <v>25.845348210198001</v>
      </c>
      <c r="I2248">
        <v>22.4239219250553</v>
      </c>
      <c r="J2248">
        <v>349.34802401864403</v>
      </c>
    </row>
    <row r="2249" spans="1:10">
      <c r="A2249" t="s">
        <v>404</v>
      </c>
      <c r="B2249" t="s">
        <v>143</v>
      </c>
      <c r="C2249" t="s">
        <v>360</v>
      </c>
      <c r="D2249" t="s">
        <v>356</v>
      </c>
      <c r="E2249">
        <v>887.84820229543402</v>
      </c>
      <c r="F2249">
        <v>52.996440104388903</v>
      </c>
      <c r="G2249">
        <v>14.6671121995411</v>
      </c>
      <c r="H2249">
        <v>25.857163564015199</v>
      </c>
      <c r="I2249">
        <v>24.3913681860938</v>
      </c>
      <c r="J2249">
        <v>424.51708856304703</v>
      </c>
    </row>
    <row r="2250" spans="1:10">
      <c r="A2250" t="s">
        <v>404</v>
      </c>
      <c r="B2250" t="s">
        <v>144</v>
      </c>
      <c r="C2250" t="s">
        <v>359</v>
      </c>
      <c r="D2250" t="s">
        <v>355</v>
      </c>
      <c r="E2250">
        <v>806.25847563517698</v>
      </c>
      <c r="F2250">
        <v>72.863274456708695</v>
      </c>
      <c r="G2250">
        <v>33.647062825801697</v>
      </c>
      <c r="H2250">
        <v>61.362350099746301</v>
      </c>
      <c r="I2250">
        <v>53.074215836902503</v>
      </c>
      <c r="J2250">
        <v>476.08544232452198</v>
      </c>
    </row>
    <row r="2251" spans="1:10">
      <c r="A2251" t="s">
        <v>404</v>
      </c>
      <c r="B2251" t="s">
        <v>144</v>
      </c>
      <c r="C2251" t="s">
        <v>359</v>
      </c>
      <c r="D2251" t="s">
        <v>356</v>
      </c>
      <c r="E2251">
        <v>806.258475635119</v>
      </c>
      <c r="F2251">
        <v>73.295927730594101</v>
      </c>
      <c r="G2251">
        <v>33.944539012900997</v>
      </c>
      <c r="H2251">
        <v>61.382251334663799</v>
      </c>
      <c r="I2251">
        <v>55.400752731510501</v>
      </c>
      <c r="J2251">
        <v>505.93472365138302</v>
      </c>
    </row>
    <row r="2252" spans="1:10">
      <c r="A2252" t="s">
        <v>404</v>
      </c>
      <c r="B2252" t="s">
        <v>144</v>
      </c>
      <c r="C2252" t="s">
        <v>360</v>
      </c>
      <c r="D2252" t="s">
        <v>355</v>
      </c>
      <c r="E2252">
        <v>769.28894769942997</v>
      </c>
      <c r="F2252">
        <v>51.616857943007801</v>
      </c>
      <c r="G2252">
        <v>12.1892766208622</v>
      </c>
      <c r="H2252">
        <v>27.7452944243038</v>
      </c>
      <c r="I2252">
        <v>18.8136503789115</v>
      </c>
      <c r="J2252">
        <v>454.140090075621</v>
      </c>
    </row>
    <row r="2253" spans="1:10">
      <c r="A2253" t="s">
        <v>404</v>
      </c>
      <c r="B2253" t="s">
        <v>144</v>
      </c>
      <c r="C2253" t="s">
        <v>360</v>
      </c>
      <c r="D2253" t="s">
        <v>356</v>
      </c>
      <c r="E2253">
        <v>769.28894769942099</v>
      </c>
      <c r="F2253">
        <v>52.521833972417298</v>
      </c>
      <c r="G2253">
        <v>12.325304917579301</v>
      </c>
      <c r="H2253">
        <v>27.7564974182505</v>
      </c>
      <c r="I2253">
        <v>20.566940230473399</v>
      </c>
      <c r="J2253">
        <v>514.70050926383703</v>
      </c>
    </row>
    <row r="2254" spans="1:10">
      <c r="A2254" t="s">
        <v>404</v>
      </c>
      <c r="B2254" t="s">
        <v>145</v>
      </c>
      <c r="C2254" t="s">
        <v>359</v>
      </c>
      <c r="D2254" t="s">
        <v>355</v>
      </c>
      <c r="E2254">
        <v>458.99464360835498</v>
      </c>
      <c r="F2254">
        <v>64.296119159273999</v>
      </c>
      <c r="G2254">
        <v>16.4066414660854</v>
      </c>
      <c r="H2254">
        <v>59.201787378792297</v>
      </c>
      <c r="I2254">
        <v>26.0084446404895</v>
      </c>
      <c r="J2254">
        <v>681.04170621130004</v>
      </c>
    </row>
    <row r="2255" spans="1:10">
      <c r="A2255" t="s">
        <v>404</v>
      </c>
      <c r="B2255" t="s">
        <v>145</v>
      </c>
      <c r="C2255" t="s">
        <v>359</v>
      </c>
      <c r="D2255" t="s">
        <v>356</v>
      </c>
      <c r="E2255">
        <v>458.99464360832599</v>
      </c>
      <c r="F2255">
        <v>64.8975245246246</v>
      </c>
      <c r="G2255">
        <v>16.693693739382599</v>
      </c>
      <c r="H2255">
        <v>59.222389400402697</v>
      </c>
      <c r="I2255">
        <v>27.681272727829999</v>
      </c>
      <c r="J2255">
        <v>698.85966047008299</v>
      </c>
    </row>
    <row r="2256" spans="1:10">
      <c r="A2256" t="s">
        <v>404</v>
      </c>
      <c r="B2256" t="s">
        <v>145</v>
      </c>
      <c r="C2256" t="s">
        <v>360</v>
      </c>
      <c r="D2256" t="s">
        <v>355</v>
      </c>
      <c r="E2256">
        <v>207.431608091665</v>
      </c>
      <c r="F2256">
        <v>35.2478407924118</v>
      </c>
      <c r="G2256">
        <v>5.6379587789865804</v>
      </c>
      <c r="H2256">
        <v>30.5000056072851</v>
      </c>
      <c r="I2256">
        <v>9.1626981779933807</v>
      </c>
      <c r="J2256">
        <v>543.41886206118295</v>
      </c>
    </row>
    <row r="2257" spans="1:10">
      <c r="A2257" t="s">
        <v>404</v>
      </c>
      <c r="B2257" t="s">
        <v>145</v>
      </c>
      <c r="C2257" t="s">
        <v>360</v>
      </c>
      <c r="D2257" t="s">
        <v>356</v>
      </c>
      <c r="E2257">
        <v>207.43160809167401</v>
      </c>
      <c r="F2257">
        <v>36.369284106907799</v>
      </c>
      <c r="G2257">
        <v>5.7624611931311804</v>
      </c>
      <c r="H2257">
        <v>30.512742041227199</v>
      </c>
      <c r="I2257">
        <v>9.4731918832307596</v>
      </c>
      <c r="J2257">
        <v>570.06697716163603</v>
      </c>
    </row>
    <row r="2258" spans="1:10">
      <c r="A2258" t="s">
        <v>404</v>
      </c>
      <c r="B2258" t="s">
        <v>146</v>
      </c>
      <c r="C2258" t="s">
        <v>359</v>
      </c>
      <c r="D2258" t="s">
        <v>355</v>
      </c>
      <c r="E2258">
        <v>1250.78282386519</v>
      </c>
      <c r="F2258">
        <v>142.473107261541</v>
      </c>
      <c r="G2258">
        <v>60.565690560062102</v>
      </c>
      <c r="H2258">
        <v>107.628777848531</v>
      </c>
      <c r="I2258">
        <v>97.530752802210202</v>
      </c>
      <c r="J2258">
        <v>1165.8946775282</v>
      </c>
    </row>
    <row r="2259" spans="1:10">
      <c r="A2259" t="s">
        <v>404</v>
      </c>
      <c r="B2259" t="s">
        <v>146</v>
      </c>
      <c r="C2259" t="s">
        <v>359</v>
      </c>
      <c r="D2259" t="s">
        <v>356</v>
      </c>
      <c r="E2259">
        <v>1250.7828238652701</v>
      </c>
      <c r="F2259">
        <v>142.87007866387199</v>
      </c>
      <c r="G2259">
        <v>61.425620259038801</v>
      </c>
      <c r="H2259">
        <v>107.686310380243</v>
      </c>
      <c r="I2259">
        <v>105.14060885801401</v>
      </c>
      <c r="J2259">
        <v>1257.0148943883801</v>
      </c>
    </row>
    <row r="2260" spans="1:10">
      <c r="A2260" t="s">
        <v>404</v>
      </c>
      <c r="B2260" t="s">
        <v>146</v>
      </c>
      <c r="C2260" t="s">
        <v>360</v>
      </c>
      <c r="D2260" t="s">
        <v>355</v>
      </c>
      <c r="E2260">
        <v>1260.1902440533399</v>
      </c>
      <c r="F2260">
        <v>102.727960409575</v>
      </c>
      <c r="G2260">
        <v>22.659956901835699</v>
      </c>
      <c r="H2260">
        <v>65.354774054041698</v>
      </c>
      <c r="I2260">
        <v>36.312957905054901</v>
      </c>
      <c r="J2260">
        <v>973.16336230648506</v>
      </c>
    </row>
    <row r="2261" spans="1:10">
      <c r="A2261" t="s">
        <v>404</v>
      </c>
      <c r="B2261" t="s">
        <v>146</v>
      </c>
      <c r="C2261" t="s">
        <v>360</v>
      </c>
      <c r="D2261" t="s">
        <v>356</v>
      </c>
      <c r="E2261">
        <v>1260.19024405341</v>
      </c>
      <c r="F2261">
        <v>103.513469716234</v>
      </c>
      <c r="G2261">
        <v>22.905514759156201</v>
      </c>
      <c r="H2261">
        <v>65.391773962798496</v>
      </c>
      <c r="I2261">
        <v>38.9380437434573</v>
      </c>
      <c r="J2261">
        <v>1112.52360867121</v>
      </c>
    </row>
    <row r="2262" spans="1:10">
      <c r="A2262" t="s">
        <v>404</v>
      </c>
      <c r="B2262" t="s">
        <v>147</v>
      </c>
      <c r="C2262" t="s">
        <v>359</v>
      </c>
      <c r="D2262" t="s">
        <v>355</v>
      </c>
      <c r="E2262">
        <v>589.32314984567995</v>
      </c>
      <c r="F2262">
        <v>188.101020732942</v>
      </c>
      <c r="G2262">
        <v>60.100226490977597</v>
      </c>
      <c r="H2262">
        <v>100.411314298222</v>
      </c>
      <c r="I2262">
        <v>95.471264140763694</v>
      </c>
      <c r="J2262">
        <v>517.73286908451598</v>
      </c>
    </row>
    <row r="2263" spans="1:10">
      <c r="A2263" t="s">
        <v>404</v>
      </c>
      <c r="B2263" t="s">
        <v>147</v>
      </c>
      <c r="C2263" t="s">
        <v>359</v>
      </c>
      <c r="D2263" t="s">
        <v>356</v>
      </c>
      <c r="E2263">
        <v>589.32314984576601</v>
      </c>
      <c r="F2263">
        <v>188.439140130189</v>
      </c>
      <c r="G2263">
        <v>60.625633679024901</v>
      </c>
      <c r="H2263">
        <v>100.43459649488599</v>
      </c>
      <c r="I2263">
        <v>100.266847456969</v>
      </c>
      <c r="J2263">
        <v>607.85586243033003</v>
      </c>
    </row>
    <row r="2264" spans="1:10">
      <c r="A2264" t="s">
        <v>404</v>
      </c>
      <c r="B2264" t="s">
        <v>147</v>
      </c>
      <c r="C2264" t="s">
        <v>360</v>
      </c>
      <c r="D2264" t="s">
        <v>355</v>
      </c>
      <c r="E2264">
        <v>688.57875062715698</v>
      </c>
      <c r="F2264">
        <v>147.442970675938</v>
      </c>
      <c r="G2264">
        <v>21.476392626907099</v>
      </c>
      <c r="H2264">
        <v>56.037307708258901</v>
      </c>
      <c r="I2264">
        <v>34.2616726214534</v>
      </c>
      <c r="J2264">
        <v>404.19413554242698</v>
      </c>
    </row>
    <row r="2265" spans="1:10">
      <c r="A2265" t="s">
        <v>404</v>
      </c>
      <c r="B2265" t="s">
        <v>147</v>
      </c>
      <c r="C2265" t="s">
        <v>360</v>
      </c>
      <c r="D2265" t="s">
        <v>356</v>
      </c>
      <c r="E2265">
        <v>688.57875062725498</v>
      </c>
      <c r="F2265">
        <v>148.07107644880401</v>
      </c>
      <c r="G2265">
        <v>21.6056855403837</v>
      </c>
      <c r="H2265">
        <v>56.051053785108401</v>
      </c>
      <c r="I2265">
        <v>35.451427388269998</v>
      </c>
      <c r="J2265">
        <v>551.77094890550302</v>
      </c>
    </row>
    <row r="2266" spans="1:10">
      <c r="A2266" t="s">
        <v>404</v>
      </c>
      <c r="B2266" t="s">
        <v>148</v>
      </c>
      <c r="C2266" t="s">
        <v>359</v>
      </c>
      <c r="D2266" t="s">
        <v>355</v>
      </c>
      <c r="E2266">
        <v>1157.823547645</v>
      </c>
      <c r="F2266">
        <v>99.4956719430525</v>
      </c>
      <c r="G2266">
        <v>54.830433497849597</v>
      </c>
      <c r="H2266">
        <v>34.167384431417702</v>
      </c>
      <c r="I2266">
        <v>87.162584600919104</v>
      </c>
      <c r="J2266">
        <v>214.70016975416999</v>
      </c>
    </row>
    <row r="2267" spans="1:10">
      <c r="A2267" t="s">
        <v>404</v>
      </c>
      <c r="B2267" t="s">
        <v>148</v>
      </c>
      <c r="C2267" t="s">
        <v>359</v>
      </c>
      <c r="D2267" t="s">
        <v>356</v>
      </c>
      <c r="E2267">
        <v>1157.823547645</v>
      </c>
      <c r="F2267">
        <v>99.716841971126101</v>
      </c>
      <c r="G2267">
        <v>55.201534460975601</v>
      </c>
      <c r="H2267">
        <v>34.1833842337197</v>
      </c>
      <c r="I2267">
        <v>89.327236091250001</v>
      </c>
      <c r="J2267">
        <v>268.38750002749498</v>
      </c>
    </row>
    <row r="2268" spans="1:10">
      <c r="A2268" t="s">
        <v>404</v>
      </c>
      <c r="B2268" t="s">
        <v>148</v>
      </c>
      <c r="C2268" t="s">
        <v>360</v>
      </c>
      <c r="D2268" t="s">
        <v>355</v>
      </c>
      <c r="E2268">
        <v>1890.55370283763</v>
      </c>
      <c r="F2268">
        <v>152.41068395913899</v>
      </c>
      <c r="G2268">
        <v>22.293141323576901</v>
      </c>
      <c r="H2268">
        <v>17.119083936076201</v>
      </c>
      <c r="I2268">
        <v>35.613010314888399</v>
      </c>
      <c r="J2268">
        <v>324.03904173449899</v>
      </c>
    </row>
    <row r="2269" spans="1:10">
      <c r="A2269" t="s">
        <v>404</v>
      </c>
      <c r="B2269" t="s">
        <v>148</v>
      </c>
      <c r="C2269" t="s">
        <v>360</v>
      </c>
      <c r="D2269" t="s">
        <v>356</v>
      </c>
      <c r="E2269">
        <v>1890.55370283762</v>
      </c>
      <c r="F2269">
        <v>153.095710508629</v>
      </c>
      <c r="G2269">
        <v>22.384180180926101</v>
      </c>
      <c r="H2269">
        <v>17.130095534970799</v>
      </c>
      <c r="I2269">
        <v>36.011952647269197</v>
      </c>
      <c r="J2269">
        <v>435.687322677243</v>
      </c>
    </row>
    <row r="2270" spans="1:10">
      <c r="A2270" t="s">
        <v>404</v>
      </c>
      <c r="B2270" t="s">
        <v>149</v>
      </c>
      <c r="C2270" t="s">
        <v>359</v>
      </c>
      <c r="D2270" t="s">
        <v>355</v>
      </c>
      <c r="E2270">
        <v>628.88418922176299</v>
      </c>
      <c r="F2270">
        <v>41.883602204553</v>
      </c>
      <c r="G2270">
        <v>122.02480316506499</v>
      </c>
      <c r="H2270">
        <v>35.088863654374599</v>
      </c>
      <c r="I2270">
        <v>194.497692950106</v>
      </c>
      <c r="J2270">
        <v>119.206731453553</v>
      </c>
    </row>
    <row r="2271" spans="1:10">
      <c r="A2271" t="s">
        <v>404</v>
      </c>
      <c r="B2271" t="s">
        <v>149</v>
      </c>
      <c r="C2271" t="s">
        <v>359</v>
      </c>
      <c r="D2271" t="s">
        <v>356</v>
      </c>
      <c r="E2271">
        <v>628.88418922175902</v>
      </c>
      <c r="F2271">
        <v>42.173236566464901</v>
      </c>
      <c r="G2271">
        <v>122.429109431735</v>
      </c>
      <c r="H2271">
        <v>35.082210771940701</v>
      </c>
      <c r="I2271">
        <v>196.790150170782</v>
      </c>
      <c r="J2271">
        <v>144.08515108432201</v>
      </c>
    </row>
    <row r="2272" spans="1:10">
      <c r="A2272" t="s">
        <v>404</v>
      </c>
      <c r="B2272" t="s">
        <v>149</v>
      </c>
      <c r="C2272" t="s">
        <v>360</v>
      </c>
      <c r="D2272" t="s">
        <v>355</v>
      </c>
      <c r="E2272">
        <v>1795.8765537629699</v>
      </c>
      <c r="F2272">
        <v>120.34300386239801</v>
      </c>
      <c r="G2272">
        <v>44.402004169367601</v>
      </c>
      <c r="H2272">
        <v>21.464049660340599</v>
      </c>
      <c r="I2272">
        <v>70.841737493194699</v>
      </c>
      <c r="J2272">
        <v>301.48312186771</v>
      </c>
    </row>
    <row r="2273" spans="1:10">
      <c r="A2273" t="s">
        <v>404</v>
      </c>
      <c r="B2273" t="s">
        <v>149</v>
      </c>
      <c r="C2273" t="s">
        <v>360</v>
      </c>
      <c r="D2273" t="s">
        <v>356</v>
      </c>
      <c r="E2273">
        <v>1795.8765537629499</v>
      </c>
      <c r="F2273">
        <v>121.130372620708</v>
      </c>
      <c r="G2273">
        <v>44.522584280264397</v>
      </c>
      <c r="H2273">
        <v>21.471659582621701</v>
      </c>
      <c r="I2273">
        <v>71.488851387033804</v>
      </c>
      <c r="J2273">
        <v>395.39251683277399</v>
      </c>
    </row>
    <row r="2274" spans="1:10">
      <c r="A2274" t="s">
        <v>404</v>
      </c>
      <c r="B2274" t="s">
        <v>150</v>
      </c>
      <c r="C2274" t="s">
        <v>359</v>
      </c>
      <c r="D2274" t="s">
        <v>355</v>
      </c>
      <c r="E2274">
        <v>946.778018808453</v>
      </c>
      <c r="F2274">
        <v>150.02208862596501</v>
      </c>
      <c r="G2274">
        <v>79.833523728110805</v>
      </c>
      <c r="H2274">
        <v>18.0785060561875</v>
      </c>
      <c r="I2274">
        <v>127.054462491184</v>
      </c>
      <c r="J2274">
        <v>301.22817731749399</v>
      </c>
    </row>
    <row r="2275" spans="1:10">
      <c r="A2275" t="s">
        <v>404</v>
      </c>
      <c r="B2275" t="s">
        <v>150</v>
      </c>
      <c r="C2275" t="s">
        <v>359</v>
      </c>
      <c r="D2275" t="s">
        <v>356</v>
      </c>
      <c r="E2275">
        <v>946.77801880847005</v>
      </c>
      <c r="F2275">
        <v>150.30823951171701</v>
      </c>
      <c r="G2275">
        <v>80.2104396248603</v>
      </c>
      <c r="H2275">
        <v>18.094459595407098</v>
      </c>
      <c r="I2275">
        <v>129.29695494414901</v>
      </c>
      <c r="J2275">
        <v>338.77344894427603</v>
      </c>
    </row>
    <row r="2276" spans="1:10">
      <c r="A2276" t="s">
        <v>404</v>
      </c>
      <c r="B2276" t="s">
        <v>150</v>
      </c>
      <c r="C2276" t="s">
        <v>360</v>
      </c>
      <c r="D2276" t="s">
        <v>355</v>
      </c>
      <c r="E2276">
        <v>2272.9038040555602</v>
      </c>
      <c r="F2276">
        <v>185.12031554823699</v>
      </c>
      <c r="G2276">
        <v>30.804535411021799</v>
      </c>
      <c r="H2276">
        <v>14.048382348721701</v>
      </c>
      <c r="I2276">
        <v>49.127434005748903</v>
      </c>
      <c r="J2276">
        <v>379.33431137894701</v>
      </c>
    </row>
    <row r="2277" spans="1:10">
      <c r="A2277" t="s">
        <v>404</v>
      </c>
      <c r="B2277" t="s">
        <v>150</v>
      </c>
      <c r="C2277" t="s">
        <v>360</v>
      </c>
      <c r="D2277" t="s">
        <v>356</v>
      </c>
      <c r="E2277">
        <v>2272.9038040555702</v>
      </c>
      <c r="F2277">
        <v>185.96140615489</v>
      </c>
      <c r="G2277">
        <v>30.884741522241399</v>
      </c>
      <c r="H2277">
        <v>14.0528246666439</v>
      </c>
      <c r="I2277">
        <v>49.667133728985299</v>
      </c>
      <c r="J2277">
        <v>510.36257117616901</v>
      </c>
    </row>
    <row r="2278" spans="1:10">
      <c r="A2278" t="s">
        <v>404</v>
      </c>
      <c r="B2278" t="s">
        <v>151</v>
      </c>
      <c r="C2278" t="s">
        <v>359</v>
      </c>
      <c r="D2278" t="s">
        <v>355</v>
      </c>
      <c r="E2278">
        <v>1093.97342837576</v>
      </c>
      <c r="F2278">
        <v>187.99530778130401</v>
      </c>
      <c r="G2278">
        <v>58.820222517099403</v>
      </c>
      <c r="H2278">
        <v>42.571587328086103</v>
      </c>
      <c r="I2278">
        <v>93.502696409855304</v>
      </c>
      <c r="J2278">
        <v>462.57213170006003</v>
      </c>
    </row>
    <row r="2279" spans="1:10">
      <c r="A2279" t="s">
        <v>404</v>
      </c>
      <c r="B2279" t="s">
        <v>151</v>
      </c>
      <c r="C2279" t="s">
        <v>359</v>
      </c>
      <c r="D2279" t="s">
        <v>356</v>
      </c>
      <c r="E2279">
        <v>1093.97342837579</v>
      </c>
      <c r="F2279">
        <v>188.37315560065301</v>
      </c>
      <c r="G2279">
        <v>59.220041995290998</v>
      </c>
      <c r="H2279">
        <v>42.589501800223999</v>
      </c>
      <c r="I2279">
        <v>95.750710527263095</v>
      </c>
      <c r="J2279">
        <v>517.13778147921403</v>
      </c>
    </row>
    <row r="2280" spans="1:10">
      <c r="A2280" t="s">
        <v>404</v>
      </c>
      <c r="B2280" t="s">
        <v>151</v>
      </c>
      <c r="C2280" t="s">
        <v>360</v>
      </c>
      <c r="D2280" t="s">
        <v>355</v>
      </c>
      <c r="E2280">
        <v>1065.3114908970099</v>
      </c>
      <c r="F2280">
        <v>137.24559097420001</v>
      </c>
      <c r="G2280">
        <v>22.921298411840901</v>
      </c>
      <c r="H2280">
        <v>28.051024815272701</v>
      </c>
      <c r="I2280">
        <v>36.5147363395863</v>
      </c>
      <c r="J2280">
        <v>388.93708978686698</v>
      </c>
    </row>
    <row r="2281" spans="1:10">
      <c r="A2281" t="s">
        <v>404</v>
      </c>
      <c r="B2281" t="s">
        <v>151</v>
      </c>
      <c r="C2281" t="s">
        <v>360</v>
      </c>
      <c r="D2281" t="s">
        <v>356</v>
      </c>
      <c r="E2281">
        <v>1065.3114908970399</v>
      </c>
      <c r="F2281">
        <v>138.08667847549</v>
      </c>
      <c r="G2281">
        <v>23.0304070706934</v>
      </c>
      <c r="H2281">
        <v>28.0634199817198</v>
      </c>
      <c r="I2281">
        <v>37.110930737490101</v>
      </c>
      <c r="J2281">
        <v>509.83308889850298</v>
      </c>
    </row>
    <row r="2282" spans="1:10">
      <c r="A2282" t="s">
        <v>404</v>
      </c>
      <c r="B2282" t="s">
        <v>152</v>
      </c>
      <c r="C2282" t="s">
        <v>359</v>
      </c>
      <c r="D2282" t="s">
        <v>355</v>
      </c>
      <c r="E2282">
        <v>794.46247486877405</v>
      </c>
      <c r="F2282">
        <v>166.52049827625399</v>
      </c>
      <c r="G2282">
        <v>57.485175250021904</v>
      </c>
      <c r="H2282">
        <v>36.312178930530798</v>
      </c>
      <c r="I2282">
        <v>91.3864841819464</v>
      </c>
      <c r="J2282">
        <v>408.89417261061698</v>
      </c>
    </row>
    <row r="2283" spans="1:10">
      <c r="A2283" t="s">
        <v>404</v>
      </c>
      <c r="B2283" t="s">
        <v>152</v>
      </c>
      <c r="C2283" t="s">
        <v>359</v>
      </c>
      <c r="D2283" t="s">
        <v>356</v>
      </c>
      <c r="E2283">
        <v>794.46247486876302</v>
      </c>
      <c r="F2283">
        <v>166.772536854348</v>
      </c>
      <c r="G2283">
        <v>57.827532449547498</v>
      </c>
      <c r="H2283">
        <v>36.330181543021801</v>
      </c>
      <c r="I2283">
        <v>93.388224986658102</v>
      </c>
      <c r="J2283">
        <v>480.734482731345</v>
      </c>
    </row>
    <row r="2284" spans="1:10">
      <c r="A2284" t="s">
        <v>404</v>
      </c>
      <c r="B2284" t="s">
        <v>152</v>
      </c>
      <c r="C2284" t="s">
        <v>360</v>
      </c>
      <c r="D2284" t="s">
        <v>355</v>
      </c>
      <c r="E2284">
        <v>668.04236015732999</v>
      </c>
      <c r="F2284">
        <v>124.96978761612201</v>
      </c>
      <c r="G2284">
        <v>19.494885438549201</v>
      </c>
      <c r="H2284">
        <v>23.179857215943901</v>
      </c>
      <c r="I2284">
        <v>31.0112598521001</v>
      </c>
      <c r="J2284">
        <v>313.11169573838299</v>
      </c>
    </row>
    <row r="2285" spans="1:10">
      <c r="A2285" t="s">
        <v>404</v>
      </c>
      <c r="B2285" t="s">
        <v>152</v>
      </c>
      <c r="C2285" t="s">
        <v>360</v>
      </c>
      <c r="D2285" t="s">
        <v>356</v>
      </c>
      <c r="E2285">
        <v>668.04236015733295</v>
      </c>
      <c r="F2285">
        <v>125.44663821969399</v>
      </c>
      <c r="G2285">
        <v>19.5918768886803</v>
      </c>
      <c r="H2285">
        <v>23.1909295223976</v>
      </c>
      <c r="I2285">
        <v>31.6175389747719</v>
      </c>
      <c r="J2285">
        <v>429.48094141801801</v>
      </c>
    </row>
    <row r="2286" spans="1:10">
      <c r="A2286" t="s">
        <v>404</v>
      </c>
      <c r="B2286" t="s">
        <v>153</v>
      </c>
      <c r="C2286" t="s">
        <v>359</v>
      </c>
      <c r="D2286" t="s">
        <v>355</v>
      </c>
      <c r="E2286">
        <v>371.69583375778501</v>
      </c>
      <c r="F2286">
        <v>150.03303422151299</v>
      </c>
      <c r="G2286">
        <v>53.3011168585018</v>
      </c>
      <c r="H2286">
        <v>55.044304303354302</v>
      </c>
      <c r="I2286">
        <v>84.669413480710205</v>
      </c>
      <c r="J2286">
        <v>431.86653225092101</v>
      </c>
    </row>
    <row r="2287" spans="1:10">
      <c r="A2287" t="s">
        <v>404</v>
      </c>
      <c r="B2287" t="s">
        <v>153</v>
      </c>
      <c r="C2287" t="s">
        <v>359</v>
      </c>
      <c r="D2287" t="s">
        <v>356</v>
      </c>
      <c r="E2287">
        <v>371.69583375777398</v>
      </c>
      <c r="F2287">
        <v>150.43513304305799</v>
      </c>
      <c r="G2287">
        <v>53.649622788859602</v>
      </c>
      <c r="H2287">
        <v>55.061201996268402</v>
      </c>
      <c r="I2287">
        <v>86.821674743619297</v>
      </c>
      <c r="J2287">
        <v>479.76393537758997</v>
      </c>
    </row>
    <row r="2288" spans="1:10">
      <c r="A2288" t="s">
        <v>404</v>
      </c>
      <c r="B2288" t="s">
        <v>153</v>
      </c>
      <c r="C2288" t="s">
        <v>360</v>
      </c>
      <c r="D2288" t="s">
        <v>355</v>
      </c>
      <c r="E2288">
        <v>520.47696312619905</v>
      </c>
      <c r="F2288">
        <v>120.775377399623</v>
      </c>
      <c r="G2288">
        <v>21.8447707709269</v>
      </c>
      <c r="H2288">
        <v>26.0913759206225</v>
      </c>
      <c r="I2288">
        <v>34.508020517812703</v>
      </c>
      <c r="J2288">
        <v>380.389846412439</v>
      </c>
    </row>
    <row r="2289" spans="1:10">
      <c r="A2289" t="s">
        <v>404</v>
      </c>
      <c r="B2289" t="s">
        <v>153</v>
      </c>
      <c r="C2289" t="s">
        <v>360</v>
      </c>
      <c r="D2289" t="s">
        <v>356</v>
      </c>
      <c r="E2289">
        <v>520.47696312621099</v>
      </c>
      <c r="F2289">
        <v>121.654838909707</v>
      </c>
      <c r="G2289">
        <v>21.973156732699199</v>
      </c>
      <c r="H2289">
        <v>26.101569606036701</v>
      </c>
      <c r="I2289">
        <v>35.6745712248769</v>
      </c>
      <c r="J2289">
        <v>491.67292974961902</v>
      </c>
    </row>
    <row r="2290" spans="1:10">
      <c r="A2290" t="s">
        <v>404</v>
      </c>
      <c r="B2290" t="s">
        <v>154</v>
      </c>
      <c r="C2290" t="s">
        <v>359</v>
      </c>
      <c r="D2290" t="s">
        <v>355</v>
      </c>
      <c r="E2290">
        <v>453.79224044872399</v>
      </c>
      <c r="F2290">
        <v>94.808366639734601</v>
      </c>
      <c r="G2290">
        <v>29.593902003900599</v>
      </c>
      <c r="H2290">
        <v>27.673889602207701</v>
      </c>
      <c r="I2290">
        <v>46.539420463100001</v>
      </c>
      <c r="J2290">
        <v>878.54112037007496</v>
      </c>
    </row>
    <row r="2291" spans="1:10">
      <c r="A2291" t="s">
        <v>404</v>
      </c>
      <c r="B2291" t="s">
        <v>154</v>
      </c>
      <c r="C2291" t="s">
        <v>359</v>
      </c>
      <c r="D2291" t="s">
        <v>356</v>
      </c>
      <c r="E2291">
        <v>453.79224044880198</v>
      </c>
      <c r="F2291">
        <v>95.133142494977506</v>
      </c>
      <c r="G2291">
        <v>29.9839468365846</v>
      </c>
      <c r="H2291">
        <v>27.699750628527301</v>
      </c>
      <c r="I2291">
        <v>49.606528076556103</v>
      </c>
      <c r="J2291">
        <v>907.89410232572197</v>
      </c>
    </row>
    <row r="2292" spans="1:10">
      <c r="A2292" t="s">
        <v>404</v>
      </c>
      <c r="B2292" t="s">
        <v>154</v>
      </c>
      <c r="C2292" t="s">
        <v>360</v>
      </c>
      <c r="D2292" t="s">
        <v>355</v>
      </c>
      <c r="E2292">
        <v>165.70977057721899</v>
      </c>
      <c r="F2292">
        <v>32.759321469454299</v>
      </c>
      <c r="G2292">
        <v>18.01674898497</v>
      </c>
      <c r="H2292">
        <v>20.481316339129101</v>
      </c>
      <c r="I2292">
        <v>27.389919884136599</v>
      </c>
      <c r="J2292">
        <v>300.253714883459</v>
      </c>
    </row>
    <row r="2293" spans="1:10">
      <c r="A2293" t="s">
        <v>404</v>
      </c>
      <c r="B2293" t="s">
        <v>154</v>
      </c>
      <c r="C2293" t="s">
        <v>360</v>
      </c>
      <c r="D2293" t="s">
        <v>356</v>
      </c>
      <c r="E2293">
        <v>165.70977057724801</v>
      </c>
      <c r="F2293">
        <v>32.802906998675901</v>
      </c>
      <c r="G2293">
        <v>18.368946623222101</v>
      </c>
      <c r="H2293">
        <v>20.498249464265999</v>
      </c>
      <c r="I2293">
        <v>31.175808189895701</v>
      </c>
      <c r="J2293">
        <v>312.06905634639003</v>
      </c>
    </row>
    <row r="2294" spans="1:10">
      <c r="A2294" t="s">
        <v>404</v>
      </c>
      <c r="B2294" t="s">
        <v>155</v>
      </c>
      <c r="C2294" t="s">
        <v>359</v>
      </c>
      <c r="D2294" t="s">
        <v>355</v>
      </c>
      <c r="E2294">
        <v>326.21436522855402</v>
      </c>
      <c r="F2294">
        <v>103.602684175478</v>
      </c>
      <c r="G2294">
        <v>26.843762721687298</v>
      </c>
      <c r="H2294">
        <v>54.822853944432801</v>
      </c>
      <c r="I2294">
        <v>42.119821794546603</v>
      </c>
      <c r="J2294">
        <v>826.47293820124105</v>
      </c>
    </row>
    <row r="2295" spans="1:10">
      <c r="A2295" t="s">
        <v>404</v>
      </c>
      <c r="B2295" t="s">
        <v>155</v>
      </c>
      <c r="C2295" t="s">
        <v>359</v>
      </c>
      <c r="D2295" t="s">
        <v>356</v>
      </c>
      <c r="E2295">
        <v>326.21436522861802</v>
      </c>
      <c r="F2295">
        <v>103.90789152912301</v>
      </c>
      <c r="G2295">
        <v>27.2393339261269</v>
      </c>
      <c r="H2295">
        <v>54.847159279651599</v>
      </c>
      <c r="I2295">
        <v>45.323128098269699</v>
      </c>
      <c r="J2295">
        <v>858.06261191904696</v>
      </c>
    </row>
    <row r="2296" spans="1:10">
      <c r="A2296" t="s">
        <v>404</v>
      </c>
      <c r="B2296" t="s">
        <v>155</v>
      </c>
      <c r="C2296" t="s">
        <v>360</v>
      </c>
      <c r="D2296" t="s">
        <v>355</v>
      </c>
      <c r="E2296">
        <v>116.142028280874</v>
      </c>
      <c r="F2296">
        <v>38.120325449912698</v>
      </c>
      <c r="G2296">
        <v>17.196955195272199</v>
      </c>
      <c r="H2296">
        <v>26.1659859518365</v>
      </c>
      <c r="I2296">
        <v>26.059507368463699</v>
      </c>
      <c r="J2296">
        <v>302.64478168887803</v>
      </c>
    </row>
    <row r="2297" spans="1:10">
      <c r="A2297" t="s">
        <v>404</v>
      </c>
      <c r="B2297" t="s">
        <v>155</v>
      </c>
      <c r="C2297" t="s">
        <v>360</v>
      </c>
      <c r="D2297" t="s">
        <v>356</v>
      </c>
      <c r="E2297">
        <v>116.14202828089201</v>
      </c>
      <c r="F2297">
        <v>38.176457052699</v>
      </c>
      <c r="G2297">
        <v>17.5567705153993</v>
      </c>
      <c r="H2297">
        <v>26.181001433602301</v>
      </c>
      <c r="I2297">
        <v>29.909108477039801</v>
      </c>
      <c r="J2297">
        <v>305.04941670161901</v>
      </c>
    </row>
    <row r="2298" spans="1:10">
      <c r="A2298" t="s">
        <v>404</v>
      </c>
      <c r="B2298" t="s">
        <v>156</v>
      </c>
      <c r="C2298" t="s">
        <v>359</v>
      </c>
      <c r="D2298" t="s">
        <v>355</v>
      </c>
      <c r="E2298">
        <v>668.998727437914</v>
      </c>
      <c r="F2298">
        <v>106.783979624922</v>
      </c>
      <c r="G2298">
        <v>21.957521334233402</v>
      </c>
      <c r="H2298">
        <v>31.840876291967302</v>
      </c>
      <c r="I2298">
        <v>34.883743655340503</v>
      </c>
      <c r="J2298">
        <v>880.788161900771</v>
      </c>
    </row>
    <row r="2299" spans="1:10">
      <c r="A2299" t="s">
        <v>404</v>
      </c>
      <c r="B2299" t="s">
        <v>156</v>
      </c>
      <c r="C2299" t="s">
        <v>359</v>
      </c>
      <c r="D2299" t="s">
        <v>356</v>
      </c>
      <c r="E2299">
        <v>668.99872743778997</v>
      </c>
      <c r="F2299">
        <v>107.128480508655</v>
      </c>
      <c r="G2299">
        <v>22.396799553360498</v>
      </c>
      <c r="H2299">
        <v>31.8655622640192</v>
      </c>
      <c r="I2299">
        <v>37.023036024500101</v>
      </c>
      <c r="J2299">
        <v>911.16671692698003</v>
      </c>
    </row>
    <row r="2300" spans="1:10">
      <c r="A2300" t="s">
        <v>404</v>
      </c>
      <c r="B2300" t="s">
        <v>156</v>
      </c>
      <c r="C2300" t="s">
        <v>360</v>
      </c>
      <c r="D2300" t="s">
        <v>355</v>
      </c>
      <c r="E2300">
        <v>282.996607556306</v>
      </c>
      <c r="F2300">
        <v>38.101441958262697</v>
      </c>
      <c r="G2300">
        <v>12.660156522375599</v>
      </c>
      <c r="H2300">
        <v>20.9355105816703</v>
      </c>
      <c r="I2300">
        <v>18.844447422684802</v>
      </c>
      <c r="J2300">
        <v>301.036792533175</v>
      </c>
    </row>
    <row r="2301" spans="1:10">
      <c r="A2301" t="s">
        <v>404</v>
      </c>
      <c r="B2301" t="s">
        <v>156</v>
      </c>
      <c r="C2301" t="s">
        <v>360</v>
      </c>
      <c r="D2301" t="s">
        <v>356</v>
      </c>
      <c r="E2301">
        <v>282.99660755627201</v>
      </c>
      <c r="F2301">
        <v>38.1571542958064</v>
      </c>
      <c r="G2301">
        <v>13.3725685126077</v>
      </c>
      <c r="H2301">
        <v>20.949425924351299</v>
      </c>
      <c r="I2301">
        <v>23.225245209662301</v>
      </c>
      <c r="J2301">
        <v>313.29027071819598</v>
      </c>
    </row>
    <row r="2302" spans="1:10">
      <c r="A2302" t="s">
        <v>404</v>
      </c>
      <c r="B2302" t="s">
        <v>157</v>
      </c>
      <c r="C2302" t="s">
        <v>359</v>
      </c>
      <c r="D2302" t="s">
        <v>355</v>
      </c>
      <c r="E2302">
        <v>831.82220670868401</v>
      </c>
      <c r="F2302">
        <v>114.75945555545501</v>
      </c>
      <c r="G2302">
        <v>12.891578118919499</v>
      </c>
      <c r="H2302">
        <v>57.7537386134264</v>
      </c>
      <c r="I2302">
        <v>20.397708738468801</v>
      </c>
      <c r="J2302">
        <v>828.508267142965</v>
      </c>
    </row>
    <row r="2303" spans="1:10">
      <c r="A2303" t="s">
        <v>404</v>
      </c>
      <c r="B2303" t="s">
        <v>157</v>
      </c>
      <c r="C2303" t="s">
        <v>359</v>
      </c>
      <c r="D2303" t="s">
        <v>356</v>
      </c>
      <c r="E2303">
        <v>831.82220670855997</v>
      </c>
      <c r="F2303">
        <v>115.08785022283</v>
      </c>
      <c r="G2303">
        <v>13.339696202947</v>
      </c>
      <c r="H2303">
        <v>57.778140791789703</v>
      </c>
      <c r="I2303">
        <v>23.201234890236002</v>
      </c>
      <c r="J2303">
        <v>862.50528610915899</v>
      </c>
    </row>
    <row r="2304" spans="1:10">
      <c r="A2304" t="s">
        <v>404</v>
      </c>
      <c r="B2304" t="s">
        <v>157</v>
      </c>
      <c r="C2304" t="s">
        <v>360</v>
      </c>
      <c r="D2304" t="s">
        <v>355</v>
      </c>
      <c r="E2304">
        <v>296.25091925147598</v>
      </c>
      <c r="F2304">
        <v>40.612037300995297</v>
      </c>
      <c r="G2304">
        <v>11.670409283308301</v>
      </c>
      <c r="H2304">
        <v>26.685704674558</v>
      </c>
      <c r="I2304">
        <v>16.885506713428001</v>
      </c>
      <c r="J2304">
        <v>303.04818474939299</v>
      </c>
    </row>
    <row r="2305" spans="1:10">
      <c r="A2305" t="s">
        <v>404</v>
      </c>
      <c r="B2305" t="s">
        <v>157</v>
      </c>
      <c r="C2305" t="s">
        <v>360</v>
      </c>
      <c r="D2305" t="s">
        <v>356</v>
      </c>
      <c r="E2305">
        <v>296.25091925143602</v>
      </c>
      <c r="F2305">
        <v>40.669117864509403</v>
      </c>
      <c r="G2305">
        <v>12.3930028260262</v>
      </c>
      <c r="H2305">
        <v>26.6981398534808</v>
      </c>
      <c r="I2305">
        <v>21.9632707049856</v>
      </c>
      <c r="J2305">
        <v>306.105347946493</v>
      </c>
    </row>
    <row r="2306" spans="1:10">
      <c r="A2306" t="s">
        <v>404</v>
      </c>
      <c r="B2306" t="s">
        <v>158</v>
      </c>
      <c r="C2306" t="s">
        <v>359</v>
      </c>
      <c r="D2306" t="s">
        <v>355</v>
      </c>
      <c r="E2306">
        <v>8691.6659590011895</v>
      </c>
      <c r="F2306">
        <v>2461.96564676868</v>
      </c>
      <c r="G2306">
        <v>2168.43860649202</v>
      </c>
      <c r="H2306">
        <v>4668.9938873322499</v>
      </c>
      <c r="I2306">
        <v>23322.898396643999</v>
      </c>
      <c r="J2306">
        <v>36973.097188579399</v>
      </c>
    </row>
    <row r="2307" spans="1:10">
      <c r="A2307" t="s">
        <v>404</v>
      </c>
      <c r="B2307" t="s">
        <v>158</v>
      </c>
      <c r="C2307" t="s">
        <v>359</v>
      </c>
      <c r="D2307" t="s">
        <v>356</v>
      </c>
      <c r="E2307">
        <v>8691.6659590018207</v>
      </c>
      <c r="F2307">
        <v>2463.5193454720602</v>
      </c>
      <c r="G2307">
        <v>2172.2605100414498</v>
      </c>
      <c r="H2307">
        <v>4670.4945914152804</v>
      </c>
      <c r="I2307">
        <v>24670.192284515499</v>
      </c>
      <c r="J2307">
        <v>38770.3071162989</v>
      </c>
    </row>
    <row r="2308" spans="1:10">
      <c r="A2308" t="s">
        <v>404</v>
      </c>
      <c r="B2308" t="s">
        <v>158</v>
      </c>
      <c r="C2308" t="s">
        <v>360</v>
      </c>
      <c r="D2308" t="s">
        <v>355</v>
      </c>
      <c r="E2308">
        <v>6002.1298500618104</v>
      </c>
      <c r="F2308">
        <v>2437.4446804187801</v>
      </c>
      <c r="G2308">
        <v>810.26335110173602</v>
      </c>
      <c r="H2308">
        <v>4585.8926036866696</v>
      </c>
      <c r="I2308">
        <v>13316.7949734633</v>
      </c>
      <c r="J2308">
        <v>56769.918767043098</v>
      </c>
    </row>
    <row r="2309" spans="1:10">
      <c r="A2309" t="s">
        <v>404</v>
      </c>
      <c r="B2309" t="s">
        <v>158</v>
      </c>
      <c r="C2309" t="s">
        <v>360</v>
      </c>
      <c r="D2309" t="s">
        <v>356</v>
      </c>
      <c r="E2309">
        <v>6002.1298500617004</v>
      </c>
      <c r="F2309">
        <v>2448.1973604956302</v>
      </c>
      <c r="G2309">
        <v>812.46363268615903</v>
      </c>
      <c r="H2309">
        <v>4586.2587644052601</v>
      </c>
      <c r="I2309">
        <v>13852.5563748694</v>
      </c>
      <c r="J2309">
        <v>58876.143187372603</v>
      </c>
    </row>
    <row r="2310" spans="1:10">
      <c r="A2310" t="s">
        <v>404</v>
      </c>
      <c r="B2310" t="s">
        <v>159</v>
      </c>
      <c r="C2310" t="s">
        <v>359</v>
      </c>
      <c r="D2310" t="s">
        <v>355</v>
      </c>
      <c r="E2310">
        <v>3515.5683288765699</v>
      </c>
      <c r="F2310">
        <v>1010.09666418081</v>
      </c>
      <c r="G2310">
        <v>659.92176839895501</v>
      </c>
      <c r="H2310">
        <v>2309.8930297606798</v>
      </c>
      <c r="I2310">
        <v>2941.9195152500001</v>
      </c>
      <c r="J2310">
        <v>9495.8182569896999</v>
      </c>
    </row>
    <row r="2311" spans="1:10">
      <c r="A2311" t="s">
        <v>404</v>
      </c>
      <c r="B2311" t="s">
        <v>159</v>
      </c>
      <c r="C2311" t="s">
        <v>359</v>
      </c>
      <c r="D2311" t="s">
        <v>356</v>
      </c>
      <c r="E2311">
        <v>3515.5683288762102</v>
      </c>
      <c r="F2311">
        <v>1011.3952288275</v>
      </c>
      <c r="G2311">
        <v>661.24986001142599</v>
      </c>
      <c r="H2311">
        <v>2310.5490387804098</v>
      </c>
      <c r="I2311">
        <v>3158.6258207648302</v>
      </c>
      <c r="J2311">
        <v>9716.8932864660801</v>
      </c>
    </row>
    <row r="2312" spans="1:10">
      <c r="A2312" t="s">
        <v>404</v>
      </c>
      <c r="B2312" t="s">
        <v>159</v>
      </c>
      <c r="C2312" t="s">
        <v>360</v>
      </c>
      <c r="D2312" t="s">
        <v>355</v>
      </c>
      <c r="E2312">
        <v>1273.4161416542399</v>
      </c>
      <c r="F2312">
        <v>718.15495990494196</v>
      </c>
      <c r="G2312">
        <v>239.40452726289999</v>
      </c>
      <c r="H2312">
        <v>1178.94103377745</v>
      </c>
      <c r="I2312">
        <v>1403.9536278938599</v>
      </c>
      <c r="J2312">
        <v>14399.849795775701</v>
      </c>
    </row>
    <row r="2313" spans="1:10">
      <c r="A2313" t="s">
        <v>404</v>
      </c>
      <c r="B2313" t="s">
        <v>159</v>
      </c>
      <c r="C2313" t="s">
        <v>360</v>
      </c>
      <c r="D2313" t="s">
        <v>356</v>
      </c>
      <c r="E2313">
        <v>1273.4161416541599</v>
      </c>
      <c r="F2313">
        <v>723.27000445994702</v>
      </c>
      <c r="G2313">
        <v>239.479908386061</v>
      </c>
      <c r="H2313">
        <v>1179.4576674305399</v>
      </c>
      <c r="I2313">
        <v>1400.1007901017599</v>
      </c>
      <c r="J2313">
        <v>14726.3323302057</v>
      </c>
    </row>
    <row r="2314" spans="1:10">
      <c r="A2314" t="s">
        <v>404</v>
      </c>
      <c r="B2314" t="s">
        <v>160</v>
      </c>
      <c r="C2314" t="s">
        <v>359</v>
      </c>
      <c r="D2314" t="s">
        <v>355</v>
      </c>
      <c r="E2314">
        <v>6072.5815232266496</v>
      </c>
      <c r="F2314">
        <v>1557.39164661308</v>
      </c>
      <c r="G2314">
        <v>611.63085424086898</v>
      </c>
      <c r="H2314">
        <v>2847.09623883317</v>
      </c>
      <c r="I2314">
        <v>10451.686227366199</v>
      </c>
      <c r="J2314">
        <v>22657.573476352802</v>
      </c>
    </row>
    <row r="2315" spans="1:10">
      <c r="A2315" t="s">
        <v>404</v>
      </c>
      <c r="B2315" t="s">
        <v>160</v>
      </c>
      <c r="C2315" t="s">
        <v>359</v>
      </c>
      <c r="D2315" t="s">
        <v>356</v>
      </c>
      <c r="E2315">
        <v>6072.5815232266004</v>
      </c>
      <c r="F2315">
        <v>1559.9048080839</v>
      </c>
      <c r="G2315">
        <v>615.00794563485897</v>
      </c>
      <c r="H2315">
        <v>2848.7859915058202</v>
      </c>
      <c r="I2315">
        <v>10860.745821222201</v>
      </c>
      <c r="J2315">
        <v>23059.068520681802</v>
      </c>
    </row>
    <row r="2316" spans="1:10">
      <c r="A2316" t="s">
        <v>404</v>
      </c>
      <c r="B2316" t="s">
        <v>160</v>
      </c>
      <c r="C2316" t="s">
        <v>360</v>
      </c>
      <c r="D2316" t="s">
        <v>355</v>
      </c>
      <c r="E2316">
        <v>4604.5226795656299</v>
      </c>
      <c r="F2316">
        <v>1798.84652407608</v>
      </c>
      <c r="G2316">
        <v>564.95946250551901</v>
      </c>
      <c r="H2316">
        <v>3711.2651899312</v>
      </c>
      <c r="I2316">
        <v>14905.412928744099</v>
      </c>
      <c r="J2316">
        <v>40313.665566914897</v>
      </c>
    </row>
    <row r="2317" spans="1:10">
      <c r="A2317" t="s">
        <v>404</v>
      </c>
      <c r="B2317" t="s">
        <v>160</v>
      </c>
      <c r="C2317" t="s">
        <v>360</v>
      </c>
      <c r="D2317" t="s">
        <v>356</v>
      </c>
      <c r="E2317">
        <v>4604.5226795655999</v>
      </c>
      <c r="F2317">
        <v>1806.86279243647</v>
      </c>
      <c r="G2317">
        <v>567.17531400355801</v>
      </c>
      <c r="H2317">
        <v>3713.13593261599</v>
      </c>
      <c r="I2317">
        <v>15308.281336226901</v>
      </c>
      <c r="J2317">
        <v>41578.068701856399</v>
      </c>
    </row>
    <row r="2318" spans="1:10">
      <c r="A2318" t="s">
        <v>405</v>
      </c>
      <c r="B2318" t="s">
        <v>136</v>
      </c>
      <c r="C2318" t="s">
        <v>359</v>
      </c>
      <c r="D2318" t="s">
        <v>355</v>
      </c>
      <c r="E2318">
        <v>235.884452004976</v>
      </c>
      <c r="F2318">
        <v>69.097051967527193</v>
      </c>
      <c r="G2318">
        <v>23.102437615221199</v>
      </c>
      <c r="H2318">
        <v>51.489347025107101</v>
      </c>
      <c r="I2318">
        <v>35.728504695881497</v>
      </c>
      <c r="J2318">
        <v>760.45951976854303</v>
      </c>
    </row>
    <row r="2319" spans="1:10">
      <c r="A2319" t="s">
        <v>405</v>
      </c>
      <c r="B2319" t="s">
        <v>136</v>
      </c>
      <c r="C2319" t="s">
        <v>359</v>
      </c>
      <c r="D2319" t="s">
        <v>356</v>
      </c>
      <c r="E2319">
        <v>235.88445200493999</v>
      </c>
      <c r="F2319">
        <v>69.675429420634202</v>
      </c>
      <c r="G2319">
        <v>23.599282946650199</v>
      </c>
      <c r="H2319">
        <v>51.511086015764</v>
      </c>
      <c r="I2319">
        <v>40.997561311861801</v>
      </c>
      <c r="J2319">
        <v>809.30487801382503</v>
      </c>
    </row>
    <row r="2320" spans="1:10">
      <c r="A2320" t="s">
        <v>405</v>
      </c>
      <c r="B2320" t="s">
        <v>136</v>
      </c>
      <c r="C2320" t="s">
        <v>360</v>
      </c>
      <c r="D2320" t="s">
        <v>355</v>
      </c>
      <c r="E2320">
        <v>218.68046568947599</v>
      </c>
      <c r="F2320">
        <v>38.4485006093159</v>
      </c>
      <c r="G2320">
        <v>8.4108122703779493</v>
      </c>
      <c r="H2320">
        <v>28.643523812047</v>
      </c>
      <c r="I2320">
        <v>12.979954350245301</v>
      </c>
      <c r="J2320">
        <v>454.936478624627</v>
      </c>
    </row>
    <row r="2321" spans="1:10">
      <c r="A2321" t="s">
        <v>405</v>
      </c>
      <c r="B2321" t="s">
        <v>136</v>
      </c>
      <c r="C2321" t="s">
        <v>360</v>
      </c>
      <c r="D2321" t="s">
        <v>356</v>
      </c>
      <c r="E2321">
        <v>218.68046568947199</v>
      </c>
      <c r="F2321">
        <v>38.953968695948198</v>
      </c>
      <c r="G2321">
        <v>8.5389721476330696</v>
      </c>
      <c r="H2321">
        <v>28.6564317746634</v>
      </c>
      <c r="I2321">
        <v>14.776711302343401</v>
      </c>
      <c r="J2321">
        <v>504.585858244657</v>
      </c>
    </row>
    <row r="2322" spans="1:10">
      <c r="A2322" t="s">
        <v>405</v>
      </c>
      <c r="B2322" t="s">
        <v>137</v>
      </c>
      <c r="C2322" t="s">
        <v>359</v>
      </c>
      <c r="D2322" t="s">
        <v>355</v>
      </c>
      <c r="E2322">
        <v>435.12342139667402</v>
      </c>
      <c r="F2322">
        <v>30.037395214079901</v>
      </c>
      <c r="G2322">
        <v>46.244552426584299</v>
      </c>
      <c r="H2322">
        <v>28.898951522278502</v>
      </c>
      <c r="I2322">
        <v>72.3472525854868</v>
      </c>
      <c r="J2322">
        <v>217.19118345206601</v>
      </c>
    </row>
    <row r="2323" spans="1:10">
      <c r="A2323" t="s">
        <v>405</v>
      </c>
      <c r="B2323" t="s">
        <v>137</v>
      </c>
      <c r="C2323" t="s">
        <v>359</v>
      </c>
      <c r="D2323" t="s">
        <v>356</v>
      </c>
      <c r="E2323">
        <v>435.12342139666998</v>
      </c>
      <c r="F2323">
        <v>30.238636528232998</v>
      </c>
      <c r="G2323">
        <v>46.733784131233797</v>
      </c>
      <c r="H2323">
        <v>28.921602721372601</v>
      </c>
      <c r="I2323">
        <v>77.386557992148994</v>
      </c>
      <c r="J2323">
        <v>249.93252269726699</v>
      </c>
    </row>
    <row r="2324" spans="1:10">
      <c r="A2324" t="s">
        <v>405</v>
      </c>
      <c r="B2324" t="s">
        <v>137</v>
      </c>
      <c r="C2324" t="s">
        <v>360</v>
      </c>
      <c r="D2324" t="s">
        <v>355</v>
      </c>
      <c r="E2324">
        <v>812.03063416638497</v>
      </c>
      <c r="F2324">
        <v>44.844124867942398</v>
      </c>
      <c r="G2324">
        <v>17.382295860051801</v>
      </c>
      <c r="H2324">
        <v>19.595643214607801</v>
      </c>
      <c r="I2324">
        <v>27.203113168892202</v>
      </c>
      <c r="J2324">
        <v>336.13138549005703</v>
      </c>
    </row>
    <row r="2325" spans="1:10">
      <c r="A2325" t="s">
        <v>405</v>
      </c>
      <c r="B2325" t="s">
        <v>137</v>
      </c>
      <c r="C2325" t="s">
        <v>360</v>
      </c>
      <c r="D2325" t="s">
        <v>356</v>
      </c>
      <c r="E2325">
        <v>812.03063416637997</v>
      </c>
      <c r="F2325">
        <v>45.469736820686698</v>
      </c>
      <c r="G2325">
        <v>17.5178472439929</v>
      </c>
      <c r="H2325">
        <v>19.6107449653842</v>
      </c>
      <c r="I2325">
        <v>28.952943592969699</v>
      </c>
      <c r="J2325">
        <v>400.29278768591303</v>
      </c>
    </row>
    <row r="2326" spans="1:10">
      <c r="A2326" t="s">
        <v>405</v>
      </c>
      <c r="B2326" t="s">
        <v>138</v>
      </c>
      <c r="C2326" t="s">
        <v>359</v>
      </c>
      <c r="D2326" t="s">
        <v>355</v>
      </c>
      <c r="E2326">
        <v>247.65841399408299</v>
      </c>
      <c r="F2326">
        <v>16.0612681464807</v>
      </c>
      <c r="G2326">
        <v>52.2762756055605</v>
      </c>
      <c r="H2326">
        <v>36.375869382251501</v>
      </c>
      <c r="I2326">
        <v>81.990567876998796</v>
      </c>
      <c r="J2326">
        <v>135.01635642285399</v>
      </c>
    </row>
    <row r="2327" spans="1:10">
      <c r="A2327" t="s">
        <v>405</v>
      </c>
      <c r="B2327" t="s">
        <v>138</v>
      </c>
      <c r="C2327" t="s">
        <v>359</v>
      </c>
      <c r="D2327" t="s">
        <v>356</v>
      </c>
      <c r="E2327">
        <v>247.65841399407901</v>
      </c>
      <c r="F2327">
        <v>16.3376413413888</v>
      </c>
      <c r="G2327">
        <v>52.764552145255799</v>
      </c>
      <c r="H2327">
        <v>36.398074003926098</v>
      </c>
      <c r="I2327">
        <v>86.920918921392996</v>
      </c>
      <c r="J2327">
        <v>150.33462001891201</v>
      </c>
    </row>
    <row r="2328" spans="1:10">
      <c r="A2328" t="s">
        <v>405</v>
      </c>
      <c r="B2328" t="s">
        <v>138</v>
      </c>
      <c r="C2328" t="s">
        <v>360</v>
      </c>
      <c r="D2328" t="s">
        <v>355</v>
      </c>
      <c r="E2328">
        <v>696.366326903306</v>
      </c>
      <c r="F2328">
        <v>39.781338256700003</v>
      </c>
      <c r="G2328">
        <v>19.699882330025201</v>
      </c>
      <c r="H2328">
        <v>21.8194136222005</v>
      </c>
      <c r="I2328">
        <v>30.910330084838598</v>
      </c>
      <c r="J2328">
        <v>347.29163199344902</v>
      </c>
    </row>
    <row r="2329" spans="1:10">
      <c r="A2329" t="s">
        <v>405</v>
      </c>
      <c r="B2329" t="s">
        <v>138</v>
      </c>
      <c r="C2329" t="s">
        <v>360</v>
      </c>
      <c r="D2329" t="s">
        <v>356</v>
      </c>
      <c r="E2329">
        <v>696.36632690330305</v>
      </c>
      <c r="F2329">
        <v>40.504631783686797</v>
      </c>
      <c r="G2329">
        <v>19.834629610194298</v>
      </c>
      <c r="H2329">
        <v>21.834053371106901</v>
      </c>
      <c r="I2329">
        <v>32.620379269006101</v>
      </c>
      <c r="J2329">
        <v>396.42122460509</v>
      </c>
    </row>
    <row r="2330" spans="1:10">
      <c r="A2330" t="s">
        <v>405</v>
      </c>
      <c r="B2330" t="s">
        <v>139</v>
      </c>
      <c r="C2330" t="s">
        <v>359</v>
      </c>
      <c r="D2330" t="s">
        <v>355</v>
      </c>
      <c r="E2330">
        <v>441.43386038573402</v>
      </c>
      <c r="F2330">
        <v>45.437396463079899</v>
      </c>
      <c r="G2330">
        <v>45.873163527250597</v>
      </c>
      <c r="H2330">
        <v>28.672624722498099</v>
      </c>
      <c r="I2330">
        <v>71.7374022773799</v>
      </c>
      <c r="J2330">
        <v>252.15014495078799</v>
      </c>
    </row>
    <row r="2331" spans="1:10">
      <c r="A2331" t="s">
        <v>405</v>
      </c>
      <c r="B2331" t="s">
        <v>139</v>
      </c>
      <c r="C2331" t="s">
        <v>359</v>
      </c>
      <c r="D2331" t="s">
        <v>356</v>
      </c>
      <c r="E2331">
        <v>441.43386038571799</v>
      </c>
      <c r="F2331">
        <v>45.731993287533498</v>
      </c>
      <c r="G2331">
        <v>46.359649127046403</v>
      </c>
      <c r="H2331">
        <v>28.695380374233601</v>
      </c>
      <c r="I2331">
        <v>76.810682459544495</v>
      </c>
      <c r="J2331">
        <v>291.28071600278003</v>
      </c>
    </row>
    <row r="2332" spans="1:10">
      <c r="A2332" t="s">
        <v>405</v>
      </c>
      <c r="B2332" t="s">
        <v>139</v>
      </c>
      <c r="C2332" t="s">
        <v>360</v>
      </c>
      <c r="D2332" t="s">
        <v>355</v>
      </c>
      <c r="E2332">
        <v>943.49718442295898</v>
      </c>
      <c r="F2332">
        <v>53.618661341863302</v>
      </c>
      <c r="G2332">
        <v>17.196724604539401</v>
      </c>
      <c r="H2332">
        <v>19.486318583760401</v>
      </c>
      <c r="I2332">
        <v>26.900203556206499</v>
      </c>
      <c r="J2332">
        <v>380.01999352346797</v>
      </c>
    </row>
    <row r="2333" spans="1:10">
      <c r="A2333" t="s">
        <v>405</v>
      </c>
      <c r="B2333" t="s">
        <v>139</v>
      </c>
      <c r="C2333" t="s">
        <v>360</v>
      </c>
      <c r="D2333" t="s">
        <v>356</v>
      </c>
      <c r="E2333">
        <v>943.49718442295796</v>
      </c>
      <c r="F2333">
        <v>54.408187984194498</v>
      </c>
      <c r="G2333">
        <v>17.331313252298099</v>
      </c>
      <c r="H2333">
        <v>19.501097471936301</v>
      </c>
      <c r="I2333">
        <v>28.6629526314637</v>
      </c>
      <c r="J2333">
        <v>456.02722087402998</v>
      </c>
    </row>
    <row r="2334" spans="1:10">
      <c r="A2334" t="s">
        <v>405</v>
      </c>
      <c r="B2334" t="s">
        <v>140</v>
      </c>
      <c r="C2334" t="s">
        <v>359</v>
      </c>
      <c r="D2334" t="s">
        <v>355</v>
      </c>
      <c r="E2334">
        <v>928.62119238826801</v>
      </c>
      <c r="F2334">
        <v>80.974380404167505</v>
      </c>
      <c r="G2334">
        <v>42.601908393085402</v>
      </c>
      <c r="H2334">
        <v>31.4733987288874</v>
      </c>
      <c r="I2334">
        <v>66.558617148672099</v>
      </c>
      <c r="J2334">
        <v>467.891314376308</v>
      </c>
    </row>
    <row r="2335" spans="1:10">
      <c r="A2335" t="s">
        <v>405</v>
      </c>
      <c r="B2335" t="s">
        <v>140</v>
      </c>
      <c r="C2335" t="s">
        <v>359</v>
      </c>
      <c r="D2335" t="s">
        <v>356</v>
      </c>
      <c r="E2335">
        <v>928.62119238832599</v>
      </c>
      <c r="F2335">
        <v>81.406504556177197</v>
      </c>
      <c r="G2335">
        <v>43.096865278489801</v>
      </c>
      <c r="H2335">
        <v>31.495508743704999</v>
      </c>
      <c r="I2335">
        <v>71.617123525967699</v>
      </c>
      <c r="J2335">
        <v>533.29312662282405</v>
      </c>
    </row>
    <row r="2336" spans="1:10">
      <c r="A2336" t="s">
        <v>405</v>
      </c>
      <c r="B2336" t="s">
        <v>140</v>
      </c>
      <c r="C2336" t="s">
        <v>360</v>
      </c>
      <c r="D2336" t="s">
        <v>355</v>
      </c>
      <c r="E2336">
        <v>872.42798414686104</v>
      </c>
      <c r="F2336">
        <v>59.872065858918802</v>
      </c>
      <c r="G2336">
        <v>15.8235631373472</v>
      </c>
      <c r="H2336">
        <v>21.138991464183999</v>
      </c>
      <c r="I2336">
        <v>24.7144233836109</v>
      </c>
      <c r="J2336">
        <v>451.582477129023</v>
      </c>
    </row>
    <row r="2337" spans="1:10">
      <c r="A2337" t="s">
        <v>405</v>
      </c>
      <c r="B2337" t="s">
        <v>140</v>
      </c>
      <c r="C2337" t="s">
        <v>360</v>
      </c>
      <c r="D2337" t="s">
        <v>356</v>
      </c>
      <c r="E2337">
        <v>872.42798414689696</v>
      </c>
      <c r="F2337">
        <v>60.8505468964985</v>
      </c>
      <c r="G2337">
        <v>15.958807980184099</v>
      </c>
      <c r="H2337">
        <v>21.153129890065799</v>
      </c>
      <c r="I2337">
        <v>26.482064858819999</v>
      </c>
      <c r="J2337">
        <v>532.33962373979602</v>
      </c>
    </row>
    <row r="2338" spans="1:10">
      <c r="A2338" t="s">
        <v>405</v>
      </c>
      <c r="B2338" t="s">
        <v>141</v>
      </c>
      <c r="C2338" t="s">
        <v>359</v>
      </c>
      <c r="D2338" t="s">
        <v>355</v>
      </c>
      <c r="E2338">
        <v>299.41729341817501</v>
      </c>
      <c r="F2338">
        <v>59.549890806965202</v>
      </c>
      <c r="G2338">
        <v>22.057013143299098</v>
      </c>
      <c r="H2338">
        <v>48.104403960147998</v>
      </c>
      <c r="I2338">
        <v>34.149254516376203</v>
      </c>
      <c r="J2338">
        <v>684.65044407156495</v>
      </c>
    </row>
    <row r="2339" spans="1:10">
      <c r="A2339" t="s">
        <v>405</v>
      </c>
      <c r="B2339" t="s">
        <v>141</v>
      </c>
      <c r="C2339" t="s">
        <v>359</v>
      </c>
      <c r="D2339" t="s">
        <v>356</v>
      </c>
      <c r="E2339">
        <v>299.417293418258</v>
      </c>
      <c r="F2339">
        <v>60.233894751630999</v>
      </c>
      <c r="G2339">
        <v>22.5626906929181</v>
      </c>
      <c r="H2339">
        <v>48.125850404474299</v>
      </c>
      <c r="I2339">
        <v>39.355127196293999</v>
      </c>
      <c r="J2339">
        <v>719.092005438515</v>
      </c>
    </row>
    <row r="2340" spans="1:10">
      <c r="A2340" t="s">
        <v>405</v>
      </c>
      <c r="B2340" t="s">
        <v>141</v>
      </c>
      <c r="C2340" t="s">
        <v>360</v>
      </c>
      <c r="D2340" t="s">
        <v>355</v>
      </c>
      <c r="E2340">
        <v>174.40345033174799</v>
      </c>
      <c r="F2340">
        <v>37.810074693957802</v>
      </c>
      <c r="G2340">
        <v>8.1833824889625308</v>
      </c>
      <c r="H2340">
        <v>27.7319903949947</v>
      </c>
      <c r="I2340">
        <v>12.663135522151601</v>
      </c>
      <c r="J2340">
        <v>550.50103965129301</v>
      </c>
    </row>
    <row r="2341" spans="1:10">
      <c r="A2341" t="s">
        <v>405</v>
      </c>
      <c r="B2341" t="s">
        <v>141</v>
      </c>
      <c r="C2341" t="s">
        <v>360</v>
      </c>
      <c r="D2341" t="s">
        <v>356</v>
      </c>
      <c r="E2341">
        <v>174.40345033173901</v>
      </c>
      <c r="F2341">
        <v>39.136805838030298</v>
      </c>
      <c r="G2341">
        <v>8.3143101772778003</v>
      </c>
      <c r="H2341">
        <v>27.74611330822</v>
      </c>
      <c r="I2341">
        <v>14.406576907883199</v>
      </c>
      <c r="J2341">
        <v>584.49985334931796</v>
      </c>
    </row>
    <row r="2342" spans="1:10">
      <c r="A2342" t="s">
        <v>405</v>
      </c>
      <c r="B2342" t="s">
        <v>142</v>
      </c>
      <c r="C2342" t="s">
        <v>359</v>
      </c>
      <c r="D2342" t="s">
        <v>355</v>
      </c>
      <c r="E2342">
        <v>522.30812895458905</v>
      </c>
      <c r="F2342">
        <v>77.452696810301902</v>
      </c>
      <c r="G2342">
        <v>17.867737898183101</v>
      </c>
      <c r="H2342">
        <v>63.311265439149999</v>
      </c>
      <c r="I2342">
        <v>27.761656906872101</v>
      </c>
      <c r="J2342">
        <v>758.77877276248103</v>
      </c>
    </row>
    <row r="2343" spans="1:10">
      <c r="A2343" t="s">
        <v>405</v>
      </c>
      <c r="B2343" t="s">
        <v>142</v>
      </c>
      <c r="C2343" t="s">
        <v>359</v>
      </c>
      <c r="D2343" t="s">
        <v>356</v>
      </c>
      <c r="E2343">
        <v>522.30812895459997</v>
      </c>
      <c r="F2343">
        <v>78.003823168087493</v>
      </c>
      <c r="G2343">
        <v>18.130001465406501</v>
      </c>
      <c r="H2343">
        <v>63.332213922276402</v>
      </c>
      <c r="I2343">
        <v>30.502764438945299</v>
      </c>
      <c r="J2343">
        <v>814.10873499912896</v>
      </c>
    </row>
    <row r="2344" spans="1:10">
      <c r="A2344" t="s">
        <v>405</v>
      </c>
      <c r="B2344" t="s">
        <v>142</v>
      </c>
      <c r="C2344" t="s">
        <v>360</v>
      </c>
      <c r="D2344" t="s">
        <v>355</v>
      </c>
      <c r="E2344">
        <v>285.00713561318702</v>
      </c>
      <c r="F2344">
        <v>40.686678143931402</v>
      </c>
      <c r="G2344">
        <v>6.8525294988241701</v>
      </c>
      <c r="H2344">
        <v>31.6019627053773</v>
      </c>
      <c r="I2344">
        <v>10.772337402424499</v>
      </c>
      <c r="J2344">
        <v>453.670260784861</v>
      </c>
    </row>
    <row r="2345" spans="1:10">
      <c r="A2345" t="s">
        <v>405</v>
      </c>
      <c r="B2345" t="s">
        <v>142</v>
      </c>
      <c r="C2345" t="s">
        <v>360</v>
      </c>
      <c r="D2345" t="s">
        <v>356</v>
      </c>
      <c r="E2345">
        <v>285.00713561319901</v>
      </c>
      <c r="F2345">
        <v>41.171162815853499</v>
      </c>
      <c r="G2345">
        <v>6.9911297185196402</v>
      </c>
      <c r="H2345">
        <v>31.613917653607</v>
      </c>
      <c r="I2345">
        <v>11.6897440010903</v>
      </c>
      <c r="J2345">
        <v>506.31502013335</v>
      </c>
    </row>
    <row r="2346" spans="1:10">
      <c r="A2346" t="s">
        <v>405</v>
      </c>
      <c r="B2346" t="s">
        <v>143</v>
      </c>
      <c r="C2346" t="s">
        <v>359</v>
      </c>
      <c r="D2346" t="s">
        <v>355</v>
      </c>
      <c r="E2346">
        <v>1057.84440811899</v>
      </c>
      <c r="F2346">
        <v>75.602264680661904</v>
      </c>
      <c r="G2346">
        <v>34.316990872827802</v>
      </c>
      <c r="H2346">
        <v>56.358755224117601</v>
      </c>
      <c r="I2346">
        <v>53.743842441688599</v>
      </c>
      <c r="J2346">
        <v>431.83121129252203</v>
      </c>
    </row>
    <row r="2347" spans="1:10">
      <c r="A2347" t="s">
        <v>405</v>
      </c>
      <c r="B2347" t="s">
        <v>143</v>
      </c>
      <c r="C2347" t="s">
        <v>359</v>
      </c>
      <c r="D2347" t="s">
        <v>356</v>
      </c>
      <c r="E2347">
        <v>1057.84440811896</v>
      </c>
      <c r="F2347">
        <v>75.902407286802898</v>
      </c>
      <c r="G2347">
        <v>34.614129793658201</v>
      </c>
      <c r="H2347">
        <v>56.378357202130701</v>
      </c>
      <c r="I2347">
        <v>56.859482163236798</v>
      </c>
      <c r="J2347">
        <v>498.15300045349301</v>
      </c>
    </row>
    <row r="2348" spans="1:10">
      <c r="A2348" t="s">
        <v>405</v>
      </c>
      <c r="B2348" t="s">
        <v>143</v>
      </c>
      <c r="C2348" t="s">
        <v>360</v>
      </c>
      <c r="D2348" t="s">
        <v>355</v>
      </c>
      <c r="E2348">
        <v>927.49696288675</v>
      </c>
      <c r="F2348">
        <v>54.453735312833103</v>
      </c>
      <c r="G2348">
        <v>14.0807479753602</v>
      </c>
      <c r="H2348">
        <v>25.543883285145299</v>
      </c>
      <c r="I2348">
        <v>21.658534427177099</v>
      </c>
      <c r="J2348">
        <v>358.01488737666602</v>
      </c>
    </row>
    <row r="2349" spans="1:10">
      <c r="A2349" t="s">
        <v>405</v>
      </c>
      <c r="B2349" t="s">
        <v>143</v>
      </c>
      <c r="C2349" t="s">
        <v>360</v>
      </c>
      <c r="D2349" t="s">
        <v>356</v>
      </c>
      <c r="E2349">
        <v>927.49696288676296</v>
      </c>
      <c r="F2349">
        <v>55.0169105543253</v>
      </c>
      <c r="G2349">
        <v>14.250688343811699</v>
      </c>
      <c r="H2349">
        <v>25.555999086482998</v>
      </c>
      <c r="I2349">
        <v>23.794543389457399</v>
      </c>
      <c r="J2349">
        <v>438.20873762666702</v>
      </c>
    </row>
    <row r="2350" spans="1:10">
      <c r="A2350" t="s">
        <v>405</v>
      </c>
      <c r="B2350" t="s">
        <v>144</v>
      </c>
      <c r="C2350" t="s">
        <v>359</v>
      </c>
      <c r="D2350" t="s">
        <v>355</v>
      </c>
      <c r="E2350">
        <v>853.81122093524505</v>
      </c>
      <c r="F2350">
        <v>75.862249497454201</v>
      </c>
      <c r="G2350">
        <v>32.984874434045402</v>
      </c>
      <c r="H2350">
        <v>60.691319321351799</v>
      </c>
      <c r="I2350">
        <v>51.616522383047702</v>
      </c>
      <c r="J2350">
        <v>470.12703502157399</v>
      </c>
    </row>
    <row r="2351" spans="1:10">
      <c r="A2351" t="s">
        <v>405</v>
      </c>
      <c r="B2351" t="s">
        <v>144</v>
      </c>
      <c r="C2351" t="s">
        <v>359</v>
      </c>
      <c r="D2351" t="s">
        <v>356</v>
      </c>
      <c r="E2351">
        <v>853.81122093520196</v>
      </c>
      <c r="F2351">
        <v>76.308592840695496</v>
      </c>
      <c r="G2351">
        <v>33.274452097199898</v>
      </c>
      <c r="H2351">
        <v>60.711156102709097</v>
      </c>
      <c r="I2351">
        <v>54.726589125989598</v>
      </c>
      <c r="J2351">
        <v>528.19013112190703</v>
      </c>
    </row>
    <row r="2352" spans="1:10">
      <c r="A2352" t="s">
        <v>405</v>
      </c>
      <c r="B2352" t="s">
        <v>144</v>
      </c>
      <c r="C2352" t="s">
        <v>360</v>
      </c>
      <c r="D2352" t="s">
        <v>355</v>
      </c>
      <c r="E2352">
        <v>803.16713732871801</v>
      </c>
      <c r="F2352">
        <v>54.649013377958703</v>
      </c>
      <c r="G2352">
        <v>11.8679209538807</v>
      </c>
      <c r="H2352">
        <v>27.403628375220201</v>
      </c>
      <c r="I2352">
        <v>18.192957071879199</v>
      </c>
      <c r="J2352">
        <v>457.201212537218</v>
      </c>
    </row>
    <row r="2353" spans="1:10">
      <c r="A2353" t="s">
        <v>405</v>
      </c>
      <c r="B2353" t="s">
        <v>144</v>
      </c>
      <c r="C2353" t="s">
        <v>360</v>
      </c>
      <c r="D2353" t="s">
        <v>356</v>
      </c>
      <c r="E2353">
        <v>803.16713732870005</v>
      </c>
      <c r="F2353">
        <v>55.700178066076901</v>
      </c>
      <c r="G2353">
        <v>12.016726988717499</v>
      </c>
      <c r="H2353">
        <v>27.4150254853168</v>
      </c>
      <c r="I2353">
        <v>20.179841315813199</v>
      </c>
      <c r="J2353">
        <v>525.66936775374302</v>
      </c>
    </row>
    <row r="2354" spans="1:10">
      <c r="A2354" t="s">
        <v>405</v>
      </c>
      <c r="B2354" t="s">
        <v>145</v>
      </c>
      <c r="C2354" t="s">
        <v>359</v>
      </c>
      <c r="D2354" t="s">
        <v>355</v>
      </c>
      <c r="E2354">
        <v>484.96375158529497</v>
      </c>
      <c r="F2354">
        <v>68.708994904413998</v>
      </c>
      <c r="G2354">
        <v>16.156323747923398</v>
      </c>
      <c r="H2354">
        <v>58.532533849649496</v>
      </c>
      <c r="I2354">
        <v>25.0157709327978</v>
      </c>
      <c r="J2354">
        <v>682.48734948057802</v>
      </c>
    </row>
    <row r="2355" spans="1:10">
      <c r="A2355" t="s">
        <v>405</v>
      </c>
      <c r="B2355" t="s">
        <v>145</v>
      </c>
      <c r="C2355" t="s">
        <v>359</v>
      </c>
      <c r="D2355" t="s">
        <v>356</v>
      </c>
      <c r="E2355">
        <v>484.96375158533999</v>
      </c>
      <c r="F2355">
        <v>69.353350093088693</v>
      </c>
      <c r="G2355">
        <v>16.433870533920999</v>
      </c>
      <c r="H2355">
        <v>58.553265143665399</v>
      </c>
      <c r="I2355">
        <v>27.861028419160299</v>
      </c>
      <c r="J2355">
        <v>724.63490379062603</v>
      </c>
    </row>
    <row r="2356" spans="1:10">
      <c r="A2356" t="s">
        <v>405</v>
      </c>
      <c r="B2356" t="s">
        <v>145</v>
      </c>
      <c r="C2356" t="s">
        <v>360</v>
      </c>
      <c r="D2356" t="s">
        <v>355</v>
      </c>
      <c r="E2356">
        <v>217.48104873988001</v>
      </c>
      <c r="F2356">
        <v>39.488807716495003</v>
      </c>
      <c r="G2356">
        <v>5.5437069756818396</v>
      </c>
      <c r="H2356">
        <v>30.015237248813602</v>
      </c>
      <c r="I2356">
        <v>8.8590379788180993</v>
      </c>
      <c r="J2356">
        <v>549.97706129748303</v>
      </c>
    </row>
    <row r="2357" spans="1:10">
      <c r="A2357" t="s">
        <v>405</v>
      </c>
      <c r="B2357" t="s">
        <v>145</v>
      </c>
      <c r="C2357" t="s">
        <v>360</v>
      </c>
      <c r="D2357" t="s">
        <v>356</v>
      </c>
      <c r="E2357">
        <v>217.48104873990599</v>
      </c>
      <c r="F2357">
        <v>40.776594222877499</v>
      </c>
      <c r="G2357">
        <v>5.6790607349445397</v>
      </c>
      <c r="H2357">
        <v>30.028556271654601</v>
      </c>
      <c r="I2357">
        <v>9.5031568324203306</v>
      </c>
      <c r="J2357">
        <v>585.38465159820601</v>
      </c>
    </row>
    <row r="2358" spans="1:10">
      <c r="A2358" t="s">
        <v>405</v>
      </c>
      <c r="B2358" t="s">
        <v>146</v>
      </c>
      <c r="C2358" t="s">
        <v>359</v>
      </c>
      <c r="D2358" t="s">
        <v>355</v>
      </c>
      <c r="E2358">
        <v>1318.5705870545701</v>
      </c>
      <c r="F2358">
        <v>146.753776717779</v>
      </c>
      <c r="G2358">
        <v>60.001241845568799</v>
      </c>
      <c r="H2358">
        <v>106.907223254793</v>
      </c>
      <c r="I2358">
        <v>92.677290115207697</v>
      </c>
      <c r="J2358">
        <v>1180.8337513643301</v>
      </c>
    </row>
    <row r="2359" spans="1:10">
      <c r="A2359" t="s">
        <v>405</v>
      </c>
      <c r="B2359" t="s">
        <v>146</v>
      </c>
      <c r="C2359" t="s">
        <v>359</v>
      </c>
      <c r="D2359" t="s">
        <v>356</v>
      </c>
      <c r="E2359">
        <v>1318.5705870546601</v>
      </c>
      <c r="F2359">
        <v>147.29250994194001</v>
      </c>
      <c r="G2359">
        <v>60.821751617989101</v>
      </c>
      <c r="H2359">
        <v>106.966222575392</v>
      </c>
      <c r="I2359">
        <v>108.207708006223</v>
      </c>
      <c r="J2359">
        <v>1303.2983668531199</v>
      </c>
    </row>
    <row r="2360" spans="1:10">
      <c r="A2360" t="s">
        <v>405</v>
      </c>
      <c r="B2360" t="s">
        <v>146</v>
      </c>
      <c r="C2360" t="s">
        <v>360</v>
      </c>
      <c r="D2360" t="s">
        <v>355</v>
      </c>
      <c r="E2360">
        <v>1316.5522377651</v>
      </c>
      <c r="F2360">
        <v>107.098262868159</v>
      </c>
      <c r="G2360">
        <v>22.464336438360402</v>
      </c>
      <c r="H2360">
        <v>64.430542658406907</v>
      </c>
      <c r="I2360">
        <v>34.636124779247801</v>
      </c>
      <c r="J2360">
        <v>998.81330083181604</v>
      </c>
    </row>
    <row r="2361" spans="1:10">
      <c r="A2361" t="s">
        <v>405</v>
      </c>
      <c r="B2361" t="s">
        <v>146</v>
      </c>
      <c r="C2361" t="s">
        <v>360</v>
      </c>
      <c r="D2361" t="s">
        <v>356</v>
      </c>
      <c r="E2361">
        <v>1316.55223776514</v>
      </c>
      <c r="F2361">
        <v>108.10638315038599</v>
      </c>
      <c r="G2361">
        <v>22.689164589453998</v>
      </c>
      <c r="H2361">
        <v>64.470028026993305</v>
      </c>
      <c r="I2361">
        <v>40.093347087925601</v>
      </c>
      <c r="J2361">
        <v>1147.07211838541</v>
      </c>
    </row>
    <row r="2362" spans="1:10">
      <c r="A2362" t="s">
        <v>405</v>
      </c>
      <c r="B2362" t="s">
        <v>147</v>
      </c>
      <c r="C2362" t="s">
        <v>359</v>
      </c>
      <c r="D2362" t="s">
        <v>355</v>
      </c>
      <c r="E2362">
        <v>636.49748359459795</v>
      </c>
      <c r="F2362">
        <v>190.80230477587801</v>
      </c>
      <c r="G2362">
        <v>59.187821957993798</v>
      </c>
      <c r="H2362">
        <v>99.634816705940594</v>
      </c>
      <c r="I2362">
        <v>91.876098942855705</v>
      </c>
      <c r="J2362">
        <v>502.50249174349301</v>
      </c>
    </row>
    <row r="2363" spans="1:10">
      <c r="A2363" t="s">
        <v>405</v>
      </c>
      <c r="B2363" t="s">
        <v>147</v>
      </c>
      <c r="C2363" t="s">
        <v>359</v>
      </c>
      <c r="D2363" t="s">
        <v>356</v>
      </c>
      <c r="E2363">
        <v>636.49748359467401</v>
      </c>
      <c r="F2363">
        <v>191.20102111134901</v>
      </c>
      <c r="G2363">
        <v>59.686452643267799</v>
      </c>
      <c r="H2363">
        <v>99.658602691003907</v>
      </c>
      <c r="I2363">
        <v>100.93809205526701</v>
      </c>
      <c r="J2363">
        <v>638.84891491514099</v>
      </c>
    </row>
    <row r="2364" spans="1:10">
      <c r="A2364" t="s">
        <v>405</v>
      </c>
      <c r="B2364" t="s">
        <v>147</v>
      </c>
      <c r="C2364" t="s">
        <v>360</v>
      </c>
      <c r="D2364" t="s">
        <v>355</v>
      </c>
      <c r="E2364">
        <v>731.66960796603905</v>
      </c>
      <c r="F2364">
        <v>149.107725645589</v>
      </c>
      <c r="G2364">
        <v>21.120411331486899</v>
      </c>
      <c r="H2364">
        <v>55.275036246157399</v>
      </c>
      <c r="I2364">
        <v>33.060152323750998</v>
      </c>
      <c r="J2364">
        <v>398.548344609163</v>
      </c>
    </row>
    <row r="2365" spans="1:10">
      <c r="A2365" t="s">
        <v>405</v>
      </c>
      <c r="B2365" t="s">
        <v>147</v>
      </c>
      <c r="C2365" t="s">
        <v>360</v>
      </c>
      <c r="D2365" t="s">
        <v>356</v>
      </c>
      <c r="E2365">
        <v>731.66960796611295</v>
      </c>
      <c r="F2365">
        <v>149.85247941743401</v>
      </c>
      <c r="G2365">
        <v>21.240294205085501</v>
      </c>
      <c r="H2365">
        <v>55.289466457015799</v>
      </c>
      <c r="I2365">
        <v>35.561428108882602</v>
      </c>
      <c r="J2365">
        <v>568.14504333160198</v>
      </c>
    </row>
    <row r="2366" spans="1:10">
      <c r="A2366" t="s">
        <v>405</v>
      </c>
      <c r="B2366" t="s">
        <v>148</v>
      </c>
      <c r="C2366" t="s">
        <v>359</v>
      </c>
      <c r="D2366" t="s">
        <v>355</v>
      </c>
      <c r="E2366">
        <v>1211.5296706906399</v>
      </c>
      <c r="F2366">
        <v>100.402490267741</v>
      </c>
      <c r="G2366">
        <v>54.028419251569503</v>
      </c>
      <c r="H2366">
        <v>33.850797418639303</v>
      </c>
      <c r="I2366">
        <v>85.276054625202804</v>
      </c>
      <c r="J2366">
        <v>213.40362061187</v>
      </c>
    </row>
    <row r="2367" spans="1:10">
      <c r="A2367" t="s">
        <v>405</v>
      </c>
      <c r="B2367" t="s">
        <v>148</v>
      </c>
      <c r="C2367" t="s">
        <v>359</v>
      </c>
      <c r="D2367" t="s">
        <v>356</v>
      </c>
      <c r="E2367">
        <v>1211.5296706906499</v>
      </c>
      <c r="F2367">
        <v>100.66871298164401</v>
      </c>
      <c r="G2367">
        <v>54.380582745604798</v>
      </c>
      <c r="H2367">
        <v>33.866778974491297</v>
      </c>
      <c r="I2367">
        <v>88.622767022964894</v>
      </c>
      <c r="J2367">
        <v>274.93144238237102</v>
      </c>
    </row>
    <row r="2368" spans="1:10">
      <c r="A2368" t="s">
        <v>405</v>
      </c>
      <c r="B2368" t="s">
        <v>148</v>
      </c>
      <c r="C2368" t="s">
        <v>360</v>
      </c>
      <c r="D2368" t="s">
        <v>355</v>
      </c>
      <c r="E2368">
        <v>1986.08384023857</v>
      </c>
      <c r="F2368">
        <v>154.04188811119599</v>
      </c>
      <c r="G2368">
        <v>21.890147442216001</v>
      </c>
      <c r="H2368">
        <v>16.949316748744401</v>
      </c>
      <c r="I2368">
        <v>34.8173015571614</v>
      </c>
      <c r="J2368">
        <v>321.77488113812501</v>
      </c>
    </row>
    <row r="2369" spans="1:10">
      <c r="A2369" t="s">
        <v>405</v>
      </c>
      <c r="B2369" t="s">
        <v>148</v>
      </c>
      <c r="C2369" t="s">
        <v>360</v>
      </c>
      <c r="D2369" t="s">
        <v>356</v>
      </c>
      <c r="E2369">
        <v>1986.0838402386</v>
      </c>
      <c r="F2369">
        <v>154.81679885319201</v>
      </c>
      <c r="G2369">
        <v>21.9742390537033</v>
      </c>
      <c r="H2369">
        <v>16.961012675427501</v>
      </c>
      <c r="I2369">
        <v>35.518568046234499</v>
      </c>
      <c r="J2369">
        <v>442.68295923711997</v>
      </c>
    </row>
    <row r="2370" spans="1:10">
      <c r="A2370" t="s">
        <v>405</v>
      </c>
      <c r="B2370" t="s">
        <v>149</v>
      </c>
      <c r="C2370" t="s">
        <v>359</v>
      </c>
      <c r="D2370" t="s">
        <v>355</v>
      </c>
      <c r="E2370">
        <v>656.57203755155501</v>
      </c>
      <c r="F2370">
        <v>42.555815397752802</v>
      </c>
      <c r="G2370">
        <v>120.34115332477199</v>
      </c>
      <c r="H2370">
        <v>34.350948192327998</v>
      </c>
      <c r="I2370">
        <v>191.876303980372</v>
      </c>
      <c r="J2370">
        <v>117.80979796388</v>
      </c>
    </row>
    <row r="2371" spans="1:10">
      <c r="A2371" t="s">
        <v>405</v>
      </c>
      <c r="B2371" t="s">
        <v>149</v>
      </c>
      <c r="C2371" t="s">
        <v>359</v>
      </c>
      <c r="D2371" t="s">
        <v>356</v>
      </c>
      <c r="E2371">
        <v>656.57203755155399</v>
      </c>
      <c r="F2371">
        <v>42.8787171678444</v>
      </c>
      <c r="G2371">
        <v>120.72460423004399</v>
      </c>
      <c r="H2371">
        <v>34.345915110991399</v>
      </c>
      <c r="I2371">
        <v>193.99276227407501</v>
      </c>
      <c r="J2371">
        <v>144.787972961625</v>
      </c>
    </row>
    <row r="2372" spans="1:10">
      <c r="A2372" t="s">
        <v>405</v>
      </c>
      <c r="B2372" t="s">
        <v>149</v>
      </c>
      <c r="C2372" t="s">
        <v>360</v>
      </c>
      <c r="D2372" t="s">
        <v>355</v>
      </c>
      <c r="E2372">
        <v>1871.54917484568</v>
      </c>
      <c r="F2372">
        <v>122.012079571453</v>
      </c>
      <c r="G2372">
        <v>43.794805053620898</v>
      </c>
      <c r="H2372">
        <v>20.969885308177901</v>
      </c>
      <c r="I2372">
        <v>69.923569249467306</v>
      </c>
      <c r="J2372">
        <v>299.68952867866602</v>
      </c>
    </row>
    <row r="2373" spans="1:10">
      <c r="A2373" t="s">
        <v>405</v>
      </c>
      <c r="B2373" t="s">
        <v>149</v>
      </c>
      <c r="C2373" t="s">
        <v>360</v>
      </c>
      <c r="D2373" t="s">
        <v>356</v>
      </c>
      <c r="E2373">
        <v>1871.54917484568</v>
      </c>
      <c r="F2373">
        <v>122.89500095157</v>
      </c>
      <c r="G2373">
        <v>43.9094081300493</v>
      </c>
      <c r="H2373">
        <v>20.978921145130599</v>
      </c>
      <c r="I2373">
        <v>70.457332789760699</v>
      </c>
      <c r="J2373">
        <v>400.18372615461698</v>
      </c>
    </row>
    <row r="2374" spans="1:10">
      <c r="A2374" t="s">
        <v>405</v>
      </c>
      <c r="B2374" t="s">
        <v>150</v>
      </c>
      <c r="C2374" t="s">
        <v>359</v>
      </c>
      <c r="D2374" t="s">
        <v>355</v>
      </c>
      <c r="E2374">
        <v>1007.10338935342</v>
      </c>
      <c r="F2374">
        <v>151.853580247091</v>
      </c>
      <c r="G2374">
        <v>78.373522572607996</v>
      </c>
      <c r="H2374">
        <v>17.969350129304399</v>
      </c>
      <c r="I2374">
        <v>124.355863591198</v>
      </c>
      <c r="J2374">
        <v>282.76964977893903</v>
      </c>
    </row>
    <row r="2375" spans="1:10">
      <c r="A2375" t="s">
        <v>405</v>
      </c>
      <c r="B2375" t="s">
        <v>150</v>
      </c>
      <c r="C2375" t="s">
        <v>359</v>
      </c>
      <c r="D2375" t="s">
        <v>356</v>
      </c>
      <c r="E2375">
        <v>1007.10338935343</v>
      </c>
      <c r="F2375">
        <v>152.14257082777701</v>
      </c>
      <c r="G2375">
        <v>78.730190911381499</v>
      </c>
      <c r="H2375">
        <v>17.986601793629699</v>
      </c>
      <c r="I2375">
        <v>127.294457423705</v>
      </c>
      <c r="J2375">
        <v>358.75655772187099</v>
      </c>
    </row>
    <row r="2376" spans="1:10">
      <c r="A2376" t="s">
        <v>405</v>
      </c>
      <c r="B2376" t="s">
        <v>150</v>
      </c>
      <c r="C2376" t="s">
        <v>360</v>
      </c>
      <c r="D2376" t="s">
        <v>355</v>
      </c>
      <c r="E2376">
        <v>2388.3991391775098</v>
      </c>
      <c r="F2376">
        <v>186.627012695345</v>
      </c>
      <c r="G2376">
        <v>30.2524202445268</v>
      </c>
      <c r="H2376">
        <v>13.8581401964697</v>
      </c>
      <c r="I2376">
        <v>48.1646499699253</v>
      </c>
      <c r="J2376">
        <v>371.77474362149701</v>
      </c>
    </row>
    <row r="2377" spans="1:10">
      <c r="A2377" t="s">
        <v>405</v>
      </c>
      <c r="B2377" t="s">
        <v>150</v>
      </c>
      <c r="C2377" t="s">
        <v>360</v>
      </c>
      <c r="D2377" t="s">
        <v>356</v>
      </c>
      <c r="E2377">
        <v>2388.3991391775198</v>
      </c>
      <c r="F2377">
        <v>187.56382186602201</v>
      </c>
      <c r="G2377">
        <v>30.321190506484001</v>
      </c>
      <c r="H2377">
        <v>13.8629619846702</v>
      </c>
      <c r="I2377">
        <v>48.850998309828398</v>
      </c>
      <c r="J2377">
        <v>518.38337949307095</v>
      </c>
    </row>
    <row r="2378" spans="1:10">
      <c r="A2378" t="s">
        <v>405</v>
      </c>
      <c r="B2378" t="s">
        <v>151</v>
      </c>
      <c r="C2378" t="s">
        <v>359</v>
      </c>
      <c r="D2378" t="s">
        <v>355</v>
      </c>
      <c r="E2378">
        <v>1201.77278530233</v>
      </c>
      <c r="F2378">
        <v>190.871752647758</v>
      </c>
      <c r="G2378">
        <v>58.038158250053797</v>
      </c>
      <c r="H2378">
        <v>42.259509360903699</v>
      </c>
      <c r="I2378">
        <v>91.714954135558898</v>
      </c>
      <c r="J2378">
        <v>434.11962162483798</v>
      </c>
    </row>
    <row r="2379" spans="1:10">
      <c r="A2379" t="s">
        <v>405</v>
      </c>
      <c r="B2379" t="s">
        <v>151</v>
      </c>
      <c r="C2379" t="s">
        <v>359</v>
      </c>
      <c r="D2379" t="s">
        <v>356</v>
      </c>
      <c r="E2379">
        <v>1201.77278530232</v>
      </c>
      <c r="F2379">
        <v>191.25185514209099</v>
      </c>
      <c r="G2379">
        <v>58.419357038645401</v>
      </c>
      <c r="H2379">
        <v>42.277902049665698</v>
      </c>
      <c r="I2379">
        <v>95.0103142198993</v>
      </c>
      <c r="J2379">
        <v>551.93395957947996</v>
      </c>
    </row>
    <row r="2380" spans="1:10">
      <c r="A2380" t="s">
        <v>405</v>
      </c>
      <c r="B2380" t="s">
        <v>151</v>
      </c>
      <c r="C2380" t="s">
        <v>360</v>
      </c>
      <c r="D2380" t="s">
        <v>355</v>
      </c>
      <c r="E2380">
        <v>1126.74361698659</v>
      </c>
      <c r="F2380">
        <v>139.35970995310001</v>
      </c>
      <c r="G2380">
        <v>22.4798324716431</v>
      </c>
      <c r="H2380">
        <v>27.623320692180599</v>
      </c>
      <c r="I2380">
        <v>35.701330312759502</v>
      </c>
      <c r="J2380">
        <v>376.87758026848201</v>
      </c>
    </row>
    <row r="2381" spans="1:10">
      <c r="A2381" t="s">
        <v>405</v>
      </c>
      <c r="B2381" t="s">
        <v>151</v>
      </c>
      <c r="C2381" t="s">
        <v>360</v>
      </c>
      <c r="D2381" t="s">
        <v>356</v>
      </c>
      <c r="E2381">
        <v>1126.7436169866301</v>
      </c>
      <c r="F2381">
        <v>140.30089543231301</v>
      </c>
      <c r="G2381">
        <v>22.58851408724</v>
      </c>
      <c r="H2381">
        <v>27.636661783721699</v>
      </c>
      <c r="I2381">
        <v>36.5197005233506</v>
      </c>
      <c r="J2381">
        <v>522.67960949829001</v>
      </c>
    </row>
    <row r="2382" spans="1:10">
      <c r="A2382" t="s">
        <v>405</v>
      </c>
      <c r="B2382" t="s">
        <v>152</v>
      </c>
      <c r="C2382" t="s">
        <v>359</v>
      </c>
      <c r="D2382" t="s">
        <v>355</v>
      </c>
      <c r="E2382">
        <v>872.76499477134996</v>
      </c>
      <c r="F2382">
        <v>168.55082992243399</v>
      </c>
      <c r="G2382">
        <v>56.451538940159999</v>
      </c>
      <c r="H2382">
        <v>36.109883139463697</v>
      </c>
      <c r="I2382">
        <v>89.365061452984193</v>
      </c>
      <c r="J2382">
        <v>395.09164352206</v>
      </c>
    </row>
    <row r="2383" spans="1:10">
      <c r="A2383" t="s">
        <v>405</v>
      </c>
      <c r="B2383" t="s">
        <v>152</v>
      </c>
      <c r="C2383" t="s">
        <v>359</v>
      </c>
      <c r="D2383" t="s">
        <v>356</v>
      </c>
      <c r="E2383">
        <v>872.76499477136201</v>
      </c>
      <c r="F2383">
        <v>168.84471023352799</v>
      </c>
      <c r="G2383">
        <v>56.778261292330299</v>
      </c>
      <c r="H2383">
        <v>36.128475441343802</v>
      </c>
      <c r="I2383">
        <v>92.079648351150695</v>
      </c>
      <c r="J2383">
        <v>505.689656039179</v>
      </c>
    </row>
    <row r="2384" spans="1:10">
      <c r="A2384" t="s">
        <v>405</v>
      </c>
      <c r="B2384" t="s">
        <v>152</v>
      </c>
      <c r="C2384" t="s">
        <v>360</v>
      </c>
      <c r="D2384" t="s">
        <v>355</v>
      </c>
      <c r="E2384">
        <v>714.33121304048905</v>
      </c>
      <c r="F2384">
        <v>126.27602211575601</v>
      </c>
      <c r="G2384">
        <v>19.160467939633801</v>
      </c>
      <c r="H2384">
        <v>22.827985617637101</v>
      </c>
      <c r="I2384">
        <v>30.374086595565</v>
      </c>
      <c r="J2384">
        <v>308.48444083945401</v>
      </c>
    </row>
    <row r="2385" spans="1:10">
      <c r="A2385" t="s">
        <v>405</v>
      </c>
      <c r="B2385" t="s">
        <v>152</v>
      </c>
      <c r="C2385" t="s">
        <v>360</v>
      </c>
      <c r="D2385" t="s">
        <v>356</v>
      </c>
      <c r="E2385">
        <v>714.33121304047904</v>
      </c>
      <c r="F2385">
        <v>126.83831904242101</v>
      </c>
      <c r="G2385">
        <v>19.2558753518198</v>
      </c>
      <c r="H2385">
        <v>22.8398681908252</v>
      </c>
      <c r="I2385">
        <v>31.185975338361398</v>
      </c>
      <c r="J2385">
        <v>442.041235004714</v>
      </c>
    </row>
    <row r="2386" spans="1:10">
      <c r="A2386" t="s">
        <v>405</v>
      </c>
      <c r="B2386" t="s">
        <v>153</v>
      </c>
      <c r="C2386" t="s">
        <v>359</v>
      </c>
      <c r="D2386" t="s">
        <v>355</v>
      </c>
      <c r="E2386">
        <v>407.948523227208</v>
      </c>
      <c r="F2386">
        <v>153.45212322243199</v>
      </c>
      <c r="G2386">
        <v>52.435208625365398</v>
      </c>
      <c r="H2386">
        <v>54.613568000996203</v>
      </c>
      <c r="I2386">
        <v>82.926480500428397</v>
      </c>
      <c r="J2386">
        <v>408.53608252354798</v>
      </c>
    </row>
    <row r="2387" spans="1:10">
      <c r="A2387" t="s">
        <v>405</v>
      </c>
      <c r="B2387" t="s">
        <v>153</v>
      </c>
      <c r="C2387" t="s">
        <v>359</v>
      </c>
      <c r="D2387" t="s">
        <v>356</v>
      </c>
      <c r="E2387">
        <v>407.94852322720197</v>
      </c>
      <c r="F2387">
        <v>153.858883600708</v>
      </c>
      <c r="G2387">
        <v>52.771890376416302</v>
      </c>
      <c r="H2387">
        <v>54.630542834217401</v>
      </c>
      <c r="I2387">
        <v>85.711444476083798</v>
      </c>
      <c r="J2387">
        <v>511.189783197449</v>
      </c>
    </row>
    <row r="2388" spans="1:10">
      <c r="A2388" t="s">
        <v>405</v>
      </c>
      <c r="B2388" t="s">
        <v>153</v>
      </c>
      <c r="C2388" t="s">
        <v>360</v>
      </c>
      <c r="D2388" t="s">
        <v>355</v>
      </c>
      <c r="E2388">
        <v>551.12761888228897</v>
      </c>
      <c r="F2388">
        <v>123.283985053053</v>
      </c>
      <c r="G2388">
        <v>21.2332788740915</v>
      </c>
      <c r="H2388">
        <v>25.8323049437607</v>
      </c>
      <c r="I2388">
        <v>33.7565887263302</v>
      </c>
      <c r="J2388">
        <v>369.49352658171398</v>
      </c>
    </row>
    <row r="2389" spans="1:10">
      <c r="A2389" t="s">
        <v>405</v>
      </c>
      <c r="B2389" t="s">
        <v>153</v>
      </c>
      <c r="C2389" t="s">
        <v>360</v>
      </c>
      <c r="D2389" t="s">
        <v>356</v>
      </c>
      <c r="E2389">
        <v>551.12761888227499</v>
      </c>
      <c r="F2389">
        <v>124.268903564314</v>
      </c>
      <c r="G2389">
        <v>21.372116836456598</v>
      </c>
      <c r="H2389">
        <v>25.842775974187699</v>
      </c>
      <c r="I2389">
        <v>34.688418838423502</v>
      </c>
      <c r="J2389">
        <v>504.15691623572098</v>
      </c>
    </row>
    <row r="2390" spans="1:10">
      <c r="A2390" t="s">
        <v>405</v>
      </c>
      <c r="B2390" t="s">
        <v>154</v>
      </c>
      <c r="C2390" t="s">
        <v>359</v>
      </c>
      <c r="D2390" t="s">
        <v>355</v>
      </c>
      <c r="E2390">
        <v>480.535776443261</v>
      </c>
      <c r="F2390">
        <v>101.145289653524</v>
      </c>
      <c r="G2390">
        <v>29.1099329207122</v>
      </c>
      <c r="H2390">
        <v>27.574600938573099</v>
      </c>
      <c r="I2390">
        <v>45.1757388108458</v>
      </c>
      <c r="J2390">
        <v>886.59387743065099</v>
      </c>
    </row>
    <row r="2391" spans="1:10">
      <c r="A2391" t="s">
        <v>405</v>
      </c>
      <c r="B2391" t="s">
        <v>154</v>
      </c>
      <c r="C2391" t="s">
        <v>359</v>
      </c>
      <c r="D2391" t="s">
        <v>356</v>
      </c>
      <c r="E2391">
        <v>480.535776443278</v>
      </c>
      <c r="F2391">
        <v>101.44093765525299</v>
      </c>
      <c r="G2391">
        <v>29.522810436378599</v>
      </c>
      <c r="H2391">
        <v>27.6014672761764</v>
      </c>
      <c r="I2391">
        <v>49.449899435481797</v>
      </c>
      <c r="J2391">
        <v>957.40382375089996</v>
      </c>
    </row>
    <row r="2392" spans="1:10">
      <c r="A2392" t="s">
        <v>405</v>
      </c>
      <c r="B2392" t="s">
        <v>154</v>
      </c>
      <c r="C2392" t="s">
        <v>360</v>
      </c>
      <c r="D2392" t="s">
        <v>355</v>
      </c>
      <c r="E2392">
        <v>175.039352639246</v>
      </c>
      <c r="F2392">
        <v>34.785917665888903</v>
      </c>
      <c r="G2392">
        <v>17.595381852911601</v>
      </c>
      <c r="H2392">
        <v>20.157864607668099</v>
      </c>
      <c r="I2392">
        <v>26.509963705668699</v>
      </c>
      <c r="J2392">
        <v>305.29904005267502</v>
      </c>
    </row>
    <row r="2393" spans="1:10">
      <c r="A2393" t="s">
        <v>405</v>
      </c>
      <c r="B2393" t="s">
        <v>154</v>
      </c>
      <c r="C2393" t="s">
        <v>360</v>
      </c>
      <c r="D2393" t="s">
        <v>356</v>
      </c>
      <c r="E2393">
        <v>175.039352639253</v>
      </c>
      <c r="F2393">
        <v>34.827369072127098</v>
      </c>
      <c r="G2393">
        <v>17.9952936305829</v>
      </c>
      <c r="H2393">
        <v>20.176345365190802</v>
      </c>
      <c r="I2393">
        <v>30.783961841334399</v>
      </c>
      <c r="J2393">
        <v>327.34285763753599</v>
      </c>
    </row>
    <row r="2394" spans="1:10">
      <c r="A2394" t="s">
        <v>405</v>
      </c>
      <c r="B2394" t="s">
        <v>155</v>
      </c>
      <c r="C2394" t="s">
        <v>359</v>
      </c>
      <c r="D2394" t="s">
        <v>355</v>
      </c>
      <c r="E2394">
        <v>346.241200515733</v>
      </c>
      <c r="F2394">
        <v>109.07069397052599</v>
      </c>
      <c r="G2394">
        <v>26.376650612110801</v>
      </c>
      <c r="H2394">
        <v>54.317333196248399</v>
      </c>
      <c r="I2394">
        <v>40.771177969250402</v>
      </c>
      <c r="J2394">
        <v>831.091694569683</v>
      </c>
    </row>
    <row r="2395" spans="1:10">
      <c r="A2395" t="s">
        <v>405</v>
      </c>
      <c r="B2395" t="s">
        <v>155</v>
      </c>
      <c r="C2395" t="s">
        <v>359</v>
      </c>
      <c r="D2395" t="s">
        <v>356</v>
      </c>
      <c r="E2395">
        <v>346.24120051573402</v>
      </c>
      <c r="F2395">
        <v>109.345683088496</v>
      </c>
      <c r="G2395">
        <v>26.798365077352301</v>
      </c>
      <c r="H2395">
        <v>54.341541147159703</v>
      </c>
      <c r="I2395">
        <v>45.208967795418097</v>
      </c>
      <c r="J2395">
        <v>908.24562007480904</v>
      </c>
    </row>
    <row r="2396" spans="1:10">
      <c r="A2396" t="s">
        <v>405</v>
      </c>
      <c r="B2396" t="s">
        <v>155</v>
      </c>
      <c r="C2396" t="s">
        <v>360</v>
      </c>
      <c r="D2396" t="s">
        <v>355</v>
      </c>
      <c r="E2396">
        <v>123.460509720928</v>
      </c>
      <c r="F2396">
        <v>39.735994062495102</v>
      </c>
      <c r="G2396">
        <v>16.781486005551599</v>
      </c>
      <c r="H2396">
        <v>25.8530321458814</v>
      </c>
      <c r="I2396">
        <v>25.186744684708799</v>
      </c>
      <c r="J2396">
        <v>306.81361921545903</v>
      </c>
    </row>
    <row r="2397" spans="1:10">
      <c r="A2397" t="s">
        <v>405</v>
      </c>
      <c r="B2397" t="s">
        <v>155</v>
      </c>
      <c r="C2397" t="s">
        <v>360</v>
      </c>
      <c r="D2397" t="s">
        <v>356</v>
      </c>
      <c r="E2397">
        <v>123.460509720932</v>
      </c>
      <c r="F2397">
        <v>39.797101130542799</v>
      </c>
      <c r="G2397">
        <v>17.190618438886201</v>
      </c>
      <c r="H2397">
        <v>25.8685807971153</v>
      </c>
      <c r="I2397">
        <v>29.531711112046601</v>
      </c>
      <c r="J2397">
        <v>320.57744917563798</v>
      </c>
    </row>
    <row r="2398" spans="1:10">
      <c r="A2398" t="s">
        <v>405</v>
      </c>
      <c r="B2398" t="s">
        <v>156</v>
      </c>
      <c r="C2398" t="s">
        <v>359</v>
      </c>
      <c r="D2398" t="s">
        <v>355</v>
      </c>
      <c r="E2398">
        <v>720.26717452905802</v>
      </c>
      <c r="F2398">
        <v>113.492857993155</v>
      </c>
      <c r="G2398">
        <v>21.813177350156501</v>
      </c>
      <c r="H2398">
        <v>31.469320575010599</v>
      </c>
      <c r="I2398">
        <v>33.9129591189647</v>
      </c>
      <c r="J2398">
        <v>886.10921540227798</v>
      </c>
    </row>
    <row r="2399" spans="1:10">
      <c r="A2399" t="s">
        <v>405</v>
      </c>
      <c r="B2399" t="s">
        <v>156</v>
      </c>
      <c r="C2399" t="s">
        <v>359</v>
      </c>
      <c r="D2399" t="s">
        <v>356</v>
      </c>
      <c r="E2399">
        <v>720.26717452899595</v>
      </c>
      <c r="F2399">
        <v>113.808368842043</v>
      </c>
      <c r="G2399">
        <v>22.247441180208298</v>
      </c>
      <c r="H2399">
        <v>31.495107503652999</v>
      </c>
      <c r="I2399">
        <v>37.505364716596802</v>
      </c>
      <c r="J2399">
        <v>963.53825880912802</v>
      </c>
    </row>
    <row r="2400" spans="1:10">
      <c r="A2400" t="s">
        <v>405</v>
      </c>
      <c r="B2400" t="s">
        <v>156</v>
      </c>
      <c r="C2400" t="s">
        <v>360</v>
      </c>
      <c r="D2400" t="s">
        <v>355</v>
      </c>
      <c r="E2400">
        <v>301.02315974029801</v>
      </c>
      <c r="F2400">
        <v>40.178943701155603</v>
      </c>
      <c r="G2400">
        <v>12.4547289965506</v>
      </c>
      <c r="H2400">
        <v>20.559345042517698</v>
      </c>
      <c r="I2400">
        <v>18.2160190082672</v>
      </c>
      <c r="J2400">
        <v>305.24278087074998</v>
      </c>
    </row>
    <row r="2401" spans="1:10">
      <c r="A2401" t="s">
        <v>405</v>
      </c>
      <c r="B2401" t="s">
        <v>156</v>
      </c>
      <c r="C2401" t="s">
        <v>360</v>
      </c>
      <c r="D2401" t="s">
        <v>356</v>
      </c>
      <c r="E2401">
        <v>301.02315974027698</v>
      </c>
      <c r="F2401">
        <v>40.233035707278503</v>
      </c>
      <c r="G2401">
        <v>13.2415535814058</v>
      </c>
      <c r="H2401">
        <v>20.5743504249164</v>
      </c>
      <c r="I2401">
        <v>23.286094429959501</v>
      </c>
      <c r="J2401">
        <v>329.21988256876801</v>
      </c>
    </row>
    <row r="2402" spans="1:10">
      <c r="A2402" t="s">
        <v>405</v>
      </c>
      <c r="B2402" t="s">
        <v>157</v>
      </c>
      <c r="C2402" t="s">
        <v>359</v>
      </c>
      <c r="D2402" t="s">
        <v>355</v>
      </c>
      <c r="E2402">
        <v>886.09634512554601</v>
      </c>
      <c r="F2402">
        <v>120.534870849192</v>
      </c>
      <c r="G2402">
        <v>12.6915764969026</v>
      </c>
      <c r="H2402">
        <v>57.218948040954302</v>
      </c>
      <c r="I2402">
        <v>19.3069668988933</v>
      </c>
      <c r="J2402">
        <v>830.35331628193103</v>
      </c>
    </row>
    <row r="2403" spans="1:10">
      <c r="A2403" t="s">
        <v>405</v>
      </c>
      <c r="B2403" t="s">
        <v>157</v>
      </c>
      <c r="C2403" t="s">
        <v>359</v>
      </c>
      <c r="D2403" t="s">
        <v>356</v>
      </c>
      <c r="E2403">
        <v>886.09634512545699</v>
      </c>
      <c r="F2403">
        <v>120.832360668869</v>
      </c>
      <c r="G2403">
        <v>13.151125518968501</v>
      </c>
      <c r="H2403">
        <v>57.2433468890546</v>
      </c>
      <c r="I2403">
        <v>23.629464420889899</v>
      </c>
      <c r="J2403">
        <v>915.41179357783403</v>
      </c>
    </row>
    <row r="2404" spans="1:10">
      <c r="A2404" t="s">
        <v>405</v>
      </c>
      <c r="B2404" t="s">
        <v>157</v>
      </c>
      <c r="C2404" t="s">
        <v>360</v>
      </c>
      <c r="D2404" t="s">
        <v>355</v>
      </c>
      <c r="E2404">
        <v>314.96885009099702</v>
      </c>
      <c r="F2404">
        <v>42.408510741617299</v>
      </c>
      <c r="G2404">
        <v>11.379714682934001</v>
      </c>
      <c r="H2404">
        <v>26.374432498334201</v>
      </c>
      <c r="I2404">
        <v>16.161535139948899</v>
      </c>
      <c r="J2404">
        <v>306.53272623767901</v>
      </c>
    </row>
    <row r="2405" spans="1:10">
      <c r="A2405" t="s">
        <v>405</v>
      </c>
      <c r="B2405" t="s">
        <v>157</v>
      </c>
      <c r="C2405" t="s">
        <v>360</v>
      </c>
      <c r="D2405" t="s">
        <v>356</v>
      </c>
      <c r="E2405">
        <v>314.96885009097002</v>
      </c>
      <c r="F2405">
        <v>42.468296842965401</v>
      </c>
      <c r="G2405">
        <v>12.202614413880999</v>
      </c>
      <c r="H2405">
        <v>26.386969800373102</v>
      </c>
      <c r="I2405">
        <v>21.883359057712099</v>
      </c>
      <c r="J2405">
        <v>322.30518999070699</v>
      </c>
    </row>
    <row r="2406" spans="1:10">
      <c r="A2406" t="s">
        <v>405</v>
      </c>
      <c r="B2406" t="s">
        <v>158</v>
      </c>
      <c r="C2406" t="s">
        <v>359</v>
      </c>
      <c r="D2406" t="s">
        <v>355</v>
      </c>
      <c r="E2406">
        <v>9056.9340701986403</v>
      </c>
      <c r="F2406">
        <v>2555.81490927812</v>
      </c>
      <c r="G2406">
        <v>2249.1351362330502</v>
      </c>
      <c r="H2406">
        <v>4888.0994213251097</v>
      </c>
      <c r="I2406">
        <v>23966.1124928637</v>
      </c>
      <c r="J2406">
        <v>38092.835251573102</v>
      </c>
    </row>
    <row r="2407" spans="1:10">
      <c r="A2407" t="s">
        <v>405</v>
      </c>
      <c r="B2407" t="s">
        <v>158</v>
      </c>
      <c r="C2407" t="s">
        <v>359</v>
      </c>
      <c r="D2407" t="s">
        <v>356</v>
      </c>
      <c r="E2407">
        <v>9056.9340701950896</v>
      </c>
      <c r="F2407">
        <v>2558.23173284425</v>
      </c>
      <c r="G2407">
        <v>2252.8257614255499</v>
      </c>
      <c r="H2407">
        <v>4890.6907854615401</v>
      </c>
      <c r="I2407">
        <v>26181.034749370301</v>
      </c>
      <c r="J2407">
        <v>40266.842278669501</v>
      </c>
    </row>
    <row r="2408" spans="1:10">
      <c r="A2408" t="s">
        <v>405</v>
      </c>
      <c r="B2408" t="s">
        <v>158</v>
      </c>
      <c r="C2408" t="s">
        <v>360</v>
      </c>
      <c r="D2408" t="s">
        <v>355</v>
      </c>
      <c r="E2408">
        <v>6254.5023017389003</v>
      </c>
      <c r="F2408">
        <v>2607.8215256209401</v>
      </c>
      <c r="G2408">
        <v>832.79855835333399</v>
      </c>
      <c r="H2408">
        <v>4850.01374932611</v>
      </c>
      <c r="I2408">
        <v>13583.2551296888</v>
      </c>
      <c r="J2408">
        <v>58048.226396158301</v>
      </c>
    </row>
    <row r="2409" spans="1:10">
      <c r="A2409" t="s">
        <v>405</v>
      </c>
      <c r="B2409" t="s">
        <v>158</v>
      </c>
      <c r="C2409" t="s">
        <v>360</v>
      </c>
      <c r="D2409" t="s">
        <v>356</v>
      </c>
      <c r="E2409">
        <v>6254.5023017427702</v>
      </c>
      <c r="F2409">
        <v>2620.5626879788101</v>
      </c>
      <c r="G2409">
        <v>835.50805631560604</v>
      </c>
      <c r="H2409">
        <v>4850.4575117886698</v>
      </c>
      <c r="I2409">
        <v>14248.108890551501</v>
      </c>
      <c r="J2409">
        <v>60180.747822944402</v>
      </c>
    </row>
    <row r="2410" spans="1:10">
      <c r="A2410" t="s">
        <v>405</v>
      </c>
      <c r="B2410" t="s">
        <v>159</v>
      </c>
      <c r="C2410" t="s">
        <v>359</v>
      </c>
      <c r="D2410" t="s">
        <v>355</v>
      </c>
      <c r="E2410">
        <v>3595.32858839544</v>
      </c>
      <c r="F2410">
        <v>1042.7112458968199</v>
      </c>
      <c r="G2410">
        <v>669.264366713713</v>
      </c>
      <c r="H2410">
        <v>2344.0560685714499</v>
      </c>
      <c r="I2410">
        <v>2869.7276596761999</v>
      </c>
      <c r="J2410">
        <v>9448.0101478582892</v>
      </c>
    </row>
    <row r="2411" spans="1:10">
      <c r="A2411" t="s">
        <v>405</v>
      </c>
      <c r="B2411" t="s">
        <v>159</v>
      </c>
      <c r="C2411" t="s">
        <v>359</v>
      </c>
      <c r="D2411" t="s">
        <v>356</v>
      </c>
      <c r="E2411">
        <v>3595.3285883951999</v>
      </c>
      <c r="F2411">
        <v>1043.9793507601601</v>
      </c>
      <c r="G2411">
        <v>670.46622260950596</v>
      </c>
      <c r="H2411">
        <v>2344.7163788858302</v>
      </c>
      <c r="I2411">
        <v>3393.4293181312801</v>
      </c>
      <c r="J2411">
        <v>10094.167196283301</v>
      </c>
    </row>
    <row r="2412" spans="1:10">
      <c r="A2412" t="s">
        <v>405</v>
      </c>
      <c r="B2412" t="s">
        <v>159</v>
      </c>
      <c r="C2412" t="s">
        <v>360</v>
      </c>
      <c r="D2412" t="s">
        <v>355</v>
      </c>
      <c r="E2412">
        <v>1297.41061597662</v>
      </c>
      <c r="F2412">
        <v>765.74534908888597</v>
      </c>
      <c r="G2412">
        <v>243.16964026630399</v>
      </c>
      <c r="H2412">
        <v>1224.3221057037999</v>
      </c>
      <c r="I2412">
        <v>1377.56616173317</v>
      </c>
      <c r="J2412">
        <v>14530.0630330524</v>
      </c>
    </row>
    <row r="2413" spans="1:10">
      <c r="A2413" t="s">
        <v>405</v>
      </c>
      <c r="B2413" t="s">
        <v>159</v>
      </c>
      <c r="C2413" t="s">
        <v>360</v>
      </c>
      <c r="D2413" t="s">
        <v>356</v>
      </c>
      <c r="E2413">
        <v>1297.4106159765699</v>
      </c>
      <c r="F2413">
        <v>771.46195314574197</v>
      </c>
      <c r="G2413">
        <v>243.18849932552999</v>
      </c>
      <c r="H2413">
        <v>1224.8780598513099</v>
      </c>
      <c r="I2413">
        <v>1478.62581769026</v>
      </c>
      <c r="J2413">
        <v>14909.201152338999</v>
      </c>
    </row>
    <row r="2414" spans="1:10">
      <c r="A2414" t="s">
        <v>405</v>
      </c>
      <c r="B2414" t="s">
        <v>160</v>
      </c>
      <c r="C2414" t="s">
        <v>359</v>
      </c>
      <c r="D2414" t="s">
        <v>355</v>
      </c>
      <c r="E2414">
        <v>6446.2143027703396</v>
      </c>
      <c r="F2414">
        <v>1622.6001873109401</v>
      </c>
      <c r="G2414">
        <v>637.47592096469896</v>
      </c>
      <c r="H2414">
        <v>2959.4106932671798</v>
      </c>
      <c r="I2414">
        <v>10630.2313965905</v>
      </c>
      <c r="J2414">
        <v>22613.821056340501</v>
      </c>
    </row>
    <row r="2415" spans="1:10">
      <c r="A2415" t="s">
        <v>405</v>
      </c>
      <c r="B2415" t="s">
        <v>160</v>
      </c>
      <c r="C2415" t="s">
        <v>359</v>
      </c>
      <c r="D2415" t="s">
        <v>356</v>
      </c>
      <c r="E2415">
        <v>6446.2143027704496</v>
      </c>
      <c r="F2415">
        <v>1625.21939205476</v>
      </c>
      <c r="G2415">
        <v>640.95588117096099</v>
      </c>
      <c r="H2415">
        <v>2961.4738109226801</v>
      </c>
      <c r="I2415">
        <v>11104.3628572487</v>
      </c>
      <c r="J2415">
        <v>23329.1011906325</v>
      </c>
    </row>
    <row r="2416" spans="1:10">
      <c r="A2416" t="s">
        <v>405</v>
      </c>
      <c r="B2416" t="s">
        <v>160</v>
      </c>
      <c r="C2416" t="s">
        <v>360</v>
      </c>
      <c r="D2416" t="s">
        <v>355</v>
      </c>
      <c r="E2416">
        <v>4829.6181890401504</v>
      </c>
      <c r="F2416">
        <v>1919.1957736875499</v>
      </c>
      <c r="G2416">
        <v>601.795185581841</v>
      </c>
      <c r="H2416">
        <v>3942.7036555802201</v>
      </c>
      <c r="I2416">
        <v>15139.828190143</v>
      </c>
      <c r="J2416">
        <v>40836.670752361897</v>
      </c>
    </row>
    <row r="2417" spans="1:10">
      <c r="A2417" t="s">
        <v>405</v>
      </c>
      <c r="B2417" t="s">
        <v>160</v>
      </c>
      <c r="C2417" t="s">
        <v>360</v>
      </c>
      <c r="D2417" t="s">
        <v>356</v>
      </c>
      <c r="E2417">
        <v>4829.6181890403404</v>
      </c>
      <c r="F2417">
        <v>1928.27877516333</v>
      </c>
      <c r="G2417">
        <v>604.53071876224101</v>
      </c>
      <c r="H2417">
        <v>3944.8653978940902</v>
      </c>
      <c r="I2417">
        <v>15529.8558208864</v>
      </c>
      <c r="J2417">
        <v>42151.822002443703</v>
      </c>
    </row>
    <row r="2418" spans="1:10">
      <c r="A2418" t="s">
        <v>406</v>
      </c>
      <c r="B2418" t="s">
        <v>136</v>
      </c>
      <c r="C2418" t="s">
        <v>359</v>
      </c>
      <c r="D2418" t="s">
        <v>355</v>
      </c>
      <c r="E2418">
        <v>245.22696911931999</v>
      </c>
      <c r="F2418">
        <v>63.532605704504498</v>
      </c>
      <c r="G2418">
        <v>23.139821506403301</v>
      </c>
      <c r="H2418">
        <v>53.462389815106398</v>
      </c>
      <c r="I2418">
        <v>34.231210021685698</v>
      </c>
      <c r="J2418">
        <v>782.54341752276605</v>
      </c>
    </row>
    <row r="2419" spans="1:10">
      <c r="A2419" t="s">
        <v>406</v>
      </c>
      <c r="B2419" t="s">
        <v>136</v>
      </c>
      <c r="C2419" t="s">
        <v>359</v>
      </c>
      <c r="D2419" t="s">
        <v>356</v>
      </c>
      <c r="E2419">
        <v>245.22696911928199</v>
      </c>
      <c r="F2419">
        <v>64.262100855352401</v>
      </c>
      <c r="G2419">
        <v>23.615139699231801</v>
      </c>
      <c r="H2419">
        <v>53.484554386627302</v>
      </c>
      <c r="I2419">
        <v>42.593736524305299</v>
      </c>
      <c r="J2419">
        <v>838.40423051254095</v>
      </c>
    </row>
    <row r="2420" spans="1:10">
      <c r="A2420" t="s">
        <v>406</v>
      </c>
      <c r="B2420" t="s">
        <v>136</v>
      </c>
      <c r="C2420" t="s">
        <v>360</v>
      </c>
      <c r="D2420" t="s">
        <v>355</v>
      </c>
      <c r="E2420">
        <v>226.36630543795101</v>
      </c>
      <c r="F2420">
        <v>34.388722543392397</v>
      </c>
      <c r="G2420">
        <v>8.4319516734813504</v>
      </c>
      <c r="H2420">
        <v>29.588318446059102</v>
      </c>
      <c r="I2420">
        <v>12.489415404075</v>
      </c>
      <c r="J2420">
        <v>477.25050182991902</v>
      </c>
    </row>
    <row r="2421" spans="1:10">
      <c r="A2421" t="s">
        <v>406</v>
      </c>
      <c r="B2421" t="s">
        <v>136</v>
      </c>
      <c r="C2421" t="s">
        <v>360</v>
      </c>
      <c r="D2421" t="s">
        <v>356</v>
      </c>
      <c r="E2421">
        <v>226.366305437873</v>
      </c>
      <c r="F2421">
        <v>34.939475496972499</v>
      </c>
      <c r="G2421">
        <v>8.5516821687096591</v>
      </c>
      <c r="H2421">
        <v>29.601760772941098</v>
      </c>
      <c r="I2421">
        <v>15.3650863534107</v>
      </c>
      <c r="J2421">
        <v>525.45342597675005</v>
      </c>
    </row>
    <row r="2422" spans="1:10">
      <c r="A2422" t="s">
        <v>406</v>
      </c>
      <c r="B2422" t="s">
        <v>137</v>
      </c>
      <c r="C2422" t="s">
        <v>359</v>
      </c>
      <c r="D2422" t="s">
        <v>355</v>
      </c>
      <c r="E2422">
        <v>450.93726789331998</v>
      </c>
      <c r="F2422">
        <v>28.1617502039466</v>
      </c>
      <c r="G2422">
        <v>46.453504131177702</v>
      </c>
      <c r="H2422">
        <v>30.485766440222498</v>
      </c>
      <c r="I2422">
        <v>71.101641154272301</v>
      </c>
      <c r="J2422">
        <v>220.015435093316</v>
      </c>
    </row>
    <row r="2423" spans="1:10">
      <c r="A2423" t="s">
        <v>406</v>
      </c>
      <c r="B2423" t="s">
        <v>137</v>
      </c>
      <c r="C2423" t="s">
        <v>359</v>
      </c>
      <c r="D2423" t="s">
        <v>356</v>
      </c>
      <c r="E2423">
        <v>450.93726789328502</v>
      </c>
      <c r="F2423">
        <v>28.408629423006001</v>
      </c>
      <c r="G2423">
        <v>46.922075603200298</v>
      </c>
      <c r="H2423">
        <v>30.509221538490198</v>
      </c>
      <c r="I2423">
        <v>79.262445128453393</v>
      </c>
      <c r="J2423">
        <v>254.442976575138</v>
      </c>
    </row>
    <row r="2424" spans="1:10">
      <c r="A2424" t="s">
        <v>406</v>
      </c>
      <c r="B2424" t="s">
        <v>137</v>
      </c>
      <c r="C2424" t="s">
        <v>360</v>
      </c>
      <c r="D2424" t="s">
        <v>355</v>
      </c>
      <c r="E2424">
        <v>841.09977728820195</v>
      </c>
      <c r="F2424">
        <v>41.2128181208532</v>
      </c>
      <c r="G2424">
        <v>17.465348951699099</v>
      </c>
      <c r="H2424">
        <v>20.408316120241199</v>
      </c>
      <c r="I2424">
        <v>26.778412191594199</v>
      </c>
      <c r="J2424">
        <v>338.992934197355</v>
      </c>
    </row>
    <row r="2425" spans="1:10">
      <c r="A2425" t="s">
        <v>406</v>
      </c>
      <c r="B2425" t="s">
        <v>137</v>
      </c>
      <c r="C2425" t="s">
        <v>360</v>
      </c>
      <c r="D2425" t="s">
        <v>356</v>
      </c>
      <c r="E2425">
        <v>841.09977728813499</v>
      </c>
      <c r="F2425">
        <v>41.874773388713798</v>
      </c>
      <c r="G2425">
        <v>17.593080929505199</v>
      </c>
      <c r="H2425">
        <v>20.424340746851801</v>
      </c>
      <c r="I2425">
        <v>29.645876019488099</v>
      </c>
      <c r="J2425">
        <v>404.13007603449103</v>
      </c>
    </row>
    <row r="2426" spans="1:10">
      <c r="A2426" t="s">
        <v>406</v>
      </c>
      <c r="B2426" t="s">
        <v>138</v>
      </c>
      <c r="C2426" t="s">
        <v>359</v>
      </c>
      <c r="D2426" t="s">
        <v>355</v>
      </c>
      <c r="E2426">
        <v>256.37009312174803</v>
      </c>
      <c r="F2426">
        <v>15.111278776707699</v>
      </c>
      <c r="G2426">
        <v>52.559242112684203</v>
      </c>
      <c r="H2426">
        <v>38.116828523500203</v>
      </c>
      <c r="I2426">
        <v>80.868619384820605</v>
      </c>
      <c r="J2426">
        <v>133.200183640696</v>
      </c>
    </row>
    <row r="2427" spans="1:10">
      <c r="A2427" t="s">
        <v>406</v>
      </c>
      <c r="B2427" t="s">
        <v>138</v>
      </c>
      <c r="C2427" t="s">
        <v>359</v>
      </c>
      <c r="D2427" t="s">
        <v>356</v>
      </c>
      <c r="E2427">
        <v>256.37009312173598</v>
      </c>
      <c r="F2427">
        <v>15.3863608178889</v>
      </c>
      <c r="G2427">
        <v>53.026609173254101</v>
      </c>
      <c r="H2427">
        <v>38.139551066328302</v>
      </c>
      <c r="I2427">
        <v>88.909534681414797</v>
      </c>
      <c r="J2427">
        <v>151.32167313452001</v>
      </c>
    </row>
    <row r="2428" spans="1:10">
      <c r="A2428" t="s">
        <v>406</v>
      </c>
      <c r="B2428" t="s">
        <v>138</v>
      </c>
      <c r="C2428" t="s">
        <v>360</v>
      </c>
      <c r="D2428" t="s">
        <v>355</v>
      </c>
      <c r="E2428">
        <v>720.270792608639</v>
      </c>
      <c r="F2428">
        <v>36.122008800927702</v>
      </c>
      <c r="G2428">
        <v>19.807120487650501</v>
      </c>
      <c r="H2428">
        <v>22.689791992046601</v>
      </c>
      <c r="I2428">
        <v>30.5244493151007</v>
      </c>
      <c r="J2428">
        <v>346.20575404362899</v>
      </c>
    </row>
    <row r="2429" spans="1:10">
      <c r="A2429" t="s">
        <v>406</v>
      </c>
      <c r="B2429" t="s">
        <v>138</v>
      </c>
      <c r="C2429" t="s">
        <v>360</v>
      </c>
      <c r="D2429" t="s">
        <v>356</v>
      </c>
      <c r="E2429">
        <v>720.27079260861399</v>
      </c>
      <c r="F2429">
        <v>36.880649467739303</v>
      </c>
      <c r="G2429">
        <v>19.933836577765</v>
      </c>
      <c r="H2429">
        <v>22.7051790949684</v>
      </c>
      <c r="I2429">
        <v>33.3492840486131</v>
      </c>
      <c r="J2429">
        <v>396.995084057192</v>
      </c>
    </row>
    <row r="2430" spans="1:10">
      <c r="A2430" t="s">
        <v>406</v>
      </c>
      <c r="B2430" t="s">
        <v>139</v>
      </c>
      <c r="C2430" t="s">
        <v>359</v>
      </c>
      <c r="D2430" t="s">
        <v>355</v>
      </c>
      <c r="E2430">
        <v>460.18243291346602</v>
      </c>
      <c r="F2430">
        <v>44.151338566380602</v>
      </c>
      <c r="G2430">
        <v>46.057578243297002</v>
      </c>
      <c r="H2430">
        <v>30.270339905967599</v>
      </c>
      <c r="I2430">
        <v>70.450691844083494</v>
      </c>
      <c r="J2430">
        <v>251.42460128204701</v>
      </c>
    </row>
    <row r="2431" spans="1:10">
      <c r="A2431" t="s">
        <v>406</v>
      </c>
      <c r="B2431" t="s">
        <v>139</v>
      </c>
      <c r="C2431" t="s">
        <v>359</v>
      </c>
      <c r="D2431" t="s">
        <v>356</v>
      </c>
      <c r="E2431">
        <v>460.18243291340002</v>
      </c>
      <c r="F2431">
        <v>44.434126391029103</v>
      </c>
      <c r="G2431">
        <v>46.523177567249299</v>
      </c>
      <c r="H2431">
        <v>30.293917608753901</v>
      </c>
      <c r="I2431">
        <v>78.648325221086793</v>
      </c>
      <c r="J2431">
        <v>305.78281115076601</v>
      </c>
    </row>
    <row r="2432" spans="1:10">
      <c r="A2432" t="s">
        <v>406</v>
      </c>
      <c r="B2432" t="s">
        <v>139</v>
      </c>
      <c r="C2432" t="s">
        <v>360</v>
      </c>
      <c r="D2432" t="s">
        <v>355</v>
      </c>
      <c r="E2432">
        <v>977.27604115345696</v>
      </c>
      <c r="F2432">
        <v>49.703892860472003</v>
      </c>
      <c r="G2432">
        <v>17.272394617064101</v>
      </c>
      <c r="H2432">
        <v>20.295308521735201</v>
      </c>
      <c r="I2432">
        <v>26.462448994520798</v>
      </c>
      <c r="J2432">
        <v>381.18673794584498</v>
      </c>
    </row>
    <row r="2433" spans="1:10">
      <c r="A2433" t="s">
        <v>406</v>
      </c>
      <c r="B2433" t="s">
        <v>139</v>
      </c>
      <c r="C2433" t="s">
        <v>360</v>
      </c>
      <c r="D2433" t="s">
        <v>356</v>
      </c>
      <c r="E2433">
        <v>977.27604115338397</v>
      </c>
      <c r="F2433">
        <v>50.524739656771999</v>
      </c>
      <c r="G2433">
        <v>17.398955764096399</v>
      </c>
      <c r="H2433">
        <v>20.311015731896699</v>
      </c>
      <c r="I2433">
        <v>29.3449035263511</v>
      </c>
      <c r="J2433">
        <v>460.63831860045701</v>
      </c>
    </row>
    <row r="2434" spans="1:10">
      <c r="A2434" t="s">
        <v>406</v>
      </c>
      <c r="B2434" t="s">
        <v>140</v>
      </c>
      <c r="C2434" t="s">
        <v>359</v>
      </c>
      <c r="D2434" t="s">
        <v>355</v>
      </c>
      <c r="E2434">
        <v>978.69074451538904</v>
      </c>
      <c r="F2434">
        <v>78.498605803305907</v>
      </c>
      <c r="G2434">
        <v>42.882677653748303</v>
      </c>
      <c r="H2434">
        <v>33.051388515186503</v>
      </c>
      <c r="I2434">
        <v>65.431380625866893</v>
      </c>
      <c r="J2434">
        <v>470.83812769820599</v>
      </c>
    </row>
    <row r="2435" spans="1:10">
      <c r="A2435" t="s">
        <v>406</v>
      </c>
      <c r="B2435" t="s">
        <v>140</v>
      </c>
      <c r="C2435" t="s">
        <v>359</v>
      </c>
      <c r="D2435" t="s">
        <v>356</v>
      </c>
      <c r="E2435">
        <v>978.69074451527695</v>
      </c>
      <c r="F2435">
        <v>78.933014117108797</v>
      </c>
      <c r="G2435">
        <v>43.357177677480003</v>
      </c>
      <c r="H2435">
        <v>33.074220374088497</v>
      </c>
      <c r="I2435">
        <v>73.605298097751501</v>
      </c>
      <c r="J2435">
        <v>561.80817795651501</v>
      </c>
    </row>
    <row r="2436" spans="1:10">
      <c r="A2436" t="s">
        <v>406</v>
      </c>
      <c r="B2436" t="s">
        <v>140</v>
      </c>
      <c r="C2436" t="s">
        <v>360</v>
      </c>
      <c r="D2436" t="s">
        <v>355</v>
      </c>
      <c r="E2436">
        <v>908.08776068806503</v>
      </c>
      <c r="F2436">
        <v>55.8561625277842</v>
      </c>
      <c r="G2436">
        <v>15.9392344353081</v>
      </c>
      <c r="H2436">
        <v>21.913221820733298</v>
      </c>
      <c r="I2436">
        <v>24.342545067403901</v>
      </c>
      <c r="J2436">
        <v>457.32906109221699</v>
      </c>
    </row>
    <row r="2437" spans="1:10">
      <c r="A2437" t="s">
        <v>406</v>
      </c>
      <c r="B2437" t="s">
        <v>140</v>
      </c>
      <c r="C2437" t="s">
        <v>360</v>
      </c>
      <c r="D2437" t="s">
        <v>356</v>
      </c>
      <c r="E2437">
        <v>908.08776068799398</v>
      </c>
      <c r="F2437">
        <v>56.865987824467801</v>
      </c>
      <c r="G2437">
        <v>16.066432784695099</v>
      </c>
      <c r="H2437">
        <v>21.928286792507201</v>
      </c>
      <c r="I2437">
        <v>27.227822759597199</v>
      </c>
      <c r="J2437">
        <v>542.958561228034</v>
      </c>
    </row>
    <row r="2438" spans="1:10">
      <c r="A2438" t="s">
        <v>406</v>
      </c>
      <c r="B2438" t="s">
        <v>141</v>
      </c>
      <c r="C2438" t="s">
        <v>359</v>
      </c>
      <c r="D2438" t="s">
        <v>355</v>
      </c>
      <c r="E2438">
        <v>316.25094209495398</v>
      </c>
      <c r="F2438">
        <v>54.899968759733397</v>
      </c>
      <c r="G2438">
        <v>22.167690857861398</v>
      </c>
      <c r="H2438">
        <v>50.0073673525362</v>
      </c>
      <c r="I2438">
        <v>32.779989292975998</v>
      </c>
      <c r="J2438">
        <v>704.37663153846097</v>
      </c>
    </row>
    <row r="2439" spans="1:10">
      <c r="A2439" t="s">
        <v>406</v>
      </c>
      <c r="B2439" t="s">
        <v>141</v>
      </c>
      <c r="C2439" t="s">
        <v>359</v>
      </c>
      <c r="D2439" t="s">
        <v>356</v>
      </c>
      <c r="E2439">
        <v>316.25094209507199</v>
      </c>
      <c r="F2439">
        <v>55.638635723490403</v>
      </c>
      <c r="G2439">
        <v>22.653787348779002</v>
      </c>
      <c r="H2439">
        <v>50.029138552632901</v>
      </c>
      <c r="I2439">
        <v>41.061986746332501</v>
      </c>
      <c r="J2439">
        <v>749.62499637735095</v>
      </c>
    </row>
    <row r="2440" spans="1:10">
      <c r="A2440" t="s">
        <v>406</v>
      </c>
      <c r="B2440" t="s">
        <v>141</v>
      </c>
      <c r="C2440" t="s">
        <v>360</v>
      </c>
      <c r="D2440" t="s">
        <v>355</v>
      </c>
      <c r="E2440">
        <v>181.083916702918</v>
      </c>
      <c r="F2440">
        <v>33.045091031947997</v>
      </c>
      <c r="G2440">
        <v>8.2189449249035302</v>
      </c>
      <c r="H2440">
        <v>28.624382020497901</v>
      </c>
      <c r="I2440">
        <v>12.2038148031054</v>
      </c>
      <c r="J2440">
        <v>564.27579608825602</v>
      </c>
    </row>
    <row r="2441" spans="1:10">
      <c r="A2441" t="s">
        <v>406</v>
      </c>
      <c r="B2441" t="s">
        <v>141</v>
      </c>
      <c r="C2441" t="s">
        <v>360</v>
      </c>
      <c r="D2441" t="s">
        <v>356</v>
      </c>
      <c r="E2441">
        <v>181.08391670288299</v>
      </c>
      <c r="F2441">
        <v>34.420650390216601</v>
      </c>
      <c r="G2441">
        <v>8.3435932792810608</v>
      </c>
      <c r="H2441">
        <v>28.639222559695401</v>
      </c>
      <c r="I2441">
        <v>15.0183565137374</v>
      </c>
      <c r="J2441">
        <v>598.74278543089395</v>
      </c>
    </row>
    <row r="2442" spans="1:10">
      <c r="A2442" t="s">
        <v>406</v>
      </c>
      <c r="B2442" t="s">
        <v>142</v>
      </c>
      <c r="C2442" t="s">
        <v>359</v>
      </c>
      <c r="D2442" t="s">
        <v>355</v>
      </c>
      <c r="E2442">
        <v>549.18787950450599</v>
      </c>
      <c r="F2442">
        <v>72.075012469772901</v>
      </c>
      <c r="G2442">
        <v>17.920125317965098</v>
      </c>
      <c r="H2442">
        <v>65.500485946658301</v>
      </c>
      <c r="I2442">
        <v>27.080321740269099</v>
      </c>
      <c r="J2442">
        <v>778.76250913690205</v>
      </c>
    </row>
    <row r="2443" spans="1:10">
      <c r="A2443" t="s">
        <v>406</v>
      </c>
      <c r="B2443" t="s">
        <v>142</v>
      </c>
      <c r="C2443" t="s">
        <v>359</v>
      </c>
      <c r="D2443" t="s">
        <v>356</v>
      </c>
      <c r="E2443">
        <v>549.18787950457397</v>
      </c>
      <c r="F2443">
        <v>72.755060583419095</v>
      </c>
      <c r="G2443">
        <v>18.172111765409699</v>
      </c>
      <c r="H2443">
        <v>65.521633668393406</v>
      </c>
      <c r="I2443">
        <v>31.3319872100415</v>
      </c>
      <c r="J2443">
        <v>844.79936329368502</v>
      </c>
    </row>
    <row r="2444" spans="1:10">
      <c r="A2444" t="s">
        <v>406</v>
      </c>
      <c r="B2444" t="s">
        <v>142</v>
      </c>
      <c r="C2444" t="s">
        <v>360</v>
      </c>
      <c r="D2444" t="s">
        <v>355</v>
      </c>
      <c r="E2444">
        <v>297.376974410711</v>
      </c>
      <c r="F2444">
        <v>36.7206218415756</v>
      </c>
      <c r="G2444">
        <v>6.8380500553497896</v>
      </c>
      <c r="H2444">
        <v>32.623037225415999</v>
      </c>
      <c r="I2444">
        <v>10.543010664423299</v>
      </c>
      <c r="J2444">
        <v>475.62932981835701</v>
      </c>
    </row>
    <row r="2445" spans="1:10">
      <c r="A2445" t="s">
        <v>406</v>
      </c>
      <c r="B2445" t="s">
        <v>142</v>
      </c>
      <c r="C2445" t="s">
        <v>360</v>
      </c>
      <c r="D2445" t="s">
        <v>356</v>
      </c>
      <c r="E2445">
        <v>297.37697441080002</v>
      </c>
      <c r="F2445">
        <v>37.244365921515701</v>
      </c>
      <c r="G2445">
        <v>6.98919348281831</v>
      </c>
      <c r="H2445">
        <v>32.635319827687297</v>
      </c>
      <c r="I2445">
        <v>11.896359560109699</v>
      </c>
      <c r="J2445">
        <v>527.44506323585404</v>
      </c>
    </row>
    <row r="2446" spans="1:10">
      <c r="A2446" t="s">
        <v>406</v>
      </c>
      <c r="B2446" t="s">
        <v>143</v>
      </c>
      <c r="C2446" t="s">
        <v>359</v>
      </c>
      <c r="D2446" t="s">
        <v>355</v>
      </c>
      <c r="E2446">
        <v>1113.2886786706099</v>
      </c>
      <c r="F2446">
        <v>72.852998074413307</v>
      </c>
      <c r="G2446">
        <v>34.415632016895401</v>
      </c>
      <c r="H2446">
        <v>58.472619728653697</v>
      </c>
      <c r="I2446">
        <v>53.145940975238197</v>
      </c>
      <c r="J2446">
        <v>436.91951536343998</v>
      </c>
    </row>
    <row r="2447" spans="1:10">
      <c r="A2447" t="s">
        <v>406</v>
      </c>
      <c r="B2447" t="s">
        <v>143</v>
      </c>
      <c r="C2447" t="s">
        <v>359</v>
      </c>
      <c r="D2447" t="s">
        <v>356</v>
      </c>
      <c r="E2447">
        <v>1113.2886786706399</v>
      </c>
      <c r="F2447">
        <v>73.210469122166401</v>
      </c>
      <c r="G2447">
        <v>34.707131354499602</v>
      </c>
      <c r="H2447">
        <v>58.492146227227998</v>
      </c>
      <c r="I2447">
        <v>57.758657522098098</v>
      </c>
      <c r="J2447">
        <v>517.57911031830599</v>
      </c>
    </row>
    <row r="2448" spans="1:10">
      <c r="A2448" t="s">
        <v>406</v>
      </c>
      <c r="B2448" t="s">
        <v>143</v>
      </c>
      <c r="C2448" t="s">
        <v>360</v>
      </c>
      <c r="D2448" t="s">
        <v>355</v>
      </c>
      <c r="E2448">
        <v>966.09521403931103</v>
      </c>
      <c r="F2448">
        <v>51.163872658616398</v>
      </c>
      <c r="G2448">
        <v>13.990288355842599</v>
      </c>
      <c r="H2448">
        <v>26.522264622470399</v>
      </c>
      <c r="I2448">
        <v>21.2912401441905</v>
      </c>
      <c r="J2448">
        <v>367.609467016189</v>
      </c>
    </row>
    <row r="2449" spans="1:10">
      <c r="A2449" t="s">
        <v>406</v>
      </c>
      <c r="B2449" t="s">
        <v>143</v>
      </c>
      <c r="C2449" t="s">
        <v>360</v>
      </c>
      <c r="D2449" t="s">
        <v>356</v>
      </c>
      <c r="E2449">
        <v>966.09521403932297</v>
      </c>
      <c r="F2449">
        <v>51.768238829190402</v>
      </c>
      <c r="G2449">
        <v>14.1762556292814</v>
      </c>
      <c r="H2449">
        <v>26.5346631334249</v>
      </c>
      <c r="I2449">
        <v>23.896198601716499</v>
      </c>
      <c r="J2449">
        <v>449.64697744910899</v>
      </c>
    </row>
    <row r="2450" spans="1:10">
      <c r="A2450" t="s">
        <v>406</v>
      </c>
      <c r="B2450" t="s">
        <v>144</v>
      </c>
      <c r="C2450" t="s">
        <v>359</v>
      </c>
      <c r="D2450" t="s">
        <v>355</v>
      </c>
      <c r="E2450">
        <v>900.95522226692299</v>
      </c>
      <c r="F2450">
        <v>73.482976797690299</v>
      </c>
      <c r="G2450">
        <v>33.093598951628699</v>
      </c>
      <c r="H2450">
        <v>62.874999615974197</v>
      </c>
      <c r="I2450">
        <v>51.0295523039321</v>
      </c>
      <c r="J2450">
        <v>474.33293091188</v>
      </c>
    </row>
    <row r="2451" spans="1:10">
      <c r="A2451" t="s">
        <v>406</v>
      </c>
      <c r="B2451" t="s">
        <v>144</v>
      </c>
      <c r="C2451" t="s">
        <v>359</v>
      </c>
      <c r="D2451" t="s">
        <v>356</v>
      </c>
      <c r="E2451">
        <v>900.95522226697199</v>
      </c>
      <c r="F2451">
        <v>73.932081723913797</v>
      </c>
      <c r="G2451">
        <v>33.3759708231076</v>
      </c>
      <c r="H2451">
        <v>62.894808976984798</v>
      </c>
      <c r="I2451">
        <v>55.6444229336877</v>
      </c>
      <c r="J2451">
        <v>556.06269859572899</v>
      </c>
    </row>
    <row r="2452" spans="1:10">
      <c r="A2452" t="s">
        <v>406</v>
      </c>
      <c r="B2452" t="s">
        <v>144</v>
      </c>
      <c r="C2452" t="s">
        <v>360</v>
      </c>
      <c r="D2452" t="s">
        <v>355</v>
      </c>
      <c r="E2452">
        <v>836.15359631868796</v>
      </c>
      <c r="F2452">
        <v>50.766599428332299</v>
      </c>
      <c r="G2452">
        <v>11.821696221606301</v>
      </c>
      <c r="H2452">
        <v>28.4126692594613</v>
      </c>
      <c r="I2452">
        <v>17.8864154367953</v>
      </c>
      <c r="J2452">
        <v>463.435984035084</v>
      </c>
    </row>
    <row r="2453" spans="1:10">
      <c r="A2453" t="s">
        <v>406</v>
      </c>
      <c r="B2453" t="s">
        <v>144</v>
      </c>
      <c r="C2453" t="s">
        <v>360</v>
      </c>
      <c r="D2453" t="s">
        <v>356</v>
      </c>
      <c r="E2453">
        <v>836.15359631873196</v>
      </c>
      <c r="F2453">
        <v>51.852389433837203</v>
      </c>
      <c r="G2453">
        <v>11.981732444571101</v>
      </c>
      <c r="H2453">
        <v>28.424281376955602</v>
      </c>
      <c r="I2453">
        <v>20.355374927421099</v>
      </c>
      <c r="J2453">
        <v>536.14138451717599</v>
      </c>
    </row>
    <row r="2454" spans="1:10">
      <c r="A2454" t="s">
        <v>406</v>
      </c>
      <c r="B2454" t="s">
        <v>145</v>
      </c>
      <c r="C2454" t="s">
        <v>359</v>
      </c>
      <c r="D2454" t="s">
        <v>355</v>
      </c>
      <c r="E2454">
        <v>510.57532152338598</v>
      </c>
      <c r="F2454">
        <v>64.3009588882489</v>
      </c>
      <c r="G2454">
        <v>16.1751792309691</v>
      </c>
      <c r="H2454">
        <v>60.636405508464698</v>
      </c>
      <c r="I2454">
        <v>24.275931864928101</v>
      </c>
      <c r="J2454">
        <v>699.56639199218102</v>
      </c>
    </row>
    <row r="2455" spans="1:10">
      <c r="A2455" t="s">
        <v>406</v>
      </c>
      <c r="B2455" t="s">
        <v>145</v>
      </c>
      <c r="C2455" t="s">
        <v>359</v>
      </c>
      <c r="D2455" t="s">
        <v>356</v>
      </c>
      <c r="E2455">
        <v>510.575321523463</v>
      </c>
      <c r="F2455">
        <v>64.984196401782796</v>
      </c>
      <c r="G2455">
        <v>16.4433038028689</v>
      </c>
      <c r="H2455">
        <v>60.657259275214003</v>
      </c>
      <c r="I2455">
        <v>28.641145297927601</v>
      </c>
      <c r="J2455">
        <v>757.22862066000198</v>
      </c>
    </row>
    <row r="2456" spans="1:10">
      <c r="A2456" t="s">
        <v>406</v>
      </c>
      <c r="B2456" t="s">
        <v>145</v>
      </c>
      <c r="C2456" t="s">
        <v>360</v>
      </c>
      <c r="D2456" t="s">
        <v>355</v>
      </c>
      <c r="E2456">
        <v>227.347275277249</v>
      </c>
      <c r="F2456">
        <v>34.900213856451401</v>
      </c>
      <c r="G2456">
        <v>5.5497224290006004</v>
      </c>
      <c r="H2456">
        <v>30.9876780511125</v>
      </c>
      <c r="I2456">
        <v>8.6513807105588203</v>
      </c>
      <c r="J2456">
        <v>563.42942637514295</v>
      </c>
    </row>
    <row r="2457" spans="1:10">
      <c r="A2457" t="s">
        <v>406</v>
      </c>
      <c r="B2457" t="s">
        <v>145</v>
      </c>
      <c r="C2457" t="s">
        <v>360</v>
      </c>
      <c r="D2457" t="s">
        <v>356</v>
      </c>
      <c r="E2457">
        <v>227.34727527730399</v>
      </c>
      <c r="F2457">
        <v>36.218619803869899</v>
      </c>
      <c r="G2457">
        <v>5.6915793796305199</v>
      </c>
      <c r="H2457">
        <v>31.001504491879199</v>
      </c>
      <c r="I2457">
        <v>9.7493184905529606</v>
      </c>
      <c r="J2457">
        <v>599.91420279284603</v>
      </c>
    </row>
    <row r="2458" spans="1:10">
      <c r="A2458" t="s">
        <v>406</v>
      </c>
      <c r="B2458" t="s">
        <v>146</v>
      </c>
      <c r="C2458" t="s">
        <v>359</v>
      </c>
      <c r="D2458" t="s">
        <v>355</v>
      </c>
      <c r="E2458">
        <v>1385.4068140560601</v>
      </c>
      <c r="F2458">
        <v>142.38311982664999</v>
      </c>
      <c r="G2458">
        <v>59.943440520160301</v>
      </c>
      <c r="H2458">
        <v>112.150843024056</v>
      </c>
      <c r="I2458">
        <v>88.040053784265695</v>
      </c>
      <c r="J2458">
        <v>1204.5829498656401</v>
      </c>
    </row>
    <row r="2459" spans="1:10">
      <c r="A2459" t="s">
        <v>406</v>
      </c>
      <c r="B2459" t="s">
        <v>146</v>
      </c>
      <c r="C2459" t="s">
        <v>359</v>
      </c>
      <c r="D2459" t="s">
        <v>356</v>
      </c>
      <c r="E2459">
        <v>1385.4068140560601</v>
      </c>
      <c r="F2459">
        <v>143.05352663232401</v>
      </c>
      <c r="G2459">
        <v>60.731648031353302</v>
      </c>
      <c r="H2459">
        <v>112.211066877436</v>
      </c>
      <c r="I2459">
        <v>112.700758847125</v>
      </c>
      <c r="J2459">
        <v>1351.3478791325599</v>
      </c>
    </row>
    <row r="2460" spans="1:10">
      <c r="A2460" t="s">
        <v>406</v>
      </c>
      <c r="B2460" t="s">
        <v>146</v>
      </c>
      <c r="C2460" t="s">
        <v>360</v>
      </c>
      <c r="D2460" t="s">
        <v>355</v>
      </c>
      <c r="E2460">
        <v>1371.3340334322299</v>
      </c>
      <c r="F2460">
        <v>101.426596982451</v>
      </c>
      <c r="G2460">
        <v>22.469325134549699</v>
      </c>
      <c r="H2460">
        <v>66.983174023949502</v>
      </c>
      <c r="I2460">
        <v>33.099057800989002</v>
      </c>
      <c r="J2460">
        <v>1027.23556627108</v>
      </c>
    </row>
    <row r="2461" spans="1:10">
      <c r="A2461" t="s">
        <v>406</v>
      </c>
      <c r="B2461" t="s">
        <v>146</v>
      </c>
      <c r="C2461" t="s">
        <v>360</v>
      </c>
      <c r="D2461" t="s">
        <v>356</v>
      </c>
      <c r="E2461">
        <v>1371.3340334321899</v>
      </c>
      <c r="F2461">
        <v>102.53334582286899</v>
      </c>
      <c r="G2461">
        <v>22.682896534602499</v>
      </c>
      <c r="H2461">
        <v>67.024727258333996</v>
      </c>
      <c r="I2461">
        <v>41.798317916331797</v>
      </c>
      <c r="J2461">
        <v>1178.43720085479</v>
      </c>
    </row>
    <row r="2462" spans="1:10">
      <c r="A2462" t="s">
        <v>406</v>
      </c>
      <c r="B2462" t="s">
        <v>147</v>
      </c>
      <c r="C2462" t="s">
        <v>359</v>
      </c>
      <c r="D2462" t="s">
        <v>355</v>
      </c>
      <c r="E2462">
        <v>688.12955688545901</v>
      </c>
      <c r="F2462">
        <v>191.62586033396701</v>
      </c>
      <c r="G2462">
        <v>59.257389018155997</v>
      </c>
      <c r="H2462">
        <v>103.98170459789</v>
      </c>
      <c r="I2462">
        <v>89.196201415890101</v>
      </c>
      <c r="J2462">
        <v>485.74096931232299</v>
      </c>
    </row>
    <row r="2463" spans="1:10">
      <c r="A2463" t="s">
        <v>406</v>
      </c>
      <c r="B2463" t="s">
        <v>147</v>
      </c>
      <c r="C2463" t="s">
        <v>359</v>
      </c>
      <c r="D2463" t="s">
        <v>356</v>
      </c>
      <c r="E2463">
        <v>688.12955688530405</v>
      </c>
      <c r="F2463">
        <v>192.07863922137699</v>
      </c>
      <c r="G2463">
        <v>59.732890020305199</v>
      </c>
      <c r="H2463">
        <v>104.005927274775</v>
      </c>
      <c r="I2463">
        <v>103.820040533495</v>
      </c>
      <c r="J2463">
        <v>671.97732172263204</v>
      </c>
    </row>
    <row r="2464" spans="1:10">
      <c r="A2464" t="s">
        <v>406</v>
      </c>
      <c r="B2464" t="s">
        <v>147</v>
      </c>
      <c r="C2464" t="s">
        <v>360</v>
      </c>
      <c r="D2464" t="s">
        <v>355</v>
      </c>
      <c r="E2464">
        <v>776.04231842603497</v>
      </c>
      <c r="F2464">
        <v>147.92664968435099</v>
      </c>
      <c r="G2464">
        <v>21.160630335986902</v>
      </c>
      <c r="H2464">
        <v>57.3575890696751</v>
      </c>
      <c r="I2464">
        <v>32.256955595678498</v>
      </c>
      <c r="J2464">
        <v>387.783036293664</v>
      </c>
    </row>
    <row r="2465" spans="1:10">
      <c r="A2465" t="s">
        <v>406</v>
      </c>
      <c r="B2465" t="s">
        <v>147</v>
      </c>
      <c r="C2465" t="s">
        <v>360</v>
      </c>
      <c r="D2465" t="s">
        <v>356</v>
      </c>
      <c r="E2465">
        <v>776.04231842587797</v>
      </c>
      <c r="F2465">
        <v>148.739872446574</v>
      </c>
      <c r="G2465">
        <v>21.274098006712698</v>
      </c>
      <c r="H2465">
        <v>57.372627725755201</v>
      </c>
      <c r="I2465">
        <v>36.546961392761403</v>
      </c>
      <c r="J2465">
        <v>585.29392185084896</v>
      </c>
    </row>
    <row r="2466" spans="1:10">
      <c r="A2466" t="s">
        <v>406</v>
      </c>
      <c r="B2466" t="s">
        <v>148</v>
      </c>
      <c r="C2466" t="s">
        <v>359</v>
      </c>
      <c r="D2466" t="s">
        <v>355</v>
      </c>
      <c r="E2466">
        <v>1266.93853714334</v>
      </c>
      <c r="F2466">
        <v>102.05140354199899</v>
      </c>
      <c r="G2466">
        <v>54.616599070671398</v>
      </c>
      <c r="H2466">
        <v>35.317809779313002</v>
      </c>
      <c r="I2466">
        <v>85.076742530680903</v>
      </c>
      <c r="J2466">
        <v>210.72657769186799</v>
      </c>
    </row>
    <row r="2467" spans="1:10">
      <c r="A2467" t="s">
        <v>406</v>
      </c>
      <c r="B2467" t="s">
        <v>148</v>
      </c>
      <c r="C2467" t="s">
        <v>359</v>
      </c>
      <c r="D2467" t="s">
        <v>356</v>
      </c>
      <c r="E2467">
        <v>1266.93853714331</v>
      </c>
      <c r="F2467">
        <v>102.35446769365601</v>
      </c>
      <c r="G2467">
        <v>54.953405173161599</v>
      </c>
      <c r="H2467">
        <v>35.333774856698199</v>
      </c>
      <c r="I2467">
        <v>90.6790795335978</v>
      </c>
      <c r="J2467">
        <v>283.98904935613501</v>
      </c>
    </row>
    <row r="2468" spans="1:10">
      <c r="A2468" t="s">
        <v>406</v>
      </c>
      <c r="B2468" t="s">
        <v>148</v>
      </c>
      <c r="C2468" t="s">
        <v>360</v>
      </c>
      <c r="D2468" t="s">
        <v>355</v>
      </c>
      <c r="E2468">
        <v>2083.8266143349902</v>
      </c>
      <c r="F2468">
        <v>155.80803594036999</v>
      </c>
      <c r="G2468">
        <v>22.091320323179598</v>
      </c>
      <c r="H2468">
        <v>17.707556446490099</v>
      </c>
      <c r="I2468">
        <v>34.772669581474503</v>
      </c>
      <c r="J2468">
        <v>315.65030775387697</v>
      </c>
    </row>
    <row r="2469" spans="1:10">
      <c r="A2469" t="s">
        <v>406</v>
      </c>
      <c r="B2469" t="s">
        <v>148</v>
      </c>
      <c r="C2469" t="s">
        <v>360</v>
      </c>
      <c r="D2469" t="s">
        <v>356</v>
      </c>
      <c r="E2469">
        <v>2083.8266143348901</v>
      </c>
      <c r="F2469">
        <v>156.64077176975201</v>
      </c>
      <c r="G2469">
        <v>22.172132351308601</v>
      </c>
      <c r="H2469">
        <v>17.7198302073738</v>
      </c>
      <c r="I2469">
        <v>36.212635681904203</v>
      </c>
      <c r="J2469">
        <v>453.41152127046797</v>
      </c>
    </row>
    <row r="2470" spans="1:10">
      <c r="A2470" t="s">
        <v>406</v>
      </c>
      <c r="B2470" t="s">
        <v>149</v>
      </c>
      <c r="C2470" t="s">
        <v>359</v>
      </c>
      <c r="D2470" t="s">
        <v>355</v>
      </c>
      <c r="E2470">
        <v>684.79031816389499</v>
      </c>
      <c r="F2470">
        <v>42.874171903239102</v>
      </c>
      <c r="G2470">
        <v>122.14843398271999</v>
      </c>
      <c r="H2470">
        <v>34.741503429789503</v>
      </c>
      <c r="I2470">
        <v>193.703403410834</v>
      </c>
      <c r="J2470">
        <v>115.883726991502</v>
      </c>
    </row>
    <row r="2471" spans="1:10">
      <c r="A2471" t="s">
        <v>406</v>
      </c>
      <c r="B2471" t="s">
        <v>149</v>
      </c>
      <c r="C2471" t="s">
        <v>359</v>
      </c>
      <c r="D2471" t="s">
        <v>356</v>
      </c>
      <c r="E2471">
        <v>684.79031816387703</v>
      </c>
      <c r="F2471">
        <v>43.215117665658099</v>
      </c>
      <c r="G2471">
        <v>122.514000845479</v>
      </c>
      <c r="H2471">
        <v>34.738112732252297</v>
      </c>
      <c r="I2471">
        <v>197.92038783237001</v>
      </c>
      <c r="J2471">
        <v>147.00639924476999</v>
      </c>
    </row>
    <row r="2472" spans="1:10">
      <c r="A2472" t="s">
        <v>406</v>
      </c>
      <c r="B2472" t="s">
        <v>149</v>
      </c>
      <c r="C2472" t="s">
        <v>360</v>
      </c>
      <c r="D2472" t="s">
        <v>355</v>
      </c>
      <c r="E2472">
        <v>1948.3857902566999</v>
      </c>
      <c r="F2472">
        <v>122.678031902998</v>
      </c>
      <c r="G2472">
        <v>44.471766008843097</v>
      </c>
      <c r="H2472">
        <v>21.460716630413099</v>
      </c>
      <c r="I2472">
        <v>70.650831619045704</v>
      </c>
      <c r="J2472">
        <v>293.87945614029098</v>
      </c>
    </row>
    <row r="2473" spans="1:10">
      <c r="A2473" t="s">
        <v>406</v>
      </c>
      <c r="B2473" t="s">
        <v>149</v>
      </c>
      <c r="C2473" t="s">
        <v>360</v>
      </c>
      <c r="D2473" t="s">
        <v>356</v>
      </c>
      <c r="E2473">
        <v>1948.3857902566299</v>
      </c>
      <c r="F2473">
        <v>123.619182144384</v>
      </c>
      <c r="G2473">
        <v>44.583567559893801</v>
      </c>
      <c r="H2473">
        <v>21.471043343986601</v>
      </c>
      <c r="I2473">
        <v>71.894656918730007</v>
      </c>
      <c r="J2473">
        <v>407.010796726423</v>
      </c>
    </row>
    <row r="2474" spans="1:10">
      <c r="A2474" t="s">
        <v>406</v>
      </c>
      <c r="B2474" t="s">
        <v>150</v>
      </c>
      <c r="C2474" t="s">
        <v>359</v>
      </c>
      <c r="D2474" t="s">
        <v>355</v>
      </c>
      <c r="E2474">
        <v>1078.6268423935501</v>
      </c>
      <c r="F2474">
        <v>155.25619402353399</v>
      </c>
      <c r="G2474">
        <v>79.079195418421406</v>
      </c>
      <c r="H2474">
        <v>19.024152847737898</v>
      </c>
      <c r="I2474">
        <v>124.348967912779</v>
      </c>
      <c r="J2474">
        <v>264.33760450726299</v>
      </c>
    </row>
    <row r="2475" spans="1:10">
      <c r="A2475" t="s">
        <v>406</v>
      </c>
      <c r="B2475" t="s">
        <v>150</v>
      </c>
      <c r="C2475" t="s">
        <v>359</v>
      </c>
      <c r="D2475" t="s">
        <v>356</v>
      </c>
      <c r="E2475">
        <v>1078.6268423935001</v>
      </c>
      <c r="F2475">
        <v>155.54014003396799</v>
      </c>
      <c r="G2475">
        <v>79.418252313380407</v>
      </c>
      <c r="H2475">
        <v>19.042626680527899</v>
      </c>
      <c r="I2475">
        <v>129.52983942275301</v>
      </c>
      <c r="J2475">
        <v>386.272304035655</v>
      </c>
    </row>
    <row r="2476" spans="1:10">
      <c r="A2476" t="s">
        <v>406</v>
      </c>
      <c r="B2476" t="s">
        <v>150</v>
      </c>
      <c r="C2476" t="s">
        <v>360</v>
      </c>
      <c r="D2476" t="s">
        <v>355</v>
      </c>
      <c r="E2476">
        <v>2506.4140282368598</v>
      </c>
      <c r="F2476">
        <v>188.70014158839101</v>
      </c>
      <c r="G2476">
        <v>30.564223374101601</v>
      </c>
      <c r="H2476">
        <v>14.448072000591999</v>
      </c>
      <c r="I2476">
        <v>48.287398016201301</v>
      </c>
      <c r="J2476">
        <v>360.108710094652</v>
      </c>
    </row>
    <row r="2477" spans="1:10">
      <c r="A2477" t="s">
        <v>406</v>
      </c>
      <c r="B2477" t="s">
        <v>150</v>
      </c>
      <c r="C2477" t="s">
        <v>360</v>
      </c>
      <c r="D2477" t="s">
        <v>356</v>
      </c>
      <c r="E2477">
        <v>2506.4140282367898</v>
      </c>
      <c r="F2477">
        <v>189.695287025791</v>
      </c>
      <c r="G2477">
        <v>30.6246741489607</v>
      </c>
      <c r="H2477">
        <v>14.4534687920514</v>
      </c>
      <c r="I2477">
        <v>49.717984286639499</v>
      </c>
      <c r="J2477">
        <v>532.51540796528298</v>
      </c>
    </row>
    <row r="2478" spans="1:10">
      <c r="A2478" t="s">
        <v>406</v>
      </c>
      <c r="B2478" t="s">
        <v>151</v>
      </c>
      <c r="C2478" t="s">
        <v>359</v>
      </c>
      <c r="D2478" t="s">
        <v>355</v>
      </c>
      <c r="E2478">
        <v>1315.4012536692401</v>
      </c>
      <c r="F2478">
        <v>193.387001488946</v>
      </c>
      <c r="G2478">
        <v>58.704939920925597</v>
      </c>
      <c r="H2478">
        <v>44.106371040271803</v>
      </c>
      <c r="I2478">
        <v>91.638885159751496</v>
      </c>
      <c r="J2478">
        <v>406.742077337453</v>
      </c>
    </row>
    <row r="2479" spans="1:10">
      <c r="A2479" t="s">
        <v>406</v>
      </c>
      <c r="B2479" t="s">
        <v>151</v>
      </c>
      <c r="C2479" t="s">
        <v>359</v>
      </c>
      <c r="D2479" t="s">
        <v>356</v>
      </c>
      <c r="E2479">
        <v>1315.40125366906</v>
      </c>
      <c r="F2479">
        <v>193.76233002133301</v>
      </c>
      <c r="G2479">
        <v>59.0709568923901</v>
      </c>
      <c r="H2479">
        <v>44.125147177671998</v>
      </c>
      <c r="I2479">
        <v>97.194476424647306</v>
      </c>
      <c r="J2479">
        <v>594.02413588064496</v>
      </c>
    </row>
    <row r="2480" spans="1:10">
      <c r="A2480" t="s">
        <v>406</v>
      </c>
      <c r="B2480" t="s">
        <v>151</v>
      </c>
      <c r="C2480" t="s">
        <v>360</v>
      </c>
      <c r="D2480" t="s">
        <v>355</v>
      </c>
      <c r="E2480">
        <v>1190.2041904073001</v>
      </c>
      <c r="F2480">
        <v>138.89749217551099</v>
      </c>
      <c r="G2480">
        <v>22.6385251170218</v>
      </c>
      <c r="H2480">
        <v>28.5597754139188</v>
      </c>
      <c r="I2480">
        <v>35.616308030723403</v>
      </c>
      <c r="J2480">
        <v>360.822139298038</v>
      </c>
    </row>
    <row r="2481" spans="1:10">
      <c r="A2481" t="s">
        <v>406</v>
      </c>
      <c r="B2481" t="s">
        <v>151</v>
      </c>
      <c r="C2481" t="s">
        <v>360</v>
      </c>
      <c r="D2481" t="s">
        <v>356</v>
      </c>
      <c r="E2481">
        <v>1190.20419040715</v>
      </c>
      <c r="F2481">
        <v>139.88631115291599</v>
      </c>
      <c r="G2481">
        <v>22.749648933071001</v>
      </c>
      <c r="H2481">
        <v>28.57387857214</v>
      </c>
      <c r="I2481">
        <v>37.126290107056299</v>
      </c>
      <c r="J2481">
        <v>538.399979211811</v>
      </c>
    </row>
    <row r="2482" spans="1:10">
      <c r="A2482" t="s">
        <v>406</v>
      </c>
      <c r="B2482" t="s">
        <v>152</v>
      </c>
      <c r="C2482" t="s">
        <v>359</v>
      </c>
      <c r="D2482" t="s">
        <v>355</v>
      </c>
      <c r="E2482">
        <v>954.62460354473797</v>
      </c>
      <c r="F2482">
        <v>170.120773782741</v>
      </c>
      <c r="G2482">
        <v>56.887308098135101</v>
      </c>
      <c r="H2482">
        <v>37.814597498123398</v>
      </c>
      <c r="I2482">
        <v>89.101876136620703</v>
      </c>
      <c r="J2482">
        <v>379.94218975697498</v>
      </c>
    </row>
    <row r="2483" spans="1:10">
      <c r="A2483" t="s">
        <v>406</v>
      </c>
      <c r="B2483" t="s">
        <v>152</v>
      </c>
      <c r="C2483" t="s">
        <v>359</v>
      </c>
      <c r="D2483" t="s">
        <v>356</v>
      </c>
      <c r="E2483">
        <v>954.62460354483699</v>
      </c>
      <c r="F2483">
        <v>170.45204280016199</v>
      </c>
      <c r="G2483">
        <v>57.200438110460297</v>
      </c>
      <c r="H2483">
        <v>37.8336824814266</v>
      </c>
      <c r="I2483">
        <v>93.713706204569604</v>
      </c>
      <c r="J2483">
        <v>533.43610228235605</v>
      </c>
    </row>
    <row r="2484" spans="1:10">
      <c r="A2484" t="s">
        <v>406</v>
      </c>
      <c r="B2484" t="s">
        <v>152</v>
      </c>
      <c r="C2484" t="s">
        <v>360</v>
      </c>
      <c r="D2484" t="s">
        <v>355</v>
      </c>
      <c r="E2484">
        <v>762.137906912684</v>
      </c>
      <c r="F2484">
        <v>126.017746859694</v>
      </c>
      <c r="G2484">
        <v>19.332171553237501</v>
      </c>
      <c r="H2484">
        <v>23.6587551697938</v>
      </c>
      <c r="I2484">
        <v>30.3460368755694</v>
      </c>
      <c r="J2484">
        <v>299.99436547408902</v>
      </c>
    </row>
    <row r="2485" spans="1:10">
      <c r="A2485" t="s">
        <v>406</v>
      </c>
      <c r="B2485" t="s">
        <v>152</v>
      </c>
      <c r="C2485" t="s">
        <v>360</v>
      </c>
      <c r="D2485" t="s">
        <v>356</v>
      </c>
      <c r="E2485">
        <v>762.13790691275597</v>
      </c>
      <c r="F2485">
        <v>126.63214610799</v>
      </c>
      <c r="G2485">
        <v>19.427686467723799</v>
      </c>
      <c r="H2485">
        <v>23.671333688167302</v>
      </c>
      <c r="I2485">
        <v>31.767069289579599</v>
      </c>
      <c r="J2485">
        <v>455.95900763323999</v>
      </c>
    </row>
    <row r="2486" spans="1:10">
      <c r="A2486" t="s">
        <v>406</v>
      </c>
      <c r="B2486" t="s">
        <v>153</v>
      </c>
      <c r="C2486" t="s">
        <v>359</v>
      </c>
      <c r="D2486" t="s">
        <v>355</v>
      </c>
      <c r="E2486">
        <v>449.768951178924</v>
      </c>
      <c r="F2486">
        <v>155.114257352393</v>
      </c>
      <c r="G2486">
        <v>52.932265275514602</v>
      </c>
      <c r="H2486">
        <v>56.799966581848501</v>
      </c>
      <c r="I2486">
        <v>82.773595703904903</v>
      </c>
      <c r="J2486">
        <v>387.35712411068602</v>
      </c>
    </row>
    <row r="2487" spans="1:10">
      <c r="A2487" t="s">
        <v>406</v>
      </c>
      <c r="B2487" t="s">
        <v>153</v>
      </c>
      <c r="C2487" t="s">
        <v>359</v>
      </c>
      <c r="D2487" t="s">
        <v>356</v>
      </c>
      <c r="E2487">
        <v>449.76895117903399</v>
      </c>
      <c r="F2487">
        <v>155.518427267758</v>
      </c>
      <c r="G2487">
        <v>53.257848972083004</v>
      </c>
      <c r="H2487">
        <v>56.817022818677103</v>
      </c>
      <c r="I2487">
        <v>87.428141443707403</v>
      </c>
      <c r="J2487">
        <v>548.589896363908</v>
      </c>
    </row>
    <row r="2488" spans="1:10">
      <c r="A2488" t="s">
        <v>406</v>
      </c>
      <c r="B2488" t="s">
        <v>153</v>
      </c>
      <c r="C2488" t="s">
        <v>360</v>
      </c>
      <c r="D2488" t="s">
        <v>355</v>
      </c>
      <c r="E2488">
        <v>583.95063147334304</v>
      </c>
      <c r="F2488">
        <v>122.536016955245</v>
      </c>
      <c r="G2488">
        <v>21.3740361209117</v>
      </c>
      <c r="H2488">
        <v>26.855182673399</v>
      </c>
      <c r="I2488">
        <v>33.7614457217691</v>
      </c>
      <c r="J2488">
        <v>354.801558631739</v>
      </c>
    </row>
    <row r="2489" spans="1:10">
      <c r="A2489" t="s">
        <v>406</v>
      </c>
      <c r="B2489" t="s">
        <v>153</v>
      </c>
      <c r="C2489" t="s">
        <v>360</v>
      </c>
      <c r="D2489" t="s">
        <v>356</v>
      </c>
      <c r="E2489">
        <v>583.95063147345797</v>
      </c>
      <c r="F2489">
        <v>123.57215396484899</v>
      </c>
      <c r="G2489">
        <v>21.528151104955501</v>
      </c>
      <c r="H2489">
        <v>26.865909267193899</v>
      </c>
      <c r="I2489">
        <v>34.967526842669201</v>
      </c>
      <c r="J2489">
        <v>518.70995936535201</v>
      </c>
    </row>
    <row r="2490" spans="1:10">
      <c r="A2490" t="s">
        <v>406</v>
      </c>
      <c r="B2490" t="s">
        <v>154</v>
      </c>
      <c r="C2490" t="s">
        <v>359</v>
      </c>
      <c r="D2490" t="s">
        <v>355</v>
      </c>
      <c r="E2490">
        <v>507.22943902990801</v>
      </c>
      <c r="F2490">
        <v>95.891428358195895</v>
      </c>
      <c r="G2490">
        <v>29.211213222941801</v>
      </c>
      <c r="H2490">
        <v>29.200946765809299</v>
      </c>
      <c r="I2490">
        <v>44.439294916458699</v>
      </c>
      <c r="J2490">
        <v>919.56082440318403</v>
      </c>
    </row>
    <row r="2491" spans="1:10">
      <c r="A2491" t="s">
        <v>406</v>
      </c>
      <c r="B2491" t="s">
        <v>154</v>
      </c>
      <c r="C2491" t="s">
        <v>359</v>
      </c>
      <c r="D2491" t="s">
        <v>356</v>
      </c>
      <c r="E2491">
        <v>507.22943903013601</v>
      </c>
      <c r="F2491">
        <v>96.165195222427499</v>
      </c>
      <c r="G2491">
        <v>29.644981502890602</v>
      </c>
      <c r="H2491">
        <v>29.228616793216698</v>
      </c>
      <c r="I2491">
        <v>50.529470587283498</v>
      </c>
      <c r="J2491">
        <v>1024.4841184796101</v>
      </c>
    </row>
    <row r="2492" spans="1:10">
      <c r="A2492" t="s">
        <v>406</v>
      </c>
      <c r="B2492" t="s">
        <v>154</v>
      </c>
      <c r="C2492" t="s">
        <v>360</v>
      </c>
      <c r="D2492" t="s">
        <v>355</v>
      </c>
      <c r="E2492">
        <v>184.43032496962101</v>
      </c>
      <c r="F2492">
        <v>32.905126179680003</v>
      </c>
      <c r="G2492">
        <v>17.529215041094901</v>
      </c>
      <c r="H2492">
        <v>20.9557881883125</v>
      </c>
      <c r="I2492">
        <v>26.0041098585809</v>
      </c>
      <c r="J2492">
        <v>316.42435519662303</v>
      </c>
    </row>
    <row r="2493" spans="1:10">
      <c r="A2493" t="s">
        <v>406</v>
      </c>
      <c r="B2493" t="s">
        <v>154</v>
      </c>
      <c r="C2493" t="s">
        <v>360</v>
      </c>
      <c r="D2493" t="s">
        <v>356</v>
      </c>
      <c r="E2493">
        <v>184.43032496970099</v>
      </c>
      <c r="F2493">
        <v>32.946433371438701</v>
      </c>
      <c r="G2493">
        <v>17.9673514013936</v>
      </c>
      <c r="H2493">
        <v>20.975556455927101</v>
      </c>
      <c r="I2493">
        <v>31.138877534359001</v>
      </c>
      <c r="J2493">
        <v>349.02413359705002</v>
      </c>
    </row>
    <row r="2494" spans="1:10">
      <c r="A2494" t="s">
        <v>406</v>
      </c>
      <c r="B2494" t="s">
        <v>155</v>
      </c>
      <c r="C2494" t="s">
        <v>359</v>
      </c>
      <c r="D2494" t="s">
        <v>355</v>
      </c>
      <c r="E2494">
        <v>365.86483959218299</v>
      </c>
      <c r="F2494">
        <v>104.171434342794</v>
      </c>
      <c r="G2494">
        <v>26.403194285571299</v>
      </c>
      <c r="H2494">
        <v>56.463078639289002</v>
      </c>
      <c r="I2494">
        <v>39.923782513787003</v>
      </c>
      <c r="J2494">
        <v>858.98760694164901</v>
      </c>
    </row>
    <row r="2495" spans="1:10">
      <c r="A2495" t="s">
        <v>406</v>
      </c>
      <c r="B2495" t="s">
        <v>155</v>
      </c>
      <c r="C2495" t="s">
        <v>359</v>
      </c>
      <c r="D2495" t="s">
        <v>356</v>
      </c>
      <c r="E2495">
        <v>365.86483959249199</v>
      </c>
      <c r="F2495">
        <v>104.421036318369</v>
      </c>
      <c r="G2495">
        <v>26.848808138595</v>
      </c>
      <c r="H2495">
        <v>56.487228230421003</v>
      </c>
      <c r="I2495">
        <v>46.164362639892602</v>
      </c>
      <c r="J2495">
        <v>973.04778828587598</v>
      </c>
    </row>
    <row r="2496" spans="1:10">
      <c r="A2496" t="s">
        <v>406</v>
      </c>
      <c r="B2496" t="s">
        <v>155</v>
      </c>
      <c r="C2496" t="s">
        <v>360</v>
      </c>
      <c r="D2496" t="s">
        <v>355</v>
      </c>
      <c r="E2496">
        <v>130.619590700586</v>
      </c>
      <c r="F2496">
        <v>37.794843268489601</v>
      </c>
      <c r="G2496">
        <v>16.6947337960071</v>
      </c>
      <c r="H2496">
        <v>26.855967908780499</v>
      </c>
      <c r="I2496">
        <v>24.651846180307398</v>
      </c>
      <c r="J2496">
        <v>316.53761874295299</v>
      </c>
    </row>
    <row r="2497" spans="1:10">
      <c r="A2497" t="s">
        <v>406</v>
      </c>
      <c r="B2497" t="s">
        <v>155</v>
      </c>
      <c r="C2497" t="s">
        <v>360</v>
      </c>
      <c r="D2497" t="s">
        <v>356</v>
      </c>
      <c r="E2497">
        <v>130.61959070068201</v>
      </c>
      <c r="F2497">
        <v>37.8600726429029</v>
      </c>
      <c r="G2497">
        <v>17.1432552067538</v>
      </c>
      <c r="H2497">
        <v>26.871986788500301</v>
      </c>
      <c r="I2497">
        <v>29.8520326544018</v>
      </c>
      <c r="J2497">
        <v>338.880959038139</v>
      </c>
    </row>
    <row r="2498" spans="1:10">
      <c r="A2498" t="s">
        <v>406</v>
      </c>
      <c r="B2498" t="s">
        <v>156</v>
      </c>
      <c r="C2498" t="s">
        <v>359</v>
      </c>
      <c r="D2498" t="s">
        <v>355</v>
      </c>
      <c r="E2498">
        <v>771.89990505729202</v>
      </c>
      <c r="F2498">
        <v>109.003129713962</v>
      </c>
      <c r="G2498">
        <v>22.058216848939001</v>
      </c>
      <c r="H2498">
        <v>32.974549121151803</v>
      </c>
      <c r="I2498">
        <v>33.322896154319999</v>
      </c>
      <c r="J2498">
        <v>915.70727682449694</v>
      </c>
    </row>
    <row r="2499" spans="1:10">
      <c r="A2499" t="s">
        <v>406</v>
      </c>
      <c r="B2499" t="s">
        <v>156</v>
      </c>
      <c r="C2499" t="s">
        <v>359</v>
      </c>
      <c r="D2499" t="s">
        <v>356</v>
      </c>
      <c r="E2499">
        <v>771.89990505718401</v>
      </c>
      <c r="F2499">
        <v>109.299949313198</v>
      </c>
      <c r="G2499">
        <v>22.482248933618401</v>
      </c>
      <c r="H2499">
        <v>33.001311420321201</v>
      </c>
      <c r="I2499">
        <v>38.8407076688408</v>
      </c>
      <c r="J2499">
        <v>1034.6254951917999</v>
      </c>
    </row>
    <row r="2500" spans="1:10">
      <c r="A2500" t="s">
        <v>406</v>
      </c>
      <c r="B2500" t="s">
        <v>156</v>
      </c>
      <c r="C2500" t="s">
        <v>360</v>
      </c>
      <c r="D2500" t="s">
        <v>355</v>
      </c>
      <c r="E2500">
        <v>319.10415987791902</v>
      </c>
      <c r="F2500">
        <v>38.302728967928601</v>
      </c>
      <c r="G2500">
        <v>12.423767801747999</v>
      </c>
      <c r="H2500">
        <v>21.3299892736771</v>
      </c>
      <c r="I2500">
        <v>17.697156453211001</v>
      </c>
      <c r="J2500">
        <v>315.473641666324</v>
      </c>
    </row>
    <row r="2501" spans="1:10">
      <c r="A2501" t="s">
        <v>406</v>
      </c>
      <c r="B2501" t="s">
        <v>156</v>
      </c>
      <c r="C2501" t="s">
        <v>360</v>
      </c>
      <c r="D2501" t="s">
        <v>356</v>
      </c>
      <c r="E2501">
        <v>319.104159877884</v>
      </c>
      <c r="F2501">
        <v>38.359870200011201</v>
      </c>
      <c r="G2501">
        <v>13.248788254769901</v>
      </c>
      <c r="H2501">
        <v>21.3460096900913</v>
      </c>
      <c r="I2501">
        <v>23.746682929091399</v>
      </c>
      <c r="J2501">
        <v>354.29656394598402</v>
      </c>
    </row>
    <row r="2502" spans="1:10">
      <c r="A2502" t="s">
        <v>406</v>
      </c>
      <c r="B2502" t="s">
        <v>157</v>
      </c>
      <c r="C2502" t="s">
        <v>359</v>
      </c>
      <c r="D2502" t="s">
        <v>355</v>
      </c>
      <c r="E2502">
        <v>940.10178560443001</v>
      </c>
      <c r="F2502">
        <v>116.266255242726</v>
      </c>
      <c r="G2502">
        <v>12.607492545911001</v>
      </c>
      <c r="H2502">
        <v>59.443352843512002</v>
      </c>
      <c r="I2502">
        <v>18.2471294505653</v>
      </c>
      <c r="J2502">
        <v>854.81949802291501</v>
      </c>
    </row>
    <row r="2503" spans="1:10">
      <c r="A2503" t="s">
        <v>406</v>
      </c>
      <c r="B2503" t="s">
        <v>157</v>
      </c>
      <c r="C2503" t="s">
        <v>359</v>
      </c>
      <c r="D2503" t="s">
        <v>356</v>
      </c>
      <c r="E2503">
        <v>940.10178560427096</v>
      </c>
      <c r="F2503">
        <v>116.540459356417</v>
      </c>
      <c r="G2503">
        <v>13.069516530832299</v>
      </c>
      <c r="H2503">
        <v>59.4677908410386</v>
      </c>
      <c r="I2503">
        <v>24.3998743382041</v>
      </c>
      <c r="J2503">
        <v>982.58668471697297</v>
      </c>
    </row>
    <row r="2504" spans="1:10">
      <c r="A2504" t="s">
        <v>406</v>
      </c>
      <c r="B2504" t="s">
        <v>157</v>
      </c>
      <c r="C2504" t="s">
        <v>360</v>
      </c>
      <c r="D2504" t="s">
        <v>355</v>
      </c>
      <c r="E2504">
        <v>333.63011099879299</v>
      </c>
      <c r="F2504">
        <v>40.925575699718799</v>
      </c>
      <c r="G2504">
        <v>11.2349022226672</v>
      </c>
      <c r="H2504">
        <v>27.395062162821901</v>
      </c>
      <c r="I2504">
        <v>15.5028446227403</v>
      </c>
      <c r="J2504">
        <v>315.44382570429099</v>
      </c>
    </row>
    <row r="2505" spans="1:10">
      <c r="A2505" t="s">
        <v>406</v>
      </c>
      <c r="B2505" t="s">
        <v>157</v>
      </c>
      <c r="C2505" t="s">
        <v>360</v>
      </c>
      <c r="D2505" t="s">
        <v>356</v>
      </c>
      <c r="E2505">
        <v>333.63011099873597</v>
      </c>
      <c r="F2505">
        <v>40.987188676716897</v>
      </c>
      <c r="G2505">
        <v>12.1212645394543</v>
      </c>
      <c r="H2505">
        <v>27.407789269042802</v>
      </c>
      <c r="I2505">
        <v>22.156589938480899</v>
      </c>
      <c r="J2505">
        <v>340.861127922675</v>
      </c>
    </row>
    <row r="2506" spans="1:10">
      <c r="A2506" t="s">
        <v>406</v>
      </c>
      <c r="B2506" t="s">
        <v>158</v>
      </c>
      <c r="C2506" t="s">
        <v>359</v>
      </c>
      <c r="D2506" t="s">
        <v>355</v>
      </c>
      <c r="E2506">
        <v>9422.1461687994797</v>
      </c>
      <c r="F2506">
        <v>2770.0834303204601</v>
      </c>
      <c r="G2506">
        <v>2365.8390256992502</v>
      </c>
      <c r="H2506">
        <v>5299.6608321748099</v>
      </c>
      <c r="I2506">
        <v>25181.994377864401</v>
      </c>
      <c r="J2506">
        <v>39410.587914936303</v>
      </c>
    </row>
    <row r="2507" spans="1:10">
      <c r="A2507" t="s">
        <v>406</v>
      </c>
      <c r="B2507" t="s">
        <v>158</v>
      </c>
      <c r="C2507" t="s">
        <v>359</v>
      </c>
      <c r="D2507" t="s">
        <v>356</v>
      </c>
      <c r="E2507">
        <v>9422.1461687985793</v>
      </c>
      <c r="F2507">
        <v>2773.2813316899001</v>
      </c>
      <c r="G2507">
        <v>2369.5223748160702</v>
      </c>
      <c r="H2507">
        <v>5303.1914872636298</v>
      </c>
      <c r="I2507">
        <v>28319.4088996643</v>
      </c>
      <c r="J2507">
        <v>42194.847295868698</v>
      </c>
    </row>
    <row r="2508" spans="1:10">
      <c r="A2508" t="s">
        <v>406</v>
      </c>
      <c r="B2508" t="s">
        <v>158</v>
      </c>
      <c r="C2508" t="s">
        <v>360</v>
      </c>
      <c r="D2508" t="s">
        <v>355</v>
      </c>
      <c r="E2508">
        <v>6505.8454361567001</v>
      </c>
      <c r="F2508">
        <v>2871.5668415403102</v>
      </c>
      <c r="G2508">
        <v>873.61017891547897</v>
      </c>
      <c r="H2508">
        <v>5315.5913800634999</v>
      </c>
      <c r="I2508">
        <v>13918.878144538299</v>
      </c>
      <c r="J2508">
        <v>59292.116312091901</v>
      </c>
    </row>
    <row r="2509" spans="1:10">
      <c r="A2509" t="s">
        <v>406</v>
      </c>
      <c r="B2509" t="s">
        <v>158</v>
      </c>
      <c r="C2509" t="s">
        <v>360</v>
      </c>
      <c r="D2509" t="s">
        <v>356</v>
      </c>
      <c r="E2509">
        <v>6505.8454361567201</v>
      </c>
      <c r="F2509">
        <v>2885.7594204608699</v>
      </c>
      <c r="G2509">
        <v>876.87591136570904</v>
      </c>
      <c r="H2509">
        <v>5316.1088649638596</v>
      </c>
      <c r="I2509">
        <v>14741.9719881656</v>
      </c>
      <c r="J2509">
        <v>61699.4358091537</v>
      </c>
    </row>
    <row r="2510" spans="1:10">
      <c r="A2510" t="s">
        <v>406</v>
      </c>
      <c r="B2510" t="s">
        <v>159</v>
      </c>
      <c r="C2510" t="s">
        <v>359</v>
      </c>
      <c r="D2510" t="s">
        <v>355</v>
      </c>
      <c r="E2510">
        <v>3677.1519796231</v>
      </c>
      <c r="F2510">
        <v>1114.7488355891101</v>
      </c>
      <c r="G2510">
        <v>678.74195395964</v>
      </c>
      <c r="H2510">
        <v>2452.3629116124998</v>
      </c>
      <c r="I2510">
        <v>2871.0745237067899</v>
      </c>
      <c r="J2510">
        <v>9633.7415027613806</v>
      </c>
    </row>
    <row r="2511" spans="1:10">
      <c r="A2511" t="s">
        <v>406</v>
      </c>
      <c r="B2511" t="s">
        <v>159</v>
      </c>
      <c r="C2511" t="s">
        <v>359</v>
      </c>
      <c r="D2511" t="s">
        <v>356</v>
      </c>
      <c r="E2511">
        <v>3677.15197962294</v>
      </c>
      <c r="F2511">
        <v>1115.9609947839999</v>
      </c>
      <c r="G2511">
        <v>679.84984447307602</v>
      </c>
      <c r="H2511">
        <v>2453.0357064715399</v>
      </c>
      <c r="I2511">
        <v>3703.7965520073899</v>
      </c>
      <c r="J2511">
        <v>10797.0036362397</v>
      </c>
    </row>
    <row r="2512" spans="1:10">
      <c r="A2512" t="s">
        <v>406</v>
      </c>
      <c r="B2512" t="s">
        <v>159</v>
      </c>
      <c r="C2512" t="s">
        <v>360</v>
      </c>
      <c r="D2512" t="s">
        <v>355</v>
      </c>
      <c r="E2512">
        <v>1322.9184049471</v>
      </c>
      <c r="F2512">
        <v>827.63096850909301</v>
      </c>
      <c r="G2512">
        <v>248.998835647411</v>
      </c>
      <c r="H2512">
        <v>1311.7238220786401</v>
      </c>
      <c r="I2512">
        <v>1368.3981139288301</v>
      </c>
      <c r="J2512">
        <v>14677.0781845329</v>
      </c>
    </row>
    <row r="2513" spans="1:10">
      <c r="A2513" t="s">
        <v>406</v>
      </c>
      <c r="B2513" t="s">
        <v>159</v>
      </c>
      <c r="C2513" t="s">
        <v>360</v>
      </c>
      <c r="D2513" t="s">
        <v>356</v>
      </c>
      <c r="E2513">
        <v>1322.91840494704</v>
      </c>
      <c r="F2513">
        <v>833.77100923953401</v>
      </c>
      <c r="G2513">
        <v>248.95928004135999</v>
      </c>
      <c r="H2513">
        <v>1312.31761935432</v>
      </c>
      <c r="I2513">
        <v>1587.7839759093799</v>
      </c>
      <c r="J2513">
        <v>15168.1270692373</v>
      </c>
    </row>
    <row r="2514" spans="1:10">
      <c r="A2514" t="s">
        <v>406</v>
      </c>
      <c r="B2514" t="s">
        <v>160</v>
      </c>
      <c r="C2514" t="s">
        <v>359</v>
      </c>
      <c r="D2514" t="s">
        <v>355</v>
      </c>
      <c r="E2514">
        <v>6819.26057732564</v>
      </c>
      <c r="F2514">
        <v>1747.38840049744</v>
      </c>
      <c r="G2514">
        <v>663.69677017645904</v>
      </c>
      <c r="H2514">
        <v>3209.0806916113302</v>
      </c>
      <c r="I2514">
        <v>10833.8541829067</v>
      </c>
      <c r="J2514">
        <v>22738.356791660299</v>
      </c>
    </row>
    <row r="2515" spans="1:10">
      <c r="A2515" t="s">
        <v>406</v>
      </c>
      <c r="B2515" t="s">
        <v>160</v>
      </c>
      <c r="C2515" t="s">
        <v>359</v>
      </c>
      <c r="D2515" t="s">
        <v>356</v>
      </c>
      <c r="E2515">
        <v>6819.2605773252899</v>
      </c>
      <c r="F2515">
        <v>1750.05816653839</v>
      </c>
      <c r="G2515">
        <v>667.35184384100103</v>
      </c>
      <c r="H2515">
        <v>3211.4708963476901</v>
      </c>
      <c r="I2515">
        <v>11398.5762086959</v>
      </c>
      <c r="J2515">
        <v>23935.8663699178</v>
      </c>
    </row>
    <row r="2516" spans="1:10">
      <c r="A2516" t="s">
        <v>406</v>
      </c>
      <c r="B2516" t="s">
        <v>160</v>
      </c>
      <c r="C2516" t="s">
        <v>360</v>
      </c>
      <c r="D2516" t="s">
        <v>355</v>
      </c>
      <c r="E2516">
        <v>5053.0169340887996</v>
      </c>
      <c r="F2516">
        <v>2101.0822174315699</v>
      </c>
      <c r="G2516">
        <v>660.74641998330901</v>
      </c>
      <c r="H2516">
        <v>4326.6719784105499</v>
      </c>
      <c r="I2516">
        <v>15355.935289740701</v>
      </c>
      <c r="J2516">
        <v>41361.922651132802</v>
      </c>
    </row>
    <row r="2517" spans="1:10">
      <c r="A2517" t="s">
        <v>406</v>
      </c>
      <c r="B2517" t="s">
        <v>160</v>
      </c>
      <c r="C2517" t="s">
        <v>360</v>
      </c>
      <c r="D2517" t="s">
        <v>356</v>
      </c>
      <c r="E2517">
        <v>5053.0169340886296</v>
      </c>
      <c r="F2517">
        <v>2110.9453425228598</v>
      </c>
      <c r="G2517">
        <v>663.93531306268403</v>
      </c>
      <c r="H2517">
        <v>4329.0608573917398</v>
      </c>
      <c r="I2517">
        <v>15786.2999368579</v>
      </c>
      <c r="J2517">
        <v>42909.341833400496</v>
      </c>
    </row>
    <row r="2518" spans="1:10">
      <c r="A2518" t="s">
        <v>407</v>
      </c>
      <c r="B2518" t="s">
        <v>136</v>
      </c>
      <c r="C2518" t="s">
        <v>359</v>
      </c>
      <c r="D2518" t="s">
        <v>355</v>
      </c>
      <c r="E2518">
        <v>254.300199725276</v>
      </c>
      <c r="F2518">
        <v>69.312564485852604</v>
      </c>
      <c r="G2518">
        <v>22.687424733777199</v>
      </c>
      <c r="H2518">
        <v>52.373054778482498</v>
      </c>
      <c r="I2518">
        <v>31.740253443081102</v>
      </c>
      <c r="J2518">
        <v>806.87920585677102</v>
      </c>
    </row>
    <row r="2519" spans="1:10">
      <c r="A2519" t="s">
        <v>407</v>
      </c>
      <c r="B2519" t="s">
        <v>136</v>
      </c>
      <c r="C2519" t="s">
        <v>359</v>
      </c>
      <c r="D2519" t="s">
        <v>356</v>
      </c>
      <c r="E2519">
        <v>254.30019972530101</v>
      </c>
      <c r="F2519">
        <v>70.143955204097907</v>
      </c>
      <c r="G2519">
        <v>23.145756176860701</v>
      </c>
      <c r="H2519">
        <v>52.395449149681902</v>
      </c>
      <c r="I2519">
        <v>43.653576164929</v>
      </c>
      <c r="J2519">
        <v>881.62221900058603</v>
      </c>
    </row>
    <row r="2520" spans="1:10">
      <c r="A2520" t="s">
        <v>407</v>
      </c>
      <c r="B2520" t="s">
        <v>136</v>
      </c>
      <c r="C2520" t="s">
        <v>360</v>
      </c>
      <c r="D2520" t="s">
        <v>355</v>
      </c>
      <c r="E2520">
        <v>233.77499289309</v>
      </c>
      <c r="F2520">
        <v>38.2809040367733</v>
      </c>
      <c r="G2520">
        <v>8.2685667430331495</v>
      </c>
      <c r="H2520">
        <v>28.882926724652801</v>
      </c>
      <c r="I2520">
        <v>11.622427758113201</v>
      </c>
      <c r="J2520">
        <v>497.25099996670798</v>
      </c>
    </row>
    <row r="2521" spans="1:10">
      <c r="A2521" t="s">
        <v>407</v>
      </c>
      <c r="B2521" t="s">
        <v>136</v>
      </c>
      <c r="C2521" t="s">
        <v>360</v>
      </c>
      <c r="D2521" t="s">
        <v>356</v>
      </c>
      <c r="E2521">
        <v>233.77499289305899</v>
      </c>
      <c r="F2521">
        <v>38.956742424041202</v>
      </c>
      <c r="G2521">
        <v>8.3845727243449506</v>
      </c>
      <c r="H2521">
        <v>28.896807342688501</v>
      </c>
      <c r="I2521">
        <v>15.759279281527</v>
      </c>
      <c r="J2521">
        <v>553.28478726988203</v>
      </c>
    </row>
    <row r="2522" spans="1:10">
      <c r="A2522" t="s">
        <v>407</v>
      </c>
      <c r="B2522" t="s">
        <v>137</v>
      </c>
      <c r="C2522" t="s">
        <v>359</v>
      </c>
      <c r="D2522" t="s">
        <v>355</v>
      </c>
      <c r="E2522">
        <v>466.05098829287101</v>
      </c>
      <c r="F2522">
        <v>29.166492746409698</v>
      </c>
      <c r="G2522">
        <v>45.222615935366598</v>
      </c>
      <c r="H2522">
        <v>30.080416231369501</v>
      </c>
      <c r="I2522">
        <v>67.095027438624797</v>
      </c>
      <c r="J2522">
        <v>222.32484884886799</v>
      </c>
    </row>
    <row r="2523" spans="1:10">
      <c r="A2523" t="s">
        <v>407</v>
      </c>
      <c r="B2523" t="s">
        <v>137</v>
      </c>
      <c r="C2523" t="s">
        <v>359</v>
      </c>
      <c r="D2523" t="s">
        <v>356</v>
      </c>
      <c r="E2523">
        <v>466.050988292836</v>
      </c>
      <c r="F2523">
        <v>29.468922670163501</v>
      </c>
      <c r="G2523">
        <v>45.674331143481098</v>
      </c>
      <c r="H2523">
        <v>30.104366419110899</v>
      </c>
      <c r="I2523">
        <v>79.315425815447</v>
      </c>
      <c r="J2523">
        <v>260.05461457854199</v>
      </c>
    </row>
    <row r="2524" spans="1:10">
      <c r="A2524" t="s">
        <v>407</v>
      </c>
      <c r="B2524" t="s">
        <v>137</v>
      </c>
      <c r="C2524" t="s">
        <v>360</v>
      </c>
      <c r="D2524" t="s">
        <v>355</v>
      </c>
      <c r="E2524">
        <v>868.85480615480401</v>
      </c>
      <c r="F2524">
        <v>42.607488266907197</v>
      </c>
      <c r="G2524">
        <v>17.0075440891368</v>
      </c>
      <c r="H2524">
        <v>19.990095333862499</v>
      </c>
      <c r="I2524">
        <v>25.31755175783</v>
      </c>
      <c r="J2524">
        <v>341.84393047042897</v>
      </c>
    </row>
    <row r="2525" spans="1:10">
      <c r="A2525" t="s">
        <v>407</v>
      </c>
      <c r="B2525" t="s">
        <v>137</v>
      </c>
      <c r="C2525" t="s">
        <v>360</v>
      </c>
      <c r="D2525" t="s">
        <v>356</v>
      </c>
      <c r="E2525">
        <v>868.85480615474</v>
      </c>
      <c r="F2525">
        <v>43.385434380179497</v>
      </c>
      <c r="G2525">
        <v>17.131838819595998</v>
      </c>
      <c r="H2525">
        <v>20.006858566844699</v>
      </c>
      <c r="I2525">
        <v>29.657725267267899</v>
      </c>
      <c r="J2525">
        <v>409.89048000002202</v>
      </c>
    </row>
    <row r="2526" spans="1:10">
      <c r="A2526" t="s">
        <v>407</v>
      </c>
      <c r="B2526" t="s">
        <v>138</v>
      </c>
      <c r="C2526" t="s">
        <v>359</v>
      </c>
      <c r="D2526" t="s">
        <v>355</v>
      </c>
      <c r="E2526">
        <v>264.69890935916902</v>
      </c>
      <c r="F2526">
        <v>15.758113356947399</v>
      </c>
      <c r="G2526">
        <v>51.149492615199499</v>
      </c>
      <c r="H2526">
        <v>37.500813549651298</v>
      </c>
      <c r="I2526">
        <v>76.520505731263995</v>
      </c>
      <c r="J2526">
        <v>132.828951827514</v>
      </c>
    </row>
    <row r="2527" spans="1:10">
      <c r="A2527" t="s">
        <v>407</v>
      </c>
      <c r="B2527" t="s">
        <v>138</v>
      </c>
      <c r="C2527" t="s">
        <v>359</v>
      </c>
      <c r="D2527" t="s">
        <v>356</v>
      </c>
      <c r="E2527">
        <v>264.69890935915299</v>
      </c>
      <c r="F2527">
        <v>16.059703845034299</v>
      </c>
      <c r="G2527">
        <v>51.599798084222101</v>
      </c>
      <c r="H2527">
        <v>37.523825766858899</v>
      </c>
      <c r="I2527">
        <v>88.729222990830294</v>
      </c>
      <c r="J2527">
        <v>154.30606644146599</v>
      </c>
    </row>
    <row r="2528" spans="1:10">
      <c r="A2528" t="s">
        <v>407</v>
      </c>
      <c r="B2528" t="s">
        <v>138</v>
      </c>
      <c r="C2528" t="s">
        <v>360</v>
      </c>
      <c r="D2528" t="s">
        <v>355</v>
      </c>
      <c r="E2528">
        <v>743.00698268515805</v>
      </c>
      <c r="F2528">
        <v>37.505797471363401</v>
      </c>
      <c r="G2528">
        <v>19.276995494533001</v>
      </c>
      <c r="H2528">
        <v>22.217495302042401</v>
      </c>
      <c r="I2528">
        <v>28.924950094393999</v>
      </c>
      <c r="J2528">
        <v>345.57166473251601</v>
      </c>
    </row>
    <row r="2529" spans="1:10">
      <c r="A2529" t="s">
        <v>407</v>
      </c>
      <c r="B2529" t="s">
        <v>138</v>
      </c>
      <c r="C2529" t="s">
        <v>360</v>
      </c>
      <c r="D2529" t="s">
        <v>356</v>
      </c>
      <c r="E2529">
        <v>743.00698268511701</v>
      </c>
      <c r="F2529">
        <v>38.389201618972102</v>
      </c>
      <c r="G2529">
        <v>19.400139943158699</v>
      </c>
      <c r="H2529">
        <v>22.233487997591901</v>
      </c>
      <c r="I2529">
        <v>33.265065642593903</v>
      </c>
      <c r="J2529">
        <v>399.23351565309503</v>
      </c>
    </row>
    <row r="2530" spans="1:10">
      <c r="A2530" t="s">
        <v>407</v>
      </c>
      <c r="B2530" t="s">
        <v>139</v>
      </c>
      <c r="C2530" t="s">
        <v>359</v>
      </c>
      <c r="D2530" t="s">
        <v>355</v>
      </c>
      <c r="E2530">
        <v>478.36684108609199</v>
      </c>
      <c r="F2530">
        <v>45.5144271103607</v>
      </c>
      <c r="G2530">
        <v>44.814715137611202</v>
      </c>
      <c r="H2530">
        <v>29.887940091320399</v>
      </c>
      <c r="I2530">
        <v>66.429846313435505</v>
      </c>
      <c r="J2530">
        <v>256.70510563350501</v>
      </c>
    </row>
    <row r="2531" spans="1:10">
      <c r="A2531" t="s">
        <v>407</v>
      </c>
      <c r="B2531" t="s">
        <v>139</v>
      </c>
      <c r="C2531" t="s">
        <v>359</v>
      </c>
      <c r="D2531" t="s">
        <v>356</v>
      </c>
      <c r="E2531">
        <v>478.36684108603703</v>
      </c>
      <c r="F2531">
        <v>45.797250837885301</v>
      </c>
      <c r="G2531">
        <v>45.263297621820698</v>
      </c>
      <c r="H2531">
        <v>29.912027615936701</v>
      </c>
      <c r="I2531">
        <v>78.676676141576394</v>
      </c>
      <c r="J2531">
        <v>327.89566258681202</v>
      </c>
    </row>
    <row r="2532" spans="1:10">
      <c r="A2532" t="s">
        <v>407</v>
      </c>
      <c r="B2532" t="s">
        <v>139</v>
      </c>
      <c r="C2532" t="s">
        <v>360</v>
      </c>
      <c r="D2532" t="s">
        <v>355</v>
      </c>
      <c r="E2532">
        <v>1009.5199742783</v>
      </c>
      <c r="F2532">
        <v>51.241209813159401</v>
      </c>
      <c r="G2532">
        <v>16.813326672676201</v>
      </c>
      <c r="H2532">
        <v>19.879224014837401</v>
      </c>
      <c r="I2532">
        <v>25.001181237828799</v>
      </c>
      <c r="J2532">
        <v>383.87271670120998</v>
      </c>
    </row>
    <row r="2533" spans="1:10">
      <c r="A2533" t="s">
        <v>407</v>
      </c>
      <c r="B2533" t="s">
        <v>139</v>
      </c>
      <c r="C2533" t="s">
        <v>360</v>
      </c>
      <c r="D2533" t="s">
        <v>356</v>
      </c>
      <c r="E2533">
        <v>1009.51997427826</v>
      </c>
      <c r="F2533">
        <v>52.180893688064401</v>
      </c>
      <c r="G2533">
        <v>16.936258098545899</v>
      </c>
      <c r="H2533">
        <v>19.8956776163444</v>
      </c>
      <c r="I2533">
        <v>29.3527700051831</v>
      </c>
      <c r="J2533">
        <v>468.872127650587</v>
      </c>
    </row>
    <row r="2534" spans="1:10">
      <c r="A2534" t="s">
        <v>407</v>
      </c>
      <c r="B2534" t="s">
        <v>140</v>
      </c>
      <c r="C2534" t="s">
        <v>359</v>
      </c>
      <c r="D2534" t="s">
        <v>355</v>
      </c>
      <c r="E2534">
        <v>1027.92158856524</v>
      </c>
      <c r="F2534">
        <v>81.304619341124607</v>
      </c>
      <c r="G2534">
        <v>41.866166727641598</v>
      </c>
      <c r="H2534">
        <v>32.514362735703997</v>
      </c>
      <c r="I2534">
        <v>61.804555057579499</v>
      </c>
      <c r="J2534">
        <v>482.854887617918</v>
      </c>
    </row>
    <row r="2535" spans="1:10">
      <c r="A2535" t="s">
        <v>407</v>
      </c>
      <c r="B2535" t="s">
        <v>140</v>
      </c>
      <c r="C2535" t="s">
        <v>359</v>
      </c>
      <c r="D2535" t="s">
        <v>356</v>
      </c>
      <c r="E2535">
        <v>1027.9215885651699</v>
      </c>
      <c r="F2535">
        <v>81.742597957081799</v>
      </c>
      <c r="G2535">
        <v>42.324067642179898</v>
      </c>
      <c r="H2535">
        <v>32.537633028665901</v>
      </c>
      <c r="I2535">
        <v>73.967018776947796</v>
      </c>
      <c r="J2535">
        <v>603.44774905996803</v>
      </c>
    </row>
    <row r="2536" spans="1:10">
      <c r="A2536" t="s">
        <v>407</v>
      </c>
      <c r="B2536" t="s">
        <v>140</v>
      </c>
      <c r="C2536" t="s">
        <v>360</v>
      </c>
      <c r="D2536" t="s">
        <v>355</v>
      </c>
      <c r="E2536">
        <v>942.61767330032899</v>
      </c>
      <c r="F2536">
        <v>58.658491086898302</v>
      </c>
      <c r="G2536">
        <v>15.5750228310767</v>
      </c>
      <c r="H2536">
        <v>21.391100874734502</v>
      </c>
      <c r="I2536">
        <v>23.047879532858701</v>
      </c>
      <c r="J2536">
        <v>464.83872988540702</v>
      </c>
    </row>
    <row r="2537" spans="1:10">
      <c r="A2537" t="s">
        <v>407</v>
      </c>
      <c r="B2537" t="s">
        <v>140</v>
      </c>
      <c r="C2537" t="s">
        <v>360</v>
      </c>
      <c r="D2537" t="s">
        <v>356</v>
      </c>
      <c r="E2537">
        <v>942.61767330027101</v>
      </c>
      <c r="F2537">
        <v>59.781260124222598</v>
      </c>
      <c r="G2537">
        <v>15.6987792744368</v>
      </c>
      <c r="H2537">
        <v>21.40691562852</v>
      </c>
      <c r="I2537">
        <v>27.375240387795099</v>
      </c>
      <c r="J2537">
        <v>560.24749048537001</v>
      </c>
    </row>
    <row r="2538" spans="1:10">
      <c r="A2538" t="s">
        <v>407</v>
      </c>
      <c r="B2538" t="s">
        <v>141</v>
      </c>
      <c r="C2538" t="s">
        <v>359</v>
      </c>
      <c r="D2538" t="s">
        <v>355</v>
      </c>
      <c r="E2538">
        <v>332.85916245938</v>
      </c>
      <c r="F2538">
        <v>60.295015618704802</v>
      </c>
      <c r="G2538">
        <v>21.8193471415631</v>
      </c>
      <c r="H2538">
        <v>48.998883382428197</v>
      </c>
      <c r="I2538">
        <v>30.4797509736207</v>
      </c>
      <c r="J2538">
        <v>732.02469136899197</v>
      </c>
    </row>
    <row r="2539" spans="1:10">
      <c r="A2539" t="s">
        <v>407</v>
      </c>
      <c r="B2539" t="s">
        <v>141</v>
      </c>
      <c r="C2539" t="s">
        <v>359</v>
      </c>
      <c r="D2539" t="s">
        <v>356</v>
      </c>
      <c r="E2539">
        <v>332.85916245948403</v>
      </c>
      <c r="F2539">
        <v>61.052474736823001</v>
      </c>
      <c r="G2539">
        <v>22.2902494749044</v>
      </c>
      <c r="H2539">
        <v>49.020792671327897</v>
      </c>
      <c r="I2539">
        <v>42.2696958668799</v>
      </c>
      <c r="J2539">
        <v>799.75521829903698</v>
      </c>
    </row>
    <row r="2540" spans="1:10">
      <c r="A2540" t="s">
        <v>407</v>
      </c>
      <c r="B2540" t="s">
        <v>141</v>
      </c>
      <c r="C2540" t="s">
        <v>360</v>
      </c>
      <c r="D2540" t="s">
        <v>355</v>
      </c>
      <c r="E2540">
        <v>187.505794516001</v>
      </c>
      <c r="F2540">
        <v>37.758836854146402</v>
      </c>
      <c r="G2540">
        <v>8.0869714611223706</v>
      </c>
      <c r="H2540">
        <v>27.911713264244</v>
      </c>
      <c r="I2540">
        <v>11.4085065042806</v>
      </c>
      <c r="J2540">
        <v>577.866468059726</v>
      </c>
    </row>
    <row r="2541" spans="1:10">
      <c r="A2541" t="s">
        <v>407</v>
      </c>
      <c r="B2541" t="s">
        <v>141</v>
      </c>
      <c r="C2541" t="s">
        <v>360</v>
      </c>
      <c r="D2541" t="s">
        <v>356</v>
      </c>
      <c r="E2541">
        <v>187.50579451594399</v>
      </c>
      <c r="F2541">
        <v>39.261357083562203</v>
      </c>
      <c r="G2541">
        <v>8.21024933277989</v>
      </c>
      <c r="H2541">
        <v>27.927133726058599</v>
      </c>
      <c r="I2541">
        <v>15.452382015031899</v>
      </c>
      <c r="J2541">
        <v>622.90752265292303</v>
      </c>
    </row>
    <row r="2542" spans="1:10">
      <c r="A2542" t="s">
        <v>407</v>
      </c>
      <c r="B2542" t="s">
        <v>142</v>
      </c>
      <c r="C2542" t="s">
        <v>359</v>
      </c>
      <c r="D2542" t="s">
        <v>355</v>
      </c>
      <c r="E2542">
        <v>575.60759644858103</v>
      </c>
      <c r="F2542">
        <v>77.665865093485195</v>
      </c>
      <c r="G2542">
        <v>17.467007311807201</v>
      </c>
      <c r="H2542">
        <v>64.069254481360005</v>
      </c>
      <c r="I2542">
        <v>25.425370073529098</v>
      </c>
      <c r="J2542">
        <v>801.585700833641</v>
      </c>
    </row>
    <row r="2543" spans="1:10">
      <c r="A2543" t="s">
        <v>407</v>
      </c>
      <c r="B2543" t="s">
        <v>142</v>
      </c>
      <c r="C2543" t="s">
        <v>359</v>
      </c>
      <c r="D2543" t="s">
        <v>356</v>
      </c>
      <c r="E2543">
        <v>575.60759644864902</v>
      </c>
      <c r="F2543">
        <v>78.439998728591704</v>
      </c>
      <c r="G2543">
        <v>17.713479914057199</v>
      </c>
      <c r="H2543">
        <v>64.090456444192696</v>
      </c>
      <c r="I2543">
        <v>31.536393352045</v>
      </c>
      <c r="J2543">
        <v>889.46723386749204</v>
      </c>
    </row>
    <row r="2544" spans="1:10">
      <c r="A2544" t="s">
        <v>407</v>
      </c>
      <c r="B2544" t="s">
        <v>142</v>
      </c>
      <c r="C2544" t="s">
        <v>360</v>
      </c>
      <c r="D2544" t="s">
        <v>355</v>
      </c>
      <c r="E2544">
        <v>309.456793370323</v>
      </c>
      <c r="F2544">
        <v>40.531942859306596</v>
      </c>
      <c r="G2544">
        <v>6.6361528905262999</v>
      </c>
      <c r="H2544">
        <v>31.850589906299099</v>
      </c>
      <c r="I2544">
        <v>9.9606377922136797</v>
      </c>
      <c r="J2544">
        <v>495.43935479087497</v>
      </c>
    </row>
    <row r="2545" spans="1:10">
      <c r="A2545" t="s">
        <v>407</v>
      </c>
      <c r="B2545" t="s">
        <v>142</v>
      </c>
      <c r="C2545" t="s">
        <v>360</v>
      </c>
      <c r="D2545" t="s">
        <v>356</v>
      </c>
      <c r="E2545">
        <v>309.45679337038803</v>
      </c>
      <c r="F2545">
        <v>41.178061751652002</v>
      </c>
      <c r="G2545">
        <v>6.8037775891141603</v>
      </c>
      <c r="H2545">
        <v>31.8631438967363</v>
      </c>
      <c r="I2545">
        <v>11.871405872506999</v>
      </c>
      <c r="J2545">
        <v>555.49122220986396</v>
      </c>
    </row>
    <row r="2546" spans="1:10">
      <c r="A2546" t="s">
        <v>407</v>
      </c>
      <c r="B2546" t="s">
        <v>143</v>
      </c>
      <c r="C2546" t="s">
        <v>359</v>
      </c>
      <c r="D2546" t="s">
        <v>355</v>
      </c>
      <c r="E2546">
        <v>1167.75418257667</v>
      </c>
      <c r="F2546">
        <v>75.132479830757902</v>
      </c>
      <c r="G2546">
        <v>33.377355612138302</v>
      </c>
      <c r="H2546">
        <v>57.267143364894402</v>
      </c>
      <c r="I2546">
        <v>50.387956004587899</v>
      </c>
      <c r="J2546">
        <v>444.05371937778102</v>
      </c>
    </row>
    <row r="2547" spans="1:10">
      <c r="A2547" t="s">
        <v>407</v>
      </c>
      <c r="B2547" t="s">
        <v>143</v>
      </c>
      <c r="C2547" t="s">
        <v>359</v>
      </c>
      <c r="D2547" t="s">
        <v>356</v>
      </c>
      <c r="E2547">
        <v>1167.75418257667</v>
      </c>
      <c r="F2547">
        <v>75.543580842968197</v>
      </c>
      <c r="G2547">
        <v>33.665700824129999</v>
      </c>
      <c r="H2547">
        <v>57.286498221556798</v>
      </c>
      <c r="I2547">
        <v>57.189073630167499</v>
      </c>
      <c r="J2547">
        <v>542.89230354993902</v>
      </c>
    </row>
    <row r="2548" spans="1:10">
      <c r="A2548" t="s">
        <v>407</v>
      </c>
      <c r="B2548" t="s">
        <v>143</v>
      </c>
      <c r="C2548" t="s">
        <v>360</v>
      </c>
      <c r="D2548" t="s">
        <v>355</v>
      </c>
      <c r="E2548">
        <v>1003.58056694478</v>
      </c>
      <c r="F2548">
        <v>53.344132304962798</v>
      </c>
      <c r="G2548">
        <v>13.4678190333558</v>
      </c>
      <c r="H2548">
        <v>25.969558558647801</v>
      </c>
      <c r="I2548">
        <v>20.110289306514801</v>
      </c>
      <c r="J2548">
        <v>376.89084021144703</v>
      </c>
    </row>
    <row r="2549" spans="1:10">
      <c r="A2549" t="s">
        <v>407</v>
      </c>
      <c r="B2549" t="s">
        <v>143</v>
      </c>
      <c r="C2549" t="s">
        <v>360</v>
      </c>
      <c r="D2549" t="s">
        <v>356</v>
      </c>
      <c r="E2549">
        <v>1003.5805669448</v>
      </c>
      <c r="F2549">
        <v>54.047482753911098</v>
      </c>
      <c r="G2549">
        <v>13.670151649889901</v>
      </c>
      <c r="H2549">
        <v>25.982179167390701</v>
      </c>
      <c r="I2549">
        <v>23.4328424628692</v>
      </c>
      <c r="J2549">
        <v>464.575995314865</v>
      </c>
    </row>
    <row r="2550" spans="1:10">
      <c r="A2550" t="s">
        <v>407</v>
      </c>
      <c r="B2550" t="s">
        <v>144</v>
      </c>
      <c r="C2550" t="s">
        <v>359</v>
      </c>
      <c r="D2550" t="s">
        <v>355</v>
      </c>
      <c r="E2550">
        <v>947.46416436688298</v>
      </c>
      <c r="F2550">
        <v>76.617300169310894</v>
      </c>
      <c r="G2550">
        <v>32.113909559261501</v>
      </c>
      <c r="H2550">
        <v>61.5385271341652</v>
      </c>
      <c r="I2550">
        <v>48.371476786291602</v>
      </c>
      <c r="J2550">
        <v>487.17785916453602</v>
      </c>
    </row>
    <row r="2551" spans="1:10">
      <c r="A2551" t="s">
        <v>407</v>
      </c>
      <c r="B2551" t="s">
        <v>144</v>
      </c>
      <c r="C2551" t="s">
        <v>359</v>
      </c>
      <c r="D2551" t="s">
        <v>356</v>
      </c>
      <c r="E2551">
        <v>947.46416436701804</v>
      </c>
      <c r="F2551">
        <v>77.068979345190399</v>
      </c>
      <c r="G2551">
        <v>32.392001507655401</v>
      </c>
      <c r="H2551">
        <v>61.558208170758903</v>
      </c>
      <c r="I2551">
        <v>55.160119513797802</v>
      </c>
      <c r="J2551">
        <v>597.35424587644695</v>
      </c>
    </row>
    <row r="2552" spans="1:10">
      <c r="A2552" t="s">
        <v>407</v>
      </c>
      <c r="B2552" t="s">
        <v>144</v>
      </c>
      <c r="C2552" t="s">
        <v>360</v>
      </c>
      <c r="D2552" t="s">
        <v>355</v>
      </c>
      <c r="E2552">
        <v>868.20495296061301</v>
      </c>
      <c r="F2552">
        <v>53.9783605281362</v>
      </c>
      <c r="G2552">
        <v>11.4126554600614</v>
      </c>
      <c r="H2552">
        <v>27.8025152841767</v>
      </c>
      <c r="I2552">
        <v>16.893726023121499</v>
      </c>
      <c r="J2552">
        <v>470.91655581350398</v>
      </c>
    </row>
    <row r="2553" spans="1:10">
      <c r="A2553" t="s">
        <v>407</v>
      </c>
      <c r="B2553" t="s">
        <v>144</v>
      </c>
      <c r="C2553" t="s">
        <v>360</v>
      </c>
      <c r="D2553" t="s">
        <v>356</v>
      </c>
      <c r="E2553">
        <v>868.20495296067497</v>
      </c>
      <c r="F2553">
        <v>55.172955472247303</v>
      </c>
      <c r="G2553">
        <v>11.585874641130101</v>
      </c>
      <c r="H2553">
        <v>27.8143051474046</v>
      </c>
      <c r="I2553">
        <v>20.062283928711899</v>
      </c>
      <c r="J2553">
        <v>553.47708794704602</v>
      </c>
    </row>
    <row r="2554" spans="1:10">
      <c r="A2554" t="s">
        <v>407</v>
      </c>
      <c r="B2554" t="s">
        <v>145</v>
      </c>
      <c r="C2554" t="s">
        <v>359</v>
      </c>
      <c r="D2554" t="s">
        <v>355</v>
      </c>
      <c r="E2554">
        <v>535.71225232480299</v>
      </c>
      <c r="F2554">
        <v>69.558617244719102</v>
      </c>
      <c r="G2554">
        <v>15.765411309641401</v>
      </c>
      <c r="H2554">
        <v>59.340772124553403</v>
      </c>
      <c r="I2554">
        <v>22.7026273839159</v>
      </c>
      <c r="J2554">
        <v>725.28563983034303</v>
      </c>
    </row>
    <row r="2555" spans="1:10">
      <c r="A2555" t="s">
        <v>407</v>
      </c>
      <c r="B2555" t="s">
        <v>145</v>
      </c>
      <c r="C2555" t="s">
        <v>359</v>
      </c>
      <c r="D2555" t="s">
        <v>356</v>
      </c>
      <c r="E2555">
        <v>535.71225232497204</v>
      </c>
      <c r="F2555">
        <v>70.259094082847099</v>
      </c>
      <c r="G2555">
        <v>16.028299937721201</v>
      </c>
      <c r="H2555">
        <v>59.361608077134498</v>
      </c>
      <c r="I2555">
        <v>28.901346512400899</v>
      </c>
      <c r="J2555">
        <v>809.14647072845798</v>
      </c>
    </row>
    <row r="2556" spans="1:10">
      <c r="A2556" t="s">
        <v>407</v>
      </c>
      <c r="B2556" t="s">
        <v>145</v>
      </c>
      <c r="C2556" t="s">
        <v>360</v>
      </c>
      <c r="D2556" t="s">
        <v>355</v>
      </c>
      <c r="E2556">
        <v>236.99670253984499</v>
      </c>
      <c r="F2556">
        <v>39.514815794329003</v>
      </c>
      <c r="G2556">
        <v>5.4046546957985004</v>
      </c>
      <c r="H2556">
        <v>30.239418359165199</v>
      </c>
      <c r="I2556">
        <v>8.1519078596912191</v>
      </c>
      <c r="J2556">
        <v>576.77320230243299</v>
      </c>
    </row>
    <row r="2557" spans="1:10">
      <c r="A2557" t="s">
        <v>407</v>
      </c>
      <c r="B2557" t="s">
        <v>145</v>
      </c>
      <c r="C2557" t="s">
        <v>360</v>
      </c>
      <c r="D2557" t="s">
        <v>356</v>
      </c>
      <c r="E2557">
        <v>236.99670253993801</v>
      </c>
      <c r="F2557">
        <v>40.962168304790502</v>
      </c>
      <c r="G2557">
        <v>5.5584334131781699</v>
      </c>
      <c r="H2557">
        <v>30.253654656591099</v>
      </c>
      <c r="I2557">
        <v>9.8200480308544709</v>
      </c>
      <c r="J2557">
        <v>624.33237389610497</v>
      </c>
    </row>
    <row r="2558" spans="1:10">
      <c r="A2558" t="s">
        <v>407</v>
      </c>
      <c r="B2558" t="s">
        <v>146</v>
      </c>
      <c r="C2558" t="s">
        <v>359</v>
      </c>
      <c r="D2558" t="s">
        <v>355</v>
      </c>
      <c r="E2558">
        <v>1451.04431023912</v>
      </c>
      <c r="F2558">
        <v>148.38856675164999</v>
      </c>
      <c r="G2558">
        <v>58.796853934052102</v>
      </c>
      <c r="H2558">
        <v>110.33643269923201</v>
      </c>
      <c r="I2558">
        <v>81.170779489920605</v>
      </c>
      <c r="J2558">
        <v>1233.3205193026299</v>
      </c>
    </row>
    <row r="2559" spans="1:10">
      <c r="A2559" t="s">
        <v>407</v>
      </c>
      <c r="B2559" t="s">
        <v>146</v>
      </c>
      <c r="C2559" t="s">
        <v>359</v>
      </c>
      <c r="D2559" t="s">
        <v>356</v>
      </c>
      <c r="E2559">
        <v>1451.04431023911</v>
      </c>
      <c r="F2559">
        <v>149.16906803947199</v>
      </c>
      <c r="G2559">
        <v>59.559220002372797</v>
      </c>
      <c r="H2559">
        <v>110.397307857646</v>
      </c>
      <c r="I2559">
        <v>116.06998576317601</v>
      </c>
      <c r="J2559">
        <v>1414.2368843127199</v>
      </c>
    </row>
    <row r="2560" spans="1:10">
      <c r="A2560" t="s">
        <v>407</v>
      </c>
      <c r="B2560" t="s">
        <v>146</v>
      </c>
      <c r="C2560" t="s">
        <v>360</v>
      </c>
      <c r="D2560" t="s">
        <v>355</v>
      </c>
      <c r="E2560">
        <v>1424.4611603808401</v>
      </c>
      <c r="F2560">
        <v>106.83229473675701</v>
      </c>
      <c r="G2560">
        <v>22.062565049239701</v>
      </c>
      <c r="H2560">
        <v>65.540106818583993</v>
      </c>
      <c r="I2560">
        <v>30.728681186512201</v>
      </c>
      <c r="J2560">
        <v>1054.71238988556</v>
      </c>
    </row>
    <row r="2561" spans="1:10">
      <c r="A2561" t="s">
        <v>407</v>
      </c>
      <c r="B2561" t="s">
        <v>146</v>
      </c>
      <c r="C2561" t="s">
        <v>360</v>
      </c>
      <c r="D2561" t="s">
        <v>356</v>
      </c>
      <c r="E2561">
        <v>1424.46116038081</v>
      </c>
      <c r="F2561">
        <v>108.120733219145</v>
      </c>
      <c r="G2561">
        <v>22.2723892888759</v>
      </c>
      <c r="H2561">
        <v>65.583343215535393</v>
      </c>
      <c r="I2561">
        <v>43.077934968268998</v>
      </c>
      <c r="J2561">
        <v>1217.5481565386101</v>
      </c>
    </row>
    <row r="2562" spans="1:10">
      <c r="A2562" t="s">
        <v>407</v>
      </c>
      <c r="B2562" t="s">
        <v>147</v>
      </c>
      <c r="C2562" t="s">
        <v>359</v>
      </c>
      <c r="D2562" t="s">
        <v>355</v>
      </c>
      <c r="E2562">
        <v>744.01813654711202</v>
      </c>
      <c r="F2562">
        <v>193.69015169811601</v>
      </c>
      <c r="G2562">
        <v>57.757299490639298</v>
      </c>
      <c r="H2562">
        <v>102.170598546365</v>
      </c>
      <c r="I2562">
        <v>83.429994857699995</v>
      </c>
      <c r="J2562">
        <v>469.541567134182</v>
      </c>
    </row>
    <row r="2563" spans="1:10">
      <c r="A2563" t="s">
        <v>407</v>
      </c>
      <c r="B2563" t="s">
        <v>147</v>
      </c>
      <c r="C2563" t="s">
        <v>359</v>
      </c>
      <c r="D2563" t="s">
        <v>356</v>
      </c>
      <c r="E2563">
        <v>744.01813654697696</v>
      </c>
      <c r="F2563">
        <v>194.189621949751</v>
      </c>
      <c r="G2563">
        <v>58.214413113538498</v>
      </c>
      <c r="H2563">
        <v>102.195050529848</v>
      </c>
      <c r="I2563">
        <v>104.819652263686</v>
      </c>
      <c r="J2563">
        <v>709.70202221437398</v>
      </c>
    </row>
    <row r="2564" spans="1:10">
      <c r="A2564" t="s">
        <v>407</v>
      </c>
      <c r="B2564" t="s">
        <v>147</v>
      </c>
      <c r="C2564" t="s">
        <v>360</v>
      </c>
      <c r="D2564" t="s">
        <v>355</v>
      </c>
      <c r="E2564">
        <v>821.81692027386805</v>
      </c>
      <c r="F2564">
        <v>149.47209800203501</v>
      </c>
      <c r="G2564">
        <v>20.611175133295799</v>
      </c>
      <c r="H2564">
        <v>56.128647384407103</v>
      </c>
      <c r="I2564">
        <v>30.2875405000011</v>
      </c>
      <c r="J2564">
        <v>376.99861564704599</v>
      </c>
    </row>
    <row r="2565" spans="1:10">
      <c r="A2565" t="s">
        <v>407</v>
      </c>
      <c r="B2565" t="s">
        <v>147</v>
      </c>
      <c r="C2565" t="s">
        <v>360</v>
      </c>
      <c r="D2565" t="s">
        <v>356</v>
      </c>
      <c r="E2565">
        <v>821.81692027372299</v>
      </c>
      <c r="F2565">
        <v>150.369500808216</v>
      </c>
      <c r="G2565">
        <v>20.722952816301898</v>
      </c>
      <c r="H2565">
        <v>56.144187531797897</v>
      </c>
      <c r="I2565">
        <v>36.839090656430599</v>
      </c>
      <c r="J2565">
        <v>605.37531671381396</v>
      </c>
    </row>
    <row r="2566" spans="1:10">
      <c r="A2566" t="s">
        <v>407</v>
      </c>
      <c r="B2566" t="s">
        <v>148</v>
      </c>
      <c r="C2566" t="s">
        <v>359</v>
      </c>
      <c r="D2566" t="s">
        <v>355</v>
      </c>
      <c r="E2566">
        <v>1324.31781291999</v>
      </c>
      <c r="F2566">
        <v>102.74227630131</v>
      </c>
      <c r="G2566">
        <v>53.282000262631797</v>
      </c>
      <c r="H2566">
        <v>34.604094664796499</v>
      </c>
      <c r="I2566">
        <v>81.280947814228895</v>
      </c>
      <c r="J2566">
        <v>204.95793398088301</v>
      </c>
    </row>
    <row r="2567" spans="1:10">
      <c r="A2567" t="s">
        <v>407</v>
      </c>
      <c r="B2567" t="s">
        <v>148</v>
      </c>
      <c r="C2567" t="s">
        <v>359</v>
      </c>
      <c r="D2567" t="s">
        <v>356</v>
      </c>
      <c r="E2567">
        <v>1324.31781291996</v>
      </c>
      <c r="F2567">
        <v>103.07526528899901</v>
      </c>
      <c r="G2567">
        <v>53.607971140369102</v>
      </c>
      <c r="H2567">
        <v>34.619922617407902</v>
      </c>
      <c r="I2567">
        <v>90.195531351713697</v>
      </c>
      <c r="J2567">
        <v>293.07659452698601</v>
      </c>
    </row>
    <row r="2568" spans="1:10">
      <c r="A2568" t="s">
        <v>407</v>
      </c>
      <c r="B2568" t="s">
        <v>148</v>
      </c>
      <c r="C2568" t="s">
        <v>360</v>
      </c>
      <c r="D2568" t="s">
        <v>355</v>
      </c>
      <c r="E2568">
        <v>2184.1255778764498</v>
      </c>
      <c r="F2568">
        <v>156.920280973796</v>
      </c>
      <c r="G2568">
        <v>21.493762950209401</v>
      </c>
      <c r="H2568">
        <v>17.377629654072699</v>
      </c>
      <c r="I2568">
        <v>33.240128688705099</v>
      </c>
      <c r="J2568">
        <v>306.71300567422901</v>
      </c>
    </row>
    <row r="2569" spans="1:10">
      <c r="A2569" t="s">
        <v>407</v>
      </c>
      <c r="B2569" t="s">
        <v>148</v>
      </c>
      <c r="C2569" t="s">
        <v>360</v>
      </c>
      <c r="D2569" t="s">
        <v>356</v>
      </c>
      <c r="E2569">
        <v>2184.1255778763998</v>
      </c>
      <c r="F2569">
        <v>157.802957492758</v>
      </c>
      <c r="G2569">
        <v>21.575847795716498</v>
      </c>
      <c r="H2569">
        <v>17.390375322381701</v>
      </c>
      <c r="I2569">
        <v>35.850351576468299</v>
      </c>
      <c r="J2569">
        <v>464.54149149764203</v>
      </c>
    </row>
    <row r="2570" spans="1:10">
      <c r="A2570" t="s">
        <v>407</v>
      </c>
      <c r="B2570" t="s">
        <v>149</v>
      </c>
      <c r="C2570" t="s">
        <v>359</v>
      </c>
      <c r="D2570" t="s">
        <v>355</v>
      </c>
      <c r="E2570">
        <v>713.63800411957197</v>
      </c>
      <c r="F2570">
        <v>43.3718425028787</v>
      </c>
      <c r="G2570">
        <v>119.023207077121</v>
      </c>
      <c r="H2570">
        <v>33.614899622875498</v>
      </c>
      <c r="I2570">
        <v>186.50991543394301</v>
      </c>
      <c r="J2570">
        <v>114.615921277219</v>
      </c>
    </row>
    <row r="2571" spans="1:10">
      <c r="A2571" t="s">
        <v>407</v>
      </c>
      <c r="B2571" t="s">
        <v>149</v>
      </c>
      <c r="C2571" t="s">
        <v>359</v>
      </c>
      <c r="D2571" t="s">
        <v>356</v>
      </c>
      <c r="E2571">
        <v>713.63800411954503</v>
      </c>
      <c r="F2571">
        <v>43.727864597425601</v>
      </c>
      <c r="G2571">
        <v>119.374261458988</v>
      </c>
      <c r="H2571">
        <v>33.6127127236186</v>
      </c>
      <c r="I2571">
        <v>195.09195421383299</v>
      </c>
      <c r="J2571">
        <v>150.72729482224</v>
      </c>
    </row>
    <row r="2572" spans="1:10">
      <c r="A2572" t="s">
        <v>407</v>
      </c>
      <c r="B2572" t="s">
        <v>149</v>
      </c>
      <c r="C2572" t="s">
        <v>360</v>
      </c>
      <c r="D2572" t="s">
        <v>355</v>
      </c>
      <c r="E2572">
        <v>2026.70967574359</v>
      </c>
      <c r="F2572">
        <v>123.92246465436899</v>
      </c>
      <c r="G2572">
        <v>43.363657332764099</v>
      </c>
      <c r="H2572">
        <v>20.821996937604901</v>
      </c>
      <c r="I2572">
        <v>68.113187419212395</v>
      </c>
      <c r="J2572">
        <v>287.81477335731802</v>
      </c>
    </row>
    <row r="2573" spans="1:10">
      <c r="A2573" t="s">
        <v>407</v>
      </c>
      <c r="B2573" t="s">
        <v>149</v>
      </c>
      <c r="C2573" t="s">
        <v>360</v>
      </c>
      <c r="D2573" t="s">
        <v>356</v>
      </c>
      <c r="E2573">
        <v>2026.7096757434899</v>
      </c>
      <c r="F2573">
        <v>124.913416777902</v>
      </c>
      <c r="G2573">
        <v>43.475739550199101</v>
      </c>
      <c r="H2573">
        <v>20.8332512059003</v>
      </c>
      <c r="I2573">
        <v>70.890495439874101</v>
      </c>
      <c r="J2573">
        <v>415.15530056881801</v>
      </c>
    </row>
    <row r="2574" spans="1:10">
      <c r="A2574" t="s">
        <v>407</v>
      </c>
      <c r="B2574" t="s">
        <v>150</v>
      </c>
      <c r="C2574" t="s">
        <v>359</v>
      </c>
      <c r="D2574" t="s">
        <v>355</v>
      </c>
      <c r="E2574">
        <v>1160.2578722143301</v>
      </c>
      <c r="F2574">
        <v>155.53189384724001</v>
      </c>
      <c r="G2574">
        <v>76.800577356740604</v>
      </c>
      <c r="H2574">
        <v>18.782738733993899</v>
      </c>
      <c r="I2574">
        <v>118.82462346080401</v>
      </c>
      <c r="J2574">
        <v>241.60006336135501</v>
      </c>
    </row>
    <row r="2575" spans="1:10">
      <c r="A2575" t="s">
        <v>407</v>
      </c>
      <c r="B2575" t="s">
        <v>150</v>
      </c>
      <c r="C2575" t="s">
        <v>359</v>
      </c>
      <c r="D2575" t="s">
        <v>356</v>
      </c>
      <c r="E2575">
        <v>1160.25787221429</v>
      </c>
      <c r="F2575">
        <v>155.80997401583201</v>
      </c>
      <c r="G2575">
        <v>77.125443913726599</v>
      </c>
      <c r="H2575">
        <v>18.802066655230199</v>
      </c>
      <c r="I2575">
        <v>127.743080350076</v>
      </c>
      <c r="J2575">
        <v>414.507033931455</v>
      </c>
    </row>
    <row r="2576" spans="1:10">
      <c r="A2576" t="s">
        <v>407</v>
      </c>
      <c r="B2576" t="s">
        <v>150</v>
      </c>
      <c r="C2576" t="s">
        <v>360</v>
      </c>
      <c r="D2576" t="s">
        <v>355</v>
      </c>
      <c r="E2576">
        <v>2627.3213167798599</v>
      </c>
      <c r="F2576">
        <v>189.35308824331801</v>
      </c>
      <c r="G2576">
        <v>29.700627151094</v>
      </c>
      <c r="H2576">
        <v>14.167087343658499</v>
      </c>
      <c r="I2576">
        <v>46.241555567252</v>
      </c>
      <c r="J2576">
        <v>345.03555002844001</v>
      </c>
    </row>
    <row r="2577" spans="1:10">
      <c r="A2577" t="s">
        <v>407</v>
      </c>
      <c r="B2577" t="s">
        <v>150</v>
      </c>
      <c r="C2577" t="s">
        <v>360</v>
      </c>
      <c r="D2577" t="s">
        <v>356</v>
      </c>
      <c r="E2577">
        <v>2627.3213167798199</v>
      </c>
      <c r="F2577">
        <v>190.39741429735</v>
      </c>
      <c r="G2577">
        <v>29.7569224584926</v>
      </c>
      <c r="H2577">
        <v>14.172963513009501</v>
      </c>
      <c r="I2577">
        <v>49.001135504953503</v>
      </c>
      <c r="J2577">
        <v>547.39759018711595</v>
      </c>
    </row>
    <row r="2578" spans="1:10">
      <c r="A2578" t="s">
        <v>407</v>
      </c>
      <c r="B2578" t="s">
        <v>151</v>
      </c>
      <c r="C2578" t="s">
        <v>359</v>
      </c>
      <c r="D2578" t="s">
        <v>355</v>
      </c>
      <c r="E2578">
        <v>1433.83802458074</v>
      </c>
      <c r="F2578">
        <v>194.77027751985901</v>
      </c>
      <c r="G2578">
        <v>57.304153013537501</v>
      </c>
      <c r="H2578">
        <v>43.362136411065002</v>
      </c>
      <c r="I2578">
        <v>87.663313838893501</v>
      </c>
      <c r="J2578">
        <v>381.27721536726602</v>
      </c>
    </row>
    <row r="2579" spans="1:10">
      <c r="A2579" t="s">
        <v>407</v>
      </c>
      <c r="B2579" t="s">
        <v>151</v>
      </c>
      <c r="C2579" t="s">
        <v>359</v>
      </c>
      <c r="D2579" t="s">
        <v>356</v>
      </c>
      <c r="E2579">
        <v>1433.8380245805799</v>
      </c>
      <c r="F2579">
        <v>195.14057763871099</v>
      </c>
      <c r="G2579">
        <v>57.6588684950624</v>
      </c>
      <c r="H2579">
        <v>43.381101174980898</v>
      </c>
      <c r="I2579">
        <v>96.675070758201002</v>
      </c>
      <c r="J2579">
        <v>641.86511523111506</v>
      </c>
    </row>
    <row r="2580" spans="1:10">
      <c r="A2580" t="s">
        <v>407</v>
      </c>
      <c r="B2580" t="s">
        <v>151</v>
      </c>
      <c r="C2580" t="s">
        <v>360</v>
      </c>
      <c r="D2580" t="s">
        <v>355</v>
      </c>
      <c r="E2580">
        <v>1255.70136402052</v>
      </c>
      <c r="F2580">
        <v>140.494989443045</v>
      </c>
      <c r="G2580">
        <v>22.013989089302001</v>
      </c>
      <c r="H2580">
        <v>27.9214783963921</v>
      </c>
      <c r="I2580">
        <v>34.054578989656299</v>
      </c>
      <c r="J2580">
        <v>345.846537905292</v>
      </c>
    </row>
    <row r="2581" spans="1:10">
      <c r="A2581" t="s">
        <v>407</v>
      </c>
      <c r="B2581" t="s">
        <v>151</v>
      </c>
      <c r="C2581" t="s">
        <v>360</v>
      </c>
      <c r="D2581" t="s">
        <v>356</v>
      </c>
      <c r="E2581">
        <v>1255.70136402042</v>
      </c>
      <c r="F2581">
        <v>141.54350388861499</v>
      </c>
      <c r="G2581">
        <v>22.130142237526499</v>
      </c>
      <c r="H2581">
        <v>27.936161014753502</v>
      </c>
      <c r="I2581">
        <v>36.711712301183603</v>
      </c>
      <c r="J2581">
        <v>558.52411509697697</v>
      </c>
    </row>
    <row r="2582" spans="1:10">
      <c r="A2582" t="s">
        <v>407</v>
      </c>
      <c r="B2582" t="s">
        <v>152</v>
      </c>
      <c r="C2582" t="s">
        <v>359</v>
      </c>
      <c r="D2582" t="s">
        <v>355</v>
      </c>
      <c r="E2582">
        <v>1039.5525702367499</v>
      </c>
      <c r="F2582">
        <v>171.395163810127</v>
      </c>
      <c r="G2582">
        <v>55.272119306649799</v>
      </c>
      <c r="H2582">
        <v>37.251487997265798</v>
      </c>
      <c r="I2582">
        <v>84.995332381858404</v>
      </c>
      <c r="J2582">
        <v>363.64565115560498</v>
      </c>
    </row>
    <row r="2583" spans="1:10">
      <c r="A2583" t="s">
        <v>407</v>
      </c>
      <c r="B2583" t="s">
        <v>152</v>
      </c>
      <c r="C2583" t="s">
        <v>359</v>
      </c>
      <c r="D2583" t="s">
        <v>356</v>
      </c>
      <c r="E2583">
        <v>1039.55257023685</v>
      </c>
      <c r="F2583">
        <v>171.75895104758499</v>
      </c>
      <c r="G2583">
        <v>55.574638688421103</v>
      </c>
      <c r="H2583">
        <v>37.270859532389203</v>
      </c>
      <c r="I2583">
        <v>92.637191496910802</v>
      </c>
      <c r="J2583">
        <v>563.65473184361304</v>
      </c>
    </row>
    <row r="2584" spans="1:10">
      <c r="A2584" t="s">
        <v>407</v>
      </c>
      <c r="B2584" t="s">
        <v>152</v>
      </c>
      <c r="C2584" t="s">
        <v>360</v>
      </c>
      <c r="D2584" t="s">
        <v>355</v>
      </c>
      <c r="E2584">
        <v>811.51565764968097</v>
      </c>
      <c r="F2584">
        <v>127.146193369214</v>
      </c>
      <c r="G2584">
        <v>18.809549947534698</v>
      </c>
      <c r="H2584">
        <v>23.134540811885199</v>
      </c>
      <c r="I2584">
        <v>29.014486010346399</v>
      </c>
      <c r="J2584">
        <v>290.92590625165701</v>
      </c>
    </row>
    <row r="2585" spans="1:10">
      <c r="A2585" t="s">
        <v>407</v>
      </c>
      <c r="B2585" t="s">
        <v>152</v>
      </c>
      <c r="C2585" t="s">
        <v>360</v>
      </c>
      <c r="D2585" t="s">
        <v>356</v>
      </c>
      <c r="E2585">
        <v>811.51565764974998</v>
      </c>
      <c r="F2585">
        <v>127.82134940430301</v>
      </c>
      <c r="G2585">
        <v>18.907692371063501</v>
      </c>
      <c r="H2585">
        <v>23.1476808351592</v>
      </c>
      <c r="I2585">
        <v>31.435611345760599</v>
      </c>
      <c r="J2585">
        <v>471.74290959483898</v>
      </c>
    </row>
    <row r="2586" spans="1:10">
      <c r="A2586" t="s">
        <v>407</v>
      </c>
      <c r="B2586" t="s">
        <v>153</v>
      </c>
      <c r="C2586" t="s">
        <v>359</v>
      </c>
      <c r="D2586" t="s">
        <v>355</v>
      </c>
      <c r="E2586">
        <v>496.61066070874199</v>
      </c>
      <c r="F2586">
        <v>157.498270326153</v>
      </c>
      <c r="G2586">
        <v>51.551963962780199</v>
      </c>
      <c r="H2586">
        <v>55.767744457205303</v>
      </c>
      <c r="I2586">
        <v>79.089428483816107</v>
      </c>
      <c r="J2586">
        <v>371.701306377908</v>
      </c>
    </row>
    <row r="2587" spans="1:10">
      <c r="A2587" t="s">
        <v>407</v>
      </c>
      <c r="B2587" t="s">
        <v>153</v>
      </c>
      <c r="C2587" t="s">
        <v>359</v>
      </c>
      <c r="D2587" t="s">
        <v>356</v>
      </c>
      <c r="E2587">
        <v>496.61066070882902</v>
      </c>
      <c r="F2587">
        <v>157.89794030502301</v>
      </c>
      <c r="G2587">
        <v>51.869755492642497</v>
      </c>
      <c r="H2587">
        <v>55.7847795472602</v>
      </c>
      <c r="I2587">
        <v>86.686995058982006</v>
      </c>
      <c r="J2587">
        <v>593.89048238700195</v>
      </c>
    </row>
    <row r="2588" spans="1:10">
      <c r="A2588" t="s">
        <v>407</v>
      </c>
      <c r="B2588" t="s">
        <v>153</v>
      </c>
      <c r="C2588" t="s">
        <v>360</v>
      </c>
      <c r="D2588" t="s">
        <v>355</v>
      </c>
      <c r="E2588">
        <v>619.15360253911001</v>
      </c>
      <c r="F2588">
        <v>124.67063701187401</v>
      </c>
      <c r="G2588">
        <v>20.7898107917392</v>
      </c>
      <c r="H2588">
        <v>26.347880005311701</v>
      </c>
      <c r="I2588">
        <v>32.372457237420399</v>
      </c>
      <c r="J2588">
        <v>341.58857776415101</v>
      </c>
    </row>
    <row r="2589" spans="1:10">
      <c r="A2589" t="s">
        <v>407</v>
      </c>
      <c r="B2589" t="s">
        <v>153</v>
      </c>
      <c r="C2589" t="s">
        <v>360</v>
      </c>
      <c r="D2589" t="s">
        <v>356</v>
      </c>
      <c r="E2589">
        <v>619.15360253918095</v>
      </c>
      <c r="F2589">
        <v>125.768474372079</v>
      </c>
      <c r="G2589">
        <v>20.955422125425098</v>
      </c>
      <c r="H2589">
        <v>26.358823160213898</v>
      </c>
      <c r="I2589">
        <v>34.515398508707101</v>
      </c>
      <c r="J2589">
        <v>538.25183734959603</v>
      </c>
    </row>
    <row r="2590" spans="1:10">
      <c r="A2590" t="s">
        <v>407</v>
      </c>
      <c r="B2590" t="s">
        <v>154</v>
      </c>
      <c r="C2590" t="s">
        <v>359</v>
      </c>
      <c r="D2590" t="s">
        <v>355</v>
      </c>
      <c r="E2590">
        <v>533.72573820431103</v>
      </c>
      <c r="F2590">
        <v>102.776286889226</v>
      </c>
      <c r="G2590">
        <v>28.470509220960601</v>
      </c>
      <c r="H2590">
        <v>28.8334221489147</v>
      </c>
      <c r="I2590">
        <v>42.071961637253601</v>
      </c>
      <c r="J2590">
        <v>972.86103509536099</v>
      </c>
    </row>
    <row r="2591" spans="1:10">
      <c r="A2591" t="s">
        <v>407</v>
      </c>
      <c r="B2591" t="s">
        <v>154</v>
      </c>
      <c r="C2591" t="s">
        <v>359</v>
      </c>
      <c r="D2591" t="s">
        <v>356</v>
      </c>
      <c r="E2591">
        <v>533.72573820447599</v>
      </c>
      <c r="F2591">
        <v>103.071581607699</v>
      </c>
      <c r="G2591">
        <v>28.923770071779401</v>
      </c>
      <c r="H2591">
        <v>28.861543213552999</v>
      </c>
      <c r="I2591">
        <v>50.556542498688998</v>
      </c>
      <c r="J2591">
        <v>1118.6707584780399</v>
      </c>
    </row>
    <row r="2592" spans="1:10">
      <c r="A2592" t="s">
        <v>407</v>
      </c>
      <c r="B2592" t="s">
        <v>154</v>
      </c>
      <c r="C2592" t="s">
        <v>360</v>
      </c>
      <c r="D2592" t="s">
        <v>355</v>
      </c>
      <c r="E2592">
        <v>193.821382288823</v>
      </c>
      <c r="F2592">
        <v>35.244027046603001</v>
      </c>
      <c r="G2592">
        <v>17.011759960895802</v>
      </c>
      <c r="H2592">
        <v>20.490056795936599</v>
      </c>
      <c r="I2592">
        <v>24.624507693041199</v>
      </c>
      <c r="J2592">
        <v>332.418953669475</v>
      </c>
    </row>
    <row r="2593" spans="1:10">
      <c r="A2593" t="s">
        <v>407</v>
      </c>
      <c r="B2593" t="s">
        <v>154</v>
      </c>
      <c r="C2593" t="s">
        <v>360</v>
      </c>
      <c r="D2593" t="s">
        <v>356</v>
      </c>
      <c r="E2593">
        <v>193.821382288878</v>
      </c>
      <c r="F2593">
        <v>35.3211773938798</v>
      </c>
      <c r="G2593">
        <v>17.490596102510999</v>
      </c>
      <c r="H2593">
        <v>20.510834590080702</v>
      </c>
      <c r="I2593">
        <v>30.932979507391899</v>
      </c>
      <c r="J2593">
        <v>387.01942564976099</v>
      </c>
    </row>
    <row r="2594" spans="1:10">
      <c r="A2594" t="s">
        <v>407</v>
      </c>
      <c r="B2594" t="s">
        <v>155</v>
      </c>
      <c r="C2594" t="s">
        <v>359</v>
      </c>
      <c r="D2594" t="s">
        <v>355</v>
      </c>
      <c r="E2594">
        <v>385.00085846901101</v>
      </c>
      <c r="F2594">
        <v>109.983081651741</v>
      </c>
      <c r="G2594">
        <v>25.7164460385005</v>
      </c>
      <c r="H2594">
        <v>55.351292308400303</v>
      </c>
      <c r="I2594">
        <v>37.677614425406198</v>
      </c>
      <c r="J2594">
        <v>903.43972142813698</v>
      </c>
    </row>
    <row r="2595" spans="1:10">
      <c r="A2595" t="s">
        <v>407</v>
      </c>
      <c r="B2595" t="s">
        <v>155</v>
      </c>
      <c r="C2595" t="s">
        <v>359</v>
      </c>
      <c r="D2595" t="s">
        <v>356</v>
      </c>
      <c r="E2595">
        <v>385.00085846912901</v>
      </c>
      <c r="F2595">
        <v>110.247870026852</v>
      </c>
      <c r="G2595">
        <v>26.184083240773401</v>
      </c>
      <c r="H2595">
        <v>55.375254997712801</v>
      </c>
      <c r="I2595">
        <v>46.2474883907893</v>
      </c>
      <c r="J2595">
        <v>1062.6126774837801</v>
      </c>
    </row>
    <row r="2596" spans="1:10">
      <c r="A2596" t="s">
        <v>407</v>
      </c>
      <c r="B2596" t="s">
        <v>155</v>
      </c>
      <c r="C2596" t="s">
        <v>360</v>
      </c>
      <c r="D2596" t="s">
        <v>355</v>
      </c>
      <c r="E2596">
        <v>137.588441870982</v>
      </c>
      <c r="F2596">
        <v>39.6898476286283</v>
      </c>
      <c r="G2596">
        <v>16.193279482484801</v>
      </c>
      <c r="H2596">
        <v>26.295077059834</v>
      </c>
      <c r="I2596">
        <v>23.3109798491008</v>
      </c>
      <c r="J2596">
        <v>328.619894251255</v>
      </c>
    </row>
    <row r="2597" spans="1:10">
      <c r="A2597" t="s">
        <v>407</v>
      </c>
      <c r="B2597" t="s">
        <v>155</v>
      </c>
      <c r="C2597" t="s">
        <v>360</v>
      </c>
      <c r="D2597" t="s">
        <v>356</v>
      </c>
      <c r="E2597">
        <v>137.58844187102301</v>
      </c>
      <c r="F2597">
        <v>39.7915334188502</v>
      </c>
      <c r="G2597">
        <v>16.6834438370255</v>
      </c>
      <c r="H2597">
        <v>26.311465628308301</v>
      </c>
      <c r="I2597">
        <v>29.6610426364613</v>
      </c>
      <c r="J2597">
        <v>372.47874713865201</v>
      </c>
    </row>
    <row r="2598" spans="1:10">
      <c r="A2598" t="s">
        <v>407</v>
      </c>
      <c r="B2598" t="s">
        <v>156</v>
      </c>
      <c r="C2598" t="s">
        <v>359</v>
      </c>
      <c r="D2598" t="s">
        <v>355</v>
      </c>
      <c r="E2598">
        <v>823.59724019507803</v>
      </c>
      <c r="F2598">
        <v>116.12320311385599</v>
      </c>
      <c r="G2598">
        <v>21.6776859986471</v>
      </c>
      <c r="H2598">
        <v>32.322905905805897</v>
      </c>
      <c r="I2598">
        <v>31.502749707384599</v>
      </c>
      <c r="J2598">
        <v>964.94450424456204</v>
      </c>
    </row>
    <row r="2599" spans="1:10">
      <c r="A2599" t="s">
        <v>407</v>
      </c>
      <c r="B2599" t="s">
        <v>156</v>
      </c>
      <c r="C2599" t="s">
        <v>359</v>
      </c>
      <c r="D2599" t="s">
        <v>356</v>
      </c>
      <c r="E2599">
        <v>823.59724019488203</v>
      </c>
      <c r="F2599">
        <v>116.436990619639</v>
      </c>
      <c r="G2599">
        <v>22.0917791658587</v>
      </c>
      <c r="H2599">
        <v>32.350290086828203</v>
      </c>
      <c r="I2599">
        <v>39.423420863037499</v>
      </c>
      <c r="J2599">
        <v>1131.2713762245401</v>
      </c>
    </row>
    <row r="2600" spans="1:10">
      <c r="A2600" t="s">
        <v>407</v>
      </c>
      <c r="B2600" t="s">
        <v>156</v>
      </c>
      <c r="C2600" t="s">
        <v>360</v>
      </c>
      <c r="D2600" t="s">
        <v>355</v>
      </c>
      <c r="E2600">
        <v>337.14996717193702</v>
      </c>
      <c r="F2600">
        <v>40.699346637534703</v>
      </c>
      <c r="G2600">
        <v>12.1445931188725</v>
      </c>
      <c r="H2600">
        <v>20.803563506996301</v>
      </c>
      <c r="I2600">
        <v>16.6864370857841</v>
      </c>
      <c r="J2600">
        <v>328.867030530063</v>
      </c>
    </row>
    <row r="2601" spans="1:10">
      <c r="A2601" t="s">
        <v>407</v>
      </c>
      <c r="B2601" t="s">
        <v>156</v>
      </c>
      <c r="C2601" t="s">
        <v>360</v>
      </c>
      <c r="D2601" t="s">
        <v>356</v>
      </c>
      <c r="E2601">
        <v>337.149967171887</v>
      </c>
      <c r="F2601">
        <v>40.789051074119001</v>
      </c>
      <c r="G2601">
        <v>13.013288005119501</v>
      </c>
      <c r="H2601">
        <v>20.820404792375399</v>
      </c>
      <c r="I2601">
        <v>23.932570229500001</v>
      </c>
      <c r="J2601">
        <v>392.81140202655598</v>
      </c>
    </row>
    <row r="2602" spans="1:10">
      <c r="A2602" t="s">
        <v>407</v>
      </c>
      <c r="B2602" t="s">
        <v>157</v>
      </c>
      <c r="C2602" t="s">
        <v>359</v>
      </c>
      <c r="D2602" t="s">
        <v>355</v>
      </c>
      <c r="E2602">
        <v>993.53155637336795</v>
      </c>
      <c r="F2602">
        <v>122.161725861566</v>
      </c>
      <c r="G2602">
        <v>12.311575212249201</v>
      </c>
      <c r="H2602">
        <v>58.2740161914368</v>
      </c>
      <c r="I2602">
        <v>16.7404704001294</v>
      </c>
      <c r="J2602">
        <v>896.52319105925801</v>
      </c>
    </row>
    <row r="2603" spans="1:10">
      <c r="A2603" t="s">
        <v>407</v>
      </c>
      <c r="B2603" t="s">
        <v>157</v>
      </c>
      <c r="C2603" t="s">
        <v>359</v>
      </c>
      <c r="D2603" t="s">
        <v>356</v>
      </c>
      <c r="E2603">
        <v>993.53155637322197</v>
      </c>
      <c r="F2603">
        <v>122.446241096942</v>
      </c>
      <c r="G2603">
        <v>12.774488787112499</v>
      </c>
      <c r="H2603">
        <v>58.298361876218898</v>
      </c>
      <c r="I2603">
        <v>24.971653378202401</v>
      </c>
      <c r="J2603">
        <v>1074.40919364602</v>
      </c>
    </row>
    <row r="2604" spans="1:10">
      <c r="A2604" t="s">
        <v>407</v>
      </c>
      <c r="B2604" t="s">
        <v>157</v>
      </c>
      <c r="C2604" t="s">
        <v>360</v>
      </c>
      <c r="D2604" t="s">
        <v>355</v>
      </c>
      <c r="E2604">
        <v>352.12622191214598</v>
      </c>
      <c r="F2604">
        <v>42.889027867034798</v>
      </c>
      <c r="G2604">
        <v>10.909517973240099</v>
      </c>
      <c r="H2604">
        <v>26.8266089569324</v>
      </c>
      <c r="I2604">
        <v>14.4915641631921</v>
      </c>
      <c r="J2604">
        <v>326.78523426019302</v>
      </c>
    </row>
    <row r="2605" spans="1:10">
      <c r="A2605" t="s">
        <v>407</v>
      </c>
      <c r="B2605" t="s">
        <v>157</v>
      </c>
      <c r="C2605" t="s">
        <v>360</v>
      </c>
      <c r="D2605" t="s">
        <v>356</v>
      </c>
      <c r="E2605">
        <v>352.12622191209698</v>
      </c>
      <c r="F2605">
        <v>42.9832829756837</v>
      </c>
      <c r="G2605">
        <v>11.861283037561501</v>
      </c>
      <c r="H2605">
        <v>26.839491967436</v>
      </c>
      <c r="I2605">
        <v>22.235856787975099</v>
      </c>
      <c r="J2605">
        <v>375.21018447530798</v>
      </c>
    </row>
    <row r="2606" spans="1:10">
      <c r="A2606" t="s">
        <v>407</v>
      </c>
      <c r="B2606" t="s">
        <v>158</v>
      </c>
      <c r="C2606" t="s">
        <v>359</v>
      </c>
      <c r="D2606" t="s">
        <v>355</v>
      </c>
      <c r="E2606">
        <v>9785.2545700808005</v>
      </c>
      <c r="F2606">
        <v>2919.1581060050098</v>
      </c>
      <c r="G2606">
        <v>2453.2412865051701</v>
      </c>
      <c r="H2606">
        <v>5593.5704395426401</v>
      </c>
      <c r="I2606">
        <v>27061.075449277199</v>
      </c>
      <c r="J2606">
        <v>41143.986899123403</v>
      </c>
    </row>
    <row r="2607" spans="1:10">
      <c r="A2607" t="s">
        <v>407</v>
      </c>
      <c r="B2607" t="s">
        <v>158</v>
      </c>
      <c r="C2607" t="s">
        <v>359</v>
      </c>
      <c r="D2607" t="s">
        <v>356</v>
      </c>
      <c r="E2607">
        <v>9785.2545700793908</v>
      </c>
      <c r="F2607">
        <v>2922.96887315503</v>
      </c>
      <c r="G2607">
        <v>2457.1800154017301</v>
      </c>
      <c r="H2607">
        <v>5597.6660489267597</v>
      </c>
      <c r="I2607">
        <v>31062.338238758199</v>
      </c>
      <c r="J2607">
        <v>44652.160550692301</v>
      </c>
    </row>
    <row r="2608" spans="1:10">
      <c r="A2608" t="s">
        <v>407</v>
      </c>
      <c r="B2608" t="s">
        <v>158</v>
      </c>
      <c r="C2608" t="s">
        <v>360</v>
      </c>
      <c r="D2608" t="s">
        <v>355</v>
      </c>
      <c r="E2608">
        <v>6756.0126025402797</v>
      </c>
      <c r="F2608">
        <v>3092.4336749573999</v>
      </c>
      <c r="G2608">
        <v>911.64146062963698</v>
      </c>
      <c r="H2608">
        <v>5649.0194146676104</v>
      </c>
      <c r="I2608">
        <v>14351.9456809112</v>
      </c>
      <c r="J2608">
        <v>60723.401096946502</v>
      </c>
    </row>
    <row r="2609" spans="1:10">
      <c r="A2609" t="s">
        <v>407</v>
      </c>
      <c r="B2609" t="s">
        <v>158</v>
      </c>
      <c r="C2609" t="s">
        <v>360</v>
      </c>
      <c r="D2609" t="s">
        <v>356</v>
      </c>
      <c r="E2609">
        <v>6756.01260254097</v>
      </c>
      <c r="F2609">
        <v>3107.59836777492</v>
      </c>
      <c r="G2609">
        <v>915.48249313929705</v>
      </c>
      <c r="H2609">
        <v>5649.5976194454997</v>
      </c>
      <c r="I2609">
        <v>15361.122077317499</v>
      </c>
      <c r="J2609">
        <v>63586.3131352692</v>
      </c>
    </row>
    <row r="2610" spans="1:10">
      <c r="A2610" t="s">
        <v>407</v>
      </c>
      <c r="B2610" t="s">
        <v>159</v>
      </c>
      <c r="C2610" t="s">
        <v>359</v>
      </c>
      <c r="D2610" t="s">
        <v>355</v>
      </c>
      <c r="E2610">
        <v>3760.3273802201302</v>
      </c>
      <c r="F2610">
        <v>1150.39604156575</v>
      </c>
      <c r="G2610">
        <v>685.25019631388705</v>
      </c>
      <c r="H2610">
        <v>2480.6863057313899</v>
      </c>
      <c r="I2610">
        <v>2960.91919962677</v>
      </c>
      <c r="J2610">
        <v>10142.2753798472</v>
      </c>
    </row>
    <row r="2611" spans="1:10">
      <c r="A2611" t="s">
        <v>407</v>
      </c>
      <c r="B2611" t="s">
        <v>159</v>
      </c>
      <c r="C2611" t="s">
        <v>359</v>
      </c>
      <c r="D2611" t="s">
        <v>356</v>
      </c>
      <c r="E2611">
        <v>3760.3273802200301</v>
      </c>
      <c r="F2611">
        <v>1151.5553189336199</v>
      </c>
      <c r="G2611">
        <v>686.34562636830196</v>
      </c>
      <c r="H2611">
        <v>2481.3681814260199</v>
      </c>
      <c r="I2611">
        <v>4078.6680679547499</v>
      </c>
      <c r="J2611">
        <v>11818.5976002798</v>
      </c>
    </row>
    <row r="2612" spans="1:10">
      <c r="A2612" t="s">
        <v>407</v>
      </c>
      <c r="B2612" t="s">
        <v>159</v>
      </c>
      <c r="C2612" t="s">
        <v>360</v>
      </c>
      <c r="D2612" t="s">
        <v>355</v>
      </c>
      <c r="E2612">
        <v>1349.9324017081999</v>
      </c>
      <c r="F2612">
        <v>882.738315810681</v>
      </c>
      <c r="G2612">
        <v>251.998626103839</v>
      </c>
      <c r="H2612">
        <v>1362.6403146345399</v>
      </c>
      <c r="I2612">
        <v>1376.74903552409</v>
      </c>
      <c r="J2612">
        <v>14888.1554348349</v>
      </c>
    </row>
    <row r="2613" spans="1:10">
      <c r="A2613" t="s">
        <v>407</v>
      </c>
      <c r="B2613" t="s">
        <v>159</v>
      </c>
      <c r="C2613" t="s">
        <v>360</v>
      </c>
      <c r="D2613" t="s">
        <v>356</v>
      </c>
      <c r="E2613">
        <v>1349.9324017081401</v>
      </c>
      <c r="F2613">
        <v>889.18265144389295</v>
      </c>
      <c r="G2613">
        <v>251.98479095912501</v>
      </c>
      <c r="H2613">
        <v>1363.2679586766801</v>
      </c>
      <c r="I2613">
        <v>1720.7124769585901</v>
      </c>
      <c r="J2613">
        <v>15554.482992814599</v>
      </c>
    </row>
    <row r="2614" spans="1:10">
      <c r="A2614" t="s">
        <v>407</v>
      </c>
      <c r="B2614" t="s">
        <v>160</v>
      </c>
      <c r="C2614" t="s">
        <v>359</v>
      </c>
      <c r="D2614" t="s">
        <v>355</v>
      </c>
      <c r="E2614">
        <v>7189.8295398174296</v>
      </c>
      <c r="F2614">
        <v>1828.1968349865399</v>
      </c>
      <c r="G2614">
        <v>694.85885579635203</v>
      </c>
      <c r="H2614">
        <v>3350.2098415730702</v>
      </c>
      <c r="I2614">
        <v>11088.3702304008</v>
      </c>
      <c r="J2614">
        <v>23176.579125586901</v>
      </c>
    </row>
    <row r="2615" spans="1:10">
      <c r="A2615" t="s">
        <v>407</v>
      </c>
      <c r="B2615" t="s">
        <v>160</v>
      </c>
      <c r="C2615" t="s">
        <v>359</v>
      </c>
      <c r="D2615" t="s">
        <v>356</v>
      </c>
      <c r="E2615">
        <v>7189.8295398171203</v>
      </c>
      <c r="F2615">
        <v>1830.8608834773599</v>
      </c>
      <c r="G2615">
        <v>698.75186586337099</v>
      </c>
      <c r="H2615">
        <v>3352.7626432566899</v>
      </c>
      <c r="I2615">
        <v>11778.366753120399</v>
      </c>
      <c r="J2615">
        <v>24981.871429572901</v>
      </c>
    </row>
    <row r="2616" spans="1:10">
      <c r="A2616" t="s">
        <v>407</v>
      </c>
      <c r="B2616" t="s">
        <v>160</v>
      </c>
      <c r="C2616" t="s">
        <v>360</v>
      </c>
      <c r="D2616" t="s">
        <v>355</v>
      </c>
      <c r="E2616">
        <v>5274.4859995737297</v>
      </c>
      <c r="F2616">
        <v>2247.67513463357</v>
      </c>
      <c r="G2616">
        <v>710.96264020758099</v>
      </c>
      <c r="H2616">
        <v>4619.9058929428902</v>
      </c>
      <c r="I2616">
        <v>15604.8936604835</v>
      </c>
      <c r="J2616">
        <v>42050.285601535899</v>
      </c>
    </row>
    <row r="2617" spans="1:10">
      <c r="A2617" t="s">
        <v>407</v>
      </c>
      <c r="B2617" t="s">
        <v>160</v>
      </c>
      <c r="C2617" t="s">
        <v>360</v>
      </c>
      <c r="D2617" t="s">
        <v>356</v>
      </c>
      <c r="E2617">
        <v>5274.4859995734396</v>
      </c>
      <c r="F2617">
        <v>2258.04891028162</v>
      </c>
      <c r="G2617">
        <v>714.48217779497702</v>
      </c>
      <c r="H2617">
        <v>4622.4395981196703</v>
      </c>
      <c r="I2617">
        <v>16125.8117444896</v>
      </c>
      <c r="J2617">
        <v>43973.453912042802</v>
      </c>
    </row>
    <row r="2618" spans="1:10">
      <c r="A2618" t="s">
        <v>408</v>
      </c>
      <c r="B2618" t="s">
        <v>136</v>
      </c>
      <c r="C2618" t="s">
        <v>359</v>
      </c>
      <c r="D2618" t="s">
        <v>355</v>
      </c>
      <c r="E2618">
        <v>263.05979802776602</v>
      </c>
      <c r="F2618">
        <v>73.499941096378706</v>
      </c>
      <c r="G2618">
        <v>22.285715284409399</v>
      </c>
      <c r="H2618">
        <v>51.050956398978499</v>
      </c>
      <c r="I2618">
        <v>29.309550000053701</v>
      </c>
      <c r="J2618">
        <v>844.97419711811494</v>
      </c>
    </row>
    <row r="2619" spans="1:10">
      <c r="A2619" t="s">
        <v>408</v>
      </c>
      <c r="B2619" t="s">
        <v>136</v>
      </c>
      <c r="C2619" t="s">
        <v>359</v>
      </c>
      <c r="D2619" t="s">
        <v>356</v>
      </c>
      <c r="E2619">
        <v>263.05979802778597</v>
      </c>
      <c r="F2619">
        <v>74.381111378192401</v>
      </c>
      <c r="G2619">
        <v>22.734016463063799</v>
      </c>
      <c r="H2619">
        <v>51.073377090574098</v>
      </c>
      <c r="I2619">
        <v>44.808565041006197</v>
      </c>
      <c r="J2619">
        <v>942.19263049802305</v>
      </c>
    </row>
    <row r="2620" spans="1:10">
      <c r="A2620" t="s">
        <v>408</v>
      </c>
      <c r="B2620" t="s">
        <v>136</v>
      </c>
      <c r="C2620" t="s">
        <v>360</v>
      </c>
      <c r="D2620" t="s">
        <v>355</v>
      </c>
      <c r="E2620">
        <v>240.876722758162</v>
      </c>
      <c r="F2620">
        <v>40.870746493835298</v>
      </c>
      <c r="G2620">
        <v>8.1278372854081002</v>
      </c>
      <c r="H2620">
        <v>28.094003744692699</v>
      </c>
      <c r="I2620">
        <v>10.791657007667499</v>
      </c>
      <c r="J2620">
        <v>523.87440343824301</v>
      </c>
    </row>
    <row r="2621" spans="1:10">
      <c r="A2621" t="s">
        <v>408</v>
      </c>
      <c r="B2621" t="s">
        <v>136</v>
      </c>
      <c r="C2621" t="s">
        <v>360</v>
      </c>
      <c r="D2621" t="s">
        <v>356</v>
      </c>
      <c r="E2621">
        <v>240.87672275812</v>
      </c>
      <c r="F2621">
        <v>41.631291466407603</v>
      </c>
      <c r="G2621">
        <v>8.2458658071914304</v>
      </c>
      <c r="H2621">
        <v>28.108235470601699</v>
      </c>
      <c r="I2621">
        <v>16.196576404786398</v>
      </c>
      <c r="J2621">
        <v>588.10943115955604</v>
      </c>
    </row>
    <row r="2622" spans="1:10">
      <c r="A2622" t="s">
        <v>408</v>
      </c>
      <c r="B2622" t="s">
        <v>137</v>
      </c>
      <c r="C2622" t="s">
        <v>359</v>
      </c>
      <c r="D2622" t="s">
        <v>355</v>
      </c>
      <c r="E2622">
        <v>480.416970569223</v>
      </c>
      <c r="F2622">
        <v>29.7961283573953</v>
      </c>
      <c r="G2622">
        <v>44.287945431724097</v>
      </c>
      <c r="H2622">
        <v>29.2891414102025</v>
      </c>
      <c r="I2622">
        <v>63.812225233439399</v>
      </c>
      <c r="J2622">
        <v>225.01679290135201</v>
      </c>
    </row>
    <row r="2623" spans="1:10">
      <c r="A2623" t="s">
        <v>408</v>
      </c>
      <c r="B2623" t="s">
        <v>137</v>
      </c>
      <c r="C2623" t="s">
        <v>359</v>
      </c>
      <c r="D2623" t="s">
        <v>356</v>
      </c>
      <c r="E2623">
        <v>480.41697056919799</v>
      </c>
      <c r="F2623">
        <v>30.1309900616032</v>
      </c>
      <c r="G2623">
        <v>44.729275807509701</v>
      </c>
      <c r="H2623">
        <v>29.313299256831701</v>
      </c>
      <c r="I2623">
        <v>79.577303061116794</v>
      </c>
      <c r="J2623">
        <v>268.11773965009598</v>
      </c>
    </row>
    <row r="2624" spans="1:10">
      <c r="A2624" t="s">
        <v>408</v>
      </c>
      <c r="B2624" t="s">
        <v>137</v>
      </c>
      <c r="C2624" t="s">
        <v>360</v>
      </c>
      <c r="D2624" t="s">
        <v>355</v>
      </c>
      <c r="E2624">
        <v>895.21186776068703</v>
      </c>
      <c r="F2624">
        <v>42.913643450420103</v>
      </c>
      <c r="G2624">
        <v>16.666734477599501</v>
      </c>
      <c r="H2624">
        <v>19.420293871651001</v>
      </c>
      <c r="I2624">
        <v>24.1405051876879</v>
      </c>
      <c r="J2624">
        <v>345.51922552837402</v>
      </c>
    </row>
    <row r="2625" spans="1:10">
      <c r="A2625" t="s">
        <v>408</v>
      </c>
      <c r="B2625" t="s">
        <v>137</v>
      </c>
      <c r="C2625" t="s">
        <v>360</v>
      </c>
      <c r="D2625" t="s">
        <v>356</v>
      </c>
      <c r="E2625">
        <v>895.21186776063701</v>
      </c>
      <c r="F2625">
        <v>43.7687625691741</v>
      </c>
      <c r="G2625">
        <v>16.793208576253601</v>
      </c>
      <c r="H2625">
        <v>19.437629861573299</v>
      </c>
      <c r="I2625">
        <v>29.759772084620302</v>
      </c>
      <c r="J2625">
        <v>418.56050138470499</v>
      </c>
    </row>
    <row r="2626" spans="1:10">
      <c r="A2626" t="s">
        <v>408</v>
      </c>
      <c r="B2626" t="s">
        <v>138</v>
      </c>
      <c r="C2626" t="s">
        <v>359</v>
      </c>
      <c r="D2626" t="s">
        <v>355</v>
      </c>
      <c r="E2626">
        <v>272.62049508856597</v>
      </c>
      <c r="F2626">
        <v>15.9387624687103</v>
      </c>
      <c r="G2626">
        <v>50.1016766419691</v>
      </c>
      <c r="H2626">
        <v>36.542337111112502</v>
      </c>
      <c r="I2626">
        <v>73.070167474865301</v>
      </c>
      <c r="J2626">
        <v>134.202701599649</v>
      </c>
    </row>
    <row r="2627" spans="1:10">
      <c r="A2627" t="s">
        <v>408</v>
      </c>
      <c r="B2627" t="s">
        <v>138</v>
      </c>
      <c r="C2627" t="s">
        <v>359</v>
      </c>
      <c r="D2627" t="s">
        <v>356</v>
      </c>
      <c r="E2627">
        <v>272.62049508855199</v>
      </c>
      <c r="F2627">
        <v>16.2530089824816</v>
      </c>
      <c r="G2627">
        <v>50.541328269794299</v>
      </c>
      <c r="H2627">
        <v>36.565410957927902</v>
      </c>
      <c r="I2627">
        <v>88.7959088076733</v>
      </c>
      <c r="J2627">
        <v>159.68899049900401</v>
      </c>
    </row>
    <row r="2628" spans="1:10">
      <c r="A2628" t="s">
        <v>408</v>
      </c>
      <c r="B2628" t="s">
        <v>138</v>
      </c>
      <c r="C2628" t="s">
        <v>360</v>
      </c>
      <c r="D2628" t="s">
        <v>355</v>
      </c>
      <c r="E2628">
        <v>764.51167528225096</v>
      </c>
      <c r="F2628">
        <v>37.688202294658701</v>
      </c>
      <c r="G2628">
        <v>18.8899390297967</v>
      </c>
      <c r="H2628">
        <v>21.603568377684699</v>
      </c>
      <c r="I2628">
        <v>27.6771263340082</v>
      </c>
      <c r="J2628">
        <v>345.55267685731098</v>
      </c>
    </row>
    <row r="2629" spans="1:10">
      <c r="A2629" t="s">
        <v>408</v>
      </c>
      <c r="B2629" t="s">
        <v>138</v>
      </c>
      <c r="C2629" t="s">
        <v>360</v>
      </c>
      <c r="D2629" t="s">
        <v>356</v>
      </c>
      <c r="E2629">
        <v>764.51167528221595</v>
      </c>
      <c r="F2629">
        <v>38.653030585834998</v>
      </c>
      <c r="G2629">
        <v>19.015100327285801</v>
      </c>
      <c r="H2629">
        <v>21.6200384908575</v>
      </c>
      <c r="I2629">
        <v>33.287198806721499</v>
      </c>
      <c r="J2629">
        <v>404.17062173612698</v>
      </c>
    </row>
    <row r="2630" spans="1:10">
      <c r="A2630" t="s">
        <v>408</v>
      </c>
      <c r="B2630" t="s">
        <v>139</v>
      </c>
      <c r="C2630" t="s">
        <v>359</v>
      </c>
      <c r="D2630" t="s">
        <v>355</v>
      </c>
      <c r="E2630">
        <v>495.900163766969</v>
      </c>
      <c r="F2630">
        <v>46.238698985498502</v>
      </c>
      <c r="G2630">
        <v>43.858288443612601</v>
      </c>
      <c r="H2630">
        <v>29.119620362581699</v>
      </c>
      <c r="I2630">
        <v>63.111865435463997</v>
      </c>
      <c r="J2630">
        <v>270.35590619719301</v>
      </c>
    </row>
    <row r="2631" spans="1:10">
      <c r="A2631" t="s">
        <v>408</v>
      </c>
      <c r="B2631" t="s">
        <v>139</v>
      </c>
      <c r="C2631" t="s">
        <v>359</v>
      </c>
      <c r="D2631" t="s">
        <v>356</v>
      </c>
      <c r="E2631">
        <v>495.90016376692699</v>
      </c>
      <c r="F2631">
        <v>46.515525751339297</v>
      </c>
      <c r="G2631">
        <v>44.296330067868503</v>
      </c>
      <c r="H2631">
        <v>29.143927936709598</v>
      </c>
      <c r="I2631">
        <v>78.9035373526347</v>
      </c>
      <c r="J2631">
        <v>357.68843721504101</v>
      </c>
    </row>
    <row r="2632" spans="1:10">
      <c r="A2632" t="s">
        <v>408</v>
      </c>
      <c r="B2632" t="s">
        <v>139</v>
      </c>
      <c r="C2632" t="s">
        <v>360</v>
      </c>
      <c r="D2632" t="s">
        <v>355</v>
      </c>
      <c r="E2632">
        <v>1040.1288367145601</v>
      </c>
      <c r="F2632">
        <v>51.477167912005797</v>
      </c>
      <c r="G2632">
        <v>16.466662299394901</v>
      </c>
      <c r="H2632">
        <v>19.311323369624901</v>
      </c>
      <c r="I2632">
        <v>23.813908252025801</v>
      </c>
      <c r="J2632">
        <v>389.107834209045</v>
      </c>
    </row>
    <row r="2633" spans="1:10">
      <c r="A2633" t="s">
        <v>408</v>
      </c>
      <c r="B2633" t="s">
        <v>139</v>
      </c>
      <c r="C2633" t="s">
        <v>360</v>
      </c>
      <c r="D2633" t="s">
        <v>356</v>
      </c>
      <c r="E2633">
        <v>1040.12883671452</v>
      </c>
      <c r="F2633">
        <v>52.493245146265302</v>
      </c>
      <c r="G2633">
        <v>16.591587936261401</v>
      </c>
      <c r="H2633">
        <v>19.3283595103455</v>
      </c>
      <c r="I2633">
        <v>29.445926561027999</v>
      </c>
      <c r="J2633">
        <v>481.710879475811</v>
      </c>
    </row>
    <row r="2634" spans="1:10">
      <c r="A2634" t="s">
        <v>408</v>
      </c>
      <c r="B2634" t="s">
        <v>140</v>
      </c>
      <c r="C2634" t="s">
        <v>359</v>
      </c>
      <c r="D2634" t="s">
        <v>355</v>
      </c>
      <c r="E2634">
        <v>1076.02274077482</v>
      </c>
      <c r="F2634">
        <v>83.092599580868907</v>
      </c>
      <c r="G2634">
        <v>41.105725374230701</v>
      </c>
      <c r="H2634">
        <v>31.606762491651999</v>
      </c>
      <c r="I2634">
        <v>58.794939849641999</v>
      </c>
      <c r="J2634">
        <v>509.00506336907102</v>
      </c>
    </row>
    <row r="2635" spans="1:10">
      <c r="A2635" t="s">
        <v>408</v>
      </c>
      <c r="B2635" t="s">
        <v>140</v>
      </c>
      <c r="C2635" t="s">
        <v>359</v>
      </c>
      <c r="D2635" t="s">
        <v>356</v>
      </c>
      <c r="E2635">
        <v>1076.02274077475</v>
      </c>
      <c r="F2635">
        <v>83.5252577955427</v>
      </c>
      <c r="G2635">
        <v>41.5538128548259</v>
      </c>
      <c r="H2635">
        <v>31.6302010511818</v>
      </c>
      <c r="I2635">
        <v>74.515516656790695</v>
      </c>
      <c r="J2635">
        <v>658.769266409784</v>
      </c>
    </row>
    <row r="2636" spans="1:10">
      <c r="A2636" t="s">
        <v>408</v>
      </c>
      <c r="B2636" t="s">
        <v>140</v>
      </c>
      <c r="C2636" t="s">
        <v>360</v>
      </c>
      <c r="D2636" t="s">
        <v>355</v>
      </c>
      <c r="E2636">
        <v>975.894676328733</v>
      </c>
      <c r="F2636">
        <v>59.882090800845297</v>
      </c>
      <c r="G2636">
        <v>15.3099583130035</v>
      </c>
      <c r="H2636">
        <v>20.7318629102652</v>
      </c>
      <c r="I2636">
        <v>21.990831975307199</v>
      </c>
      <c r="J2636">
        <v>477.98261785174702</v>
      </c>
    </row>
    <row r="2637" spans="1:10">
      <c r="A2637" t="s">
        <v>408</v>
      </c>
      <c r="B2637" t="s">
        <v>140</v>
      </c>
      <c r="C2637" t="s">
        <v>360</v>
      </c>
      <c r="D2637" t="s">
        <v>356</v>
      </c>
      <c r="E2637">
        <v>975.89467632866604</v>
      </c>
      <c r="F2637">
        <v>61.072812543672299</v>
      </c>
      <c r="G2637">
        <v>15.436205991936401</v>
      </c>
      <c r="H2637">
        <v>20.7482667273879</v>
      </c>
      <c r="I2637">
        <v>27.602203407699498</v>
      </c>
      <c r="J2637">
        <v>584.84594883414798</v>
      </c>
    </row>
    <row r="2638" spans="1:10">
      <c r="A2638" t="s">
        <v>408</v>
      </c>
      <c r="B2638" t="s">
        <v>141</v>
      </c>
      <c r="C2638" t="s">
        <v>359</v>
      </c>
      <c r="D2638" t="s">
        <v>355</v>
      </c>
      <c r="E2638">
        <v>349.11800062512202</v>
      </c>
      <c r="F2638">
        <v>64.003754259154704</v>
      </c>
      <c r="G2638">
        <v>21.5045704533545</v>
      </c>
      <c r="H2638">
        <v>47.726149254056999</v>
      </c>
      <c r="I2638">
        <v>28.194479442647399</v>
      </c>
      <c r="J2638">
        <v>779.32843964897904</v>
      </c>
    </row>
    <row r="2639" spans="1:10">
      <c r="A2639" t="s">
        <v>408</v>
      </c>
      <c r="B2639" t="s">
        <v>141</v>
      </c>
      <c r="C2639" t="s">
        <v>359</v>
      </c>
      <c r="D2639" t="s">
        <v>356</v>
      </c>
      <c r="E2639">
        <v>349.118000625153</v>
      </c>
      <c r="F2639">
        <v>64.759593352083201</v>
      </c>
      <c r="G2639">
        <v>21.967246446552899</v>
      </c>
      <c r="H2639">
        <v>47.748005251946203</v>
      </c>
      <c r="I2639">
        <v>43.566278613685398</v>
      </c>
      <c r="J2639">
        <v>870.65441556446103</v>
      </c>
    </row>
    <row r="2640" spans="1:10">
      <c r="A2640" t="s">
        <v>408</v>
      </c>
      <c r="B2640" t="s">
        <v>141</v>
      </c>
      <c r="C2640" t="s">
        <v>360</v>
      </c>
      <c r="D2640" t="s">
        <v>355</v>
      </c>
      <c r="E2640">
        <v>193.64108355860401</v>
      </c>
      <c r="F2640">
        <v>40.419966132688401</v>
      </c>
      <c r="G2640">
        <v>7.9717563748398801</v>
      </c>
      <c r="H2640">
        <v>27.1086935353486</v>
      </c>
      <c r="I2640">
        <v>10.6341326035647</v>
      </c>
      <c r="J2640">
        <v>601.102623168685</v>
      </c>
    </row>
    <row r="2641" spans="1:10">
      <c r="A2641" t="s">
        <v>408</v>
      </c>
      <c r="B2641" t="s">
        <v>141</v>
      </c>
      <c r="C2641" t="s">
        <v>360</v>
      </c>
      <c r="D2641" t="s">
        <v>356</v>
      </c>
      <c r="E2641">
        <v>193.64108355853</v>
      </c>
      <c r="F2641">
        <v>41.993020822928401</v>
      </c>
      <c r="G2641">
        <v>8.0997255524709093</v>
      </c>
      <c r="H2641">
        <v>27.124570738979099</v>
      </c>
      <c r="I2641">
        <v>15.928830619816001</v>
      </c>
      <c r="J2641">
        <v>657.02096416975598</v>
      </c>
    </row>
    <row r="2642" spans="1:10">
      <c r="A2642" t="s">
        <v>408</v>
      </c>
      <c r="B2642" t="s">
        <v>142</v>
      </c>
      <c r="C2642" t="s">
        <v>359</v>
      </c>
      <c r="D2642" t="s">
        <v>355</v>
      </c>
      <c r="E2642">
        <v>601.37741659298695</v>
      </c>
      <c r="F2642">
        <v>81.703451280217607</v>
      </c>
      <c r="G2642">
        <v>17.085363880613301</v>
      </c>
      <c r="H2642">
        <v>62.486812875147898</v>
      </c>
      <c r="I2642">
        <v>23.9636314071615</v>
      </c>
      <c r="J2642">
        <v>838.01828419364801</v>
      </c>
    </row>
    <row r="2643" spans="1:10">
      <c r="A2643" t="s">
        <v>408</v>
      </c>
      <c r="B2643" t="s">
        <v>142</v>
      </c>
      <c r="C2643" t="s">
        <v>359</v>
      </c>
      <c r="D2643" t="s">
        <v>356</v>
      </c>
      <c r="E2643">
        <v>601.37741659306903</v>
      </c>
      <c r="F2643">
        <v>82.525190467358101</v>
      </c>
      <c r="G2643">
        <v>17.330581617617</v>
      </c>
      <c r="H2643">
        <v>62.507917418191298</v>
      </c>
      <c r="I2643">
        <v>31.774011568901798</v>
      </c>
      <c r="J2643">
        <v>951.287880413778</v>
      </c>
    </row>
    <row r="2644" spans="1:10">
      <c r="A2644" t="s">
        <v>408</v>
      </c>
      <c r="B2644" t="s">
        <v>142</v>
      </c>
      <c r="C2644" t="s">
        <v>360</v>
      </c>
      <c r="D2644" t="s">
        <v>355</v>
      </c>
      <c r="E2644">
        <v>321.17728467486899</v>
      </c>
      <c r="F2644">
        <v>43.0764246292539</v>
      </c>
      <c r="G2644">
        <v>6.4709940637029497</v>
      </c>
      <c r="H2644">
        <v>31.012882706794201</v>
      </c>
      <c r="I2644">
        <v>9.4655764013174704</v>
      </c>
      <c r="J2644">
        <v>521.82132204027505</v>
      </c>
    </row>
    <row r="2645" spans="1:10">
      <c r="A2645" t="s">
        <v>408</v>
      </c>
      <c r="B2645" t="s">
        <v>142</v>
      </c>
      <c r="C2645" t="s">
        <v>360</v>
      </c>
      <c r="D2645" t="s">
        <v>356</v>
      </c>
      <c r="E2645">
        <v>321.17728467491702</v>
      </c>
      <c r="F2645">
        <v>43.8059808933968</v>
      </c>
      <c r="G2645">
        <v>6.6530596063975196</v>
      </c>
      <c r="H2645">
        <v>31.0256603387373</v>
      </c>
      <c r="I2645">
        <v>11.871320935133401</v>
      </c>
      <c r="J2645">
        <v>590.51048246567598</v>
      </c>
    </row>
    <row r="2646" spans="1:10">
      <c r="A2646" t="s">
        <v>408</v>
      </c>
      <c r="B2646" t="s">
        <v>143</v>
      </c>
      <c r="C2646" t="s">
        <v>359</v>
      </c>
      <c r="D2646" t="s">
        <v>355</v>
      </c>
      <c r="E2646">
        <v>1220.9143764627599</v>
      </c>
      <c r="F2646">
        <v>76.768982242634493</v>
      </c>
      <c r="G2646">
        <v>32.6147450752091</v>
      </c>
      <c r="H2646">
        <v>55.844126130881001</v>
      </c>
      <c r="I2646">
        <v>48.350311651134099</v>
      </c>
      <c r="J2646">
        <v>456.201904911756</v>
      </c>
    </row>
    <row r="2647" spans="1:10">
      <c r="A2647" t="s">
        <v>408</v>
      </c>
      <c r="B2647" t="s">
        <v>143</v>
      </c>
      <c r="C2647" t="s">
        <v>359</v>
      </c>
      <c r="D2647" t="s">
        <v>356</v>
      </c>
      <c r="E2647">
        <v>1220.91437646279</v>
      </c>
      <c r="F2647">
        <v>77.211255654134106</v>
      </c>
      <c r="G2647">
        <v>32.903826543942102</v>
      </c>
      <c r="H2647">
        <v>55.863208833104302</v>
      </c>
      <c r="I2647">
        <v>56.7772743595945</v>
      </c>
      <c r="J2647">
        <v>576.38633933010601</v>
      </c>
    </row>
    <row r="2648" spans="1:10">
      <c r="A2648" t="s">
        <v>408</v>
      </c>
      <c r="B2648" t="s">
        <v>143</v>
      </c>
      <c r="C2648" t="s">
        <v>360</v>
      </c>
      <c r="D2648" t="s">
        <v>355</v>
      </c>
      <c r="E2648">
        <v>1039.8096986103999</v>
      </c>
      <c r="F2648">
        <v>54.484875608394901</v>
      </c>
      <c r="G2648">
        <v>13.0763832436476</v>
      </c>
      <c r="H2648">
        <v>25.292577391521</v>
      </c>
      <c r="I2648">
        <v>19.249213660211002</v>
      </c>
      <c r="J2648">
        <v>388.43717148242303</v>
      </c>
    </row>
    <row r="2649" spans="1:10">
      <c r="A2649" t="s">
        <v>408</v>
      </c>
      <c r="B2649" t="s">
        <v>143</v>
      </c>
      <c r="C2649" t="s">
        <v>360</v>
      </c>
      <c r="D2649" t="s">
        <v>356</v>
      </c>
      <c r="E2649">
        <v>1039.8096986104199</v>
      </c>
      <c r="F2649">
        <v>55.254480994034999</v>
      </c>
      <c r="G2649">
        <v>13.293249572937899</v>
      </c>
      <c r="H2649">
        <v>25.305369306885702</v>
      </c>
      <c r="I2649">
        <v>23.060918724604299</v>
      </c>
      <c r="J2649">
        <v>483.78533017871803</v>
      </c>
    </row>
    <row r="2650" spans="1:10">
      <c r="A2650" t="s">
        <v>408</v>
      </c>
      <c r="B2650" t="s">
        <v>144</v>
      </c>
      <c r="C2650" t="s">
        <v>359</v>
      </c>
      <c r="D2650" t="s">
        <v>355</v>
      </c>
      <c r="E2650">
        <v>993.04632051533304</v>
      </c>
      <c r="F2650">
        <v>78.6792968729672</v>
      </c>
      <c r="G2650">
        <v>31.354319328949501</v>
      </c>
      <c r="H2650">
        <v>60.017679334439997</v>
      </c>
      <c r="I2650">
        <v>46.350353189559499</v>
      </c>
      <c r="J2650">
        <v>514.14398435792202</v>
      </c>
    </row>
    <row r="2651" spans="1:10">
      <c r="A2651" t="s">
        <v>408</v>
      </c>
      <c r="B2651" t="s">
        <v>144</v>
      </c>
      <c r="C2651" t="s">
        <v>359</v>
      </c>
      <c r="D2651" t="s">
        <v>356</v>
      </c>
      <c r="E2651">
        <v>993.04632051543194</v>
      </c>
      <c r="F2651">
        <v>79.124576823438701</v>
      </c>
      <c r="G2651">
        <v>31.631628670018902</v>
      </c>
      <c r="H2651">
        <v>60.037126167338997</v>
      </c>
      <c r="I2651">
        <v>54.740135249706697</v>
      </c>
      <c r="J2651">
        <v>652.53223269276896</v>
      </c>
    </row>
    <row r="2652" spans="1:10">
      <c r="A2652" t="s">
        <v>408</v>
      </c>
      <c r="B2652" t="s">
        <v>144</v>
      </c>
      <c r="C2652" t="s">
        <v>360</v>
      </c>
      <c r="D2652" t="s">
        <v>355</v>
      </c>
      <c r="E2652">
        <v>899.20462534704905</v>
      </c>
      <c r="F2652">
        <v>55.5310888470622</v>
      </c>
      <c r="G2652">
        <v>11.091917450934799</v>
      </c>
      <c r="H2652">
        <v>27.081355275256001</v>
      </c>
      <c r="I2652">
        <v>16.137359966198201</v>
      </c>
      <c r="J2652">
        <v>484.21850804625302</v>
      </c>
    </row>
    <row r="2653" spans="1:10">
      <c r="A2653" t="s">
        <v>408</v>
      </c>
      <c r="B2653" t="s">
        <v>144</v>
      </c>
      <c r="C2653" t="s">
        <v>360</v>
      </c>
      <c r="D2653" t="s">
        <v>356</v>
      </c>
      <c r="E2653">
        <v>899.20462534710703</v>
      </c>
      <c r="F2653">
        <v>56.789030584630297</v>
      </c>
      <c r="G2653">
        <v>11.2768708262741</v>
      </c>
      <c r="H2653">
        <v>27.093291774976301</v>
      </c>
      <c r="I2653">
        <v>19.809072209263402</v>
      </c>
      <c r="J2653">
        <v>578.19564812095803</v>
      </c>
    </row>
    <row r="2654" spans="1:10">
      <c r="A2654" t="s">
        <v>408</v>
      </c>
      <c r="B2654" t="s">
        <v>145</v>
      </c>
      <c r="C2654" t="s">
        <v>359</v>
      </c>
      <c r="D2654" t="s">
        <v>355</v>
      </c>
      <c r="E2654">
        <v>560.19424370809395</v>
      </c>
      <c r="F2654">
        <v>73.151129903482101</v>
      </c>
      <c r="G2654">
        <v>15.415372575731899</v>
      </c>
      <c r="H2654">
        <v>57.8564305070378</v>
      </c>
      <c r="I2654">
        <v>21.2774361849958</v>
      </c>
      <c r="J2654">
        <v>770.60296464219903</v>
      </c>
    </row>
    <row r="2655" spans="1:10">
      <c r="A2655" t="s">
        <v>408</v>
      </c>
      <c r="B2655" t="s">
        <v>145</v>
      </c>
      <c r="C2655" t="s">
        <v>359</v>
      </c>
      <c r="D2655" t="s">
        <v>356</v>
      </c>
      <c r="E2655">
        <v>560.19424370818501</v>
      </c>
      <c r="F2655">
        <v>73.850513316581996</v>
      </c>
      <c r="G2655">
        <v>15.6771241792546</v>
      </c>
      <c r="H2655">
        <v>57.877103900538103</v>
      </c>
      <c r="I2655">
        <v>29.1994172954929</v>
      </c>
      <c r="J2655">
        <v>881.46473612569696</v>
      </c>
    </row>
    <row r="2656" spans="1:10">
      <c r="A2656" t="s">
        <v>408</v>
      </c>
      <c r="B2656" t="s">
        <v>145</v>
      </c>
      <c r="C2656" t="s">
        <v>360</v>
      </c>
      <c r="D2656" t="s">
        <v>355</v>
      </c>
      <c r="E2656">
        <v>246.369340411698</v>
      </c>
      <c r="F2656">
        <v>42.144637427437601</v>
      </c>
      <c r="G2656">
        <v>5.28487523697593</v>
      </c>
      <c r="H2656">
        <v>29.411155821427201</v>
      </c>
      <c r="I2656">
        <v>7.7092803818926896</v>
      </c>
      <c r="J2656">
        <v>599.74392100347904</v>
      </c>
    </row>
    <row r="2657" spans="1:10">
      <c r="A2657" t="s">
        <v>408</v>
      </c>
      <c r="B2657" t="s">
        <v>145</v>
      </c>
      <c r="C2657" t="s">
        <v>360</v>
      </c>
      <c r="D2657" t="s">
        <v>356</v>
      </c>
      <c r="E2657">
        <v>246.36934041178</v>
      </c>
      <c r="F2657">
        <v>43.661708831696899</v>
      </c>
      <c r="G2657">
        <v>5.4488535928712398</v>
      </c>
      <c r="H2657">
        <v>29.4257173680599</v>
      </c>
      <c r="I2657">
        <v>9.9108006653364793</v>
      </c>
      <c r="J2657">
        <v>658.67011946365801</v>
      </c>
    </row>
    <row r="2658" spans="1:10">
      <c r="A2658" t="s">
        <v>408</v>
      </c>
      <c r="B2658" t="s">
        <v>146</v>
      </c>
      <c r="C2658" t="s">
        <v>359</v>
      </c>
      <c r="D2658" t="s">
        <v>355</v>
      </c>
      <c r="E2658">
        <v>1515.12952812001</v>
      </c>
      <c r="F2658">
        <v>154.40901927041901</v>
      </c>
      <c r="G2658">
        <v>57.687189689364899</v>
      </c>
      <c r="H2658">
        <v>107.39386105217601</v>
      </c>
      <c r="I2658">
        <v>74.209917766812694</v>
      </c>
      <c r="J2658">
        <v>1276.0999909136401</v>
      </c>
    </row>
    <row r="2659" spans="1:10">
      <c r="A2659" t="s">
        <v>408</v>
      </c>
      <c r="B2659" t="s">
        <v>146</v>
      </c>
      <c r="C2659" t="s">
        <v>359</v>
      </c>
      <c r="D2659" t="s">
        <v>356</v>
      </c>
      <c r="E2659">
        <v>1515.12952812</v>
      </c>
      <c r="F2659">
        <v>155.250553382318</v>
      </c>
      <c r="G2659">
        <v>58.437277151747097</v>
      </c>
      <c r="H2659">
        <v>107.454811023837</v>
      </c>
      <c r="I2659">
        <v>119.629039069333</v>
      </c>
      <c r="J2659">
        <v>1500.4158322319699</v>
      </c>
    </row>
    <row r="2660" spans="1:10">
      <c r="A2660" t="s">
        <v>408</v>
      </c>
      <c r="B2660" t="s">
        <v>146</v>
      </c>
      <c r="C2660" t="s">
        <v>360</v>
      </c>
      <c r="D2660" t="s">
        <v>355</v>
      </c>
      <c r="E2660">
        <v>1475.7432043252199</v>
      </c>
      <c r="F2660">
        <v>111.246341730325</v>
      </c>
      <c r="G2660">
        <v>21.680665578369901</v>
      </c>
      <c r="H2660">
        <v>63.640182097970197</v>
      </c>
      <c r="I2660">
        <v>28.3591001652774</v>
      </c>
      <c r="J2660">
        <v>1088.4733185612099</v>
      </c>
    </row>
    <row r="2661" spans="1:10">
      <c r="A2661" t="s">
        <v>408</v>
      </c>
      <c r="B2661" t="s">
        <v>146</v>
      </c>
      <c r="C2661" t="s">
        <v>360</v>
      </c>
      <c r="D2661" t="s">
        <v>356</v>
      </c>
      <c r="E2661">
        <v>1475.7432043252199</v>
      </c>
      <c r="F2661">
        <v>112.659418520618</v>
      </c>
      <c r="G2661">
        <v>21.8980978893198</v>
      </c>
      <c r="H2661">
        <v>63.684751827154699</v>
      </c>
      <c r="I2661">
        <v>44.440357966142699</v>
      </c>
      <c r="J2661">
        <v>1268.5308521321199</v>
      </c>
    </row>
    <row r="2662" spans="1:10">
      <c r="A2662" t="s">
        <v>408</v>
      </c>
      <c r="B2662" t="s">
        <v>147</v>
      </c>
      <c r="C2662" t="s">
        <v>359</v>
      </c>
      <c r="D2662" t="s">
        <v>355</v>
      </c>
      <c r="E2662">
        <v>803.76896986839301</v>
      </c>
      <c r="F2662">
        <v>195.74587665640999</v>
      </c>
      <c r="G2662">
        <v>56.516976797966599</v>
      </c>
      <c r="H2662">
        <v>99.712918806408794</v>
      </c>
      <c r="I2662">
        <v>78.293723849680205</v>
      </c>
      <c r="J2662">
        <v>457.79083296992201</v>
      </c>
    </row>
    <row r="2663" spans="1:10">
      <c r="A2663" t="s">
        <v>408</v>
      </c>
      <c r="B2663" t="s">
        <v>147</v>
      </c>
      <c r="C2663" t="s">
        <v>359</v>
      </c>
      <c r="D2663" t="s">
        <v>356</v>
      </c>
      <c r="E2663">
        <v>803.76896986825102</v>
      </c>
      <c r="F2663">
        <v>196.27405852334701</v>
      </c>
      <c r="G2663">
        <v>56.963177412580102</v>
      </c>
      <c r="H2663">
        <v>99.737385437123294</v>
      </c>
      <c r="I2663">
        <v>105.99284678218901</v>
      </c>
      <c r="J2663">
        <v>756.00063717478497</v>
      </c>
    </row>
    <row r="2664" spans="1:10">
      <c r="A2664" t="s">
        <v>408</v>
      </c>
      <c r="B2664" t="s">
        <v>147</v>
      </c>
      <c r="C2664" t="s">
        <v>360</v>
      </c>
      <c r="D2664" t="s">
        <v>355</v>
      </c>
      <c r="E2664">
        <v>868.99047995119201</v>
      </c>
      <c r="F2664">
        <v>150.54301608223301</v>
      </c>
      <c r="G2664">
        <v>20.175153526016999</v>
      </c>
      <c r="H2664">
        <v>54.630116419015998</v>
      </c>
      <c r="I2664">
        <v>28.596748074549801</v>
      </c>
      <c r="J2664">
        <v>367.38303557840197</v>
      </c>
    </row>
    <row r="2665" spans="1:10">
      <c r="A2665" t="s">
        <v>408</v>
      </c>
      <c r="B2665" t="s">
        <v>147</v>
      </c>
      <c r="C2665" t="s">
        <v>360</v>
      </c>
      <c r="D2665" t="s">
        <v>356</v>
      </c>
      <c r="E2665">
        <v>868.99047995107401</v>
      </c>
      <c r="F2665">
        <v>151.497016985844</v>
      </c>
      <c r="G2665">
        <v>20.289551126846899</v>
      </c>
      <c r="H2665">
        <v>54.646061400321003</v>
      </c>
      <c r="I2665">
        <v>37.216296110208603</v>
      </c>
      <c r="J2665">
        <v>630.681623867035</v>
      </c>
    </row>
    <row r="2666" spans="1:10">
      <c r="A2666" t="s">
        <v>408</v>
      </c>
      <c r="B2666" t="s">
        <v>148</v>
      </c>
      <c r="C2666" t="s">
        <v>359</v>
      </c>
      <c r="D2666" t="s">
        <v>355</v>
      </c>
      <c r="E2666">
        <v>1383.65294396067</v>
      </c>
      <c r="F2666">
        <v>103.72968072550201</v>
      </c>
      <c r="G2666">
        <v>52.305356295940101</v>
      </c>
      <c r="H2666">
        <v>33.571630698894701</v>
      </c>
      <c r="I2666">
        <v>78.490069245648201</v>
      </c>
      <c r="J2666">
        <v>197.068676424334</v>
      </c>
    </row>
    <row r="2667" spans="1:10">
      <c r="A2667" t="s">
        <v>408</v>
      </c>
      <c r="B2667" t="s">
        <v>148</v>
      </c>
      <c r="C2667" t="s">
        <v>359</v>
      </c>
      <c r="D2667" t="s">
        <v>356</v>
      </c>
      <c r="E2667">
        <v>1383.65294396063</v>
      </c>
      <c r="F2667">
        <v>104.080169903601</v>
      </c>
      <c r="G2667">
        <v>52.626262269962602</v>
      </c>
      <c r="H2667">
        <v>33.587192901697001</v>
      </c>
      <c r="I2667">
        <v>89.853555162013507</v>
      </c>
      <c r="J2667">
        <v>304.83707303400701</v>
      </c>
    </row>
    <row r="2668" spans="1:10">
      <c r="A2668" t="s">
        <v>408</v>
      </c>
      <c r="B2668" t="s">
        <v>148</v>
      </c>
      <c r="C2668" t="s">
        <v>360</v>
      </c>
      <c r="D2668" t="s">
        <v>355</v>
      </c>
      <c r="E2668">
        <v>2286.9401629925801</v>
      </c>
      <c r="F2668">
        <v>158.033689248798</v>
      </c>
      <c r="G2668">
        <v>21.059252365902299</v>
      </c>
      <c r="H2668">
        <v>16.894806005311398</v>
      </c>
      <c r="I2668">
        <v>32.160336095499801</v>
      </c>
      <c r="J2668">
        <v>293.61110260324</v>
      </c>
    </row>
    <row r="2669" spans="1:10">
      <c r="A2669" t="s">
        <v>408</v>
      </c>
      <c r="B2669" t="s">
        <v>148</v>
      </c>
      <c r="C2669" t="s">
        <v>360</v>
      </c>
      <c r="D2669" t="s">
        <v>356</v>
      </c>
      <c r="E2669">
        <v>2286.9401629924801</v>
      </c>
      <c r="F2669">
        <v>158.94279378353301</v>
      </c>
      <c r="G2669">
        <v>21.146799306885001</v>
      </c>
      <c r="H2669">
        <v>16.907926742924101</v>
      </c>
      <c r="I2669">
        <v>35.562688615033402</v>
      </c>
      <c r="J2669">
        <v>478.96900984363799</v>
      </c>
    </row>
    <row r="2670" spans="1:10">
      <c r="A2670" t="s">
        <v>408</v>
      </c>
      <c r="B2670" t="s">
        <v>149</v>
      </c>
      <c r="C2670" t="s">
        <v>359</v>
      </c>
      <c r="D2670" t="s">
        <v>355</v>
      </c>
      <c r="E2670">
        <v>743.05182267175201</v>
      </c>
      <c r="F2670">
        <v>43.710063260926802</v>
      </c>
      <c r="G2670">
        <v>116.646912860825</v>
      </c>
      <c r="H2670">
        <v>32.850050889767999</v>
      </c>
      <c r="I2670">
        <v>181.710379693194</v>
      </c>
      <c r="J2670">
        <v>113.630795308933</v>
      </c>
    </row>
    <row r="2671" spans="1:10">
      <c r="A2671" t="s">
        <v>408</v>
      </c>
      <c r="B2671" t="s">
        <v>149</v>
      </c>
      <c r="C2671" t="s">
        <v>359</v>
      </c>
      <c r="D2671" t="s">
        <v>356</v>
      </c>
      <c r="E2671">
        <v>743.05182267173097</v>
      </c>
      <c r="F2671">
        <v>44.071115871274102</v>
      </c>
      <c r="G2671">
        <v>116.987972984157</v>
      </c>
      <c r="H2671">
        <v>32.848596764205197</v>
      </c>
      <c r="I2671">
        <v>192.26860303154999</v>
      </c>
      <c r="J2671">
        <v>156.528544982347</v>
      </c>
    </row>
    <row r="2672" spans="1:10">
      <c r="A2672" t="s">
        <v>408</v>
      </c>
      <c r="B2672" t="s">
        <v>149</v>
      </c>
      <c r="C2672" t="s">
        <v>360</v>
      </c>
      <c r="D2672" t="s">
        <v>355</v>
      </c>
      <c r="E2672">
        <v>2106.4257772638798</v>
      </c>
      <c r="F2672">
        <v>124.74714845441</v>
      </c>
      <c r="G2672">
        <v>42.542358755927999</v>
      </c>
      <c r="H2672">
        <v>20.198424820196301</v>
      </c>
      <c r="I2672">
        <v>66.471560138860497</v>
      </c>
      <c r="J2672">
        <v>278.17413034729401</v>
      </c>
    </row>
    <row r="2673" spans="1:10">
      <c r="A2673" t="s">
        <v>408</v>
      </c>
      <c r="B2673" t="s">
        <v>149</v>
      </c>
      <c r="C2673" t="s">
        <v>360</v>
      </c>
      <c r="D2673" t="s">
        <v>356</v>
      </c>
      <c r="E2673">
        <v>2106.4257772638098</v>
      </c>
      <c r="F2673">
        <v>125.761631718469</v>
      </c>
      <c r="G2673">
        <v>42.657668474575601</v>
      </c>
      <c r="H2673">
        <v>20.210227904304201</v>
      </c>
      <c r="I2673">
        <v>69.911188662987897</v>
      </c>
      <c r="J2673">
        <v>426.37208918187702</v>
      </c>
    </row>
    <row r="2674" spans="1:10">
      <c r="A2674" t="s">
        <v>408</v>
      </c>
      <c r="B2674" t="s">
        <v>150</v>
      </c>
      <c r="C2674" t="s">
        <v>359</v>
      </c>
      <c r="D2674" t="s">
        <v>355</v>
      </c>
      <c r="E2674">
        <v>1250.2975938489999</v>
      </c>
      <c r="F2674">
        <v>155.88915575237399</v>
      </c>
      <c r="G2674">
        <v>75.040722452274395</v>
      </c>
      <c r="H2674">
        <v>18.229218263352699</v>
      </c>
      <c r="I2674">
        <v>114.844549839198</v>
      </c>
      <c r="J2674">
        <v>220.29991886894001</v>
      </c>
    </row>
    <row r="2675" spans="1:10">
      <c r="A2675" t="s">
        <v>408</v>
      </c>
      <c r="B2675" t="s">
        <v>150</v>
      </c>
      <c r="C2675" t="s">
        <v>359</v>
      </c>
      <c r="D2675" t="s">
        <v>356</v>
      </c>
      <c r="E2675">
        <v>1250.2975938489501</v>
      </c>
      <c r="F2675">
        <v>156.15746424560899</v>
      </c>
      <c r="G2675">
        <v>75.356063176532302</v>
      </c>
      <c r="H2675">
        <v>18.249066530057899</v>
      </c>
      <c r="I2675">
        <v>126.071906483853</v>
      </c>
      <c r="J2675">
        <v>446.50283725839699</v>
      </c>
    </row>
    <row r="2676" spans="1:10">
      <c r="A2676" t="s">
        <v>408</v>
      </c>
      <c r="B2676" t="s">
        <v>150</v>
      </c>
      <c r="C2676" t="s">
        <v>360</v>
      </c>
      <c r="D2676" t="s">
        <v>355</v>
      </c>
      <c r="E2676">
        <v>2750.9829014249799</v>
      </c>
      <c r="F2676">
        <v>189.97150395330399</v>
      </c>
      <c r="G2676">
        <v>29.046137950452401</v>
      </c>
      <c r="H2676">
        <v>13.775755056297401</v>
      </c>
      <c r="I2676">
        <v>44.821936548807798</v>
      </c>
      <c r="J2676">
        <v>325.87668908826799</v>
      </c>
    </row>
    <row r="2677" spans="1:10">
      <c r="A2677" t="s">
        <v>408</v>
      </c>
      <c r="B2677" t="s">
        <v>150</v>
      </c>
      <c r="C2677" t="s">
        <v>360</v>
      </c>
      <c r="D2677" t="s">
        <v>356</v>
      </c>
      <c r="E2677">
        <v>2750.9829014248899</v>
      </c>
      <c r="F2677">
        <v>191.03821463230801</v>
      </c>
      <c r="G2677">
        <v>29.102350974982201</v>
      </c>
      <c r="H2677">
        <v>13.7820047782162</v>
      </c>
      <c r="I2677">
        <v>48.332024404597497</v>
      </c>
      <c r="J2677">
        <v>566.45860759149002</v>
      </c>
    </row>
    <row r="2678" spans="1:10">
      <c r="A2678" t="s">
        <v>408</v>
      </c>
      <c r="B2678" t="s">
        <v>151</v>
      </c>
      <c r="C2678" t="s">
        <v>359</v>
      </c>
      <c r="D2678" t="s">
        <v>355</v>
      </c>
      <c r="E2678">
        <v>1555.9224829222501</v>
      </c>
      <c r="F2678">
        <v>196.03384559489501</v>
      </c>
      <c r="G2678">
        <v>56.298977837781301</v>
      </c>
      <c r="H2678">
        <v>42.357744856770601</v>
      </c>
      <c r="I2678">
        <v>84.8382800411989</v>
      </c>
      <c r="J2678">
        <v>365.524182370684</v>
      </c>
    </row>
    <row r="2679" spans="1:10">
      <c r="A2679" t="s">
        <v>408</v>
      </c>
      <c r="B2679" t="s">
        <v>151</v>
      </c>
      <c r="C2679" t="s">
        <v>359</v>
      </c>
      <c r="D2679" t="s">
        <v>356</v>
      </c>
      <c r="E2679">
        <v>1555.92248292213</v>
      </c>
      <c r="F2679">
        <v>196.394236993703</v>
      </c>
      <c r="G2679">
        <v>56.647667785632997</v>
      </c>
      <c r="H2679">
        <v>42.376706478961601</v>
      </c>
      <c r="I2679">
        <v>96.270634999435501</v>
      </c>
      <c r="J2679">
        <v>698.08358093501602</v>
      </c>
    </row>
    <row r="2680" spans="1:10">
      <c r="A2680" t="s">
        <v>408</v>
      </c>
      <c r="B2680" t="s">
        <v>151</v>
      </c>
      <c r="C2680" t="s">
        <v>360</v>
      </c>
      <c r="D2680" t="s">
        <v>355</v>
      </c>
      <c r="E2680">
        <v>1323.06265307169</v>
      </c>
      <c r="F2680">
        <v>141.379242873008</v>
      </c>
      <c r="G2680">
        <v>21.571656639668699</v>
      </c>
      <c r="H2680">
        <v>27.2198078396993</v>
      </c>
      <c r="I2680">
        <v>32.994611094490601</v>
      </c>
      <c r="J2680">
        <v>334.14091223616799</v>
      </c>
    </row>
    <row r="2681" spans="1:10">
      <c r="A2681" t="s">
        <v>408</v>
      </c>
      <c r="B2681" t="s">
        <v>151</v>
      </c>
      <c r="C2681" t="s">
        <v>360</v>
      </c>
      <c r="D2681" t="s">
        <v>356</v>
      </c>
      <c r="E2681">
        <v>1323.0626530716099</v>
      </c>
      <c r="F2681">
        <v>142.45866863719201</v>
      </c>
      <c r="G2681">
        <v>21.695163475724801</v>
      </c>
      <c r="H2681">
        <v>27.2349101079941</v>
      </c>
      <c r="I2681">
        <v>36.382291806653001</v>
      </c>
      <c r="J2681">
        <v>584.63529522107694</v>
      </c>
    </row>
    <row r="2682" spans="1:10">
      <c r="A2682" t="s">
        <v>408</v>
      </c>
      <c r="B2682" t="s">
        <v>152</v>
      </c>
      <c r="C2682" t="s">
        <v>359</v>
      </c>
      <c r="D2682" t="s">
        <v>355</v>
      </c>
      <c r="E2682">
        <v>1126.9294687767899</v>
      </c>
      <c r="F2682">
        <v>172.88158061769701</v>
      </c>
      <c r="G2682">
        <v>54.046754661510199</v>
      </c>
      <c r="H2682">
        <v>36.415534489639597</v>
      </c>
      <c r="I2682">
        <v>82.040060386332499</v>
      </c>
      <c r="J2682">
        <v>346.40219032967599</v>
      </c>
    </row>
    <row r="2683" spans="1:10">
      <c r="A2683" t="s">
        <v>408</v>
      </c>
      <c r="B2683" t="s">
        <v>152</v>
      </c>
      <c r="C2683" t="s">
        <v>359</v>
      </c>
      <c r="D2683" t="s">
        <v>356</v>
      </c>
      <c r="E2683">
        <v>1126.9294687768499</v>
      </c>
      <c r="F2683">
        <v>173.26561706336099</v>
      </c>
      <c r="G2683">
        <v>54.3429528547247</v>
      </c>
      <c r="H2683">
        <v>36.434985852875698</v>
      </c>
      <c r="I2683">
        <v>91.656291520420197</v>
      </c>
      <c r="J2683">
        <v>600.11256005868302</v>
      </c>
    </row>
    <row r="2684" spans="1:10">
      <c r="A2684" t="s">
        <v>408</v>
      </c>
      <c r="B2684" t="s">
        <v>152</v>
      </c>
      <c r="C2684" t="s">
        <v>360</v>
      </c>
      <c r="D2684" t="s">
        <v>355</v>
      </c>
      <c r="E2684">
        <v>862.39957137743795</v>
      </c>
      <c r="F2684">
        <v>128.074751580266</v>
      </c>
      <c r="G2684">
        <v>18.424663524106499</v>
      </c>
      <c r="H2684">
        <v>22.508342940503901</v>
      </c>
      <c r="I2684">
        <v>28.081191581238301</v>
      </c>
      <c r="J2684">
        <v>277.80243428118899</v>
      </c>
    </row>
    <row r="2685" spans="1:10">
      <c r="A2685" t="s">
        <v>408</v>
      </c>
      <c r="B2685" t="s">
        <v>152</v>
      </c>
      <c r="C2685" t="s">
        <v>360</v>
      </c>
      <c r="D2685" t="s">
        <v>356</v>
      </c>
      <c r="E2685">
        <v>862.39957137750696</v>
      </c>
      <c r="F2685">
        <v>128.79056333509601</v>
      </c>
      <c r="G2685">
        <v>18.5272167917025</v>
      </c>
      <c r="H2685">
        <v>22.5219222565458</v>
      </c>
      <c r="I2685">
        <v>31.1470524913308</v>
      </c>
      <c r="J2685">
        <v>491.526036935989</v>
      </c>
    </row>
    <row r="2686" spans="1:10">
      <c r="A2686" t="s">
        <v>408</v>
      </c>
      <c r="B2686" t="s">
        <v>153</v>
      </c>
      <c r="C2686" t="s">
        <v>359</v>
      </c>
      <c r="D2686" t="s">
        <v>355</v>
      </c>
      <c r="E2686">
        <v>547.75386319105598</v>
      </c>
      <c r="F2686">
        <v>159.44789279164999</v>
      </c>
      <c r="G2686">
        <v>50.539356637443703</v>
      </c>
      <c r="H2686">
        <v>54.533975602406002</v>
      </c>
      <c r="I2686">
        <v>76.477159258900201</v>
      </c>
      <c r="J2686">
        <v>370.30898772642598</v>
      </c>
    </row>
    <row r="2687" spans="1:10">
      <c r="A2687" t="s">
        <v>408</v>
      </c>
      <c r="B2687" t="s">
        <v>153</v>
      </c>
      <c r="C2687" t="s">
        <v>359</v>
      </c>
      <c r="D2687" t="s">
        <v>356</v>
      </c>
      <c r="E2687">
        <v>547.75386319118002</v>
      </c>
      <c r="F2687">
        <v>159.83734551572999</v>
      </c>
      <c r="G2687">
        <v>50.853939906551098</v>
      </c>
      <c r="H2687">
        <v>54.550882693915703</v>
      </c>
      <c r="I2687">
        <v>86.051220821718999</v>
      </c>
      <c r="J2687">
        <v>648.46262320743801</v>
      </c>
    </row>
    <row r="2688" spans="1:10">
      <c r="A2688" t="s">
        <v>408</v>
      </c>
      <c r="B2688" t="s">
        <v>153</v>
      </c>
      <c r="C2688" t="s">
        <v>360</v>
      </c>
      <c r="D2688" t="s">
        <v>355</v>
      </c>
      <c r="E2688">
        <v>656.77424493969704</v>
      </c>
      <c r="F2688">
        <v>125.918414000013</v>
      </c>
      <c r="G2688">
        <v>20.3905688014977</v>
      </c>
      <c r="H2688">
        <v>25.736298070631602</v>
      </c>
      <c r="I2688">
        <v>31.489378848274399</v>
      </c>
      <c r="J2688">
        <v>342.71773783100798</v>
      </c>
    </row>
    <row r="2689" spans="1:10">
      <c r="A2689" t="s">
        <v>408</v>
      </c>
      <c r="B2689" t="s">
        <v>153</v>
      </c>
      <c r="C2689" t="s">
        <v>360</v>
      </c>
      <c r="D2689" t="s">
        <v>356</v>
      </c>
      <c r="E2689">
        <v>656.77424493979504</v>
      </c>
      <c r="F2689">
        <v>127.047838134239</v>
      </c>
      <c r="G2689">
        <v>20.567158648587899</v>
      </c>
      <c r="H2689">
        <v>25.747424913887901</v>
      </c>
      <c r="I2689">
        <v>34.149244031525797</v>
      </c>
      <c r="J2689">
        <v>563.92620499227496</v>
      </c>
    </row>
    <row r="2690" spans="1:10">
      <c r="A2690" t="s">
        <v>408</v>
      </c>
      <c r="B2690" t="s">
        <v>154</v>
      </c>
      <c r="C2690" t="s">
        <v>359</v>
      </c>
      <c r="D2690" t="s">
        <v>355</v>
      </c>
      <c r="E2690">
        <v>559.86591106853996</v>
      </c>
      <c r="F2690">
        <v>107.328162789833</v>
      </c>
      <c r="G2690">
        <v>27.9111279570756</v>
      </c>
      <c r="H2690">
        <v>28.015199274923798</v>
      </c>
      <c r="I2690">
        <v>40.118270059212499</v>
      </c>
      <c r="J2690">
        <v>1055.52293605302</v>
      </c>
    </row>
    <row r="2691" spans="1:10">
      <c r="A2691" t="s">
        <v>408</v>
      </c>
      <c r="B2691" t="s">
        <v>154</v>
      </c>
      <c r="C2691" t="s">
        <v>359</v>
      </c>
      <c r="D2691" t="s">
        <v>356</v>
      </c>
      <c r="E2691">
        <v>559.86591106865899</v>
      </c>
      <c r="F2691">
        <v>107.669497510241</v>
      </c>
      <c r="G2691">
        <v>28.377619257979401</v>
      </c>
      <c r="H2691">
        <v>28.043449271195701</v>
      </c>
      <c r="I2691">
        <v>50.718125013910999</v>
      </c>
      <c r="J2691">
        <v>1236.5447571843299</v>
      </c>
    </row>
    <row r="2692" spans="1:10">
      <c r="A2692" t="s">
        <v>408</v>
      </c>
      <c r="B2692" t="s">
        <v>154</v>
      </c>
      <c r="C2692" t="s">
        <v>360</v>
      </c>
      <c r="D2692" t="s">
        <v>355</v>
      </c>
      <c r="E2692">
        <v>203.153589677913</v>
      </c>
      <c r="F2692">
        <v>36.992033486049102</v>
      </c>
      <c r="G2692">
        <v>16.6162590432222</v>
      </c>
      <c r="H2692">
        <v>19.867837232072201</v>
      </c>
      <c r="I2692">
        <v>23.495424592529499</v>
      </c>
      <c r="J2692">
        <v>367.23966254042102</v>
      </c>
    </row>
    <row r="2693" spans="1:10">
      <c r="A2693" t="s">
        <v>408</v>
      </c>
      <c r="B2693" t="s">
        <v>154</v>
      </c>
      <c r="C2693" t="s">
        <v>360</v>
      </c>
      <c r="D2693" t="s">
        <v>356</v>
      </c>
      <c r="E2693">
        <v>203.153589677957</v>
      </c>
      <c r="F2693">
        <v>37.113837453411598</v>
      </c>
      <c r="G2693">
        <v>17.1275239311483</v>
      </c>
      <c r="H2693">
        <v>19.889374494935399</v>
      </c>
      <c r="I2693">
        <v>30.8380156342091</v>
      </c>
      <c r="J2693">
        <v>430.99997534776298</v>
      </c>
    </row>
    <row r="2694" spans="1:10">
      <c r="A2694" t="s">
        <v>408</v>
      </c>
      <c r="B2694" t="s">
        <v>155</v>
      </c>
      <c r="C2694" t="s">
        <v>359</v>
      </c>
      <c r="D2694" t="s">
        <v>355</v>
      </c>
      <c r="E2694">
        <v>403.47890494734702</v>
      </c>
      <c r="F2694">
        <v>113.61614217423001</v>
      </c>
      <c r="G2694">
        <v>25.1949584295132</v>
      </c>
      <c r="H2694">
        <v>53.969313170082401</v>
      </c>
      <c r="I2694">
        <v>35.787166083901397</v>
      </c>
      <c r="J2694">
        <v>971.76301234794698</v>
      </c>
    </row>
    <row r="2695" spans="1:10">
      <c r="A2695" t="s">
        <v>408</v>
      </c>
      <c r="B2695" t="s">
        <v>155</v>
      </c>
      <c r="C2695" t="s">
        <v>359</v>
      </c>
      <c r="D2695" t="s">
        <v>356</v>
      </c>
      <c r="E2695">
        <v>403.47890494749902</v>
      </c>
      <c r="F2695">
        <v>113.919687058154</v>
      </c>
      <c r="G2695">
        <v>25.677585637593399</v>
      </c>
      <c r="H2695">
        <v>53.992952985580303</v>
      </c>
      <c r="I2695">
        <v>46.468545862480497</v>
      </c>
      <c r="J2695">
        <v>1173.3927185130599</v>
      </c>
    </row>
    <row r="2696" spans="1:10">
      <c r="A2696" t="s">
        <v>408</v>
      </c>
      <c r="B2696" t="s">
        <v>155</v>
      </c>
      <c r="C2696" t="s">
        <v>360</v>
      </c>
      <c r="D2696" t="s">
        <v>355</v>
      </c>
      <c r="E2696">
        <v>144.303680808781</v>
      </c>
      <c r="F2696">
        <v>41.0261909937092</v>
      </c>
      <c r="G2696">
        <v>15.8072059630151</v>
      </c>
      <c r="H2696">
        <v>25.592255651367999</v>
      </c>
      <c r="I2696">
        <v>22.198668113471101</v>
      </c>
      <c r="J2696">
        <v>343.06666779285001</v>
      </c>
    </row>
    <row r="2697" spans="1:10">
      <c r="A2697" t="s">
        <v>408</v>
      </c>
      <c r="B2697" t="s">
        <v>155</v>
      </c>
      <c r="C2697" t="s">
        <v>360</v>
      </c>
      <c r="D2697" t="s">
        <v>356</v>
      </c>
      <c r="E2697">
        <v>144.303680808835</v>
      </c>
      <c r="F2697">
        <v>41.169631483020702</v>
      </c>
      <c r="G2697">
        <v>16.330290138472801</v>
      </c>
      <c r="H2697">
        <v>25.608925389966899</v>
      </c>
      <c r="I2697">
        <v>29.580363248453398</v>
      </c>
      <c r="J2697">
        <v>411.41857797042297</v>
      </c>
    </row>
    <row r="2698" spans="1:10">
      <c r="A2698" t="s">
        <v>408</v>
      </c>
      <c r="B2698" t="s">
        <v>156</v>
      </c>
      <c r="C2698" t="s">
        <v>359</v>
      </c>
      <c r="D2698" t="s">
        <v>355</v>
      </c>
      <c r="E2698">
        <v>874.95401957113302</v>
      </c>
      <c r="F2698">
        <v>120.949961621996</v>
      </c>
      <c r="G2698">
        <v>21.395657139976599</v>
      </c>
      <c r="H2698">
        <v>31.261131426929001</v>
      </c>
      <c r="I2698">
        <v>29.896397650018098</v>
      </c>
      <c r="J2698">
        <v>1044.7004217374499</v>
      </c>
    </row>
    <row r="2699" spans="1:10">
      <c r="A2699" t="s">
        <v>408</v>
      </c>
      <c r="B2699" t="s">
        <v>156</v>
      </c>
      <c r="C2699" t="s">
        <v>359</v>
      </c>
      <c r="D2699" t="s">
        <v>356</v>
      </c>
      <c r="E2699">
        <v>874.95401957099602</v>
      </c>
      <c r="F2699">
        <v>121.304104010006</v>
      </c>
      <c r="G2699">
        <v>21.7968134879196</v>
      </c>
      <c r="H2699">
        <v>31.2887979694755</v>
      </c>
      <c r="I2699">
        <v>40.091353938345698</v>
      </c>
      <c r="J2699">
        <v>1251.29437140857</v>
      </c>
    </row>
    <row r="2700" spans="1:10">
      <c r="A2700" t="s">
        <v>408</v>
      </c>
      <c r="B2700" t="s">
        <v>156</v>
      </c>
      <c r="C2700" t="s">
        <v>360</v>
      </c>
      <c r="D2700" t="s">
        <v>355</v>
      </c>
      <c r="E2700">
        <v>355.02225783150197</v>
      </c>
      <c r="F2700">
        <v>42.489528135055302</v>
      </c>
      <c r="G2700">
        <v>11.912496133165901</v>
      </c>
      <c r="H2700">
        <v>20.111386743682399</v>
      </c>
      <c r="I2700">
        <v>15.711106763136801</v>
      </c>
      <c r="J2700">
        <v>362.15063876170899</v>
      </c>
    </row>
    <row r="2701" spans="1:10">
      <c r="A2701" t="s">
        <v>408</v>
      </c>
      <c r="B2701" t="s">
        <v>156</v>
      </c>
      <c r="C2701" t="s">
        <v>360</v>
      </c>
      <c r="D2701" t="s">
        <v>356</v>
      </c>
      <c r="E2701">
        <v>355.02225783146099</v>
      </c>
      <c r="F2701">
        <v>42.620387759648899</v>
      </c>
      <c r="G2701">
        <v>12.8029702964522</v>
      </c>
      <c r="H2701">
        <v>20.128869594152501</v>
      </c>
      <c r="I2701">
        <v>24.1956319846696</v>
      </c>
      <c r="J2701">
        <v>437.26388534625102</v>
      </c>
    </row>
    <row r="2702" spans="1:10">
      <c r="A2702" t="s">
        <v>408</v>
      </c>
      <c r="B2702" t="s">
        <v>157</v>
      </c>
      <c r="C2702" t="s">
        <v>359</v>
      </c>
      <c r="D2702" t="s">
        <v>355</v>
      </c>
      <c r="E2702">
        <v>1045.9346406617201</v>
      </c>
      <c r="F2702">
        <v>125.88644874548299</v>
      </c>
      <c r="G2702">
        <v>12.0504242673432</v>
      </c>
      <c r="H2702">
        <v>56.857451278814601</v>
      </c>
      <c r="I2702">
        <v>15.2284296179075</v>
      </c>
      <c r="J2702">
        <v>962.12054174861896</v>
      </c>
    </row>
    <row r="2703" spans="1:10">
      <c r="A2703" t="s">
        <v>408</v>
      </c>
      <c r="B2703" t="s">
        <v>157</v>
      </c>
      <c r="C2703" t="s">
        <v>359</v>
      </c>
      <c r="D2703" t="s">
        <v>356</v>
      </c>
      <c r="E2703">
        <v>1045.93464066158</v>
      </c>
      <c r="F2703">
        <v>126.203991672114</v>
      </c>
      <c r="G2703">
        <v>12.5073467474519</v>
      </c>
      <c r="H2703">
        <v>56.881561994406901</v>
      </c>
      <c r="I2703">
        <v>25.646778059832801</v>
      </c>
      <c r="J2703">
        <v>1187.0482326011499</v>
      </c>
    </row>
    <row r="2704" spans="1:10">
      <c r="A2704" t="s">
        <v>408</v>
      </c>
      <c r="B2704" t="s">
        <v>157</v>
      </c>
      <c r="C2704" t="s">
        <v>360</v>
      </c>
      <c r="D2704" t="s">
        <v>355</v>
      </c>
      <c r="E2704">
        <v>370.30070925330102</v>
      </c>
      <c r="F2704">
        <v>44.313308282837497</v>
      </c>
      <c r="G2704">
        <v>10.6287043617211</v>
      </c>
      <c r="H2704">
        <v>26.121577421440598</v>
      </c>
      <c r="I2704">
        <v>13.4801614656462</v>
      </c>
      <c r="J2704">
        <v>340.497256386902</v>
      </c>
    </row>
    <row r="2705" spans="1:10">
      <c r="A2705" t="s">
        <v>408</v>
      </c>
      <c r="B2705" t="s">
        <v>157</v>
      </c>
      <c r="C2705" t="s">
        <v>360</v>
      </c>
      <c r="D2705" t="s">
        <v>356</v>
      </c>
      <c r="E2705">
        <v>370.30070925325703</v>
      </c>
      <c r="F2705">
        <v>44.445692964278997</v>
      </c>
      <c r="G2705">
        <v>11.6201214034757</v>
      </c>
      <c r="H2705">
        <v>26.134586359856101</v>
      </c>
      <c r="I2705">
        <v>22.408788535122898</v>
      </c>
      <c r="J2705">
        <v>414.80205381443801</v>
      </c>
    </row>
    <row r="2706" spans="1:10">
      <c r="A2706" t="s">
        <v>408</v>
      </c>
      <c r="B2706" t="s">
        <v>158</v>
      </c>
      <c r="C2706" t="s">
        <v>359</v>
      </c>
      <c r="D2706" t="s">
        <v>355</v>
      </c>
      <c r="E2706">
        <v>10143.252681010301</v>
      </c>
      <c r="F2706">
        <v>3100.88868651963</v>
      </c>
      <c r="G2706">
        <v>2548.5620142308599</v>
      </c>
      <c r="H2706">
        <v>5938.7291003945602</v>
      </c>
      <c r="I2706">
        <v>29607.009705556899</v>
      </c>
      <c r="J2706">
        <v>43420.266692612196</v>
      </c>
    </row>
    <row r="2707" spans="1:10">
      <c r="A2707" t="s">
        <v>408</v>
      </c>
      <c r="B2707" t="s">
        <v>158</v>
      </c>
      <c r="C2707" t="s">
        <v>359</v>
      </c>
      <c r="D2707" t="s">
        <v>356</v>
      </c>
      <c r="E2707">
        <v>10143.252681006999</v>
      </c>
      <c r="F2707">
        <v>3105.0976255332098</v>
      </c>
      <c r="G2707">
        <v>2553.01712455609</v>
      </c>
      <c r="H2707">
        <v>5943.0409915658302</v>
      </c>
      <c r="I2707">
        <v>34402.888877357102</v>
      </c>
      <c r="J2707">
        <v>47835.3809487404</v>
      </c>
    </row>
    <row r="2708" spans="1:10">
      <c r="A2708" t="s">
        <v>408</v>
      </c>
      <c r="B2708" t="s">
        <v>158</v>
      </c>
      <c r="C2708" t="s">
        <v>360</v>
      </c>
      <c r="D2708" t="s">
        <v>355</v>
      </c>
      <c r="E2708">
        <v>7004.0584128043101</v>
      </c>
      <c r="F2708">
        <v>3339.9745116378999</v>
      </c>
      <c r="G2708">
        <v>956.48263509839001</v>
      </c>
      <c r="H2708">
        <v>6029.9064092298204</v>
      </c>
      <c r="I2708">
        <v>14916.015001649501</v>
      </c>
      <c r="J2708">
        <v>62509.228111746699</v>
      </c>
    </row>
    <row r="2709" spans="1:10">
      <c r="A2709" t="s">
        <v>408</v>
      </c>
      <c r="B2709" t="s">
        <v>158</v>
      </c>
      <c r="C2709" t="s">
        <v>360</v>
      </c>
      <c r="D2709" t="s">
        <v>356</v>
      </c>
      <c r="E2709">
        <v>7004.0584128054497</v>
      </c>
      <c r="F2709">
        <v>3355.64992769029</v>
      </c>
      <c r="G2709">
        <v>960.82184126498896</v>
      </c>
      <c r="H2709">
        <v>6030.5183107036901</v>
      </c>
      <c r="I2709">
        <v>16144.290374099201</v>
      </c>
      <c r="J2709">
        <v>66081.024261280007</v>
      </c>
    </row>
    <row r="2710" spans="1:10">
      <c r="A2710" t="s">
        <v>408</v>
      </c>
      <c r="B2710" t="s">
        <v>159</v>
      </c>
      <c r="C2710" t="s">
        <v>359</v>
      </c>
      <c r="D2710" t="s">
        <v>355</v>
      </c>
      <c r="E2710">
        <v>3843.8817773842802</v>
      </c>
      <c r="F2710">
        <v>1194.0490052120499</v>
      </c>
      <c r="G2710">
        <v>692.21840192811305</v>
      </c>
      <c r="H2710">
        <v>2518.03592348761</v>
      </c>
      <c r="I2710">
        <v>3164.3688628618202</v>
      </c>
      <c r="J2710">
        <v>11005.0504349165</v>
      </c>
    </row>
    <row r="2711" spans="1:10">
      <c r="A2711" t="s">
        <v>408</v>
      </c>
      <c r="B2711" t="s">
        <v>159</v>
      </c>
      <c r="C2711" t="s">
        <v>359</v>
      </c>
      <c r="D2711" t="s">
        <v>356</v>
      </c>
      <c r="E2711">
        <v>3843.8817773842202</v>
      </c>
      <c r="F2711">
        <v>1195.1540429556101</v>
      </c>
      <c r="G2711">
        <v>693.37712776276805</v>
      </c>
      <c r="H2711">
        <v>2518.7240236375801</v>
      </c>
      <c r="I2711">
        <v>4523.9190975473903</v>
      </c>
      <c r="J2711">
        <v>13167.769039888801</v>
      </c>
    </row>
    <row r="2712" spans="1:10">
      <c r="A2712" t="s">
        <v>408</v>
      </c>
      <c r="B2712" t="s">
        <v>159</v>
      </c>
      <c r="C2712" t="s">
        <v>360</v>
      </c>
      <c r="D2712" t="s">
        <v>355</v>
      </c>
      <c r="E2712">
        <v>1378.3023272334401</v>
      </c>
      <c r="F2712">
        <v>944.53945693315097</v>
      </c>
      <c r="G2712">
        <v>255.95834669290201</v>
      </c>
      <c r="H2712">
        <v>1424.1087236342801</v>
      </c>
      <c r="I2712">
        <v>1419.24066448546</v>
      </c>
      <c r="J2712">
        <v>15219.6645055678</v>
      </c>
    </row>
    <row r="2713" spans="1:10">
      <c r="A2713" t="s">
        <v>408</v>
      </c>
      <c r="B2713" t="s">
        <v>159</v>
      </c>
      <c r="C2713" t="s">
        <v>360</v>
      </c>
      <c r="D2713" t="s">
        <v>356</v>
      </c>
      <c r="E2713">
        <v>1378.3023272333901</v>
      </c>
      <c r="F2713">
        <v>951.14091708691296</v>
      </c>
      <c r="G2713">
        <v>255.999333560324</v>
      </c>
      <c r="H2713">
        <v>1424.7623810259399</v>
      </c>
      <c r="I2713">
        <v>1881.1608368125801</v>
      </c>
      <c r="J2713">
        <v>16129.9876048593</v>
      </c>
    </row>
    <row r="2714" spans="1:10">
      <c r="A2714" t="s">
        <v>408</v>
      </c>
      <c r="B2714" t="s">
        <v>160</v>
      </c>
      <c r="C2714" t="s">
        <v>359</v>
      </c>
      <c r="D2714" t="s">
        <v>355</v>
      </c>
      <c r="E2714">
        <v>7555.1247794166602</v>
      </c>
      <c r="F2714">
        <v>1922.83451945509</v>
      </c>
      <c r="G2714">
        <v>731.38048917490198</v>
      </c>
      <c r="H2714">
        <v>3514.1134077963002</v>
      </c>
      <c r="I2714">
        <v>11430.6095248733</v>
      </c>
      <c r="J2714">
        <v>24058.696585031299</v>
      </c>
    </row>
    <row r="2715" spans="1:10">
      <c r="A2715" t="s">
        <v>408</v>
      </c>
      <c r="B2715" t="s">
        <v>160</v>
      </c>
      <c r="C2715" t="s">
        <v>359</v>
      </c>
      <c r="D2715" t="s">
        <v>356</v>
      </c>
      <c r="E2715">
        <v>7555.1247794166402</v>
      </c>
      <c r="F2715">
        <v>1925.44492196029</v>
      </c>
      <c r="G2715">
        <v>735.60110090297906</v>
      </c>
      <c r="H2715">
        <v>3516.70181844123</v>
      </c>
      <c r="I2715">
        <v>12285.2078287489</v>
      </c>
      <c r="J2715">
        <v>26586.003814890999</v>
      </c>
    </row>
    <row r="2716" spans="1:10">
      <c r="A2716" t="s">
        <v>408</v>
      </c>
      <c r="B2716" t="s">
        <v>160</v>
      </c>
      <c r="C2716" t="s">
        <v>360</v>
      </c>
      <c r="D2716" t="s">
        <v>355</v>
      </c>
      <c r="E2716">
        <v>5493.0723560590204</v>
      </c>
      <c r="F2716">
        <v>2411.6960099911498</v>
      </c>
      <c r="G2716">
        <v>768.07696939800906</v>
      </c>
      <c r="H2716">
        <v>4951.1513724125498</v>
      </c>
      <c r="I2716">
        <v>15936.5602694224</v>
      </c>
      <c r="J2716">
        <v>43036.3725917993</v>
      </c>
    </row>
    <row r="2717" spans="1:10">
      <c r="A2717" t="s">
        <v>408</v>
      </c>
      <c r="B2717" t="s">
        <v>160</v>
      </c>
      <c r="C2717" t="s">
        <v>360</v>
      </c>
      <c r="D2717" t="s">
        <v>356</v>
      </c>
      <c r="E2717">
        <v>5493.0723560590604</v>
      </c>
      <c r="F2717">
        <v>2422.3052851484899</v>
      </c>
      <c r="G2717">
        <v>771.780709916766</v>
      </c>
      <c r="H2717">
        <v>4953.7455377486804</v>
      </c>
      <c r="I2717">
        <v>16613.398013342499</v>
      </c>
      <c r="J2717">
        <v>45521.539755898099</v>
      </c>
    </row>
    <row r="2718" spans="1:10">
      <c r="A2718" t="s">
        <v>409</v>
      </c>
      <c r="B2718" t="s">
        <v>136</v>
      </c>
      <c r="C2718" t="s">
        <v>359</v>
      </c>
      <c r="D2718" t="s">
        <v>355</v>
      </c>
      <c r="E2718">
        <v>271.46385597640602</v>
      </c>
      <c r="F2718">
        <v>78.573099718804897</v>
      </c>
      <c r="G2718">
        <v>21.6810262369249</v>
      </c>
      <c r="H2718">
        <v>49.367479814860999</v>
      </c>
      <c r="I2718">
        <v>26.322119525195301</v>
      </c>
      <c r="J2718">
        <v>900.98676174848197</v>
      </c>
    </row>
    <row r="2719" spans="1:10">
      <c r="A2719" t="s">
        <v>409</v>
      </c>
      <c r="B2719" t="s">
        <v>136</v>
      </c>
      <c r="C2719" t="s">
        <v>359</v>
      </c>
      <c r="D2719" t="s">
        <v>356</v>
      </c>
      <c r="E2719">
        <v>271.46385597638999</v>
      </c>
      <c r="F2719">
        <v>79.490790471636998</v>
      </c>
      <c r="G2719">
        <v>22.125848451793999</v>
      </c>
      <c r="H2719">
        <v>49.3896575993654</v>
      </c>
      <c r="I2719">
        <v>45.898700290125603</v>
      </c>
      <c r="J2719">
        <v>1026.33515812473</v>
      </c>
    </row>
    <row r="2720" spans="1:10">
      <c r="A2720" t="s">
        <v>409</v>
      </c>
      <c r="B2720" t="s">
        <v>136</v>
      </c>
      <c r="C2720" t="s">
        <v>360</v>
      </c>
      <c r="D2720" t="s">
        <v>355</v>
      </c>
      <c r="E2720">
        <v>247.64595441004201</v>
      </c>
      <c r="F2720">
        <v>43.900493936751097</v>
      </c>
      <c r="G2720">
        <v>7.9137379141570401</v>
      </c>
      <c r="H2720">
        <v>27.1275741309781</v>
      </c>
      <c r="I2720">
        <v>9.7539165754514396</v>
      </c>
      <c r="J2720">
        <v>557.53533403311201</v>
      </c>
    </row>
    <row r="2721" spans="1:10">
      <c r="A2721" t="s">
        <v>409</v>
      </c>
      <c r="B2721" t="s">
        <v>136</v>
      </c>
      <c r="C2721" t="s">
        <v>360</v>
      </c>
      <c r="D2721" t="s">
        <v>356</v>
      </c>
      <c r="E2721">
        <v>247.645954409994</v>
      </c>
      <c r="F2721">
        <v>44.724805736261402</v>
      </c>
      <c r="G2721">
        <v>8.0384077913652003</v>
      </c>
      <c r="H2721">
        <v>27.142028212853901</v>
      </c>
      <c r="I2721">
        <v>16.618497492869501</v>
      </c>
      <c r="J2721">
        <v>632.822848255537</v>
      </c>
    </row>
    <row r="2722" spans="1:10">
      <c r="A2722" t="s">
        <v>409</v>
      </c>
      <c r="B2722" t="s">
        <v>137</v>
      </c>
      <c r="C2722" t="s">
        <v>359</v>
      </c>
      <c r="D2722" t="s">
        <v>355</v>
      </c>
      <c r="E2722">
        <v>493.98040779729098</v>
      </c>
      <c r="F2722">
        <v>30.5625768729833</v>
      </c>
      <c r="G2722">
        <v>42.774121563719902</v>
      </c>
      <c r="H2722">
        <v>28.337273679708701</v>
      </c>
      <c r="I2722">
        <v>59.381720285507498</v>
      </c>
      <c r="J2722">
        <v>230.05887155531099</v>
      </c>
    </row>
    <row r="2723" spans="1:10">
      <c r="A2723" t="s">
        <v>409</v>
      </c>
      <c r="B2723" t="s">
        <v>137</v>
      </c>
      <c r="C2723" t="s">
        <v>359</v>
      </c>
      <c r="D2723" t="s">
        <v>356</v>
      </c>
      <c r="E2723">
        <v>493.98040779727103</v>
      </c>
      <c r="F2723">
        <v>30.919369008329699</v>
      </c>
      <c r="G2723">
        <v>43.206588058789499</v>
      </c>
      <c r="H2723">
        <v>28.3612503107768</v>
      </c>
      <c r="I2723">
        <v>79.148636433597602</v>
      </c>
      <c r="J2723">
        <v>280.58826165186701</v>
      </c>
    </row>
    <row r="2724" spans="1:10">
      <c r="A2724" t="s">
        <v>409</v>
      </c>
      <c r="B2724" t="s">
        <v>137</v>
      </c>
      <c r="C2724" t="s">
        <v>360</v>
      </c>
      <c r="D2724" t="s">
        <v>355</v>
      </c>
      <c r="E2724">
        <v>920.07626240801596</v>
      </c>
      <c r="F2724">
        <v>43.212995163873799</v>
      </c>
      <c r="G2724">
        <v>16.109601127195301</v>
      </c>
      <c r="H2724">
        <v>18.747753244955</v>
      </c>
      <c r="I2724">
        <v>22.530157525023601</v>
      </c>
      <c r="J2724">
        <v>352.13987778481902</v>
      </c>
    </row>
    <row r="2725" spans="1:10">
      <c r="A2725" t="s">
        <v>409</v>
      </c>
      <c r="B2725" t="s">
        <v>137</v>
      </c>
      <c r="C2725" t="s">
        <v>360</v>
      </c>
      <c r="D2725" t="s">
        <v>356</v>
      </c>
      <c r="E2725">
        <v>920.076262407988</v>
      </c>
      <c r="F2725">
        <v>44.119791565531798</v>
      </c>
      <c r="G2725">
        <v>16.240706735341298</v>
      </c>
      <c r="H2725">
        <v>18.765401040288499</v>
      </c>
      <c r="I2725">
        <v>29.609500035714799</v>
      </c>
      <c r="J2725">
        <v>431.97607147718298</v>
      </c>
    </row>
    <row r="2726" spans="1:10">
      <c r="A2726" t="s">
        <v>409</v>
      </c>
      <c r="B2726" t="s">
        <v>138</v>
      </c>
      <c r="C2726" t="s">
        <v>359</v>
      </c>
      <c r="D2726" t="s">
        <v>355</v>
      </c>
      <c r="E2726">
        <v>280.10677686386998</v>
      </c>
      <c r="F2726">
        <v>16.082784689513598</v>
      </c>
      <c r="G2726">
        <v>48.353001321990398</v>
      </c>
      <c r="H2726">
        <v>35.350285005129798</v>
      </c>
      <c r="I2726">
        <v>68.304999705382102</v>
      </c>
      <c r="J2726">
        <v>138.24769483880101</v>
      </c>
    </row>
    <row r="2727" spans="1:10">
      <c r="A2727" t="s">
        <v>409</v>
      </c>
      <c r="B2727" t="s">
        <v>138</v>
      </c>
      <c r="C2727" t="s">
        <v>359</v>
      </c>
      <c r="D2727" t="s">
        <v>356</v>
      </c>
      <c r="E2727">
        <v>280.10677686385799</v>
      </c>
      <c r="F2727">
        <v>16.401632670242599</v>
      </c>
      <c r="G2727">
        <v>48.783759555037904</v>
      </c>
      <c r="H2727">
        <v>35.373111028520903</v>
      </c>
      <c r="I2727">
        <v>87.9498203780621</v>
      </c>
      <c r="J2727">
        <v>167.97656272875901</v>
      </c>
    </row>
    <row r="2728" spans="1:10">
      <c r="A2728" t="s">
        <v>409</v>
      </c>
      <c r="B2728" t="s">
        <v>138</v>
      </c>
      <c r="C2728" t="s">
        <v>360</v>
      </c>
      <c r="D2728" t="s">
        <v>355</v>
      </c>
      <c r="E2728">
        <v>784.71526657545996</v>
      </c>
      <c r="F2728">
        <v>37.8101125562155</v>
      </c>
      <c r="G2728">
        <v>18.2406946644277</v>
      </c>
      <c r="H2728">
        <v>20.864700859334601</v>
      </c>
      <c r="I2728">
        <v>25.933453756527701</v>
      </c>
      <c r="J2728">
        <v>348.34737192662902</v>
      </c>
    </row>
    <row r="2729" spans="1:10">
      <c r="A2729" t="s">
        <v>409</v>
      </c>
      <c r="B2729" t="s">
        <v>138</v>
      </c>
      <c r="C2729" t="s">
        <v>360</v>
      </c>
      <c r="D2729" t="s">
        <v>356</v>
      </c>
      <c r="E2729">
        <v>784.71526657543404</v>
      </c>
      <c r="F2729">
        <v>38.827275302498798</v>
      </c>
      <c r="G2729">
        <v>18.370460946934401</v>
      </c>
      <c r="H2729">
        <v>20.881437101600699</v>
      </c>
      <c r="I2729">
        <v>32.973114045590499</v>
      </c>
      <c r="J2729">
        <v>413.482336402138</v>
      </c>
    </row>
    <row r="2730" spans="1:10">
      <c r="A2730" t="s">
        <v>409</v>
      </c>
      <c r="B2730" t="s">
        <v>139</v>
      </c>
      <c r="C2730" t="s">
        <v>359</v>
      </c>
      <c r="D2730" t="s">
        <v>355</v>
      </c>
      <c r="E2730">
        <v>512.67278369050598</v>
      </c>
      <c r="F2730">
        <v>47.003123500713102</v>
      </c>
      <c r="G2730">
        <v>42.3425894651308</v>
      </c>
      <c r="H2730">
        <v>28.192349967874598</v>
      </c>
      <c r="I2730">
        <v>58.668385116039403</v>
      </c>
      <c r="J2730">
        <v>293.86064122226497</v>
      </c>
    </row>
    <row r="2731" spans="1:10">
      <c r="A2731" t="s">
        <v>409</v>
      </c>
      <c r="B2731" t="s">
        <v>139</v>
      </c>
      <c r="C2731" t="s">
        <v>359</v>
      </c>
      <c r="D2731" t="s">
        <v>356</v>
      </c>
      <c r="E2731">
        <v>512.672783690458</v>
      </c>
      <c r="F2731">
        <v>47.272936507342997</v>
      </c>
      <c r="G2731">
        <v>42.771759439726303</v>
      </c>
      <c r="H2731">
        <v>28.216483435771</v>
      </c>
      <c r="I2731">
        <v>78.480738052208594</v>
      </c>
      <c r="J2731">
        <v>395.88633958124302</v>
      </c>
    </row>
    <row r="2732" spans="1:10">
      <c r="A2732" t="s">
        <v>409</v>
      </c>
      <c r="B2732" t="s">
        <v>139</v>
      </c>
      <c r="C2732" t="s">
        <v>360</v>
      </c>
      <c r="D2732" t="s">
        <v>355</v>
      </c>
      <c r="E2732">
        <v>1068.98968943408</v>
      </c>
      <c r="F2732">
        <v>51.611221889417799</v>
      </c>
      <c r="G2732">
        <v>15.9116108888459</v>
      </c>
      <c r="H2732">
        <v>18.642268672434302</v>
      </c>
      <c r="I2732">
        <v>22.202226531243699</v>
      </c>
      <c r="J2732">
        <v>399.32348931199402</v>
      </c>
    </row>
    <row r="2733" spans="1:10">
      <c r="A2733" t="s">
        <v>409</v>
      </c>
      <c r="B2733" t="s">
        <v>139</v>
      </c>
      <c r="C2733" t="s">
        <v>360</v>
      </c>
      <c r="D2733" t="s">
        <v>356</v>
      </c>
      <c r="E2733">
        <v>1068.98968943402</v>
      </c>
      <c r="F2733">
        <v>52.675153138911703</v>
      </c>
      <c r="G2733">
        <v>16.0410636739201</v>
      </c>
      <c r="H2733">
        <v>18.659634635287699</v>
      </c>
      <c r="I2733">
        <v>29.303026584027801</v>
      </c>
      <c r="J2733">
        <v>500.90046091105501</v>
      </c>
    </row>
    <row r="2734" spans="1:10">
      <c r="A2734" t="s">
        <v>409</v>
      </c>
      <c r="B2734" t="s">
        <v>140</v>
      </c>
      <c r="C2734" t="s">
        <v>359</v>
      </c>
      <c r="D2734" t="s">
        <v>355</v>
      </c>
      <c r="E2734">
        <v>1122.6587573070599</v>
      </c>
      <c r="F2734">
        <v>85.105856746029005</v>
      </c>
      <c r="G2734">
        <v>39.8117156753448</v>
      </c>
      <c r="H2734">
        <v>30.520003850107202</v>
      </c>
      <c r="I2734">
        <v>54.707847123651597</v>
      </c>
      <c r="J2734">
        <v>552.17225338569006</v>
      </c>
    </row>
    <row r="2735" spans="1:10">
      <c r="A2735" t="s">
        <v>409</v>
      </c>
      <c r="B2735" t="s">
        <v>140</v>
      </c>
      <c r="C2735" t="s">
        <v>359</v>
      </c>
      <c r="D2735" t="s">
        <v>356</v>
      </c>
      <c r="E2735">
        <v>1122.6587573069701</v>
      </c>
      <c r="F2735">
        <v>85.533918222367603</v>
      </c>
      <c r="G2735">
        <v>40.251219271975103</v>
      </c>
      <c r="H2735">
        <v>30.543254344781701</v>
      </c>
      <c r="I2735">
        <v>74.451187414795498</v>
      </c>
      <c r="J2735">
        <v>729.82791730082101</v>
      </c>
    </row>
    <row r="2736" spans="1:10">
      <c r="A2736" t="s">
        <v>409</v>
      </c>
      <c r="B2736" t="s">
        <v>140</v>
      </c>
      <c r="C2736" t="s">
        <v>360</v>
      </c>
      <c r="D2736" t="s">
        <v>355</v>
      </c>
      <c r="E2736">
        <v>1007.76898222056</v>
      </c>
      <c r="F2736">
        <v>61.0465843545607</v>
      </c>
      <c r="G2736">
        <v>14.8480731367901</v>
      </c>
      <c r="H2736">
        <v>19.961483482249999</v>
      </c>
      <c r="I2736">
        <v>20.531376496449798</v>
      </c>
      <c r="J2736">
        <v>498.83931028443698</v>
      </c>
    </row>
    <row r="2737" spans="1:10">
      <c r="A2737" t="s">
        <v>409</v>
      </c>
      <c r="B2737" t="s">
        <v>140</v>
      </c>
      <c r="C2737" t="s">
        <v>360</v>
      </c>
      <c r="D2737" t="s">
        <v>356</v>
      </c>
      <c r="E2737">
        <v>1007.76898222049</v>
      </c>
      <c r="F2737">
        <v>62.273194920709102</v>
      </c>
      <c r="G2737">
        <v>14.9792858530357</v>
      </c>
      <c r="H2737">
        <v>19.978238862467901</v>
      </c>
      <c r="I2737">
        <v>27.609358093129099</v>
      </c>
      <c r="J2737">
        <v>618.77870622124101</v>
      </c>
    </row>
    <row r="2738" spans="1:10">
      <c r="A2738" t="s">
        <v>409</v>
      </c>
      <c r="B2738" t="s">
        <v>141</v>
      </c>
      <c r="C2738" t="s">
        <v>359</v>
      </c>
      <c r="D2738" t="s">
        <v>355</v>
      </c>
      <c r="E2738">
        <v>364.91883434726401</v>
      </c>
      <c r="F2738">
        <v>68.539064944671196</v>
      </c>
      <c r="G2738">
        <v>21.000753104646599</v>
      </c>
      <c r="H2738">
        <v>46.116873504757997</v>
      </c>
      <c r="I2738">
        <v>25.376410051721599</v>
      </c>
      <c r="J2738">
        <v>848.01096688633902</v>
      </c>
    </row>
    <row r="2739" spans="1:10">
      <c r="A2739" t="s">
        <v>409</v>
      </c>
      <c r="B2739" t="s">
        <v>141</v>
      </c>
      <c r="C2739" t="s">
        <v>359</v>
      </c>
      <c r="D2739" t="s">
        <v>356</v>
      </c>
      <c r="E2739">
        <v>364.91883434735598</v>
      </c>
      <c r="F2739">
        <v>69.293249119166603</v>
      </c>
      <c r="G2739">
        <v>21.461470193242501</v>
      </c>
      <c r="H2739">
        <v>46.1384293794017</v>
      </c>
      <c r="I2739">
        <v>44.8199225670459</v>
      </c>
      <c r="J2739">
        <v>966.05818615293299</v>
      </c>
    </row>
    <row r="2740" spans="1:10">
      <c r="A2740" t="s">
        <v>409</v>
      </c>
      <c r="B2740" t="s">
        <v>141</v>
      </c>
      <c r="C2740" t="s">
        <v>360</v>
      </c>
      <c r="D2740" t="s">
        <v>355</v>
      </c>
      <c r="E2740">
        <v>199.466172511439</v>
      </c>
      <c r="F2740">
        <v>43.2884053874035</v>
      </c>
      <c r="G2740">
        <v>7.7901273239016398</v>
      </c>
      <c r="H2740">
        <v>26.137129089322901</v>
      </c>
      <c r="I2740">
        <v>9.6662789269062408</v>
      </c>
      <c r="J2740">
        <v>634.40933942373704</v>
      </c>
    </row>
    <row r="2741" spans="1:10">
      <c r="A2741" t="s">
        <v>409</v>
      </c>
      <c r="B2741" t="s">
        <v>141</v>
      </c>
      <c r="C2741" t="s">
        <v>360</v>
      </c>
      <c r="D2741" t="s">
        <v>356</v>
      </c>
      <c r="E2741">
        <v>199.46617251137999</v>
      </c>
      <c r="F2741">
        <v>44.885244664398499</v>
      </c>
      <c r="G2741">
        <v>7.9273161094185998</v>
      </c>
      <c r="H2741">
        <v>26.153271772420901</v>
      </c>
      <c r="I2741">
        <v>16.401038758680102</v>
      </c>
      <c r="J2741">
        <v>703.64662821420598</v>
      </c>
    </row>
    <row r="2742" spans="1:10">
      <c r="A2742" t="s">
        <v>409</v>
      </c>
      <c r="B2742" t="s">
        <v>142</v>
      </c>
      <c r="C2742" t="s">
        <v>359</v>
      </c>
      <c r="D2742" t="s">
        <v>355</v>
      </c>
      <c r="E2742">
        <v>626.32794426644796</v>
      </c>
      <c r="F2742">
        <v>86.573455405931</v>
      </c>
      <c r="G2742">
        <v>16.5534072840689</v>
      </c>
      <c r="H2742">
        <v>60.437697146673301</v>
      </c>
      <c r="I2742">
        <v>22.126502589458401</v>
      </c>
      <c r="J2742">
        <v>892.55681234930296</v>
      </c>
    </row>
    <row r="2743" spans="1:10">
      <c r="A2743" t="s">
        <v>409</v>
      </c>
      <c r="B2743" t="s">
        <v>142</v>
      </c>
      <c r="C2743" t="s">
        <v>359</v>
      </c>
      <c r="D2743" t="s">
        <v>356</v>
      </c>
      <c r="E2743">
        <v>626.32794426647899</v>
      </c>
      <c r="F2743">
        <v>87.432222035676702</v>
      </c>
      <c r="G2743">
        <v>16.801998100025202</v>
      </c>
      <c r="H2743">
        <v>60.458501981516299</v>
      </c>
      <c r="I2743">
        <v>31.915379887376599</v>
      </c>
      <c r="J2743">
        <v>1036.37327985049</v>
      </c>
    </row>
    <row r="2744" spans="1:10">
      <c r="A2744" t="s">
        <v>409</v>
      </c>
      <c r="B2744" t="s">
        <v>142</v>
      </c>
      <c r="C2744" t="s">
        <v>360</v>
      </c>
      <c r="D2744" t="s">
        <v>355</v>
      </c>
      <c r="E2744">
        <v>332.475840657802</v>
      </c>
      <c r="F2744">
        <v>46.054128337906903</v>
      </c>
      <c r="G2744">
        <v>6.2565541899168799</v>
      </c>
      <c r="H2744">
        <v>29.967552536991501</v>
      </c>
      <c r="I2744">
        <v>8.8392977484259294</v>
      </c>
      <c r="J2744">
        <v>555.25991308418497</v>
      </c>
    </row>
    <row r="2745" spans="1:10">
      <c r="A2745" t="s">
        <v>409</v>
      </c>
      <c r="B2745" t="s">
        <v>142</v>
      </c>
      <c r="C2745" t="s">
        <v>360</v>
      </c>
      <c r="D2745" t="s">
        <v>356</v>
      </c>
      <c r="E2745">
        <v>332.47584065784599</v>
      </c>
      <c r="F2745">
        <v>46.847776113753397</v>
      </c>
      <c r="G2745">
        <v>6.45146397419109</v>
      </c>
      <c r="H2745">
        <v>29.9804828015879</v>
      </c>
      <c r="I2745">
        <v>11.8461456467204</v>
      </c>
      <c r="J2745">
        <v>635.38659558129302</v>
      </c>
    </row>
    <row r="2746" spans="1:10">
      <c r="A2746" t="s">
        <v>409</v>
      </c>
      <c r="B2746" t="s">
        <v>143</v>
      </c>
      <c r="C2746" t="s">
        <v>359</v>
      </c>
      <c r="D2746" t="s">
        <v>355</v>
      </c>
      <c r="E2746">
        <v>1272.4119577807801</v>
      </c>
      <c r="F2746">
        <v>78.647303287519804</v>
      </c>
      <c r="G2746">
        <v>31.390430528083201</v>
      </c>
      <c r="H2746">
        <v>54.000722522999297</v>
      </c>
      <c r="I2746">
        <v>45.501919110358998</v>
      </c>
      <c r="J2746">
        <v>477.42072617358701</v>
      </c>
    </row>
    <row r="2747" spans="1:10">
      <c r="A2747" t="s">
        <v>409</v>
      </c>
      <c r="B2747" t="s">
        <v>143</v>
      </c>
      <c r="C2747" t="s">
        <v>359</v>
      </c>
      <c r="D2747" t="s">
        <v>356</v>
      </c>
      <c r="E2747">
        <v>1272.4119577808101</v>
      </c>
      <c r="F2747">
        <v>79.113525944484394</v>
      </c>
      <c r="G2747">
        <v>31.680840641261302</v>
      </c>
      <c r="H2747">
        <v>54.0194145226912</v>
      </c>
      <c r="I2747">
        <v>55.705636558884201</v>
      </c>
      <c r="J2747">
        <v>621.60160327693598</v>
      </c>
    </row>
    <row r="2748" spans="1:10">
      <c r="A2748" t="s">
        <v>409</v>
      </c>
      <c r="B2748" t="s">
        <v>143</v>
      </c>
      <c r="C2748" t="s">
        <v>360</v>
      </c>
      <c r="D2748" t="s">
        <v>355</v>
      </c>
      <c r="E2748">
        <v>1074.6167816718701</v>
      </c>
      <c r="F2748">
        <v>55.6950327841733</v>
      </c>
      <c r="G2748">
        <v>12.519813004133701</v>
      </c>
      <c r="H2748">
        <v>24.4445186808865</v>
      </c>
      <c r="I2748">
        <v>18.0973801128718</v>
      </c>
      <c r="J2748">
        <v>404.11029091581503</v>
      </c>
    </row>
    <row r="2749" spans="1:10">
      <c r="A2749" t="s">
        <v>409</v>
      </c>
      <c r="B2749" t="s">
        <v>143</v>
      </c>
      <c r="C2749" t="s">
        <v>360</v>
      </c>
      <c r="D2749" t="s">
        <v>356</v>
      </c>
      <c r="E2749">
        <v>1074.6167816718801</v>
      </c>
      <c r="F2749">
        <v>56.509388930444501</v>
      </c>
      <c r="G2749">
        <v>12.7465793686799</v>
      </c>
      <c r="H2749">
        <v>24.4574105422328</v>
      </c>
      <c r="I2749">
        <v>22.446789573723098</v>
      </c>
      <c r="J2749">
        <v>509.43383878127202</v>
      </c>
    </row>
    <row r="2750" spans="1:10">
      <c r="A2750" t="s">
        <v>409</v>
      </c>
      <c r="B2750" t="s">
        <v>144</v>
      </c>
      <c r="C2750" t="s">
        <v>359</v>
      </c>
      <c r="D2750" t="s">
        <v>355</v>
      </c>
      <c r="E2750">
        <v>1037.3664971313599</v>
      </c>
      <c r="F2750">
        <v>80.981235892706806</v>
      </c>
      <c r="G2750">
        <v>30.287879894292001</v>
      </c>
      <c r="H2750">
        <v>58.046867057110099</v>
      </c>
      <c r="I2750">
        <v>43.653044273557597</v>
      </c>
      <c r="J2750">
        <v>557.87256085154104</v>
      </c>
    </row>
    <row r="2751" spans="1:10">
      <c r="A2751" t="s">
        <v>409</v>
      </c>
      <c r="B2751" t="s">
        <v>144</v>
      </c>
      <c r="C2751" t="s">
        <v>359</v>
      </c>
      <c r="D2751" t="s">
        <v>356</v>
      </c>
      <c r="E2751">
        <v>1037.3664971314099</v>
      </c>
      <c r="F2751">
        <v>81.421011134380507</v>
      </c>
      <c r="G2751">
        <v>30.567744146046302</v>
      </c>
      <c r="H2751">
        <v>58.065946487909997</v>
      </c>
      <c r="I2751">
        <v>54.018443993301602</v>
      </c>
      <c r="J2751">
        <v>723.60917989661402</v>
      </c>
    </row>
    <row r="2752" spans="1:10">
      <c r="A2752" t="s">
        <v>409</v>
      </c>
      <c r="B2752" t="s">
        <v>144</v>
      </c>
      <c r="C2752" t="s">
        <v>360</v>
      </c>
      <c r="D2752" t="s">
        <v>355</v>
      </c>
      <c r="E2752">
        <v>929.00786589116399</v>
      </c>
      <c r="F2752">
        <v>57.027339135502402</v>
      </c>
      <c r="G2752">
        <v>10.675628179916499</v>
      </c>
      <c r="H2752">
        <v>26.176867305803501</v>
      </c>
      <c r="I2752">
        <v>15.162209239886</v>
      </c>
      <c r="J2752">
        <v>505.15178339057798</v>
      </c>
    </row>
    <row r="2753" spans="1:10">
      <c r="A2753" t="s">
        <v>409</v>
      </c>
      <c r="B2753" t="s">
        <v>144</v>
      </c>
      <c r="C2753" t="s">
        <v>360</v>
      </c>
      <c r="D2753" t="s">
        <v>356</v>
      </c>
      <c r="E2753">
        <v>929.00786589120798</v>
      </c>
      <c r="F2753">
        <v>58.314966714512003</v>
      </c>
      <c r="G2753">
        <v>10.870687891046201</v>
      </c>
      <c r="H2753">
        <v>26.188909734013201</v>
      </c>
      <c r="I2753">
        <v>19.465547735066298</v>
      </c>
      <c r="J2753">
        <v>612.31574460574097</v>
      </c>
    </row>
    <row r="2754" spans="1:10">
      <c r="A2754" t="s">
        <v>409</v>
      </c>
      <c r="B2754" t="s">
        <v>145</v>
      </c>
      <c r="C2754" t="s">
        <v>359</v>
      </c>
      <c r="D2754" t="s">
        <v>355</v>
      </c>
      <c r="E2754">
        <v>583.86038488822805</v>
      </c>
      <c r="F2754">
        <v>77.496950475630697</v>
      </c>
      <c r="G2754">
        <v>14.9252612104557</v>
      </c>
      <c r="H2754">
        <v>55.940762412905997</v>
      </c>
      <c r="I2754">
        <v>19.5037724885103</v>
      </c>
      <c r="J2754">
        <v>837.67825613380501</v>
      </c>
    </row>
    <row r="2755" spans="1:10">
      <c r="A2755" t="s">
        <v>409</v>
      </c>
      <c r="B2755" t="s">
        <v>145</v>
      </c>
      <c r="C2755" t="s">
        <v>359</v>
      </c>
      <c r="D2755" t="s">
        <v>356</v>
      </c>
      <c r="E2755">
        <v>583.860384888314</v>
      </c>
      <c r="F2755">
        <v>78.196503217132999</v>
      </c>
      <c r="G2755">
        <v>15.189954392616601</v>
      </c>
      <c r="H2755">
        <v>55.961087496572397</v>
      </c>
      <c r="I2755">
        <v>29.405733287652499</v>
      </c>
      <c r="J2755">
        <v>977.82933091814698</v>
      </c>
    </row>
    <row r="2756" spans="1:10">
      <c r="A2756" t="s">
        <v>409</v>
      </c>
      <c r="B2756" t="s">
        <v>145</v>
      </c>
      <c r="C2756" t="s">
        <v>360</v>
      </c>
      <c r="D2756" t="s">
        <v>355</v>
      </c>
      <c r="E2756">
        <v>255.408749186113</v>
      </c>
      <c r="F2756">
        <v>44.982532048696299</v>
      </c>
      <c r="G2756">
        <v>5.1197887105294599</v>
      </c>
      <c r="H2756">
        <v>28.388295893459699</v>
      </c>
      <c r="I2756">
        <v>7.1463866273612098</v>
      </c>
      <c r="J2756">
        <v>632.81358496789005</v>
      </c>
    </row>
    <row r="2757" spans="1:10">
      <c r="A2757" t="s">
        <v>409</v>
      </c>
      <c r="B2757" t="s">
        <v>145</v>
      </c>
      <c r="C2757" t="s">
        <v>360</v>
      </c>
      <c r="D2757" t="s">
        <v>356</v>
      </c>
      <c r="E2757">
        <v>255.40874918616299</v>
      </c>
      <c r="F2757">
        <v>46.524815051521898</v>
      </c>
      <c r="G2757">
        <v>5.2932853339294601</v>
      </c>
      <c r="H2757">
        <v>28.403048460667598</v>
      </c>
      <c r="I2757">
        <v>9.9788194888859092</v>
      </c>
      <c r="J2757">
        <v>705.47794577275704</v>
      </c>
    </row>
    <row r="2758" spans="1:10">
      <c r="A2758" t="s">
        <v>409</v>
      </c>
      <c r="B2758" t="s">
        <v>146</v>
      </c>
      <c r="C2758" t="s">
        <v>359</v>
      </c>
      <c r="D2758" t="s">
        <v>355</v>
      </c>
      <c r="E2758">
        <v>1577.2529086645</v>
      </c>
      <c r="F2758">
        <v>161.501071210372</v>
      </c>
      <c r="G2758">
        <v>56.192708531805202</v>
      </c>
      <c r="H2758">
        <v>103.83973780667699</v>
      </c>
      <c r="I2758">
        <v>65.872470826302902</v>
      </c>
      <c r="J2758">
        <v>1343.4351482506299</v>
      </c>
    </row>
    <row r="2759" spans="1:10">
      <c r="A2759" t="s">
        <v>409</v>
      </c>
      <c r="B2759" t="s">
        <v>146</v>
      </c>
      <c r="C2759" t="s">
        <v>359</v>
      </c>
      <c r="D2759" t="s">
        <v>356</v>
      </c>
      <c r="E2759">
        <v>1577.25290866451</v>
      </c>
      <c r="F2759">
        <v>162.38496982304599</v>
      </c>
      <c r="G2759">
        <v>56.931148125215003</v>
      </c>
      <c r="H2759">
        <v>103.899986295179</v>
      </c>
      <c r="I2759">
        <v>123.46347972355299</v>
      </c>
      <c r="J2759">
        <v>1620.46711975223</v>
      </c>
    </row>
    <row r="2760" spans="1:10">
      <c r="A2760" t="s">
        <v>409</v>
      </c>
      <c r="B2760" t="s">
        <v>146</v>
      </c>
      <c r="C2760" t="s">
        <v>360</v>
      </c>
      <c r="D2760" t="s">
        <v>355</v>
      </c>
      <c r="E2760">
        <v>1524.95641030456</v>
      </c>
      <c r="F2760">
        <v>115.99866510649601</v>
      </c>
      <c r="G2760">
        <v>21.154469011028599</v>
      </c>
      <c r="H2760">
        <v>61.398526358936699</v>
      </c>
      <c r="I2760">
        <v>25.458371594786801</v>
      </c>
      <c r="J2760">
        <v>1133.80061492861</v>
      </c>
    </row>
    <row r="2761" spans="1:10">
      <c r="A2761" t="s">
        <v>409</v>
      </c>
      <c r="B2761" t="s">
        <v>146</v>
      </c>
      <c r="C2761" t="s">
        <v>360</v>
      </c>
      <c r="D2761" t="s">
        <v>356</v>
      </c>
      <c r="E2761">
        <v>1524.95641030455</v>
      </c>
      <c r="F2761">
        <v>117.489208127937</v>
      </c>
      <c r="G2761">
        <v>21.382704045800601</v>
      </c>
      <c r="H2761">
        <v>61.443840223033398</v>
      </c>
      <c r="I2761">
        <v>45.908771535710898</v>
      </c>
      <c r="J2761">
        <v>1337.7285545515999</v>
      </c>
    </row>
    <row r="2762" spans="1:10">
      <c r="A2762" t="s">
        <v>409</v>
      </c>
      <c r="B2762" t="s">
        <v>147</v>
      </c>
      <c r="C2762" t="s">
        <v>359</v>
      </c>
      <c r="D2762" t="s">
        <v>355</v>
      </c>
      <c r="E2762">
        <v>866.86280199971202</v>
      </c>
      <c r="F2762">
        <v>197.20358513152499</v>
      </c>
      <c r="G2762">
        <v>54.7496042749707</v>
      </c>
      <c r="H2762">
        <v>96.565116442913407</v>
      </c>
      <c r="I2762">
        <v>71.807868625576404</v>
      </c>
      <c r="J2762">
        <v>457.34662309693198</v>
      </c>
    </row>
    <row r="2763" spans="1:10">
      <c r="A2763" t="s">
        <v>409</v>
      </c>
      <c r="B2763" t="s">
        <v>147</v>
      </c>
      <c r="C2763" t="s">
        <v>359</v>
      </c>
      <c r="D2763" t="s">
        <v>356</v>
      </c>
      <c r="E2763">
        <v>866.86280199957105</v>
      </c>
      <c r="F2763">
        <v>197.75027246243801</v>
      </c>
      <c r="G2763">
        <v>55.1919299539611</v>
      </c>
      <c r="H2763">
        <v>96.589307503608097</v>
      </c>
      <c r="I2763">
        <v>106.845359557696</v>
      </c>
      <c r="J2763">
        <v>813.51557036680697</v>
      </c>
    </row>
    <row r="2764" spans="1:10">
      <c r="A2764" t="s">
        <v>409</v>
      </c>
      <c r="B2764" t="s">
        <v>147</v>
      </c>
      <c r="C2764" t="s">
        <v>360</v>
      </c>
      <c r="D2764" t="s">
        <v>355</v>
      </c>
      <c r="E2764">
        <v>917.48641981308504</v>
      </c>
      <c r="F2764">
        <v>151.135955218524</v>
      </c>
      <c r="G2764">
        <v>19.553615573354701</v>
      </c>
      <c r="H2764">
        <v>52.796509430938599</v>
      </c>
      <c r="I2764">
        <v>26.4211539980071</v>
      </c>
      <c r="J2764">
        <v>374.95051590169902</v>
      </c>
    </row>
    <row r="2765" spans="1:10">
      <c r="A2765" t="s">
        <v>409</v>
      </c>
      <c r="B2765" t="s">
        <v>147</v>
      </c>
      <c r="C2765" t="s">
        <v>360</v>
      </c>
      <c r="D2765" t="s">
        <v>356</v>
      </c>
      <c r="E2765">
        <v>917.48641981297396</v>
      </c>
      <c r="F2765">
        <v>152.12324667289599</v>
      </c>
      <c r="G2765">
        <v>19.674359119139201</v>
      </c>
      <c r="H2765">
        <v>52.812705426009003</v>
      </c>
      <c r="I2765">
        <v>37.494691465210202</v>
      </c>
      <c r="J2765">
        <v>662.81179464162005</v>
      </c>
    </row>
    <row r="2766" spans="1:10">
      <c r="A2766" t="s">
        <v>409</v>
      </c>
      <c r="B2766" t="s">
        <v>148</v>
      </c>
      <c r="C2766" t="s">
        <v>359</v>
      </c>
      <c r="D2766" t="s">
        <v>355</v>
      </c>
      <c r="E2766">
        <v>1444.83232535158</v>
      </c>
      <c r="F2766">
        <v>104.20876418655899</v>
      </c>
      <c r="G2766">
        <v>50.824051472107797</v>
      </c>
      <c r="H2766">
        <v>32.288780587501201</v>
      </c>
      <c r="I2766">
        <v>74.605755705443102</v>
      </c>
      <c r="J2766">
        <v>187.03501308891899</v>
      </c>
    </row>
    <row r="2767" spans="1:10">
      <c r="A2767" t="s">
        <v>409</v>
      </c>
      <c r="B2767" t="s">
        <v>148</v>
      </c>
      <c r="C2767" t="s">
        <v>359</v>
      </c>
      <c r="D2767" t="s">
        <v>356</v>
      </c>
      <c r="E2767">
        <v>1444.83232535154</v>
      </c>
      <c r="F2767">
        <v>104.566592068887</v>
      </c>
      <c r="G2767">
        <v>51.145423352257502</v>
      </c>
      <c r="H2767">
        <v>32.303940312308299</v>
      </c>
      <c r="I2767">
        <v>89.000182323225303</v>
      </c>
      <c r="J2767">
        <v>319.98773484372401</v>
      </c>
    </row>
    <row r="2768" spans="1:10">
      <c r="A2768" t="s">
        <v>409</v>
      </c>
      <c r="B2768" t="s">
        <v>148</v>
      </c>
      <c r="C2768" t="s">
        <v>360</v>
      </c>
      <c r="D2768" t="s">
        <v>355</v>
      </c>
      <c r="E2768">
        <v>2392.0567316782199</v>
      </c>
      <c r="F2768">
        <v>158.25504123629599</v>
      </c>
      <c r="G2768">
        <v>20.428702743771499</v>
      </c>
      <c r="H2768">
        <v>16.3075353400409</v>
      </c>
      <c r="I2768">
        <v>30.653895197730598</v>
      </c>
      <c r="J2768">
        <v>276.86326516260601</v>
      </c>
    </row>
    <row r="2769" spans="1:10">
      <c r="A2769" t="s">
        <v>409</v>
      </c>
      <c r="B2769" t="s">
        <v>148</v>
      </c>
      <c r="C2769" t="s">
        <v>360</v>
      </c>
      <c r="D2769" t="s">
        <v>356</v>
      </c>
      <c r="E2769">
        <v>2392.0567316781398</v>
      </c>
      <c r="F2769">
        <v>159.16819229186601</v>
      </c>
      <c r="G2769">
        <v>20.525080384915601</v>
      </c>
      <c r="H2769">
        <v>16.320874469174399</v>
      </c>
      <c r="I2769">
        <v>35.0808393271884</v>
      </c>
      <c r="J2769">
        <v>497.06291804309802</v>
      </c>
    </row>
    <row r="2770" spans="1:10">
      <c r="A2770" t="s">
        <v>409</v>
      </c>
      <c r="B2770" t="s">
        <v>149</v>
      </c>
      <c r="C2770" t="s">
        <v>359</v>
      </c>
      <c r="D2770" t="s">
        <v>355</v>
      </c>
      <c r="E2770">
        <v>772.96372843788004</v>
      </c>
      <c r="F2770">
        <v>43.773081753297099</v>
      </c>
      <c r="G2770">
        <v>113.002825869704</v>
      </c>
      <c r="H2770">
        <v>31.7999226896032</v>
      </c>
      <c r="I2770">
        <v>174.417537232629</v>
      </c>
      <c r="J2770">
        <v>113.71607728428199</v>
      </c>
    </row>
    <row r="2771" spans="1:10">
      <c r="A2771" t="s">
        <v>409</v>
      </c>
      <c r="B2771" t="s">
        <v>149</v>
      </c>
      <c r="C2771" t="s">
        <v>359</v>
      </c>
      <c r="D2771" t="s">
        <v>356</v>
      </c>
      <c r="E2771">
        <v>772.96372843786401</v>
      </c>
      <c r="F2771">
        <v>44.130494618070202</v>
      </c>
      <c r="G2771">
        <v>113.337985646324</v>
      </c>
      <c r="H2771">
        <v>31.798946024281399</v>
      </c>
      <c r="I2771">
        <v>187.887539226532</v>
      </c>
      <c r="J2771">
        <v>164.52283117959701</v>
      </c>
    </row>
    <row r="2772" spans="1:10">
      <c r="A2772" t="s">
        <v>409</v>
      </c>
      <c r="B2772" t="s">
        <v>149</v>
      </c>
      <c r="C2772" t="s">
        <v>360</v>
      </c>
      <c r="D2772" t="s">
        <v>355</v>
      </c>
      <c r="E2772">
        <v>2187.4207389190201</v>
      </c>
      <c r="F2772">
        <v>124.81753342675501</v>
      </c>
      <c r="G2772">
        <v>41.2707462845853</v>
      </c>
      <c r="H2772">
        <v>19.459497628268501</v>
      </c>
      <c r="I2772">
        <v>63.937321463961197</v>
      </c>
      <c r="J2772">
        <v>267.01114264576398</v>
      </c>
    </row>
    <row r="2773" spans="1:10">
      <c r="A2773" t="s">
        <v>409</v>
      </c>
      <c r="B2773" t="s">
        <v>149</v>
      </c>
      <c r="C2773" t="s">
        <v>360</v>
      </c>
      <c r="D2773" t="s">
        <v>356</v>
      </c>
      <c r="E2773">
        <v>2187.4207389189701</v>
      </c>
      <c r="F2773">
        <v>125.830551339187</v>
      </c>
      <c r="G2773">
        <v>41.3913154989026</v>
      </c>
      <c r="H2773">
        <v>19.471519360259901</v>
      </c>
      <c r="I2773">
        <v>68.386279116540194</v>
      </c>
      <c r="J2773">
        <v>441.01366069274297</v>
      </c>
    </row>
    <row r="2774" spans="1:10">
      <c r="A2774" t="s">
        <v>409</v>
      </c>
      <c r="B2774" t="s">
        <v>150</v>
      </c>
      <c r="C2774" t="s">
        <v>359</v>
      </c>
      <c r="D2774" t="s">
        <v>355</v>
      </c>
      <c r="E2774">
        <v>1346.8101568373299</v>
      </c>
      <c r="F2774">
        <v>155.11091065818499</v>
      </c>
      <c r="G2774">
        <v>72.513239422957</v>
      </c>
      <c r="H2774">
        <v>17.587321597305301</v>
      </c>
      <c r="I2774">
        <v>109.278288754147</v>
      </c>
      <c r="J2774">
        <v>201.17595688265999</v>
      </c>
    </row>
    <row r="2775" spans="1:10">
      <c r="A2775" t="s">
        <v>409</v>
      </c>
      <c r="B2775" t="s">
        <v>150</v>
      </c>
      <c r="C2775" t="s">
        <v>359</v>
      </c>
      <c r="D2775" t="s">
        <v>356</v>
      </c>
      <c r="E2775">
        <v>1346.8101568372599</v>
      </c>
      <c r="F2775">
        <v>155.367070798388</v>
      </c>
      <c r="G2775">
        <v>72.823602071426293</v>
      </c>
      <c r="H2775">
        <v>17.607310942502998</v>
      </c>
      <c r="I2775">
        <v>123.536392832551</v>
      </c>
      <c r="J2775">
        <v>482.17484321625602</v>
      </c>
    </row>
    <row r="2776" spans="1:10">
      <c r="A2776" t="s">
        <v>409</v>
      </c>
      <c r="B2776" t="s">
        <v>150</v>
      </c>
      <c r="C2776" t="s">
        <v>360</v>
      </c>
      <c r="D2776" t="s">
        <v>355</v>
      </c>
      <c r="E2776">
        <v>2877.0413710053599</v>
      </c>
      <c r="F2776">
        <v>189.38421095901299</v>
      </c>
      <c r="G2776">
        <v>28.0924910494649</v>
      </c>
      <c r="H2776">
        <v>13.3156327507327</v>
      </c>
      <c r="I2776">
        <v>42.788987914136399</v>
      </c>
      <c r="J2776">
        <v>303.25974853294298</v>
      </c>
    </row>
    <row r="2777" spans="1:10">
      <c r="A2777" t="s">
        <v>409</v>
      </c>
      <c r="B2777" t="s">
        <v>150</v>
      </c>
      <c r="C2777" t="s">
        <v>360</v>
      </c>
      <c r="D2777" t="s">
        <v>356</v>
      </c>
      <c r="E2777">
        <v>2877.0413710052699</v>
      </c>
      <c r="F2777">
        <v>190.447906392965</v>
      </c>
      <c r="G2777">
        <v>28.152241959684101</v>
      </c>
      <c r="H2777">
        <v>13.3222444620727</v>
      </c>
      <c r="I2777">
        <v>47.3247387680508</v>
      </c>
      <c r="J2777">
        <v>589.705501965194</v>
      </c>
    </row>
    <row r="2778" spans="1:10">
      <c r="A2778" t="s">
        <v>409</v>
      </c>
      <c r="B2778" t="s">
        <v>151</v>
      </c>
      <c r="C2778" t="s">
        <v>359</v>
      </c>
      <c r="D2778" t="s">
        <v>355</v>
      </c>
      <c r="E2778">
        <v>1680.3747583977599</v>
      </c>
      <c r="F2778">
        <v>196.341569244807</v>
      </c>
      <c r="G2778">
        <v>54.720642839765397</v>
      </c>
      <c r="H2778">
        <v>41.0541550796843</v>
      </c>
      <c r="I2778">
        <v>80.782967156381105</v>
      </c>
      <c r="J2778">
        <v>365.85776682273598</v>
      </c>
    </row>
    <row r="2779" spans="1:10">
      <c r="A2779" t="s">
        <v>409</v>
      </c>
      <c r="B2779" t="s">
        <v>151</v>
      </c>
      <c r="C2779" t="s">
        <v>359</v>
      </c>
      <c r="D2779" t="s">
        <v>356</v>
      </c>
      <c r="E2779">
        <v>1680.3747583976301</v>
      </c>
      <c r="F2779">
        <v>196.69105299122</v>
      </c>
      <c r="G2779">
        <v>55.068086891662297</v>
      </c>
      <c r="H2779">
        <v>41.072863544384496</v>
      </c>
      <c r="I2779">
        <v>95.269695752722797</v>
      </c>
      <c r="J2779">
        <v>763.55758274152504</v>
      </c>
    </row>
    <row r="2780" spans="1:10">
      <c r="A2780" t="s">
        <v>409</v>
      </c>
      <c r="B2780" t="s">
        <v>151</v>
      </c>
      <c r="C2780" t="s">
        <v>360</v>
      </c>
      <c r="D2780" t="s">
        <v>355</v>
      </c>
      <c r="E2780">
        <v>1391.9643385409399</v>
      </c>
      <c r="F2780">
        <v>141.54615887740599</v>
      </c>
      <c r="G2780">
        <v>20.930237739222601</v>
      </c>
      <c r="H2780">
        <v>26.348466335666899</v>
      </c>
      <c r="I2780">
        <v>31.4961564256703</v>
      </c>
      <c r="J2780">
        <v>338.68636083200801</v>
      </c>
    </row>
    <row r="2781" spans="1:10">
      <c r="A2781" t="s">
        <v>409</v>
      </c>
      <c r="B2781" t="s">
        <v>151</v>
      </c>
      <c r="C2781" t="s">
        <v>360</v>
      </c>
      <c r="D2781" t="s">
        <v>356</v>
      </c>
      <c r="E2781">
        <v>1391.9643385408499</v>
      </c>
      <c r="F2781">
        <v>142.63195896871801</v>
      </c>
      <c r="G2781">
        <v>21.062413414829201</v>
      </c>
      <c r="H2781">
        <v>26.3637526760483</v>
      </c>
      <c r="I2781">
        <v>35.8589541220082</v>
      </c>
      <c r="J2781">
        <v>617.49382198557305</v>
      </c>
    </row>
    <row r="2782" spans="1:10">
      <c r="A2782" t="s">
        <v>409</v>
      </c>
      <c r="B2782" t="s">
        <v>152</v>
      </c>
      <c r="C2782" t="s">
        <v>359</v>
      </c>
      <c r="D2782" t="s">
        <v>355</v>
      </c>
      <c r="E2782">
        <v>1216.0855189510301</v>
      </c>
      <c r="F2782">
        <v>173.71352372748899</v>
      </c>
      <c r="G2782">
        <v>52.269420094535498</v>
      </c>
      <c r="H2782">
        <v>35.335293763857202</v>
      </c>
      <c r="I2782">
        <v>77.919018150685602</v>
      </c>
      <c r="J2782">
        <v>338.35979276646401</v>
      </c>
    </row>
    <row r="2783" spans="1:10">
      <c r="A2783" t="s">
        <v>409</v>
      </c>
      <c r="B2783" t="s">
        <v>152</v>
      </c>
      <c r="C2783" t="s">
        <v>359</v>
      </c>
      <c r="D2783" t="s">
        <v>356</v>
      </c>
      <c r="E2783">
        <v>1216.0855189510901</v>
      </c>
      <c r="F2783">
        <v>174.11045605094299</v>
      </c>
      <c r="G2783">
        <v>52.563326967997597</v>
      </c>
      <c r="H2783">
        <v>35.354555450772999</v>
      </c>
      <c r="I2783">
        <v>90.080212284618099</v>
      </c>
      <c r="J2783">
        <v>644.57145961167703</v>
      </c>
    </row>
    <row r="2784" spans="1:10">
      <c r="A2784" t="s">
        <v>409</v>
      </c>
      <c r="B2784" t="s">
        <v>152</v>
      </c>
      <c r="C2784" t="s">
        <v>360</v>
      </c>
      <c r="D2784" t="s">
        <v>355</v>
      </c>
      <c r="E2784">
        <v>914.65171765235698</v>
      </c>
      <c r="F2784">
        <v>128.545414401416</v>
      </c>
      <c r="G2784">
        <v>17.8558198457795</v>
      </c>
      <c r="H2784">
        <v>21.750938887336002</v>
      </c>
      <c r="I2784">
        <v>26.7525979506647</v>
      </c>
      <c r="J2784">
        <v>274.82186490377501</v>
      </c>
    </row>
    <row r="2785" spans="1:10">
      <c r="A2785" t="s">
        <v>409</v>
      </c>
      <c r="B2785" t="s">
        <v>152</v>
      </c>
      <c r="C2785" t="s">
        <v>360</v>
      </c>
      <c r="D2785" t="s">
        <v>356</v>
      </c>
      <c r="E2785">
        <v>914.65171765240802</v>
      </c>
      <c r="F2785">
        <v>129.284457600477</v>
      </c>
      <c r="G2785">
        <v>17.964038354346901</v>
      </c>
      <c r="H2785">
        <v>21.7647754766916</v>
      </c>
      <c r="I2785">
        <v>30.6664577863571</v>
      </c>
      <c r="J2785">
        <v>516.38805890106903</v>
      </c>
    </row>
    <row r="2786" spans="1:10">
      <c r="A2786" t="s">
        <v>409</v>
      </c>
      <c r="B2786" t="s">
        <v>153</v>
      </c>
      <c r="C2786" t="s">
        <v>359</v>
      </c>
      <c r="D2786" t="s">
        <v>355</v>
      </c>
      <c r="E2786">
        <v>602.41193517271302</v>
      </c>
      <c r="F2786">
        <v>160.74722942260399</v>
      </c>
      <c r="G2786">
        <v>49.020134976837397</v>
      </c>
      <c r="H2786">
        <v>52.896120028863699</v>
      </c>
      <c r="I2786">
        <v>72.783206487071098</v>
      </c>
      <c r="J2786">
        <v>382.06253563427703</v>
      </c>
    </row>
    <row r="2787" spans="1:10">
      <c r="A2787" t="s">
        <v>409</v>
      </c>
      <c r="B2787" t="s">
        <v>153</v>
      </c>
      <c r="C2787" t="s">
        <v>359</v>
      </c>
      <c r="D2787" t="s">
        <v>356</v>
      </c>
      <c r="E2787">
        <v>602.41193517280703</v>
      </c>
      <c r="F2787">
        <v>161.12512428441599</v>
      </c>
      <c r="G2787">
        <v>49.335621326529697</v>
      </c>
      <c r="H2787">
        <v>52.912754709326101</v>
      </c>
      <c r="I2787">
        <v>84.882722294316906</v>
      </c>
      <c r="J2787">
        <v>713.28896166166999</v>
      </c>
    </row>
    <row r="2788" spans="1:10">
      <c r="A2788" t="s">
        <v>409</v>
      </c>
      <c r="B2788" t="s">
        <v>153</v>
      </c>
      <c r="C2788" t="s">
        <v>360</v>
      </c>
      <c r="D2788" t="s">
        <v>355</v>
      </c>
      <c r="E2788">
        <v>696.73772867503396</v>
      </c>
      <c r="F2788">
        <v>126.55617222737899</v>
      </c>
      <c r="G2788">
        <v>19.809487756712201</v>
      </c>
      <c r="H2788">
        <v>24.952903360811</v>
      </c>
      <c r="I2788">
        <v>30.209661308958999</v>
      </c>
      <c r="J2788">
        <v>349.42128082042302</v>
      </c>
    </row>
    <row r="2789" spans="1:10">
      <c r="A2789" t="s">
        <v>409</v>
      </c>
      <c r="B2789" t="s">
        <v>153</v>
      </c>
      <c r="C2789" t="s">
        <v>360</v>
      </c>
      <c r="D2789" t="s">
        <v>356</v>
      </c>
      <c r="E2789">
        <v>696.73772867511195</v>
      </c>
      <c r="F2789">
        <v>127.690971447843</v>
      </c>
      <c r="G2789">
        <v>19.995464881519599</v>
      </c>
      <c r="H2789">
        <v>24.964148321369699</v>
      </c>
      <c r="I2789">
        <v>33.598376237511602</v>
      </c>
      <c r="J2789">
        <v>596.602957798376</v>
      </c>
    </row>
    <row r="2790" spans="1:10">
      <c r="A2790" t="s">
        <v>409</v>
      </c>
      <c r="B2790" t="s">
        <v>154</v>
      </c>
      <c r="C2790" t="s">
        <v>359</v>
      </c>
      <c r="D2790" t="s">
        <v>355</v>
      </c>
      <c r="E2790">
        <v>585.45331863603303</v>
      </c>
      <c r="F2790">
        <v>113.050527700912</v>
      </c>
      <c r="G2790">
        <v>27.090210250038599</v>
      </c>
      <c r="H2790">
        <v>27.042676827191499</v>
      </c>
      <c r="I2790">
        <v>37.4887306416624</v>
      </c>
      <c r="J2790">
        <v>1164.4734445552001</v>
      </c>
    </row>
    <row r="2791" spans="1:10">
      <c r="A2791" t="s">
        <v>409</v>
      </c>
      <c r="B2791" t="s">
        <v>154</v>
      </c>
      <c r="C2791" t="s">
        <v>359</v>
      </c>
      <c r="D2791" t="s">
        <v>356</v>
      </c>
      <c r="E2791">
        <v>585.45331863608101</v>
      </c>
      <c r="F2791">
        <v>113.46737879475999</v>
      </c>
      <c r="G2791">
        <v>27.5638192613233</v>
      </c>
      <c r="H2791">
        <v>27.070632607963301</v>
      </c>
      <c r="I2791">
        <v>50.705891597893697</v>
      </c>
      <c r="J2791">
        <v>1381.4223573238801</v>
      </c>
    </row>
    <row r="2792" spans="1:10">
      <c r="A2792" t="s">
        <v>409</v>
      </c>
      <c r="B2792" t="s">
        <v>154</v>
      </c>
      <c r="C2792" t="s">
        <v>360</v>
      </c>
      <c r="D2792" t="s">
        <v>355</v>
      </c>
      <c r="E2792">
        <v>212.35065810970201</v>
      </c>
      <c r="F2792">
        <v>39.382399542842201</v>
      </c>
      <c r="G2792">
        <v>16.087588173466301</v>
      </c>
      <c r="H2792">
        <v>19.142087297065601</v>
      </c>
      <c r="I2792">
        <v>22.002906491776699</v>
      </c>
      <c r="J2792">
        <v>408.602475276593</v>
      </c>
    </row>
    <row r="2793" spans="1:10">
      <c r="A2793" t="s">
        <v>409</v>
      </c>
      <c r="B2793" t="s">
        <v>154</v>
      </c>
      <c r="C2793" t="s">
        <v>360</v>
      </c>
      <c r="D2793" t="s">
        <v>356</v>
      </c>
      <c r="E2793">
        <v>212.350658109726</v>
      </c>
      <c r="F2793">
        <v>39.556258216645503</v>
      </c>
      <c r="G2793">
        <v>16.623911046887301</v>
      </c>
      <c r="H2793">
        <v>19.1640253573687</v>
      </c>
      <c r="I2793">
        <v>30.668306268654</v>
      </c>
      <c r="J2793">
        <v>482.61005222654398</v>
      </c>
    </row>
    <row r="2794" spans="1:10">
      <c r="A2794" t="s">
        <v>409</v>
      </c>
      <c r="B2794" t="s">
        <v>155</v>
      </c>
      <c r="C2794" t="s">
        <v>359</v>
      </c>
      <c r="D2794" t="s">
        <v>355</v>
      </c>
      <c r="E2794">
        <v>421.18708950100302</v>
      </c>
      <c r="F2794">
        <v>118.22266067423</v>
      </c>
      <c r="G2794">
        <v>24.442866520531702</v>
      </c>
      <c r="H2794">
        <v>52.186896223201401</v>
      </c>
      <c r="I2794">
        <v>33.276472322481197</v>
      </c>
      <c r="J2794">
        <v>1071.8236981672501</v>
      </c>
    </row>
    <row r="2795" spans="1:10">
      <c r="A2795" t="s">
        <v>409</v>
      </c>
      <c r="B2795" t="s">
        <v>155</v>
      </c>
      <c r="C2795" t="s">
        <v>359</v>
      </c>
      <c r="D2795" t="s">
        <v>356</v>
      </c>
      <c r="E2795">
        <v>421.18708950109999</v>
      </c>
      <c r="F2795">
        <v>118.59228620322401</v>
      </c>
      <c r="G2795">
        <v>24.933739504698501</v>
      </c>
      <c r="H2795">
        <v>52.210050780964998</v>
      </c>
      <c r="I2795">
        <v>46.558960124733503</v>
      </c>
      <c r="J2795">
        <v>1308.36172601978</v>
      </c>
    </row>
    <row r="2796" spans="1:10">
      <c r="A2796" t="s">
        <v>409</v>
      </c>
      <c r="B2796" t="s">
        <v>155</v>
      </c>
      <c r="C2796" t="s">
        <v>360</v>
      </c>
      <c r="D2796" t="s">
        <v>355</v>
      </c>
      <c r="E2796">
        <v>150.72449936240099</v>
      </c>
      <c r="F2796">
        <v>42.9019271579823</v>
      </c>
      <c r="G2796">
        <v>15.297913414050701</v>
      </c>
      <c r="H2796">
        <v>24.720569495906101</v>
      </c>
      <c r="I2796">
        <v>20.7404249648208</v>
      </c>
      <c r="J2796">
        <v>373.60267764800898</v>
      </c>
    </row>
    <row r="2797" spans="1:10">
      <c r="A2797" t="s">
        <v>409</v>
      </c>
      <c r="B2797" t="s">
        <v>155</v>
      </c>
      <c r="C2797" t="s">
        <v>360</v>
      </c>
      <c r="D2797" t="s">
        <v>356</v>
      </c>
      <c r="E2797">
        <v>150.72449936243501</v>
      </c>
      <c r="F2797">
        <v>43.091368275016301</v>
      </c>
      <c r="G2797">
        <v>15.846289210136</v>
      </c>
      <c r="H2797">
        <v>24.737392138423999</v>
      </c>
      <c r="I2797">
        <v>29.439068288325501</v>
      </c>
      <c r="J2797">
        <v>457.29197339948598</v>
      </c>
    </row>
    <row r="2798" spans="1:10">
      <c r="A2798" t="s">
        <v>409</v>
      </c>
      <c r="B2798" t="s">
        <v>156</v>
      </c>
      <c r="C2798" t="s">
        <v>359</v>
      </c>
      <c r="D2798" t="s">
        <v>355</v>
      </c>
      <c r="E2798">
        <v>925.59747689896403</v>
      </c>
      <c r="F2798">
        <v>126.823827179361</v>
      </c>
      <c r="G2798">
        <v>20.9003532312056</v>
      </c>
      <c r="H2798">
        <v>30.030358651424599</v>
      </c>
      <c r="I2798">
        <v>27.743939872769001</v>
      </c>
      <c r="J2798">
        <v>1151.0489569111801</v>
      </c>
    </row>
    <row r="2799" spans="1:10">
      <c r="A2799" t="s">
        <v>409</v>
      </c>
      <c r="B2799" t="s">
        <v>156</v>
      </c>
      <c r="C2799" t="s">
        <v>359</v>
      </c>
      <c r="D2799" t="s">
        <v>356</v>
      </c>
      <c r="E2799">
        <v>925.59747689883295</v>
      </c>
      <c r="F2799">
        <v>127.245302023962</v>
      </c>
      <c r="G2799">
        <v>21.286956305473002</v>
      </c>
      <c r="H2799">
        <v>30.0578832921992</v>
      </c>
      <c r="I2799">
        <v>40.6261656511493</v>
      </c>
      <c r="J2799">
        <v>1397.9229600445301</v>
      </c>
    </row>
    <row r="2800" spans="1:10">
      <c r="A2800" t="s">
        <v>409</v>
      </c>
      <c r="B2800" t="s">
        <v>156</v>
      </c>
      <c r="C2800" t="s">
        <v>360</v>
      </c>
      <c r="D2800" t="s">
        <v>355</v>
      </c>
      <c r="E2800">
        <v>372.601280667597</v>
      </c>
      <c r="F2800">
        <v>44.881195204656599</v>
      </c>
      <c r="G2800">
        <v>11.584020013557</v>
      </c>
      <c r="H2800">
        <v>19.316283997322198</v>
      </c>
      <c r="I2800">
        <v>14.456744872839399</v>
      </c>
      <c r="J2800">
        <v>402.891221098416</v>
      </c>
    </row>
    <row r="2801" spans="1:10">
      <c r="A2801" t="s">
        <v>409</v>
      </c>
      <c r="B2801" t="s">
        <v>156</v>
      </c>
      <c r="C2801" t="s">
        <v>360</v>
      </c>
      <c r="D2801" t="s">
        <v>356</v>
      </c>
      <c r="E2801">
        <v>372.60128066755902</v>
      </c>
      <c r="F2801">
        <v>45.059805408835999</v>
      </c>
      <c r="G2801">
        <v>12.4817365957069</v>
      </c>
      <c r="H2801">
        <v>19.334187343620801</v>
      </c>
      <c r="I2801">
        <v>24.423543731612501</v>
      </c>
      <c r="J2801">
        <v>489.28789896321899</v>
      </c>
    </row>
    <row r="2802" spans="1:10">
      <c r="A2802" t="s">
        <v>409</v>
      </c>
      <c r="B2802" t="s">
        <v>157</v>
      </c>
      <c r="C2802" t="s">
        <v>359</v>
      </c>
      <c r="D2802" t="s">
        <v>355</v>
      </c>
      <c r="E2802">
        <v>1096.9242838672101</v>
      </c>
      <c r="F2802">
        <v>130.432484323773</v>
      </c>
      <c r="G2802">
        <v>11.6898479863647</v>
      </c>
      <c r="H2802">
        <v>55.0168074021271</v>
      </c>
      <c r="I2802">
        <v>13.4139446583746</v>
      </c>
      <c r="J2802">
        <v>1059.70232980674</v>
      </c>
    </row>
    <row r="2803" spans="1:10">
      <c r="A2803" t="s">
        <v>409</v>
      </c>
      <c r="B2803" t="s">
        <v>157</v>
      </c>
      <c r="C2803" t="s">
        <v>359</v>
      </c>
      <c r="D2803" t="s">
        <v>356</v>
      </c>
      <c r="E2803">
        <v>1096.92428386709</v>
      </c>
      <c r="F2803">
        <v>130.808498280972</v>
      </c>
      <c r="G2803">
        <v>12.1358456029848</v>
      </c>
      <c r="H2803">
        <v>55.040503568980697</v>
      </c>
      <c r="I2803">
        <v>26.339145936181701</v>
      </c>
      <c r="J2803">
        <v>1323.40993512204</v>
      </c>
    </row>
    <row r="2804" spans="1:10">
      <c r="A2804" t="s">
        <v>409</v>
      </c>
      <c r="B2804" t="s">
        <v>157</v>
      </c>
      <c r="C2804" t="s">
        <v>360</v>
      </c>
      <c r="D2804" t="s">
        <v>355</v>
      </c>
      <c r="E2804">
        <v>388.01393498437801</v>
      </c>
      <c r="F2804">
        <v>46.218293766937997</v>
      </c>
      <c r="G2804">
        <v>10.2774974411351</v>
      </c>
      <c r="H2804">
        <v>25.2439067762893</v>
      </c>
      <c r="I2804">
        <v>12.237005538552999</v>
      </c>
      <c r="J2804">
        <v>370.58859965909102</v>
      </c>
    </row>
    <row r="2805" spans="1:10">
      <c r="A2805" t="s">
        <v>409</v>
      </c>
      <c r="B2805" t="s">
        <v>157</v>
      </c>
      <c r="C2805" t="s">
        <v>360</v>
      </c>
      <c r="D2805" t="s">
        <v>356</v>
      </c>
      <c r="E2805">
        <v>388.01393498433998</v>
      </c>
      <c r="F2805">
        <v>46.393707399190703</v>
      </c>
      <c r="G2805">
        <v>11.288796714271101</v>
      </c>
      <c r="H2805">
        <v>25.257031756918099</v>
      </c>
      <c r="I2805">
        <v>22.579023226787299</v>
      </c>
      <c r="J2805">
        <v>461.21343505086202</v>
      </c>
    </row>
    <row r="2806" spans="1:10">
      <c r="A2806" t="s">
        <v>409</v>
      </c>
      <c r="B2806" t="s">
        <v>158</v>
      </c>
      <c r="C2806" t="s">
        <v>359</v>
      </c>
      <c r="D2806" t="s">
        <v>355</v>
      </c>
      <c r="E2806">
        <v>10493.433756354299</v>
      </c>
      <c r="F2806">
        <v>3300.64897421148</v>
      </c>
      <c r="G2806">
        <v>2655.4806421267599</v>
      </c>
      <c r="H2806">
        <v>6311.2487766111999</v>
      </c>
      <c r="I2806">
        <v>32814.239973638803</v>
      </c>
      <c r="J2806">
        <v>46445.667204290497</v>
      </c>
    </row>
    <row r="2807" spans="1:10">
      <c r="A2807" t="s">
        <v>409</v>
      </c>
      <c r="B2807" t="s">
        <v>158</v>
      </c>
      <c r="C2807" t="s">
        <v>359</v>
      </c>
      <c r="D2807" t="s">
        <v>356</v>
      </c>
      <c r="E2807">
        <v>10493.4337563515</v>
      </c>
      <c r="F2807">
        <v>3305.0682079338299</v>
      </c>
      <c r="G2807">
        <v>2660.63239949642</v>
      </c>
      <c r="H2807">
        <v>6315.5258515384303</v>
      </c>
      <c r="I2807">
        <v>38347.199516505701</v>
      </c>
      <c r="J2807">
        <v>51926.287577932198</v>
      </c>
    </row>
    <row r="2808" spans="1:10">
      <c r="A2808" t="s">
        <v>409</v>
      </c>
      <c r="B2808" t="s">
        <v>158</v>
      </c>
      <c r="C2808" t="s">
        <v>360</v>
      </c>
      <c r="D2808" t="s">
        <v>355</v>
      </c>
      <c r="E2808">
        <v>7249.0353112944304</v>
      </c>
      <c r="F2808">
        <v>3598.6035295255601</v>
      </c>
      <c r="G2808">
        <v>1007.63888683501</v>
      </c>
      <c r="H2808">
        <v>6432.4811545268603</v>
      </c>
      <c r="I2808">
        <v>15652.6433221225</v>
      </c>
      <c r="J2808">
        <v>64893.648201057098</v>
      </c>
    </row>
    <row r="2809" spans="1:10">
      <c r="A2809" t="s">
        <v>409</v>
      </c>
      <c r="B2809" t="s">
        <v>158</v>
      </c>
      <c r="C2809" t="s">
        <v>360</v>
      </c>
      <c r="D2809" t="s">
        <v>356</v>
      </c>
      <c r="E2809">
        <v>7249.03531129559</v>
      </c>
      <c r="F2809">
        <v>3614.3252684690101</v>
      </c>
      <c r="G2809">
        <v>1012.34733952268</v>
      </c>
      <c r="H2809">
        <v>6433.1210422705799</v>
      </c>
      <c r="I2809">
        <v>17135.976166072101</v>
      </c>
      <c r="J2809">
        <v>69425.073141805493</v>
      </c>
    </row>
    <row r="2810" spans="1:10">
      <c r="A2810" t="s">
        <v>409</v>
      </c>
      <c r="B2810" t="s">
        <v>159</v>
      </c>
      <c r="C2810" t="s">
        <v>359</v>
      </c>
      <c r="D2810" t="s">
        <v>355</v>
      </c>
      <c r="E2810">
        <v>3926.9616296115901</v>
      </c>
      <c r="F2810">
        <v>1243.19919791083</v>
      </c>
      <c r="G2810">
        <v>699.54134277034996</v>
      </c>
      <c r="H2810">
        <v>2556.1543622096801</v>
      </c>
      <c r="I2810">
        <v>3493.4589552868902</v>
      </c>
      <c r="J2810">
        <v>12238.807901435401</v>
      </c>
    </row>
    <row r="2811" spans="1:10">
      <c r="A2811" t="s">
        <v>409</v>
      </c>
      <c r="B2811" t="s">
        <v>159</v>
      </c>
      <c r="C2811" t="s">
        <v>359</v>
      </c>
      <c r="D2811" t="s">
        <v>356</v>
      </c>
      <c r="E2811">
        <v>3926.96162961143</v>
      </c>
      <c r="F2811">
        <v>1244.2482188525701</v>
      </c>
      <c r="G2811">
        <v>700.837225154718</v>
      </c>
      <c r="H2811">
        <v>2556.8484838192699</v>
      </c>
      <c r="I2811">
        <v>5047.0195668912502</v>
      </c>
      <c r="J2811">
        <v>14847.203223827801</v>
      </c>
    </row>
    <row r="2812" spans="1:10">
      <c r="A2812" t="s">
        <v>409</v>
      </c>
      <c r="B2812" t="s">
        <v>159</v>
      </c>
      <c r="C2812" t="s">
        <v>360</v>
      </c>
      <c r="D2812" t="s">
        <v>355</v>
      </c>
      <c r="E2812">
        <v>1407.86550043381</v>
      </c>
      <c r="F2812">
        <v>1009.14835048142</v>
      </c>
      <c r="G2812">
        <v>260.44304786864001</v>
      </c>
      <c r="H2812">
        <v>1488.84560484589</v>
      </c>
      <c r="I2812">
        <v>1546.1172732375901</v>
      </c>
      <c r="J2812">
        <v>15736.040972081601</v>
      </c>
    </row>
    <row r="2813" spans="1:10">
      <c r="A2813" t="s">
        <v>409</v>
      </c>
      <c r="B2813" t="s">
        <v>159</v>
      </c>
      <c r="C2813" t="s">
        <v>360</v>
      </c>
      <c r="D2813" t="s">
        <v>356</v>
      </c>
      <c r="E2813">
        <v>1407.86550043377</v>
      </c>
      <c r="F2813">
        <v>1015.73761981293</v>
      </c>
      <c r="G2813">
        <v>260.57064382762098</v>
      </c>
      <c r="H2813">
        <v>1489.5118670511799</v>
      </c>
      <c r="I2813">
        <v>2072.96904037592</v>
      </c>
      <c r="J2813">
        <v>16956.279975808</v>
      </c>
    </row>
    <row r="2814" spans="1:10">
      <c r="A2814" t="s">
        <v>409</v>
      </c>
      <c r="B2814" t="s">
        <v>160</v>
      </c>
      <c r="C2814" t="s">
        <v>359</v>
      </c>
      <c r="D2814" t="s">
        <v>355</v>
      </c>
      <c r="E2814">
        <v>7912.3729809237402</v>
      </c>
      <c r="F2814">
        <v>2022.9549315649799</v>
      </c>
      <c r="G2814">
        <v>773.05667894452301</v>
      </c>
      <c r="H2814">
        <v>3678.1057713278601</v>
      </c>
      <c r="I2814">
        <v>11904.188717778999</v>
      </c>
      <c r="J2814">
        <v>25518.385807308099</v>
      </c>
    </row>
    <row r="2815" spans="1:10">
      <c r="A2815" t="s">
        <v>409</v>
      </c>
      <c r="B2815" t="s">
        <v>160</v>
      </c>
      <c r="C2815" t="s">
        <v>359</v>
      </c>
      <c r="D2815" t="s">
        <v>356</v>
      </c>
      <c r="E2815">
        <v>7912.3729809234501</v>
      </c>
      <c r="F2815">
        <v>2025.47472395604</v>
      </c>
      <c r="G2815">
        <v>777.64439239634498</v>
      </c>
      <c r="H2815">
        <v>3680.6302692886602</v>
      </c>
      <c r="I2815">
        <v>12963.6051020469</v>
      </c>
      <c r="J2815">
        <v>28837.1742406103</v>
      </c>
    </row>
    <row r="2816" spans="1:10">
      <c r="A2816" t="s">
        <v>409</v>
      </c>
      <c r="B2816" t="s">
        <v>160</v>
      </c>
      <c r="C2816" t="s">
        <v>360</v>
      </c>
      <c r="D2816" t="s">
        <v>355</v>
      </c>
      <c r="E2816">
        <v>5707.7291504241002</v>
      </c>
      <c r="F2816">
        <v>2581.6712391941101</v>
      </c>
      <c r="G2816">
        <v>828.18713842282204</v>
      </c>
      <c r="H2816">
        <v>5292.2181614580704</v>
      </c>
      <c r="I2816">
        <v>16416.583901102498</v>
      </c>
      <c r="J2816">
        <v>44502.408046297802</v>
      </c>
    </row>
    <row r="2817" spans="1:10">
      <c r="A2817" t="s">
        <v>409</v>
      </c>
      <c r="B2817" t="s">
        <v>160</v>
      </c>
      <c r="C2817" t="s">
        <v>360</v>
      </c>
      <c r="D2817" t="s">
        <v>356</v>
      </c>
      <c r="E2817">
        <v>5707.7291504240702</v>
      </c>
      <c r="F2817">
        <v>2592.2245497177801</v>
      </c>
      <c r="G2817">
        <v>831.93574720484196</v>
      </c>
      <c r="H2817">
        <v>5294.7914614013598</v>
      </c>
      <c r="I2817">
        <v>17316.531149010501</v>
      </c>
      <c r="J2817">
        <v>47728.823418045198</v>
      </c>
    </row>
    <row r="2818" spans="1:10">
      <c r="A2818" t="s">
        <v>410</v>
      </c>
      <c r="B2818" t="s">
        <v>136</v>
      </c>
      <c r="C2818" t="s">
        <v>359</v>
      </c>
      <c r="D2818" t="s">
        <v>355</v>
      </c>
      <c r="E2818">
        <v>279.46386568139502</v>
      </c>
      <c r="F2818">
        <v>85.339093357972502</v>
      </c>
      <c r="G2818">
        <v>20.937758215873199</v>
      </c>
      <c r="H2818">
        <v>47.277393933835299</v>
      </c>
      <c r="I2818">
        <v>22.869452376951799</v>
      </c>
      <c r="J2818">
        <v>981.64300275142796</v>
      </c>
    </row>
    <row r="2819" spans="1:10">
      <c r="A2819" t="s">
        <v>410</v>
      </c>
      <c r="B2819" t="s">
        <v>136</v>
      </c>
      <c r="C2819" t="s">
        <v>359</v>
      </c>
      <c r="D2819" t="s">
        <v>356</v>
      </c>
      <c r="E2819">
        <v>279.46386568137899</v>
      </c>
      <c r="F2819">
        <v>86.255829653036301</v>
      </c>
      <c r="G2819">
        <v>21.380193553283799</v>
      </c>
      <c r="H2819">
        <v>47.298970943877499</v>
      </c>
      <c r="I2819">
        <v>47.049430744780402</v>
      </c>
      <c r="J2819">
        <v>1142.57986717841</v>
      </c>
    </row>
    <row r="2820" spans="1:10">
      <c r="A2820" t="s">
        <v>410</v>
      </c>
      <c r="B2820" t="s">
        <v>136</v>
      </c>
      <c r="C2820" t="s">
        <v>360</v>
      </c>
      <c r="D2820" t="s">
        <v>355</v>
      </c>
      <c r="E2820">
        <v>254.05156101519401</v>
      </c>
      <c r="F2820">
        <v>47.796663178525598</v>
      </c>
      <c r="G2820">
        <v>7.6512335973163301</v>
      </c>
      <c r="H2820">
        <v>25.962215340543398</v>
      </c>
      <c r="I2820">
        <v>8.5415643520834106</v>
      </c>
      <c r="J2820">
        <v>601.310510402001</v>
      </c>
    </row>
    <row r="2821" spans="1:10">
      <c r="A2821" t="s">
        <v>410</v>
      </c>
      <c r="B2821" t="s">
        <v>136</v>
      </c>
      <c r="C2821" t="s">
        <v>360</v>
      </c>
      <c r="D2821" t="s">
        <v>356</v>
      </c>
      <c r="E2821">
        <v>254.05156101515101</v>
      </c>
      <c r="F2821">
        <v>48.642148347069003</v>
      </c>
      <c r="G2821">
        <v>7.7839082306105896</v>
      </c>
      <c r="H2821">
        <v>25.976689669788499</v>
      </c>
      <c r="I2821">
        <v>17.077133552078301</v>
      </c>
      <c r="J2821">
        <v>692.17644196970605</v>
      </c>
    </row>
    <row r="2822" spans="1:10">
      <c r="A2822" t="s">
        <v>410</v>
      </c>
      <c r="B2822" t="s">
        <v>137</v>
      </c>
      <c r="C2822" t="s">
        <v>359</v>
      </c>
      <c r="D2822" t="s">
        <v>355</v>
      </c>
      <c r="E2822">
        <v>506.68129412405102</v>
      </c>
      <c r="F2822">
        <v>31.588739988480899</v>
      </c>
      <c r="G2822">
        <v>41.516078381912898</v>
      </c>
      <c r="H2822">
        <v>27.004976774800699</v>
      </c>
      <c r="I2822">
        <v>54.652620614157499</v>
      </c>
      <c r="J2822">
        <v>239.837802692862</v>
      </c>
    </row>
    <row r="2823" spans="1:10">
      <c r="A2823" t="s">
        <v>410</v>
      </c>
      <c r="B2823" t="s">
        <v>137</v>
      </c>
      <c r="C2823" t="s">
        <v>359</v>
      </c>
      <c r="D2823" t="s">
        <v>356</v>
      </c>
      <c r="E2823">
        <v>506.68129412402902</v>
      </c>
      <c r="F2823">
        <v>31.954321876384299</v>
      </c>
      <c r="G2823">
        <v>41.956027956998703</v>
      </c>
      <c r="H2823">
        <v>27.0283506926271</v>
      </c>
      <c r="I2823">
        <v>79.802677857553206</v>
      </c>
      <c r="J2823">
        <v>299.81278162928197</v>
      </c>
    </row>
    <row r="2824" spans="1:10">
      <c r="A2824" t="s">
        <v>410</v>
      </c>
      <c r="B2824" t="s">
        <v>137</v>
      </c>
      <c r="C2824" t="s">
        <v>360</v>
      </c>
      <c r="D2824" t="s">
        <v>355</v>
      </c>
      <c r="E2824">
        <v>943.34422457804101</v>
      </c>
      <c r="F2824">
        <v>43.660333716736197</v>
      </c>
      <c r="G2824">
        <v>15.659351709938299</v>
      </c>
      <c r="H2824">
        <v>17.902675978126702</v>
      </c>
      <c r="I2824">
        <v>20.809434017965799</v>
      </c>
      <c r="J2824">
        <v>364.05606477166799</v>
      </c>
    </row>
    <row r="2825" spans="1:10">
      <c r="A2825" t="s">
        <v>410</v>
      </c>
      <c r="B2825" t="s">
        <v>137</v>
      </c>
      <c r="C2825" t="s">
        <v>360</v>
      </c>
      <c r="D2825" t="s">
        <v>356</v>
      </c>
      <c r="E2825">
        <v>943.34422457800201</v>
      </c>
      <c r="F2825">
        <v>44.584487602395498</v>
      </c>
      <c r="G2825">
        <v>15.803148413712799</v>
      </c>
      <c r="H2825">
        <v>17.920342215598598</v>
      </c>
      <c r="I2825">
        <v>29.896512079283902</v>
      </c>
      <c r="J2825">
        <v>452.34655975430599</v>
      </c>
    </row>
    <row r="2826" spans="1:10">
      <c r="A2826" t="s">
        <v>410</v>
      </c>
      <c r="B2826" t="s">
        <v>138</v>
      </c>
      <c r="C2826" t="s">
        <v>359</v>
      </c>
      <c r="D2826" t="s">
        <v>355</v>
      </c>
      <c r="E2826">
        <v>287.12600056099501</v>
      </c>
      <c r="F2826">
        <v>16.2014870571168</v>
      </c>
      <c r="G2826">
        <v>47.031348213535203</v>
      </c>
      <c r="H2826">
        <v>33.786268432784503</v>
      </c>
      <c r="I2826">
        <v>63.330001802251203</v>
      </c>
      <c r="J2826">
        <v>145.69900437214599</v>
      </c>
    </row>
    <row r="2827" spans="1:10">
      <c r="A2827" t="s">
        <v>410</v>
      </c>
      <c r="B2827" t="s">
        <v>138</v>
      </c>
      <c r="C2827" t="s">
        <v>359</v>
      </c>
      <c r="D2827" t="s">
        <v>356</v>
      </c>
      <c r="E2827">
        <v>287.12600056098103</v>
      </c>
      <c r="F2827">
        <v>16.516807624966599</v>
      </c>
      <c r="G2827">
        <v>47.468605773647297</v>
      </c>
      <c r="H2827">
        <v>33.808483843249</v>
      </c>
      <c r="I2827">
        <v>88.644824941347693</v>
      </c>
      <c r="J2827">
        <v>179.50337437163699</v>
      </c>
    </row>
    <row r="2828" spans="1:10">
      <c r="A2828" t="s">
        <v>410</v>
      </c>
      <c r="B2828" t="s">
        <v>138</v>
      </c>
      <c r="C2828" t="s">
        <v>360</v>
      </c>
      <c r="D2828" t="s">
        <v>355</v>
      </c>
      <c r="E2828">
        <v>803.54246434642698</v>
      </c>
      <c r="F2828">
        <v>37.999456253379002</v>
      </c>
      <c r="G2828">
        <v>17.764897240268901</v>
      </c>
      <c r="H2828">
        <v>19.9531766276057</v>
      </c>
      <c r="I2828">
        <v>24.114744784173801</v>
      </c>
      <c r="J2828">
        <v>356.13894821358599</v>
      </c>
    </row>
    <row r="2829" spans="1:10">
      <c r="A2829" t="s">
        <v>410</v>
      </c>
      <c r="B2829" t="s">
        <v>138</v>
      </c>
      <c r="C2829" t="s">
        <v>360</v>
      </c>
      <c r="D2829" t="s">
        <v>356</v>
      </c>
      <c r="E2829">
        <v>803.54246434638901</v>
      </c>
      <c r="F2829">
        <v>39.031359115353801</v>
      </c>
      <c r="G2829">
        <v>17.906933631827901</v>
      </c>
      <c r="H2829">
        <v>19.9699234274091</v>
      </c>
      <c r="I2829">
        <v>33.274066550430597</v>
      </c>
      <c r="J2829">
        <v>429.02124855420402</v>
      </c>
    </row>
    <row r="2830" spans="1:10">
      <c r="A2830" t="s">
        <v>410</v>
      </c>
      <c r="B2830" t="s">
        <v>139</v>
      </c>
      <c r="C2830" t="s">
        <v>359</v>
      </c>
      <c r="D2830" t="s">
        <v>355</v>
      </c>
      <c r="E2830">
        <v>528.56370885258002</v>
      </c>
      <c r="F2830">
        <v>47.818926309565697</v>
      </c>
      <c r="G2830">
        <v>41.0371206927462</v>
      </c>
      <c r="H2830">
        <v>26.885343551908299</v>
      </c>
      <c r="I2830">
        <v>53.898376765198201</v>
      </c>
      <c r="J2830">
        <v>328.41836859849002</v>
      </c>
    </row>
    <row r="2831" spans="1:10">
      <c r="A2831" t="s">
        <v>410</v>
      </c>
      <c r="B2831" t="s">
        <v>139</v>
      </c>
      <c r="C2831" t="s">
        <v>359</v>
      </c>
      <c r="D2831" t="s">
        <v>356</v>
      </c>
      <c r="E2831">
        <v>528.56370885253898</v>
      </c>
      <c r="F2831">
        <v>48.077591705866702</v>
      </c>
      <c r="G2831">
        <v>41.473635907376</v>
      </c>
      <c r="H2831">
        <v>26.9088778108054</v>
      </c>
      <c r="I2831">
        <v>79.024467514891896</v>
      </c>
      <c r="J2831">
        <v>443.18392098693602</v>
      </c>
    </row>
    <row r="2832" spans="1:10">
      <c r="A2832" t="s">
        <v>410</v>
      </c>
      <c r="B2832" t="s">
        <v>139</v>
      </c>
      <c r="C2832" t="s">
        <v>360</v>
      </c>
      <c r="D2832" t="s">
        <v>355</v>
      </c>
      <c r="E2832">
        <v>1095.97916007559</v>
      </c>
      <c r="F2832">
        <v>51.785375959997502</v>
      </c>
      <c r="G2832">
        <v>15.4444850725842</v>
      </c>
      <c r="H2832">
        <v>17.800744046548001</v>
      </c>
      <c r="I2832">
        <v>20.4682177091337</v>
      </c>
      <c r="J2832">
        <v>416.945515468206</v>
      </c>
    </row>
    <row r="2833" spans="1:10">
      <c r="A2833" t="s">
        <v>410</v>
      </c>
      <c r="B2833" t="s">
        <v>139</v>
      </c>
      <c r="C2833" t="s">
        <v>360</v>
      </c>
      <c r="D2833" t="s">
        <v>356</v>
      </c>
      <c r="E2833">
        <v>1095.97916007554</v>
      </c>
      <c r="F2833">
        <v>52.860429208556603</v>
      </c>
      <c r="G2833">
        <v>15.586489810251001</v>
      </c>
      <c r="H2833">
        <v>17.818148975135301</v>
      </c>
      <c r="I2833">
        <v>29.549329989742599</v>
      </c>
      <c r="J2833">
        <v>528.37326823652404</v>
      </c>
    </row>
    <row r="2834" spans="1:10">
      <c r="A2834" t="s">
        <v>410</v>
      </c>
      <c r="B2834" t="s">
        <v>140</v>
      </c>
      <c r="C2834" t="s">
        <v>359</v>
      </c>
      <c r="D2834" t="s">
        <v>355</v>
      </c>
      <c r="E2834">
        <v>1167.4525206263299</v>
      </c>
      <c r="F2834">
        <v>87.398773454579299</v>
      </c>
      <c r="G2834">
        <v>38.726660436119303</v>
      </c>
      <c r="H2834">
        <v>29.052649237883799</v>
      </c>
      <c r="I2834">
        <v>50.302338240590501</v>
      </c>
      <c r="J2834">
        <v>615.35678809627495</v>
      </c>
    </row>
    <row r="2835" spans="1:10">
      <c r="A2835" t="s">
        <v>410</v>
      </c>
      <c r="B2835" t="s">
        <v>140</v>
      </c>
      <c r="C2835" t="s">
        <v>359</v>
      </c>
      <c r="D2835" t="s">
        <v>356</v>
      </c>
      <c r="E2835">
        <v>1167.4525206262499</v>
      </c>
      <c r="F2835">
        <v>87.815858843318594</v>
      </c>
      <c r="G2835">
        <v>39.175277101182402</v>
      </c>
      <c r="H2835">
        <v>29.075310304044301</v>
      </c>
      <c r="I2835">
        <v>75.3381679246678</v>
      </c>
      <c r="J2835">
        <v>818.74826588073404</v>
      </c>
    </row>
    <row r="2836" spans="1:10">
      <c r="A2836" t="s">
        <v>410</v>
      </c>
      <c r="B2836" t="s">
        <v>140</v>
      </c>
      <c r="C2836" t="s">
        <v>360</v>
      </c>
      <c r="D2836" t="s">
        <v>355</v>
      </c>
      <c r="E2836">
        <v>1038.06708911501</v>
      </c>
      <c r="F2836">
        <v>62.289394093379798</v>
      </c>
      <c r="G2836">
        <v>14.4728118926907</v>
      </c>
      <c r="H2836">
        <v>19.022578190790998</v>
      </c>
      <c r="I2836">
        <v>18.953048383879899</v>
      </c>
      <c r="J2836">
        <v>530.13254262745397</v>
      </c>
    </row>
    <row r="2837" spans="1:10">
      <c r="A2837" t="s">
        <v>410</v>
      </c>
      <c r="B2837" t="s">
        <v>140</v>
      </c>
      <c r="C2837" t="s">
        <v>360</v>
      </c>
      <c r="D2837" t="s">
        <v>356</v>
      </c>
      <c r="E2837">
        <v>1038.06708911495</v>
      </c>
      <c r="F2837">
        <v>63.511921945443902</v>
      </c>
      <c r="G2837">
        <v>14.6176922569024</v>
      </c>
      <c r="H2837">
        <v>19.0394027230654</v>
      </c>
      <c r="I2837">
        <v>27.996978149821501</v>
      </c>
      <c r="J2837">
        <v>664.23262383667895</v>
      </c>
    </row>
    <row r="2838" spans="1:10">
      <c r="A2838" t="s">
        <v>410</v>
      </c>
      <c r="B2838" t="s">
        <v>141</v>
      </c>
      <c r="C2838" t="s">
        <v>359</v>
      </c>
      <c r="D2838" t="s">
        <v>355</v>
      </c>
      <c r="E2838">
        <v>380.13862301167597</v>
      </c>
      <c r="F2838">
        <v>74.581915105346397</v>
      </c>
      <c r="G2838">
        <v>20.350496352450001</v>
      </c>
      <c r="H2838">
        <v>44.127462331774403</v>
      </c>
      <c r="I2838">
        <v>22.0901659773948</v>
      </c>
      <c r="J2838">
        <v>942.00179998541103</v>
      </c>
    </row>
    <row r="2839" spans="1:10">
      <c r="A2839" t="s">
        <v>410</v>
      </c>
      <c r="B2839" t="s">
        <v>141</v>
      </c>
      <c r="C2839" t="s">
        <v>359</v>
      </c>
      <c r="D2839" t="s">
        <v>356</v>
      </c>
      <c r="E2839">
        <v>380.13862301171298</v>
      </c>
      <c r="F2839">
        <v>75.310550851115906</v>
      </c>
      <c r="G2839">
        <v>20.8095739945629</v>
      </c>
      <c r="H2839">
        <v>44.148387011832</v>
      </c>
      <c r="I2839">
        <v>46.1154953625893</v>
      </c>
      <c r="J2839">
        <v>1091.4721824784101</v>
      </c>
    </row>
    <row r="2840" spans="1:10">
      <c r="A2840" t="s">
        <v>410</v>
      </c>
      <c r="B2840" t="s">
        <v>141</v>
      </c>
      <c r="C2840" t="s">
        <v>360</v>
      </c>
      <c r="D2840" t="s">
        <v>355</v>
      </c>
      <c r="E2840">
        <v>204.95482720250899</v>
      </c>
      <c r="F2840">
        <v>46.823682770063897</v>
      </c>
      <c r="G2840">
        <v>7.5585258601745204</v>
      </c>
      <c r="H2840">
        <v>24.976701138507799</v>
      </c>
      <c r="I2840">
        <v>8.5254789209960293</v>
      </c>
      <c r="J2840">
        <v>680.51995487764998</v>
      </c>
    </row>
    <row r="2841" spans="1:10">
      <c r="A2841" t="s">
        <v>410</v>
      </c>
      <c r="B2841" t="s">
        <v>141</v>
      </c>
      <c r="C2841" t="s">
        <v>360</v>
      </c>
      <c r="D2841" t="s">
        <v>356</v>
      </c>
      <c r="E2841">
        <v>204.954827202448</v>
      </c>
      <c r="F2841">
        <v>48.374216342946397</v>
      </c>
      <c r="G2841">
        <v>7.7057898787008803</v>
      </c>
      <c r="H2841">
        <v>24.992847005911301</v>
      </c>
      <c r="I2841">
        <v>16.9062026466672</v>
      </c>
      <c r="J2841">
        <v>766.77596486923505</v>
      </c>
    </row>
    <row r="2842" spans="1:10">
      <c r="A2842" t="s">
        <v>410</v>
      </c>
      <c r="B2842" t="s">
        <v>142</v>
      </c>
      <c r="C2842" t="s">
        <v>359</v>
      </c>
      <c r="D2842" t="s">
        <v>355</v>
      </c>
      <c r="E2842">
        <v>650.26311160182001</v>
      </c>
      <c r="F2842">
        <v>93.060510453256001</v>
      </c>
      <c r="G2842">
        <v>15.868624852559799</v>
      </c>
      <c r="H2842">
        <v>57.882221893025701</v>
      </c>
      <c r="I2842">
        <v>19.980417107263399</v>
      </c>
      <c r="J2842">
        <v>972.05968028946995</v>
      </c>
    </row>
    <row r="2843" spans="1:10">
      <c r="A2843" t="s">
        <v>410</v>
      </c>
      <c r="B2843" t="s">
        <v>142</v>
      </c>
      <c r="C2843" t="s">
        <v>359</v>
      </c>
      <c r="D2843" t="s">
        <v>356</v>
      </c>
      <c r="E2843">
        <v>650.263111601849</v>
      </c>
      <c r="F2843">
        <v>93.923627358087501</v>
      </c>
      <c r="G2843">
        <v>16.122075406201301</v>
      </c>
      <c r="H2843">
        <v>57.902436228374</v>
      </c>
      <c r="I2843">
        <v>31.884560891322799</v>
      </c>
      <c r="J2843">
        <v>1153.166237426</v>
      </c>
    </row>
    <row r="2844" spans="1:10">
      <c r="A2844" t="s">
        <v>410</v>
      </c>
      <c r="B2844" t="s">
        <v>142</v>
      </c>
      <c r="C2844" t="s">
        <v>360</v>
      </c>
      <c r="D2844" t="s">
        <v>355</v>
      </c>
      <c r="E2844">
        <v>343.27783641795901</v>
      </c>
      <c r="F2844">
        <v>49.885573372186002</v>
      </c>
      <c r="G2844">
        <v>5.99224083003147</v>
      </c>
      <c r="H2844">
        <v>28.694168318063799</v>
      </c>
      <c r="I2844">
        <v>8.1072359311327808</v>
      </c>
      <c r="J2844">
        <v>598.84320331150695</v>
      </c>
    </row>
    <row r="2845" spans="1:10">
      <c r="A2845" t="s">
        <v>410</v>
      </c>
      <c r="B2845" t="s">
        <v>142</v>
      </c>
      <c r="C2845" t="s">
        <v>360</v>
      </c>
      <c r="D2845" t="s">
        <v>356</v>
      </c>
      <c r="E2845">
        <v>343.27783641798601</v>
      </c>
      <c r="F2845">
        <v>50.703118958823502</v>
      </c>
      <c r="G2845">
        <v>6.1956354137522602</v>
      </c>
      <c r="H2845">
        <v>28.7071062380294</v>
      </c>
      <c r="I2845">
        <v>11.7678842987855</v>
      </c>
      <c r="J2845">
        <v>694.85431689483596</v>
      </c>
    </row>
    <row r="2846" spans="1:10">
      <c r="A2846" t="s">
        <v>410</v>
      </c>
      <c r="B2846" t="s">
        <v>143</v>
      </c>
      <c r="C2846" t="s">
        <v>359</v>
      </c>
      <c r="D2846" t="s">
        <v>355</v>
      </c>
      <c r="E2846">
        <v>1321.84337037315</v>
      </c>
      <c r="F2846">
        <v>80.898579553967096</v>
      </c>
      <c r="G2846">
        <v>30.4943197826687</v>
      </c>
      <c r="H2846">
        <v>51.775414745119001</v>
      </c>
      <c r="I2846">
        <v>42.633308457294497</v>
      </c>
      <c r="J2846">
        <v>512.62209652899196</v>
      </c>
    </row>
    <row r="2847" spans="1:10">
      <c r="A2847" t="s">
        <v>410</v>
      </c>
      <c r="B2847" t="s">
        <v>143</v>
      </c>
      <c r="C2847" t="s">
        <v>359</v>
      </c>
      <c r="D2847" t="s">
        <v>356</v>
      </c>
      <c r="E2847">
        <v>1321.84337037316</v>
      </c>
      <c r="F2847">
        <v>81.376061614363607</v>
      </c>
      <c r="G2847">
        <v>30.795830240578699</v>
      </c>
      <c r="H2847">
        <v>51.793495183759703</v>
      </c>
      <c r="I2847">
        <v>55.693053055040401</v>
      </c>
      <c r="J2847">
        <v>682.43264602155796</v>
      </c>
    </row>
    <row r="2848" spans="1:10">
      <c r="A2848" t="s">
        <v>410</v>
      </c>
      <c r="B2848" t="s">
        <v>143</v>
      </c>
      <c r="C2848" t="s">
        <v>360</v>
      </c>
      <c r="D2848" t="s">
        <v>355</v>
      </c>
      <c r="E2848">
        <v>1107.80970059981</v>
      </c>
      <c r="F2848">
        <v>57.094398408054602</v>
      </c>
      <c r="G2848">
        <v>12.121931542823701</v>
      </c>
      <c r="H2848">
        <v>23.4143264506557</v>
      </c>
      <c r="I2848">
        <v>16.981964295893398</v>
      </c>
      <c r="J2848">
        <v>426.60695594011997</v>
      </c>
    </row>
    <row r="2849" spans="1:10">
      <c r="A2849" t="s">
        <v>410</v>
      </c>
      <c r="B2849" t="s">
        <v>143</v>
      </c>
      <c r="C2849" t="s">
        <v>360</v>
      </c>
      <c r="D2849" t="s">
        <v>356</v>
      </c>
      <c r="E2849">
        <v>1107.80970059981</v>
      </c>
      <c r="F2849">
        <v>57.924198183097602</v>
      </c>
      <c r="G2849">
        <v>12.3600583804651</v>
      </c>
      <c r="H2849">
        <v>23.4271613246298</v>
      </c>
      <c r="I2849">
        <v>22.293298239879501</v>
      </c>
      <c r="J2849">
        <v>544.12482130628598</v>
      </c>
    </row>
    <row r="2850" spans="1:10">
      <c r="A2850" t="s">
        <v>410</v>
      </c>
      <c r="B2850" t="s">
        <v>144</v>
      </c>
      <c r="C2850" t="s">
        <v>359</v>
      </c>
      <c r="D2850" t="s">
        <v>355</v>
      </c>
      <c r="E2850">
        <v>1080.04696588153</v>
      </c>
      <c r="F2850">
        <v>83.926249517922002</v>
      </c>
      <c r="G2850">
        <v>28.994220618889599</v>
      </c>
      <c r="H2850">
        <v>55.587645282014599</v>
      </c>
      <c r="I2850">
        <v>40.527193262807103</v>
      </c>
      <c r="J2850">
        <v>621.27608395499794</v>
      </c>
    </row>
    <row r="2851" spans="1:10">
      <c r="A2851" t="s">
        <v>410</v>
      </c>
      <c r="B2851" t="s">
        <v>144</v>
      </c>
      <c r="C2851" t="s">
        <v>359</v>
      </c>
      <c r="D2851" t="s">
        <v>356</v>
      </c>
      <c r="E2851">
        <v>1080.04696588158</v>
      </c>
      <c r="F2851">
        <v>84.351782789153205</v>
      </c>
      <c r="G2851">
        <v>29.2777187373182</v>
      </c>
      <c r="H2851">
        <v>55.606138327200199</v>
      </c>
      <c r="I2851">
        <v>52.996745283021603</v>
      </c>
      <c r="J2851">
        <v>813.95358562806302</v>
      </c>
    </row>
    <row r="2852" spans="1:10">
      <c r="A2852" t="s">
        <v>410</v>
      </c>
      <c r="B2852" t="s">
        <v>144</v>
      </c>
      <c r="C2852" t="s">
        <v>360</v>
      </c>
      <c r="D2852" t="s">
        <v>355</v>
      </c>
      <c r="E2852">
        <v>957.44477801805294</v>
      </c>
      <c r="F2852">
        <v>58.8498084694398</v>
      </c>
      <c r="G2852">
        <v>10.196991050284099</v>
      </c>
      <c r="H2852">
        <v>25.066613063481601</v>
      </c>
      <c r="I2852">
        <v>14.060046336228</v>
      </c>
      <c r="J2852">
        <v>536.36446477219602</v>
      </c>
    </row>
    <row r="2853" spans="1:10">
      <c r="A2853" t="s">
        <v>410</v>
      </c>
      <c r="B2853" t="s">
        <v>144</v>
      </c>
      <c r="C2853" t="s">
        <v>360</v>
      </c>
      <c r="D2853" t="s">
        <v>356</v>
      </c>
      <c r="E2853">
        <v>957.44477801809603</v>
      </c>
      <c r="F2853">
        <v>60.1178696832499</v>
      </c>
      <c r="G2853">
        <v>10.3986521280037</v>
      </c>
      <c r="H2853">
        <v>25.0786466355482</v>
      </c>
      <c r="I2853">
        <v>19.0423692167818</v>
      </c>
      <c r="J2853">
        <v>659.02689394054005</v>
      </c>
    </row>
    <row r="2854" spans="1:10">
      <c r="A2854" t="s">
        <v>410</v>
      </c>
      <c r="B2854" t="s">
        <v>145</v>
      </c>
      <c r="C2854" t="s">
        <v>359</v>
      </c>
      <c r="D2854" t="s">
        <v>355</v>
      </c>
      <c r="E2854">
        <v>606.52424475267003</v>
      </c>
      <c r="F2854">
        <v>83.249464365524304</v>
      </c>
      <c r="G2854">
        <v>14.319208439337601</v>
      </c>
      <c r="H2854">
        <v>53.555158278902702</v>
      </c>
      <c r="I2854">
        <v>17.453241885417999</v>
      </c>
      <c r="J2854">
        <v>930.55096063009103</v>
      </c>
    </row>
    <row r="2855" spans="1:10">
      <c r="A2855" t="s">
        <v>410</v>
      </c>
      <c r="B2855" t="s">
        <v>145</v>
      </c>
      <c r="C2855" t="s">
        <v>359</v>
      </c>
      <c r="D2855" t="s">
        <v>356</v>
      </c>
      <c r="E2855">
        <v>606.524244752713</v>
      </c>
      <c r="F2855">
        <v>83.929413542352805</v>
      </c>
      <c r="G2855">
        <v>14.588693795367201</v>
      </c>
      <c r="H2855">
        <v>53.574864115423402</v>
      </c>
      <c r="I2855">
        <v>29.522398217412398</v>
      </c>
      <c r="J2855">
        <v>1103.7060805025901</v>
      </c>
    </row>
    <row r="2856" spans="1:10">
      <c r="A2856" t="s">
        <v>410</v>
      </c>
      <c r="B2856" t="s">
        <v>145</v>
      </c>
      <c r="C2856" t="s">
        <v>360</v>
      </c>
      <c r="D2856" t="s">
        <v>355</v>
      </c>
      <c r="E2856">
        <v>264.04867466326999</v>
      </c>
      <c r="F2856">
        <v>48.476478000638302</v>
      </c>
      <c r="G2856">
        <v>4.9177883293256697</v>
      </c>
      <c r="H2856">
        <v>27.1508605324914</v>
      </c>
      <c r="I2856">
        <v>6.4879092359486101</v>
      </c>
      <c r="J2856">
        <v>678.72888024966699</v>
      </c>
    </row>
    <row r="2857" spans="1:10">
      <c r="A2857" t="s">
        <v>410</v>
      </c>
      <c r="B2857" t="s">
        <v>145</v>
      </c>
      <c r="C2857" t="s">
        <v>360</v>
      </c>
      <c r="D2857" t="s">
        <v>356</v>
      </c>
      <c r="E2857">
        <v>264.04867466330899</v>
      </c>
      <c r="F2857">
        <v>49.977277360671998</v>
      </c>
      <c r="G2857">
        <v>5.0981869059155098</v>
      </c>
      <c r="H2857">
        <v>27.1655975432795</v>
      </c>
      <c r="I2857">
        <v>10.0263273124738</v>
      </c>
      <c r="J2857">
        <v>768.73270520520998</v>
      </c>
    </row>
    <row r="2858" spans="1:10">
      <c r="A2858" t="s">
        <v>410</v>
      </c>
      <c r="B2858" t="s">
        <v>146</v>
      </c>
      <c r="C2858" t="s">
        <v>359</v>
      </c>
      <c r="D2858" t="s">
        <v>355</v>
      </c>
      <c r="E2858">
        <v>1636.94127606079</v>
      </c>
      <c r="F2858">
        <v>171.943694775772</v>
      </c>
      <c r="G2858">
        <v>54.014037657058203</v>
      </c>
      <c r="H2858">
        <v>99.036323068019101</v>
      </c>
      <c r="I2858">
        <v>56.338695006908203</v>
      </c>
      <c r="J2858">
        <v>1448.0893996709999</v>
      </c>
    </row>
    <row r="2859" spans="1:10">
      <c r="A2859" t="s">
        <v>410</v>
      </c>
      <c r="B2859" t="s">
        <v>146</v>
      </c>
      <c r="C2859" t="s">
        <v>359</v>
      </c>
      <c r="D2859" t="s">
        <v>356</v>
      </c>
      <c r="E2859">
        <v>1636.94127606081</v>
      </c>
      <c r="F2859">
        <v>172.82826414671001</v>
      </c>
      <c r="G2859">
        <v>54.784471212767201</v>
      </c>
      <c r="H2859">
        <v>99.094939983122799</v>
      </c>
      <c r="I2859">
        <v>126.443457632128</v>
      </c>
      <c r="J2859">
        <v>1792.8870148231199</v>
      </c>
    </row>
    <row r="2860" spans="1:10">
      <c r="A2860" t="s">
        <v>410</v>
      </c>
      <c r="B2860" t="s">
        <v>146</v>
      </c>
      <c r="C2860" t="s">
        <v>360</v>
      </c>
      <c r="D2860" t="s">
        <v>355</v>
      </c>
      <c r="E2860">
        <v>1571.8381721353201</v>
      </c>
      <c r="F2860">
        <v>122.699536556563</v>
      </c>
      <c r="G2860">
        <v>20.3967720910826</v>
      </c>
      <c r="H2860">
        <v>58.596838273030897</v>
      </c>
      <c r="I2860">
        <v>22.101873520541201</v>
      </c>
      <c r="J2860">
        <v>1197.99605390701</v>
      </c>
    </row>
    <row r="2861" spans="1:10">
      <c r="A2861" t="s">
        <v>410</v>
      </c>
      <c r="B2861" t="s">
        <v>146</v>
      </c>
      <c r="C2861" t="s">
        <v>360</v>
      </c>
      <c r="D2861" t="s">
        <v>356</v>
      </c>
      <c r="E2861">
        <v>1571.8381721353301</v>
      </c>
      <c r="F2861">
        <v>124.1842830058</v>
      </c>
      <c r="G2861">
        <v>20.6563053304235</v>
      </c>
      <c r="H2861">
        <v>58.642215362654603</v>
      </c>
      <c r="I2861">
        <v>47.116281826876303</v>
      </c>
      <c r="J2861">
        <v>1437.7761442384001</v>
      </c>
    </row>
    <row r="2862" spans="1:10">
      <c r="A2862" t="s">
        <v>410</v>
      </c>
      <c r="B2862" t="s">
        <v>147</v>
      </c>
      <c r="C2862" t="s">
        <v>359</v>
      </c>
      <c r="D2862" t="s">
        <v>355</v>
      </c>
      <c r="E2862">
        <v>932.59077438569</v>
      </c>
      <c r="F2862">
        <v>198.34098315652</v>
      </c>
      <c r="G2862">
        <v>52.569751130856702</v>
      </c>
      <c r="H2862">
        <v>92.611001162257296</v>
      </c>
      <c r="I2862">
        <v>64.281298213356493</v>
      </c>
      <c r="J2862">
        <v>470.30447871715899</v>
      </c>
    </row>
    <row r="2863" spans="1:10">
      <c r="A2863" t="s">
        <v>410</v>
      </c>
      <c r="B2863" t="s">
        <v>147</v>
      </c>
      <c r="C2863" t="s">
        <v>359</v>
      </c>
      <c r="D2863" t="s">
        <v>356</v>
      </c>
      <c r="E2863">
        <v>932.59077438559996</v>
      </c>
      <c r="F2863">
        <v>198.89049088966399</v>
      </c>
      <c r="G2863">
        <v>53.011079010542197</v>
      </c>
      <c r="H2863">
        <v>92.634531447398999</v>
      </c>
      <c r="I2863">
        <v>107.430331831129</v>
      </c>
      <c r="J2863">
        <v>886.70500935910104</v>
      </c>
    </row>
    <row r="2864" spans="1:10">
      <c r="A2864" t="s">
        <v>410</v>
      </c>
      <c r="B2864" t="s">
        <v>147</v>
      </c>
      <c r="C2864" t="s">
        <v>360</v>
      </c>
      <c r="D2864" t="s">
        <v>355</v>
      </c>
      <c r="E2864">
        <v>967.09622798794101</v>
      </c>
      <c r="F2864">
        <v>151.52513158295201</v>
      </c>
      <c r="G2864">
        <v>18.790189749428801</v>
      </c>
      <c r="H2864">
        <v>50.571780239240603</v>
      </c>
      <c r="I2864">
        <v>23.878891196854699</v>
      </c>
      <c r="J2864">
        <v>388.35170475268501</v>
      </c>
    </row>
    <row r="2865" spans="1:10">
      <c r="A2865" t="s">
        <v>410</v>
      </c>
      <c r="B2865" t="s">
        <v>147</v>
      </c>
      <c r="C2865" t="s">
        <v>360</v>
      </c>
      <c r="D2865" t="s">
        <v>356</v>
      </c>
      <c r="E2865">
        <v>967.09622798784403</v>
      </c>
      <c r="F2865">
        <v>152.51337642907399</v>
      </c>
      <c r="G2865">
        <v>18.918510265508999</v>
      </c>
      <c r="H2865">
        <v>50.5879933205429</v>
      </c>
      <c r="I2865">
        <v>37.699608371927603</v>
      </c>
      <c r="J2865">
        <v>704.99999878272695</v>
      </c>
    </row>
    <row r="2866" spans="1:10">
      <c r="A2866" t="s">
        <v>410</v>
      </c>
      <c r="B2866" t="s">
        <v>148</v>
      </c>
      <c r="C2866" t="s">
        <v>359</v>
      </c>
      <c r="D2866" t="s">
        <v>355</v>
      </c>
      <c r="E2866">
        <v>1507.5548519158101</v>
      </c>
      <c r="F2866">
        <v>104.203644236126</v>
      </c>
      <c r="G2866">
        <v>48.961638440007398</v>
      </c>
      <c r="H2866">
        <v>30.7298904191186</v>
      </c>
      <c r="I2866">
        <v>69.967444752290504</v>
      </c>
      <c r="J2866">
        <v>176.51621327967399</v>
      </c>
    </row>
    <row r="2867" spans="1:10">
      <c r="A2867" t="s">
        <v>410</v>
      </c>
      <c r="B2867" t="s">
        <v>148</v>
      </c>
      <c r="C2867" t="s">
        <v>359</v>
      </c>
      <c r="D2867" t="s">
        <v>356</v>
      </c>
      <c r="E2867">
        <v>1507.5548519157901</v>
      </c>
      <c r="F2867">
        <v>104.55736247491799</v>
      </c>
      <c r="G2867">
        <v>49.2859313854512</v>
      </c>
      <c r="H2867">
        <v>30.744452289153401</v>
      </c>
      <c r="I2867">
        <v>87.685837474675594</v>
      </c>
      <c r="J2867">
        <v>339.95994989028998</v>
      </c>
    </row>
    <row r="2868" spans="1:10">
      <c r="A2868" t="s">
        <v>410</v>
      </c>
      <c r="B2868" t="s">
        <v>148</v>
      </c>
      <c r="C2868" t="s">
        <v>360</v>
      </c>
      <c r="D2868" t="s">
        <v>355</v>
      </c>
      <c r="E2868">
        <v>2498.9702888358502</v>
      </c>
      <c r="F2868">
        <v>157.692455660875</v>
      </c>
      <c r="G2868">
        <v>19.6552465668161</v>
      </c>
      <c r="H2868">
        <v>15.5986540990328</v>
      </c>
      <c r="I2868">
        <v>28.863361866077401</v>
      </c>
      <c r="J2868">
        <v>258.10629162527101</v>
      </c>
    </row>
    <row r="2869" spans="1:10">
      <c r="A2869" t="s">
        <v>410</v>
      </c>
      <c r="B2869" t="s">
        <v>148</v>
      </c>
      <c r="C2869" t="s">
        <v>360</v>
      </c>
      <c r="D2869" t="s">
        <v>356</v>
      </c>
      <c r="E2869">
        <v>2498.9702888358001</v>
      </c>
      <c r="F2869">
        <v>158.58355174702999</v>
      </c>
      <c r="G2869">
        <v>19.761682569834701</v>
      </c>
      <c r="H2869">
        <v>15.612001331348401</v>
      </c>
      <c r="I2869">
        <v>34.429381963290403</v>
      </c>
      <c r="J2869">
        <v>520.26185089675505</v>
      </c>
    </row>
    <row r="2870" spans="1:10">
      <c r="A2870" t="s">
        <v>410</v>
      </c>
      <c r="B2870" t="s">
        <v>149</v>
      </c>
      <c r="C2870" t="s">
        <v>359</v>
      </c>
      <c r="D2870" t="s">
        <v>355</v>
      </c>
      <c r="E2870">
        <v>803.22416687395503</v>
      </c>
      <c r="F2870">
        <v>43.610221283907698</v>
      </c>
      <c r="G2870">
        <v>108.396783936806</v>
      </c>
      <c r="H2870">
        <v>30.480762490645901</v>
      </c>
      <c r="I2870">
        <v>165.51423417828499</v>
      </c>
      <c r="J2870">
        <v>115.72164260799001</v>
      </c>
    </row>
    <row r="2871" spans="1:10">
      <c r="A2871" t="s">
        <v>410</v>
      </c>
      <c r="B2871" t="s">
        <v>149</v>
      </c>
      <c r="C2871" t="s">
        <v>359</v>
      </c>
      <c r="D2871" t="s">
        <v>356</v>
      </c>
      <c r="E2871">
        <v>803.224166873944</v>
      </c>
      <c r="F2871">
        <v>43.954569395309399</v>
      </c>
      <c r="G2871">
        <v>108.727631214521</v>
      </c>
      <c r="H2871">
        <v>30.4800252189637</v>
      </c>
      <c r="I2871">
        <v>182.039421451377</v>
      </c>
      <c r="J2871">
        <v>175.06932158390401</v>
      </c>
    </row>
    <row r="2872" spans="1:10">
      <c r="A2872" t="s">
        <v>410</v>
      </c>
      <c r="B2872" t="s">
        <v>149</v>
      </c>
      <c r="C2872" t="s">
        <v>360</v>
      </c>
      <c r="D2872" t="s">
        <v>355</v>
      </c>
      <c r="E2872">
        <v>2269.3575414932802</v>
      </c>
      <c r="F2872">
        <v>124.26106210245</v>
      </c>
      <c r="G2872">
        <v>39.656650151393599</v>
      </c>
      <c r="H2872">
        <v>18.596564520939999</v>
      </c>
      <c r="I2872">
        <v>60.823080504851198</v>
      </c>
      <c r="J2872">
        <v>256.41153119401997</v>
      </c>
    </row>
    <row r="2873" spans="1:10">
      <c r="A2873" t="s">
        <v>410</v>
      </c>
      <c r="B2873" t="s">
        <v>149</v>
      </c>
      <c r="C2873" t="s">
        <v>360</v>
      </c>
      <c r="D2873" t="s">
        <v>356</v>
      </c>
      <c r="E2873">
        <v>2269.3575414932302</v>
      </c>
      <c r="F2873">
        <v>125.243755736483</v>
      </c>
      <c r="G2873">
        <v>39.782672839092001</v>
      </c>
      <c r="H2873">
        <v>18.608458709972599</v>
      </c>
      <c r="I2873">
        <v>66.344827021028607</v>
      </c>
      <c r="J2873">
        <v>460.33364110700302</v>
      </c>
    </row>
    <row r="2874" spans="1:10">
      <c r="A2874" t="s">
        <v>410</v>
      </c>
      <c r="B2874" t="s">
        <v>150</v>
      </c>
      <c r="C2874" t="s">
        <v>359</v>
      </c>
      <c r="D2874" t="s">
        <v>355</v>
      </c>
      <c r="E2874">
        <v>1447.6434080039101</v>
      </c>
      <c r="F2874">
        <v>153.23310360063201</v>
      </c>
      <c r="G2874">
        <v>69.4201043535069</v>
      </c>
      <c r="H2874">
        <v>16.822530396413701</v>
      </c>
      <c r="I2874">
        <v>102.686659910209</v>
      </c>
      <c r="J2874">
        <v>188.986169922503</v>
      </c>
    </row>
    <row r="2875" spans="1:10">
      <c r="A2875" t="s">
        <v>410</v>
      </c>
      <c r="B2875" t="s">
        <v>150</v>
      </c>
      <c r="C2875" t="s">
        <v>359</v>
      </c>
      <c r="D2875" t="s">
        <v>356</v>
      </c>
      <c r="E2875">
        <v>1447.64340800385</v>
      </c>
      <c r="F2875">
        <v>153.473766960007</v>
      </c>
      <c r="G2875">
        <v>69.7276200861875</v>
      </c>
      <c r="H2875">
        <v>16.842192151858502</v>
      </c>
      <c r="I2875">
        <v>120.216663367941</v>
      </c>
      <c r="J2875">
        <v>522.32523907637301</v>
      </c>
    </row>
    <row r="2876" spans="1:10">
      <c r="A2876" t="s">
        <v>410</v>
      </c>
      <c r="B2876" t="s">
        <v>150</v>
      </c>
      <c r="C2876" t="s">
        <v>360</v>
      </c>
      <c r="D2876" t="s">
        <v>355</v>
      </c>
      <c r="E2876">
        <v>3004.7894228843302</v>
      </c>
      <c r="F2876">
        <v>187.70754294024701</v>
      </c>
      <c r="G2876">
        <v>26.9187650466299</v>
      </c>
      <c r="H2876">
        <v>12.7686209314297</v>
      </c>
      <c r="I2876">
        <v>40.362068970613301</v>
      </c>
      <c r="J2876">
        <v>279.43761269874102</v>
      </c>
    </row>
    <row r="2877" spans="1:10">
      <c r="A2877" t="s">
        <v>410</v>
      </c>
      <c r="B2877" t="s">
        <v>150</v>
      </c>
      <c r="C2877" t="s">
        <v>360</v>
      </c>
      <c r="D2877" t="s">
        <v>356</v>
      </c>
      <c r="E2877">
        <v>3004.7894228842501</v>
      </c>
      <c r="F2877">
        <v>188.73943033002101</v>
      </c>
      <c r="G2877">
        <v>26.984070418625901</v>
      </c>
      <c r="H2877">
        <v>12.775524577121001</v>
      </c>
      <c r="I2877">
        <v>46.010772245353301</v>
      </c>
      <c r="J2877">
        <v>618.29240341920297</v>
      </c>
    </row>
    <row r="2878" spans="1:10">
      <c r="A2878" t="s">
        <v>410</v>
      </c>
      <c r="B2878" t="s">
        <v>151</v>
      </c>
      <c r="C2878" t="s">
        <v>359</v>
      </c>
      <c r="D2878" t="s">
        <v>355</v>
      </c>
      <c r="E2878">
        <v>1805.70302523348</v>
      </c>
      <c r="F2878">
        <v>195.87770573109</v>
      </c>
      <c r="G2878">
        <v>52.711324738126997</v>
      </c>
      <c r="H2878">
        <v>39.4059973355794</v>
      </c>
      <c r="I2878">
        <v>75.907673701066699</v>
      </c>
      <c r="J2878">
        <v>385.17101783002198</v>
      </c>
    </row>
    <row r="2879" spans="1:10">
      <c r="A2879" t="s">
        <v>410</v>
      </c>
      <c r="B2879" t="s">
        <v>151</v>
      </c>
      <c r="C2879" t="s">
        <v>359</v>
      </c>
      <c r="D2879" t="s">
        <v>356</v>
      </c>
      <c r="E2879">
        <v>1805.70302523336</v>
      </c>
      <c r="F2879">
        <v>196.211926026328</v>
      </c>
      <c r="G2879">
        <v>53.059184783649499</v>
      </c>
      <c r="H2879">
        <v>39.424136138994399</v>
      </c>
      <c r="I2879">
        <v>93.710776094877204</v>
      </c>
      <c r="J2879">
        <v>840.65693252181904</v>
      </c>
    </row>
    <row r="2880" spans="1:10">
      <c r="A2880" t="s">
        <v>410</v>
      </c>
      <c r="B2880" t="s">
        <v>151</v>
      </c>
      <c r="C2880" t="s">
        <v>360</v>
      </c>
      <c r="D2880" t="s">
        <v>355</v>
      </c>
      <c r="E2880">
        <v>1461.90249010715</v>
      </c>
      <c r="F2880">
        <v>141.22720754431501</v>
      </c>
      <c r="G2880">
        <v>20.145270709993</v>
      </c>
      <c r="H2880">
        <v>25.285471323957299</v>
      </c>
      <c r="I2880">
        <v>29.7197219466353</v>
      </c>
      <c r="J2880">
        <v>350.88395752027401</v>
      </c>
    </row>
    <row r="2881" spans="1:10">
      <c r="A2881" t="s">
        <v>410</v>
      </c>
      <c r="B2881" t="s">
        <v>151</v>
      </c>
      <c r="C2881" t="s">
        <v>360</v>
      </c>
      <c r="D2881" t="s">
        <v>356</v>
      </c>
      <c r="E2881">
        <v>1461.90249010706</v>
      </c>
      <c r="F2881">
        <v>142.28877093985099</v>
      </c>
      <c r="G2881">
        <v>20.285413474413001</v>
      </c>
      <c r="H2881">
        <v>25.3006529790668</v>
      </c>
      <c r="I2881">
        <v>35.156957221519498</v>
      </c>
      <c r="J2881">
        <v>659.07757942577905</v>
      </c>
    </row>
    <row r="2882" spans="1:10">
      <c r="A2882" t="s">
        <v>410</v>
      </c>
      <c r="B2882" t="s">
        <v>152</v>
      </c>
      <c r="C2882" t="s">
        <v>359</v>
      </c>
      <c r="D2882" t="s">
        <v>355</v>
      </c>
      <c r="E2882">
        <v>1306.1636898329</v>
      </c>
      <c r="F2882">
        <v>174.074805624351</v>
      </c>
      <c r="G2882">
        <v>50.090519465758398</v>
      </c>
      <c r="H2882">
        <v>33.956206580631402</v>
      </c>
      <c r="I2882">
        <v>73.062156991031301</v>
      </c>
      <c r="J2882">
        <v>340.79919080485303</v>
      </c>
    </row>
    <row r="2883" spans="1:10">
      <c r="A2883" t="s">
        <v>410</v>
      </c>
      <c r="B2883" t="s">
        <v>152</v>
      </c>
      <c r="C2883" t="s">
        <v>359</v>
      </c>
      <c r="D2883" t="s">
        <v>356</v>
      </c>
      <c r="E2883">
        <v>1306.16368983299</v>
      </c>
      <c r="F2883">
        <v>174.47358261511499</v>
      </c>
      <c r="G2883">
        <v>50.383897776858298</v>
      </c>
      <c r="H2883">
        <v>33.974938681376102</v>
      </c>
      <c r="I2883">
        <v>87.955111045726696</v>
      </c>
      <c r="J2883">
        <v>700.21465307711105</v>
      </c>
    </row>
    <row r="2884" spans="1:10">
      <c r="A2884" t="s">
        <v>410</v>
      </c>
      <c r="B2884" t="s">
        <v>152</v>
      </c>
      <c r="C2884" t="s">
        <v>360</v>
      </c>
      <c r="D2884" t="s">
        <v>355</v>
      </c>
      <c r="E2884">
        <v>967.99640125063502</v>
      </c>
      <c r="F2884">
        <v>128.745364200929</v>
      </c>
      <c r="G2884">
        <v>17.152053778728099</v>
      </c>
      <c r="H2884">
        <v>20.8398844679365</v>
      </c>
      <c r="I2884">
        <v>25.1692835719521</v>
      </c>
      <c r="J2884">
        <v>282.68265213311201</v>
      </c>
    </row>
    <row r="2885" spans="1:10">
      <c r="A2885" t="s">
        <v>410</v>
      </c>
      <c r="B2885" t="s">
        <v>152</v>
      </c>
      <c r="C2885" t="s">
        <v>360</v>
      </c>
      <c r="D2885" t="s">
        <v>356</v>
      </c>
      <c r="E2885">
        <v>967.99640125069095</v>
      </c>
      <c r="F2885">
        <v>129.484027993468</v>
      </c>
      <c r="G2885">
        <v>17.265657749465898</v>
      </c>
      <c r="H2885">
        <v>20.853739585143401</v>
      </c>
      <c r="I2885">
        <v>30.0073389125624</v>
      </c>
      <c r="J2885">
        <v>548.65208783872197</v>
      </c>
    </row>
    <row r="2886" spans="1:10">
      <c r="A2886" t="s">
        <v>410</v>
      </c>
      <c r="B2886" t="s">
        <v>153</v>
      </c>
      <c r="C2886" t="s">
        <v>359</v>
      </c>
      <c r="D2886" t="s">
        <v>355</v>
      </c>
      <c r="E2886">
        <v>659.68768271602698</v>
      </c>
      <c r="F2886">
        <v>161.592714366965</v>
      </c>
      <c r="G2886">
        <v>47.124308008280401</v>
      </c>
      <c r="H2886">
        <v>50.806550141378402</v>
      </c>
      <c r="I2886">
        <v>68.3946502796001</v>
      </c>
      <c r="J2886">
        <v>412.38616257975701</v>
      </c>
    </row>
    <row r="2887" spans="1:10">
      <c r="A2887" t="s">
        <v>410</v>
      </c>
      <c r="B2887" t="s">
        <v>153</v>
      </c>
      <c r="C2887" t="s">
        <v>359</v>
      </c>
      <c r="D2887" t="s">
        <v>356</v>
      </c>
      <c r="E2887">
        <v>659.68768271607905</v>
      </c>
      <c r="F2887">
        <v>161.95371180637699</v>
      </c>
      <c r="G2887">
        <v>47.442070767699803</v>
      </c>
      <c r="H2887">
        <v>50.822695763822402</v>
      </c>
      <c r="I2887">
        <v>83.205297550531796</v>
      </c>
      <c r="J2887">
        <v>790.76764202702896</v>
      </c>
    </row>
    <row r="2888" spans="1:10">
      <c r="A2888" t="s">
        <v>410</v>
      </c>
      <c r="B2888" t="s">
        <v>153</v>
      </c>
      <c r="C2888" t="s">
        <v>360</v>
      </c>
      <c r="D2888" t="s">
        <v>355</v>
      </c>
      <c r="E2888">
        <v>738.79811282674405</v>
      </c>
      <c r="F2888">
        <v>126.817697754568</v>
      </c>
      <c r="G2888">
        <v>19.096439065000499</v>
      </c>
      <c r="H2888">
        <v>23.972844913791299</v>
      </c>
      <c r="I2888">
        <v>28.690215543616102</v>
      </c>
      <c r="J2888">
        <v>363.86050135039602</v>
      </c>
    </row>
    <row r="2889" spans="1:10">
      <c r="A2889" t="s">
        <v>410</v>
      </c>
      <c r="B2889" t="s">
        <v>153</v>
      </c>
      <c r="C2889" t="s">
        <v>360</v>
      </c>
      <c r="D2889" t="s">
        <v>356</v>
      </c>
      <c r="E2889">
        <v>738.79811282679202</v>
      </c>
      <c r="F2889">
        <v>127.925151572907</v>
      </c>
      <c r="G2889">
        <v>19.288417889813601</v>
      </c>
      <c r="H2889">
        <v>23.9840804415545</v>
      </c>
      <c r="I2889">
        <v>32.864122814334003</v>
      </c>
      <c r="J2889">
        <v>638.32370923995302</v>
      </c>
    </row>
    <row r="2890" spans="1:10">
      <c r="A2890" t="s">
        <v>410</v>
      </c>
      <c r="B2890" t="s">
        <v>154</v>
      </c>
      <c r="C2890" t="s">
        <v>359</v>
      </c>
      <c r="D2890" t="s">
        <v>355</v>
      </c>
      <c r="E2890">
        <v>610.26682566541797</v>
      </c>
      <c r="F2890">
        <v>120.046575649616</v>
      </c>
      <c r="G2890">
        <v>26.081184767641901</v>
      </c>
      <c r="H2890">
        <v>25.8524612455344</v>
      </c>
      <c r="I2890">
        <v>34.356316937118002</v>
      </c>
      <c r="J2890">
        <v>1303.24837932743</v>
      </c>
    </row>
    <row r="2891" spans="1:10">
      <c r="A2891" t="s">
        <v>410</v>
      </c>
      <c r="B2891" t="s">
        <v>154</v>
      </c>
      <c r="C2891" t="s">
        <v>359</v>
      </c>
      <c r="D2891" t="s">
        <v>356</v>
      </c>
      <c r="E2891">
        <v>610.266825665488</v>
      </c>
      <c r="F2891">
        <v>120.54142883983999</v>
      </c>
      <c r="G2891">
        <v>26.5511580943109</v>
      </c>
      <c r="H2891">
        <v>25.879606719727999</v>
      </c>
      <c r="I2891">
        <v>50.58157496562</v>
      </c>
      <c r="J2891">
        <v>1558.09078428114</v>
      </c>
    </row>
    <row r="2892" spans="1:10">
      <c r="A2892" t="s">
        <v>410</v>
      </c>
      <c r="B2892" t="s">
        <v>154</v>
      </c>
      <c r="C2892" t="s">
        <v>360</v>
      </c>
      <c r="D2892" t="s">
        <v>355</v>
      </c>
      <c r="E2892">
        <v>221.327527310504</v>
      </c>
      <c r="F2892">
        <v>42.427453241830598</v>
      </c>
      <c r="G2892">
        <v>15.4750705379049</v>
      </c>
      <c r="H2892">
        <v>18.286439735856298</v>
      </c>
      <c r="I2892">
        <v>20.251761019164999</v>
      </c>
      <c r="J2892">
        <v>458.19532435684198</v>
      </c>
    </row>
    <row r="2893" spans="1:10">
      <c r="A2893" t="s">
        <v>410</v>
      </c>
      <c r="B2893" t="s">
        <v>154</v>
      </c>
      <c r="C2893" t="s">
        <v>360</v>
      </c>
      <c r="D2893" t="s">
        <v>356</v>
      </c>
      <c r="E2893">
        <v>221.32752731053401</v>
      </c>
      <c r="F2893">
        <v>42.647597695321103</v>
      </c>
      <c r="G2893">
        <v>16.022409623977399</v>
      </c>
      <c r="H2893">
        <v>18.308341905199399</v>
      </c>
      <c r="I2893">
        <v>30.4698502692566</v>
      </c>
      <c r="J2893">
        <v>544.50473832658304</v>
      </c>
    </row>
    <row r="2894" spans="1:10">
      <c r="A2894" t="s">
        <v>410</v>
      </c>
      <c r="B2894" t="s">
        <v>155</v>
      </c>
      <c r="C2894" t="s">
        <v>359</v>
      </c>
      <c r="D2894" t="s">
        <v>355</v>
      </c>
      <c r="E2894">
        <v>437.99301000679799</v>
      </c>
      <c r="F2894">
        <v>123.80519698717799</v>
      </c>
      <c r="G2894">
        <v>23.5245196774531</v>
      </c>
      <c r="H2894">
        <v>49.959677773502499</v>
      </c>
      <c r="I2894">
        <v>30.297754024041101</v>
      </c>
      <c r="J2894">
        <v>1199.99565564208</v>
      </c>
    </row>
    <row r="2895" spans="1:10">
      <c r="A2895" t="s">
        <v>410</v>
      </c>
      <c r="B2895" t="s">
        <v>155</v>
      </c>
      <c r="C2895" t="s">
        <v>359</v>
      </c>
      <c r="D2895" t="s">
        <v>356</v>
      </c>
      <c r="E2895">
        <v>437.99301000692998</v>
      </c>
      <c r="F2895">
        <v>124.246193375087</v>
      </c>
      <c r="G2895">
        <v>24.011872649289199</v>
      </c>
      <c r="H2895">
        <v>49.9820820999416</v>
      </c>
      <c r="I2895">
        <v>46.572592315932198</v>
      </c>
      <c r="J2895">
        <v>1471.72419952418</v>
      </c>
    </row>
    <row r="2896" spans="1:10">
      <c r="A2896" t="s">
        <v>410</v>
      </c>
      <c r="B2896" t="s">
        <v>155</v>
      </c>
      <c r="C2896" t="s">
        <v>360</v>
      </c>
      <c r="D2896" t="s">
        <v>355</v>
      </c>
      <c r="E2896">
        <v>156.803488501213</v>
      </c>
      <c r="F2896">
        <v>45.286478757460301</v>
      </c>
      <c r="G2896">
        <v>14.7075975850973</v>
      </c>
      <c r="H2896">
        <v>23.655698728178798</v>
      </c>
      <c r="I2896">
        <v>19.0308165636994</v>
      </c>
      <c r="J2896">
        <v>417.66544793180901</v>
      </c>
    </row>
    <row r="2897" spans="1:10">
      <c r="A2897" t="s">
        <v>410</v>
      </c>
      <c r="B2897" t="s">
        <v>155</v>
      </c>
      <c r="C2897" t="s">
        <v>360</v>
      </c>
      <c r="D2897" t="s">
        <v>356</v>
      </c>
      <c r="E2897">
        <v>156.80348850125401</v>
      </c>
      <c r="F2897">
        <v>45.516129340042603</v>
      </c>
      <c r="G2897">
        <v>15.2666206974778</v>
      </c>
      <c r="H2897">
        <v>23.672460916098</v>
      </c>
      <c r="I2897">
        <v>29.2705466603777</v>
      </c>
      <c r="J2897">
        <v>512.49344717945098</v>
      </c>
    </row>
    <row r="2898" spans="1:10">
      <c r="A2898" t="s">
        <v>410</v>
      </c>
      <c r="B2898" t="s">
        <v>156</v>
      </c>
      <c r="C2898" t="s">
        <v>359</v>
      </c>
      <c r="D2898" t="s">
        <v>355</v>
      </c>
      <c r="E2898">
        <v>975.07660800148597</v>
      </c>
      <c r="F2898">
        <v>133.79435251944699</v>
      </c>
      <c r="G2898">
        <v>20.243248646012798</v>
      </c>
      <c r="H2898">
        <v>28.572961705963198</v>
      </c>
      <c r="I2898">
        <v>25.159956004337399</v>
      </c>
      <c r="J2898">
        <v>1287.66564196016</v>
      </c>
    </row>
    <row r="2899" spans="1:10">
      <c r="A2899" t="s">
        <v>410</v>
      </c>
      <c r="B2899" t="s">
        <v>156</v>
      </c>
      <c r="C2899" t="s">
        <v>359</v>
      </c>
      <c r="D2899" t="s">
        <v>356</v>
      </c>
      <c r="E2899">
        <v>975.07660800139399</v>
      </c>
      <c r="F2899">
        <v>134.28617720825</v>
      </c>
      <c r="G2899">
        <v>20.611243563095801</v>
      </c>
      <c r="H2899">
        <v>28.599816135051899</v>
      </c>
      <c r="I2899">
        <v>41.079693124605399</v>
      </c>
      <c r="J2899">
        <v>1575.8553655047899</v>
      </c>
    </row>
    <row r="2900" spans="1:10">
      <c r="A2900" t="s">
        <v>410</v>
      </c>
      <c r="B2900" t="s">
        <v>156</v>
      </c>
      <c r="C2900" t="s">
        <v>360</v>
      </c>
      <c r="D2900" t="s">
        <v>355</v>
      </c>
      <c r="E2900">
        <v>389.73820205876802</v>
      </c>
      <c r="F2900">
        <v>47.8664748938739</v>
      </c>
      <c r="G2900">
        <v>11.1930398226242</v>
      </c>
      <c r="H2900">
        <v>18.3920475088443</v>
      </c>
      <c r="I2900">
        <v>12.9785388660907</v>
      </c>
      <c r="J2900">
        <v>451.930812792121</v>
      </c>
    </row>
    <row r="2901" spans="1:10">
      <c r="A2901" t="s">
        <v>410</v>
      </c>
      <c r="B2901" t="s">
        <v>156</v>
      </c>
      <c r="C2901" t="s">
        <v>360</v>
      </c>
      <c r="D2901" t="s">
        <v>356</v>
      </c>
      <c r="E2901">
        <v>389.73820205874</v>
      </c>
      <c r="F2901">
        <v>48.087735762501403</v>
      </c>
      <c r="G2901">
        <v>12.076490696516201</v>
      </c>
      <c r="H2901">
        <v>18.410064444780598</v>
      </c>
      <c r="I2901">
        <v>24.657534498420599</v>
      </c>
      <c r="J2901">
        <v>551.50529986112497</v>
      </c>
    </row>
    <row r="2902" spans="1:10">
      <c r="A2902" t="s">
        <v>410</v>
      </c>
      <c r="B2902" t="s">
        <v>157</v>
      </c>
      <c r="C2902" t="s">
        <v>359</v>
      </c>
      <c r="D2902" t="s">
        <v>355</v>
      </c>
      <c r="E2902">
        <v>1146.04876426857</v>
      </c>
      <c r="F2902">
        <v>135.779544241716</v>
      </c>
      <c r="G2902">
        <v>11.266063735789899</v>
      </c>
      <c r="H2902">
        <v>52.710022075545602</v>
      </c>
      <c r="I2902">
        <v>11.3670546654372</v>
      </c>
      <c r="J2902">
        <v>1185.9518926386199</v>
      </c>
    </row>
    <row r="2903" spans="1:10">
      <c r="A2903" t="s">
        <v>410</v>
      </c>
      <c r="B2903" t="s">
        <v>157</v>
      </c>
      <c r="C2903" t="s">
        <v>359</v>
      </c>
      <c r="D2903" t="s">
        <v>356</v>
      </c>
      <c r="E2903">
        <v>1146.04876426854</v>
      </c>
      <c r="F2903">
        <v>136.21982010473201</v>
      </c>
      <c r="G2903">
        <v>11.6930637209731</v>
      </c>
      <c r="H2903">
        <v>52.733016525405702</v>
      </c>
      <c r="I2903">
        <v>27.125781864923599</v>
      </c>
      <c r="J2903">
        <v>1487.64869834408</v>
      </c>
    </row>
    <row r="2904" spans="1:10">
      <c r="A2904" t="s">
        <v>410</v>
      </c>
      <c r="B2904" t="s">
        <v>157</v>
      </c>
      <c r="C2904" t="s">
        <v>360</v>
      </c>
      <c r="D2904" t="s">
        <v>355</v>
      </c>
      <c r="E2904">
        <v>405.10382014871101</v>
      </c>
      <c r="F2904">
        <v>48.570517212892398</v>
      </c>
      <c r="G2904">
        <v>9.8891903720033802</v>
      </c>
      <c r="H2904">
        <v>24.1693541792439</v>
      </c>
      <c r="I2904">
        <v>10.810304515673</v>
      </c>
      <c r="J2904">
        <v>413.99366484394699</v>
      </c>
    </row>
    <row r="2905" spans="1:10">
      <c r="A2905" t="s">
        <v>410</v>
      </c>
      <c r="B2905" t="s">
        <v>157</v>
      </c>
      <c r="C2905" t="s">
        <v>360</v>
      </c>
      <c r="D2905" t="s">
        <v>356</v>
      </c>
      <c r="E2905">
        <v>405.10382014869703</v>
      </c>
      <c r="F2905">
        <v>48.784650658793801</v>
      </c>
      <c r="G2905">
        <v>10.8924535246062</v>
      </c>
      <c r="H2905">
        <v>24.182492439544099</v>
      </c>
      <c r="I2905">
        <v>22.793217421932098</v>
      </c>
      <c r="J2905">
        <v>516.81575689137503</v>
      </c>
    </row>
    <row r="2906" spans="1:10">
      <c r="A2906" t="s">
        <v>410</v>
      </c>
      <c r="B2906" t="s">
        <v>158</v>
      </c>
      <c r="C2906" t="s">
        <v>359</v>
      </c>
      <c r="D2906" t="s">
        <v>355</v>
      </c>
      <c r="E2906">
        <v>10832.630194523301</v>
      </c>
      <c r="F2906">
        <v>3502.0639420428702</v>
      </c>
      <c r="G2906">
        <v>2770.8234742956802</v>
      </c>
      <c r="H2906">
        <v>6696.7492923106001</v>
      </c>
      <c r="I2906">
        <v>36686.281929050703</v>
      </c>
      <c r="J2906">
        <v>50415.975522992201</v>
      </c>
    </row>
    <row r="2907" spans="1:10">
      <c r="A2907" t="s">
        <v>410</v>
      </c>
      <c r="B2907" t="s">
        <v>158</v>
      </c>
      <c r="C2907" t="s">
        <v>359</v>
      </c>
      <c r="D2907" t="s">
        <v>356</v>
      </c>
      <c r="E2907">
        <v>10832.630194524199</v>
      </c>
      <c r="F2907">
        <v>3506.5189736186398</v>
      </c>
      <c r="G2907">
        <v>2776.7120774616601</v>
      </c>
      <c r="H2907">
        <v>6700.78344655004</v>
      </c>
      <c r="I2907">
        <v>42907.124013930203</v>
      </c>
      <c r="J2907">
        <v>57042.033267484199</v>
      </c>
    </row>
    <row r="2908" spans="1:10">
      <c r="A2908" t="s">
        <v>410</v>
      </c>
      <c r="B2908" t="s">
        <v>158</v>
      </c>
      <c r="C2908" t="s">
        <v>360</v>
      </c>
      <c r="D2908" t="s">
        <v>355</v>
      </c>
      <c r="E2908">
        <v>7489.5968085173499</v>
      </c>
      <c r="F2908">
        <v>3855.8382869034099</v>
      </c>
      <c r="G2908">
        <v>1062.6821140449299</v>
      </c>
      <c r="H2908">
        <v>6837.7793789509897</v>
      </c>
      <c r="I2908">
        <v>16609.782775737502</v>
      </c>
      <c r="J2908">
        <v>68128.681094807995</v>
      </c>
    </row>
    <row r="2909" spans="1:10">
      <c r="A2909" t="s">
        <v>410</v>
      </c>
      <c r="B2909" t="s">
        <v>158</v>
      </c>
      <c r="C2909" t="s">
        <v>360</v>
      </c>
      <c r="D2909" t="s">
        <v>356</v>
      </c>
      <c r="E2909">
        <v>7489.5968085165896</v>
      </c>
      <c r="F2909">
        <v>3871.1504871327102</v>
      </c>
      <c r="G2909">
        <v>1067.6045318689401</v>
      </c>
      <c r="H2909">
        <v>6838.4497606336299</v>
      </c>
      <c r="I2909">
        <v>18380.112214545599</v>
      </c>
      <c r="J2909">
        <v>73822.791280355697</v>
      </c>
    </row>
    <row r="2910" spans="1:10">
      <c r="A2910" t="s">
        <v>410</v>
      </c>
      <c r="B2910" t="s">
        <v>159</v>
      </c>
      <c r="C2910" t="s">
        <v>359</v>
      </c>
      <c r="D2910" t="s">
        <v>355</v>
      </c>
      <c r="E2910">
        <v>4008.59327470379</v>
      </c>
      <c r="F2910">
        <v>1295.0839582148601</v>
      </c>
      <c r="G2910">
        <v>706.58759943185896</v>
      </c>
      <c r="H2910">
        <v>2589.9171287189401</v>
      </c>
      <c r="I2910">
        <v>3944.06118502562</v>
      </c>
      <c r="J2910">
        <v>13848.361107881499</v>
      </c>
    </row>
    <row r="2911" spans="1:10">
      <c r="A2911" t="s">
        <v>410</v>
      </c>
      <c r="B2911" t="s">
        <v>159</v>
      </c>
      <c r="C2911" t="s">
        <v>359</v>
      </c>
      <c r="D2911" t="s">
        <v>356</v>
      </c>
      <c r="E2911">
        <v>4008.5932747033698</v>
      </c>
      <c r="F2911">
        <v>1296.0706582697301</v>
      </c>
      <c r="G2911">
        <v>708.05833183470395</v>
      </c>
      <c r="H2911">
        <v>2590.6089928913402</v>
      </c>
      <c r="I2911">
        <v>5658.1094279420604</v>
      </c>
      <c r="J2911">
        <v>16853.807116136501</v>
      </c>
    </row>
    <row r="2912" spans="1:10">
      <c r="A2912" t="s">
        <v>410</v>
      </c>
      <c r="B2912" t="s">
        <v>159</v>
      </c>
      <c r="C2912" t="s">
        <v>360</v>
      </c>
      <c r="D2912" t="s">
        <v>355</v>
      </c>
      <c r="E2912">
        <v>1438.3554731669301</v>
      </c>
      <c r="F2912">
        <v>1074.38329459345</v>
      </c>
      <c r="G2912">
        <v>265.15475901713</v>
      </c>
      <c r="H2912">
        <v>1553.16104375897</v>
      </c>
      <c r="I2912">
        <v>1713.6856276528999</v>
      </c>
      <c r="J2912">
        <v>16504.107272448899</v>
      </c>
    </row>
    <row r="2913" spans="1:10">
      <c r="A2913" t="s">
        <v>410</v>
      </c>
      <c r="B2913" t="s">
        <v>159</v>
      </c>
      <c r="C2913" t="s">
        <v>360</v>
      </c>
      <c r="D2913" t="s">
        <v>356</v>
      </c>
      <c r="E2913">
        <v>1438.35547316679</v>
      </c>
      <c r="F2913">
        <v>1080.7826382354399</v>
      </c>
      <c r="G2913">
        <v>265.38261174092901</v>
      </c>
      <c r="H2913">
        <v>1553.8235086018501</v>
      </c>
      <c r="I2913">
        <v>2301.1715629016899</v>
      </c>
      <c r="J2913">
        <v>18085.676959971199</v>
      </c>
    </row>
    <row r="2914" spans="1:10">
      <c r="A2914" t="s">
        <v>410</v>
      </c>
      <c r="B2914" t="s">
        <v>160</v>
      </c>
      <c r="C2914" t="s">
        <v>359</v>
      </c>
      <c r="D2914" t="s">
        <v>355</v>
      </c>
      <c r="E2914">
        <v>8258.3379794241191</v>
      </c>
      <c r="F2914">
        <v>2121.3610013267598</v>
      </c>
      <c r="G2914">
        <v>820.05264969539405</v>
      </c>
      <c r="H2914">
        <v>3831.26920292873</v>
      </c>
      <c r="I2914">
        <v>12556.493194036901</v>
      </c>
      <c r="J2914">
        <v>27660.733128044099</v>
      </c>
    </row>
    <row r="2915" spans="1:10">
      <c r="A2915" t="s">
        <v>410</v>
      </c>
      <c r="B2915" t="s">
        <v>160</v>
      </c>
      <c r="C2915" t="s">
        <v>359</v>
      </c>
      <c r="D2915" t="s">
        <v>356</v>
      </c>
      <c r="E2915">
        <v>8258.3379794238408</v>
      </c>
      <c r="F2915">
        <v>2123.7461059207299</v>
      </c>
      <c r="G2915">
        <v>824.96737815899996</v>
      </c>
      <c r="H2915">
        <v>3833.6379280145602</v>
      </c>
      <c r="I2915">
        <v>13859.8426548033</v>
      </c>
      <c r="J2915">
        <v>31773.590742347202</v>
      </c>
    </row>
    <row r="2916" spans="1:10">
      <c r="A2916" t="s">
        <v>410</v>
      </c>
      <c r="B2916" t="s">
        <v>160</v>
      </c>
      <c r="C2916" t="s">
        <v>360</v>
      </c>
      <c r="D2916" t="s">
        <v>355</v>
      </c>
      <c r="E2916">
        <v>5917.0646394813202</v>
      </c>
      <c r="F2916">
        <v>2750.3365666263198</v>
      </c>
      <c r="G2916">
        <v>888.66551019230701</v>
      </c>
      <c r="H2916">
        <v>5628.0682135370898</v>
      </c>
      <c r="I2916">
        <v>17113.6760435826</v>
      </c>
      <c r="J2916">
        <v>46633.177822864098</v>
      </c>
    </row>
    <row r="2917" spans="1:10">
      <c r="A2917" t="s">
        <v>410</v>
      </c>
      <c r="B2917" t="s">
        <v>160</v>
      </c>
      <c r="C2917" t="s">
        <v>360</v>
      </c>
      <c r="D2917" t="s">
        <v>356</v>
      </c>
      <c r="E2917">
        <v>5917.0646394812202</v>
      </c>
      <c r="F2917">
        <v>2760.5501307252198</v>
      </c>
      <c r="G2917">
        <v>892.34748587174295</v>
      </c>
      <c r="H2917">
        <v>5630.5524216561798</v>
      </c>
      <c r="I2917">
        <v>18295.658631792401</v>
      </c>
      <c r="J2917">
        <v>50742.520002111298</v>
      </c>
    </row>
    <row r="2918" spans="1:10">
      <c r="A2918" t="s">
        <v>411</v>
      </c>
      <c r="B2918" t="s">
        <v>136</v>
      </c>
      <c r="C2918" t="s">
        <v>359</v>
      </c>
      <c r="D2918" t="s">
        <v>355</v>
      </c>
      <c r="E2918">
        <v>287.00796264946399</v>
      </c>
      <c r="F2918">
        <v>92.154415672797796</v>
      </c>
      <c r="G2918">
        <v>19.949163193032199</v>
      </c>
      <c r="H2918">
        <v>44.701774780033404</v>
      </c>
      <c r="I2918">
        <v>18.8553955680336</v>
      </c>
      <c r="J2918">
        <v>1095.92336652875</v>
      </c>
    </row>
    <row r="2919" spans="1:10">
      <c r="A2919" t="s">
        <v>411</v>
      </c>
      <c r="B2919" t="s">
        <v>136</v>
      </c>
      <c r="C2919" t="s">
        <v>359</v>
      </c>
      <c r="D2919" t="s">
        <v>356</v>
      </c>
      <c r="E2919">
        <v>287.00796264946001</v>
      </c>
      <c r="F2919">
        <v>93.0548539206371</v>
      </c>
      <c r="G2919">
        <v>20.394121752636</v>
      </c>
      <c r="H2919">
        <v>44.722309214683698</v>
      </c>
      <c r="I2919">
        <v>48.0659852948463</v>
      </c>
      <c r="J2919">
        <v>1288.14379831099</v>
      </c>
    </row>
    <row r="2920" spans="1:10">
      <c r="A2920" t="s">
        <v>411</v>
      </c>
      <c r="B2920" t="s">
        <v>136</v>
      </c>
      <c r="C2920" t="s">
        <v>360</v>
      </c>
      <c r="D2920" t="s">
        <v>355</v>
      </c>
      <c r="E2920">
        <v>260.058725595873</v>
      </c>
      <c r="F2920">
        <v>51.075139139278697</v>
      </c>
      <c r="G2920">
        <v>7.29943624222369</v>
      </c>
      <c r="H2920">
        <v>24.558129773058599</v>
      </c>
      <c r="I2920">
        <v>7.1168850252195597</v>
      </c>
      <c r="J2920">
        <v>660.17235629692698</v>
      </c>
    </row>
    <row r="2921" spans="1:10">
      <c r="A2921" t="s">
        <v>411</v>
      </c>
      <c r="B2921" t="s">
        <v>136</v>
      </c>
      <c r="C2921" t="s">
        <v>360</v>
      </c>
      <c r="D2921" t="s">
        <v>356</v>
      </c>
      <c r="E2921">
        <v>260.05872559584401</v>
      </c>
      <c r="F2921">
        <v>51.958000669696503</v>
      </c>
      <c r="G2921">
        <v>7.4419355597410899</v>
      </c>
      <c r="H2921">
        <v>24.5723491622113</v>
      </c>
      <c r="I2921">
        <v>17.496953762588699</v>
      </c>
      <c r="J2921">
        <v>762.07491409561203</v>
      </c>
    </row>
    <row r="2922" spans="1:10">
      <c r="A2922" t="s">
        <v>411</v>
      </c>
      <c r="B2922" t="s">
        <v>137</v>
      </c>
      <c r="C2922" t="s">
        <v>359</v>
      </c>
      <c r="D2922" t="s">
        <v>355</v>
      </c>
      <c r="E2922">
        <v>518.458565647716</v>
      </c>
      <c r="F2922">
        <v>37.574985983399003</v>
      </c>
      <c r="G2922">
        <v>37.5881715298217</v>
      </c>
      <c r="H2922">
        <v>26.975930144225799</v>
      </c>
      <c r="I2922">
        <v>47.191505585056198</v>
      </c>
      <c r="J2922">
        <v>257.24622197508597</v>
      </c>
    </row>
    <row r="2923" spans="1:10">
      <c r="A2923" t="s">
        <v>411</v>
      </c>
      <c r="B2923" t="s">
        <v>137</v>
      </c>
      <c r="C2923" t="s">
        <v>359</v>
      </c>
      <c r="D2923" t="s">
        <v>356</v>
      </c>
      <c r="E2923">
        <v>518.45856564769599</v>
      </c>
      <c r="F2923">
        <v>37.858504419307998</v>
      </c>
      <c r="G2923">
        <v>37.976514153633303</v>
      </c>
      <c r="H2923">
        <v>26.997729926168201</v>
      </c>
      <c r="I2923">
        <v>74.751354450005195</v>
      </c>
      <c r="J2923">
        <v>347.362593988149</v>
      </c>
    </row>
    <row r="2924" spans="1:10">
      <c r="A2924" t="s">
        <v>411</v>
      </c>
      <c r="B2924" t="s">
        <v>137</v>
      </c>
      <c r="C2924" t="s">
        <v>360</v>
      </c>
      <c r="D2924" t="s">
        <v>355</v>
      </c>
      <c r="E2924">
        <v>964.90547036586497</v>
      </c>
      <c r="F2924">
        <v>50.853239201416699</v>
      </c>
      <c r="G2924">
        <v>14.1767854765984</v>
      </c>
      <c r="H2924">
        <v>17.331470237415701</v>
      </c>
      <c r="I2924">
        <v>18.021109595206902</v>
      </c>
      <c r="J2924">
        <v>384.00819713571298</v>
      </c>
    </row>
    <row r="2925" spans="1:10">
      <c r="A2925" t="s">
        <v>411</v>
      </c>
      <c r="B2925" t="s">
        <v>137</v>
      </c>
      <c r="C2925" t="s">
        <v>360</v>
      </c>
      <c r="D2925" t="s">
        <v>356</v>
      </c>
      <c r="E2925">
        <v>964.90547036583598</v>
      </c>
      <c r="F2925">
        <v>51.560323941591697</v>
      </c>
      <c r="G2925">
        <v>14.307317569654201</v>
      </c>
      <c r="H2925">
        <v>17.3484568961624</v>
      </c>
      <c r="I2925">
        <v>27.987718939490499</v>
      </c>
      <c r="J2925">
        <v>509.34796572096701</v>
      </c>
    </row>
    <row r="2926" spans="1:10">
      <c r="A2926" t="s">
        <v>411</v>
      </c>
      <c r="B2926" t="s">
        <v>138</v>
      </c>
      <c r="C2926" t="s">
        <v>359</v>
      </c>
      <c r="D2926" t="s">
        <v>355</v>
      </c>
      <c r="E2926">
        <v>293.64305375754702</v>
      </c>
      <c r="F2926">
        <v>19.554298384324198</v>
      </c>
      <c r="G2926">
        <v>42.124346318245102</v>
      </c>
      <c r="H2926">
        <v>32.799178545968601</v>
      </c>
      <c r="I2926">
        <v>54.905516732073998</v>
      </c>
      <c r="J2926">
        <v>157.03033452756301</v>
      </c>
    </row>
    <row r="2927" spans="1:10">
      <c r="A2927" t="s">
        <v>411</v>
      </c>
      <c r="B2927" t="s">
        <v>138</v>
      </c>
      <c r="C2927" t="s">
        <v>359</v>
      </c>
      <c r="D2927" t="s">
        <v>356</v>
      </c>
      <c r="E2927">
        <v>293.64305375753497</v>
      </c>
      <c r="F2927">
        <v>19.7878122949291</v>
      </c>
      <c r="G2927">
        <v>42.513367007211301</v>
      </c>
      <c r="H2927">
        <v>32.820043009779397</v>
      </c>
      <c r="I2927">
        <v>81.427203602123598</v>
      </c>
      <c r="J2927">
        <v>207.275404402118</v>
      </c>
    </row>
    <row r="2928" spans="1:10">
      <c r="A2928" t="s">
        <v>411</v>
      </c>
      <c r="B2928" t="s">
        <v>138</v>
      </c>
      <c r="C2928" t="s">
        <v>360</v>
      </c>
      <c r="D2928" t="s">
        <v>355</v>
      </c>
      <c r="E2928">
        <v>820.91128852055499</v>
      </c>
      <c r="F2928">
        <v>44.7984928744497</v>
      </c>
      <c r="G2928">
        <v>15.9055505751793</v>
      </c>
      <c r="H2928">
        <v>19.112396731418599</v>
      </c>
      <c r="I2928">
        <v>20.9544920979626</v>
      </c>
      <c r="J2928">
        <v>371.2561649822</v>
      </c>
    </row>
    <row r="2929" spans="1:10">
      <c r="A2929" t="s">
        <v>411</v>
      </c>
      <c r="B2929" t="s">
        <v>138</v>
      </c>
      <c r="C2929" t="s">
        <v>360</v>
      </c>
      <c r="D2929" t="s">
        <v>356</v>
      </c>
      <c r="E2929">
        <v>820.911288520526</v>
      </c>
      <c r="F2929">
        <v>45.576884748914999</v>
      </c>
      <c r="G2929">
        <v>16.035823526641899</v>
      </c>
      <c r="H2929">
        <v>19.128575068901501</v>
      </c>
      <c r="I2929">
        <v>30.531135374520201</v>
      </c>
      <c r="J2929">
        <v>479.95306921529902</v>
      </c>
    </row>
    <row r="2930" spans="1:10">
      <c r="A2930" t="s">
        <v>411</v>
      </c>
      <c r="B2930" t="s">
        <v>139</v>
      </c>
      <c r="C2930" t="s">
        <v>359</v>
      </c>
      <c r="D2930" t="s">
        <v>355</v>
      </c>
      <c r="E2930">
        <v>543.45651026791302</v>
      </c>
      <c r="F2930">
        <v>57.899418475731302</v>
      </c>
      <c r="G2930">
        <v>37.236633131597202</v>
      </c>
      <c r="H2930">
        <v>26.889093097326001</v>
      </c>
      <c r="I2930">
        <v>46.516270694435299</v>
      </c>
      <c r="J2930">
        <v>374.81228846051499</v>
      </c>
    </row>
    <row r="2931" spans="1:10">
      <c r="A2931" t="s">
        <v>411</v>
      </c>
      <c r="B2931" t="s">
        <v>139</v>
      </c>
      <c r="C2931" t="s">
        <v>359</v>
      </c>
      <c r="D2931" t="s">
        <v>356</v>
      </c>
      <c r="E2931">
        <v>543.456510267883</v>
      </c>
      <c r="F2931">
        <v>58.091221626394599</v>
      </c>
      <c r="G2931">
        <v>37.622082528050697</v>
      </c>
      <c r="H2931">
        <v>26.911026615767099</v>
      </c>
      <c r="I2931">
        <v>74.2970766604696</v>
      </c>
      <c r="J2931">
        <v>534.01219566403802</v>
      </c>
    </row>
    <row r="2932" spans="1:10">
      <c r="A2932" t="s">
        <v>411</v>
      </c>
      <c r="B2932" t="s">
        <v>139</v>
      </c>
      <c r="C2932" t="s">
        <v>360</v>
      </c>
      <c r="D2932" t="s">
        <v>355</v>
      </c>
      <c r="E2932">
        <v>1120.96599894414</v>
      </c>
      <c r="F2932">
        <v>60.726728562832399</v>
      </c>
      <c r="G2932">
        <v>14.017509171100899</v>
      </c>
      <c r="H2932">
        <v>17.246313004615001</v>
      </c>
      <c r="I2932">
        <v>17.716612079006602</v>
      </c>
      <c r="J2932">
        <v>444.50783930200902</v>
      </c>
    </row>
    <row r="2933" spans="1:10">
      <c r="A2933" t="s">
        <v>411</v>
      </c>
      <c r="B2933" t="s">
        <v>139</v>
      </c>
      <c r="C2933" t="s">
        <v>360</v>
      </c>
      <c r="D2933" t="s">
        <v>356</v>
      </c>
      <c r="E2933">
        <v>1120.96599894411</v>
      </c>
      <c r="F2933">
        <v>61.544241454170702</v>
      </c>
      <c r="G2933">
        <v>14.146452732165701</v>
      </c>
      <c r="H2933">
        <v>17.263091981146498</v>
      </c>
      <c r="I2933">
        <v>27.779362157971502</v>
      </c>
      <c r="J2933">
        <v>600.67063618486998</v>
      </c>
    </row>
    <row r="2934" spans="1:10">
      <c r="A2934" t="s">
        <v>411</v>
      </c>
      <c r="B2934" t="s">
        <v>140</v>
      </c>
      <c r="C2934" t="s">
        <v>359</v>
      </c>
      <c r="D2934" t="s">
        <v>355</v>
      </c>
      <c r="E2934">
        <v>1209.9895230639399</v>
      </c>
      <c r="F2934">
        <v>106.805851891982</v>
      </c>
      <c r="G2934">
        <v>35.251391576414797</v>
      </c>
      <c r="H2934">
        <v>28.700252679201299</v>
      </c>
      <c r="I2934">
        <v>43.3785376247248</v>
      </c>
      <c r="J2934">
        <v>701.08909552994396</v>
      </c>
    </row>
    <row r="2935" spans="1:10">
      <c r="A2935" t="s">
        <v>411</v>
      </c>
      <c r="B2935" t="s">
        <v>140</v>
      </c>
      <c r="C2935" t="s">
        <v>359</v>
      </c>
      <c r="D2935" t="s">
        <v>356</v>
      </c>
      <c r="E2935">
        <v>1209.9895230638699</v>
      </c>
      <c r="F2935">
        <v>107.118588945913</v>
      </c>
      <c r="G2935">
        <v>35.644830250363</v>
      </c>
      <c r="H2935">
        <v>28.721485096178601</v>
      </c>
      <c r="I2935">
        <v>71.210590266943797</v>
      </c>
      <c r="J2935">
        <v>989.99429973682402</v>
      </c>
    </row>
    <row r="2936" spans="1:10">
      <c r="A2936" t="s">
        <v>411</v>
      </c>
      <c r="B2936" t="s">
        <v>140</v>
      </c>
      <c r="C2936" t="s">
        <v>360</v>
      </c>
      <c r="D2936" t="s">
        <v>355</v>
      </c>
      <c r="E2936">
        <v>1066.5907446987301</v>
      </c>
      <c r="F2936">
        <v>75.421929117128798</v>
      </c>
      <c r="G2936">
        <v>13.184774798045099</v>
      </c>
      <c r="H2936">
        <v>18.251443195322398</v>
      </c>
      <c r="I2936">
        <v>16.398785901797702</v>
      </c>
      <c r="J2936">
        <v>574.690342348272</v>
      </c>
    </row>
    <row r="2937" spans="1:10">
      <c r="A2937" t="s">
        <v>411</v>
      </c>
      <c r="B2937" t="s">
        <v>140</v>
      </c>
      <c r="C2937" t="s">
        <v>360</v>
      </c>
      <c r="D2937" t="s">
        <v>356</v>
      </c>
      <c r="E2937">
        <v>1066.5907446986901</v>
      </c>
      <c r="F2937">
        <v>76.329326451210804</v>
      </c>
      <c r="G2937">
        <v>13.3152986103355</v>
      </c>
      <c r="H2937">
        <v>18.267752760949602</v>
      </c>
      <c r="I2937">
        <v>26.484225935721401</v>
      </c>
      <c r="J2937">
        <v>770.19696953882396</v>
      </c>
    </row>
    <row r="2938" spans="1:10">
      <c r="A2938" t="s">
        <v>411</v>
      </c>
      <c r="B2938" t="s">
        <v>141</v>
      </c>
      <c r="C2938" t="s">
        <v>359</v>
      </c>
      <c r="D2938" t="s">
        <v>355</v>
      </c>
      <c r="E2938">
        <v>394.995778931833</v>
      </c>
      <c r="F2938">
        <v>80.968328863435005</v>
      </c>
      <c r="G2938">
        <v>19.464370824073601</v>
      </c>
      <c r="H2938">
        <v>41.6808704664329</v>
      </c>
      <c r="I2938">
        <v>18.2437269751487</v>
      </c>
      <c r="J2938">
        <v>1066.9037792817401</v>
      </c>
    </row>
    <row r="2939" spans="1:10">
      <c r="A2939" t="s">
        <v>411</v>
      </c>
      <c r="B2939" t="s">
        <v>141</v>
      </c>
      <c r="C2939" t="s">
        <v>359</v>
      </c>
      <c r="D2939" t="s">
        <v>356</v>
      </c>
      <c r="E2939">
        <v>394.99577893191002</v>
      </c>
      <c r="F2939">
        <v>81.660300544279707</v>
      </c>
      <c r="G2939">
        <v>19.926214659040198</v>
      </c>
      <c r="H2939">
        <v>41.700752670260101</v>
      </c>
      <c r="I2939">
        <v>47.3122040228263</v>
      </c>
      <c r="J2939">
        <v>1244.74013477738</v>
      </c>
    </row>
    <row r="2940" spans="1:10">
      <c r="A2940" t="s">
        <v>411</v>
      </c>
      <c r="B2940" t="s">
        <v>141</v>
      </c>
      <c r="C2940" t="s">
        <v>360</v>
      </c>
      <c r="D2940" t="s">
        <v>355</v>
      </c>
      <c r="E2940">
        <v>210.285046587442</v>
      </c>
      <c r="F2940">
        <v>49.9373178365611</v>
      </c>
      <c r="G2940">
        <v>7.2415954720051703</v>
      </c>
      <c r="H2940">
        <v>23.590353769206299</v>
      </c>
      <c r="I2940">
        <v>7.1753985407631902</v>
      </c>
      <c r="J2940">
        <v>743.57383030118103</v>
      </c>
    </row>
    <row r="2941" spans="1:10">
      <c r="A2941" t="s">
        <v>411</v>
      </c>
      <c r="B2941" t="s">
        <v>141</v>
      </c>
      <c r="C2941" t="s">
        <v>360</v>
      </c>
      <c r="D2941" t="s">
        <v>356</v>
      </c>
      <c r="E2941">
        <v>210.28504658744799</v>
      </c>
      <c r="F2941">
        <v>51.436268248912597</v>
      </c>
      <c r="G2941">
        <v>7.4004284868253096</v>
      </c>
      <c r="H2941">
        <v>23.606171973780601</v>
      </c>
      <c r="I2941">
        <v>17.3878787162222</v>
      </c>
      <c r="J2941">
        <v>844.14744342680399</v>
      </c>
    </row>
    <row r="2942" spans="1:10">
      <c r="A2942" t="s">
        <v>411</v>
      </c>
      <c r="B2942" t="s">
        <v>142</v>
      </c>
      <c r="C2942" t="s">
        <v>359</v>
      </c>
      <c r="D2942" t="s">
        <v>355</v>
      </c>
      <c r="E2942">
        <v>672.95351215434596</v>
      </c>
      <c r="F2942">
        <v>99.476552271043303</v>
      </c>
      <c r="G2942">
        <v>15.130937941081999</v>
      </c>
      <c r="H2942">
        <v>54.741789659733001</v>
      </c>
      <c r="I2942">
        <v>17.544789128246599</v>
      </c>
      <c r="J2942">
        <v>1085.62250842396</v>
      </c>
    </row>
    <row r="2943" spans="1:10">
      <c r="A2943" t="s">
        <v>411</v>
      </c>
      <c r="B2943" t="s">
        <v>142</v>
      </c>
      <c r="C2943" t="s">
        <v>359</v>
      </c>
      <c r="D2943" t="s">
        <v>356</v>
      </c>
      <c r="E2943">
        <v>672.953512154348</v>
      </c>
      <c r="F2943">
        <v>100.32989746107199</v>
      </c>
      <c r="G2943">
        <v>15.392262888272301</v>
      </c>
      <c r="H2943">
        <v>54.761038008917197</v>
      </c>
      <c r="I2943">
        <v>31.980156953025599</v>
      </c>
      <c r="J2943">
        <v>1298.8770774320999</v>
      </c>
    </row>
    <row r="2944" spans="1:10">
      <c r="A2944" t="s">
        <v>411</v>
      </c>
      <c r="B2944" t="s">
        <v>142</v>
      </c>
      <c r="C2944" t="s">
        <v>360</v>
      </c>
      <c r="D2944" t="s">
        <v>355</v>
      </c>
      <c r="E2944">
        <v>353.49566750737898</v>
      </c>
      <c r="F2944">
        <v>53.080690680187899</v>
      </c>
      <c r="G2944">
        <v>5.7178888621491701</v>
      </c>
      <c r="H2944">
        <v>27.152590162029099</v>
      </c>
      <c r="I2944">
        <v>7.2813087579141396</v>
      </c>
      <c r="J2944">
        <v>657.56296660162604</v>
      </c>
    </row>
    <row r="2945" spans="1:10">
      <c r="A2945" t="s">
        <v>411</v>
      </c>
      <c r="B2945" t="s">
        <v>142</v>
      </c>
      <c r="C2945" t="s">
        <v>360</v>
      </c>
      <c r="D2945" t="s">
        <v>356</v>
      </c>
      <c r="E2945">
        <v>353.49566750739001</v>
      </c>
      <c r="F2945">
        <v>53.937192122584598</v>
      </c>
      <c r="G2945">
        <v>5.9266686821683203</v>
      </c>
      <c r="H2945">
        <v>27.165312744068</v>
      </c>
      <c r="I2945">
        <v>11.7553286383634</v>
      </c>
      <c r="J2945">
        <v>764.81090268540197</v>
      </c>
    </row>
    <row r="2946" spans="1:10">
      <c r="A2946" t="s">
        <v>411</v>
      </c>
      <c r="B2946" t="s">
        <v>143</v>
      </c>
      <c r="C2946" t="s">
        <v>359</v>
      </c>
      <c r="D2946" t="s">
        <v>355</v>
      </c>
      <c r="E2946">
        <v>1368.7463796121599</v>
      </c>
      <c r="F2946">
        <v>95.452663578395303</v>
      </c>
      <c r="G2946">
        <v>27.1646641412954</v>
      </c>
      <c r="H2946">
        <v>48.166325468133998</v>
      </c>
      <c r="I2946">
        <v>37.5986139749008</v>
      </c>
      <c r="J2946">
        <v>567.12665003333098</v>
      </c>
    </row>
    <row r="2947" spans="1:10">
      <c r="A2947" t="s">
        <v>411</v>
      </c>
      <c r="B2947" t="s">
        <v>143</v>
      </c>
      <c r="C2947" t="s">
        <v>359</v>
      </c>
      <c r="D2947" t="s">
        <v>356</v>
      </c>
      <c r="E2947">
        <v>1368.7463796121599</v>
      </c>
      <c r="F2947">
        <v>95.828703417676806</v>
      </c>
      <c r="G2947">
        <v>27.443097985525</v>
      </c>
      <c r="H2947">
        <v>48.183699339990298</v>
      </c>
      <c r="I2947">
        <v>50.088818607669197</v>
      </c>
      <c r="J2947">
        <v>809.06147985409098</v>
      </c>
    </row>
    <row r="2948" spans="1:10">
      <c r="A2948" t="s">
        <v>411</v>
      </c>
      <c r="B2948" t="s">
        <v>143</v>
      </c>
      <c r="C2948" t="s">
        <v>360</v>
      </c>
      <c r="D2948" t="s">
        <v>355</v>
      </c>
      <c r="E2948">
        <v>1139.1629613411801</v>
      </c>
      <c r="F2948">
        <v>66.846732368203305</v>
      </c>
      <c r="G2948">
        <v>10.757511515615899</v>
      </c>
      <c r="H2948">
        <v>22.040255471231099</v>
      </c>
      <c r="I2948">
        <v>15.020371698108001</v>
      </c>
      <c r="J2948">
        <v>459.20559007953602</v>
      </c>
    </row>
    <row r="2949" spans="1:10">
      <c r="A2949" t="s">
        <v>411</v>
      </c>
      <c r="B2949" t="s">
        <v>143</v>
      </c>
      <c r="C2949" t="s">
        <v>360</v>
      </c>
      <c r="D2949" t="s">
        <v>356</v>
      </c>
      <c r="E2949">
        <v>1139.1629613411901</v>
      </c>
      <c r="F2949">
        <v>67.486788611369207</v>
      </c>
      <c r="G2949">
        <v>10.979749104949001</v>
      </c>
      <c r="H2949">
        <v>22.053022936868501</v>
      </c>
      <c r="I2949">
        <v>19.890944323406</v>
      </c>
      <c r="J2949">
        <v>624.43012544939097</v>
      </c>
    </row>
    <row r="2950" spans="1:10">
      <c r="A2950" t="s">
        <v>411</v>
      </c>
      <c r="B2950" t="s">
        <v>144</v>
      </c>
      <c r="C2950" t="s">
        <v>359</v>
      </c>
      <c r="D2950" t="s">
        <v>355</v>
      </c>
      <c r="E2950">
        <v>1120.66002835381</v>
      </c>
      <c r="F2950">
        <v>86.591778196643006</v>
      </c>
      <c r="G2950">
        <v>27.519727459384701</v>
      </c>
      <c r="H2950">
        <v>52.5614865084152</v>
      </c>
      <c r="I2950">
        <v>36.944772374879697</v>
      </c>
      <c r="J2950">
        <v>708.149236915247</v>
      </c>
    </row>
    <row r="2951" spans="1:10">
      <c r="A2951" t="s">
        <v>411</v>
      </c>
      <c r="B2951" t="s">
        <v>144</v>
      </c>
      <c r="C2951" t="s">
        <v>359</v>
      </c>
      <c r="D2951" t="s">
        <v>356</v>
      </c>
      <c r="E2951">
        <v>1120.6600283538601</v>
      </c>
      <c r="F2951">
        <v>86.998951754739593</v>
      </c>
      <c r="G2951">
        <v>27.807320124322501</v>
      </c>
      <c r="H2951">
        <v>52.579091938396999</v>
      </c>
      <c r="I2951">
        <v>51.873564385905297</v>
      </c>
      <c r="J2951">
        <v>922.10755549096802</v>
      </c>
    </row>
    <row r="2952" spans="1:10">
      <c r="A2952" t="s">
        <v>411</v>
      </c>
      <c r="B2952" t="s">
        <v>144</v>
      </c>
      <c r="C2952" t="s">
        <v>360</v>
      </c>
      <c r="D2952" t="s">
        <v>355</v>
      </c>
      <c r="E2952">
        <v>984.31555605467202</v>
      </c>
      <c r="F2952">
        <v>59.873310822649103</v>
      </c>
      <c r="G2952">
        <v>9.6648439533785595</v>
      </c>
      <c r="H2952">
        <v>23.7145803254773</v>
      </c>
      <c r="I2952">
        <v>12.8423182996116</v>
      </c>
      <c r="J2952">
        <v>581.64069511770504</v>
      </c>
    </row>
    <row r="2953" spans="1:10">
      <c r="A2953" t="s">
        <v>411</v>
      </c>
      <c r="B2953" t="s">
        <v>144</v>
      </c>
      <c r="C2953" t="s">
        <v>360</v>
      </c>
      <c r="D2953" t="s">
        <v>356</v>
      </c>
      <c r="E2953">
        <v>984.31555605469998</v>
      </c>
      <c r="F2953">
        <v>61.118263821844302</v>
      </c>
      <c r="G2953">
        <v>9.8694063556377607</v>
      </c>
      <c r="H2953">
        <v>23.7264154930659</v>
      </c>
      <c r="I2953">
        <v>18.5920189882955</v>
      </c>
      <c r="J2953">
        <v>715.88148972511203</v>
      </c>
    </row>
    <row r="2954" spans="1:10">
      <c r="A2954" t="s">
        <v>411</v>
      </c>
      <c r="B2954" t="s">
        <v>145</v>
      </c>
      <c r="C2954" t="s">
        <v>359</v>
      </c>
      <c r="D2954" t="s">
        <v>355</v>
      </c>
      <c r="E2954">
        <v>627.98185922046696</v>
      </c>
      <c r="F2954">
        <v>89.201335766801407</v>
      </c>
      <c r="G2954">
        <v>13.6104629330754</v>
      </c>
      <c r="H2954">
        <v>50.623254923431098</v>
      </c>
      <c r="I2954">
        <v>15.1033978303615</v>
      </c>
      <c r="J2954">
        <v>1054.8774180693399</v>
      </c>
    </row>
    <row r="2955" spans="1:10">
      <c r="A2955" t="s">
        <v>411</v>
      </c>
      <c r="B2955" t="s">
        <v>145</v>
      </c>
      <c r="C2955" t="s">
        <v>359</v>
      </c>
      <c r="D2955" t="s">
        <v>356</v>
      </c>
      <c r="E2955">
        <v>627.98185922053494</v>
      </c>
      <c r="F2955">
        <v>89.851884376807504</v>
      </c>
      <c r="G2955">
        <v>13.8860921847733</v>
      </c>
      <c r="H2955">
        <v>50.641990927877302</v>
      </c>
      <c r="I2955">
        <v>29.6170306094062</v>
      </c>
      <c r="J2955">
        <v>1256.9809073405399</v>
      </c>
    </row>
    <row r="2956" spans="1:10">
      <c r="A2956" t="s">
        <v>411</v>
      </c>
      <c r="B2956" t="s">
        <v>145</v>
      </c>
      <c r="C2956" t="s">
        <v>360</v>
      </c>
      <c r="D2956" t="s">
        <v>355</v>
      </c>
      <c r="E2956">
        <v>272.21510419667499</v>
      </c>
      <c r="F2956">
        <v>51.544522224604798</v>
      </c>
      <c r="G2956">
        <v>4.6841683556849603</v>
      </c>
      <c r="H2956">
        <v>25.661388343311199</v>
      </c>
      <c r="I2956">
        <v>5.7301138939405396</v>
      </c>
      <c r="J2956">
        <v>741.64574840995101</v>
      </c>
    </row>
    <row r="2957" spans="1:10">
      <c r="A2957" t="s">
        <v>411</v>
      </c>
      <c r="B2957" t="s">
        <v>145</v>
      </c>
      <c r="C2957" t="s">
        <v>360</v>
      </c>
      <c r="D2957" t="s">
        <v>356</v>
      </c>
      <c r="E2957">
        <v>272.21510419672899</v>
      </c>
      <c r="F2957">
        <v>52.998280892365401</v>
      </c>
      <c r="G2957">
        <v>4.8683949377096596</v>
      </c>
      <c r="H2957">
        <v>25.675833807453198</v>
      </c>
      <c r="I2957">
        <v>10.0782845914951</v>
      </c>
      <c r="J2957">
        <v>846.16327432671096</v>
      </c>
    </row>
    <row r="2958" spans="1:10">
      <c r="A2958" t="s">
        <v>411</v>
      </c>
      <c r="B2958" t="s">
        <v>146</v>
      </c>
      <c r="C2958" t="s">
        <v>359</v>
      </c>
      <c r="D2958" t="s">
        <v>355</v>
      </c>
      <c r="E2958">
        <v>1693.6493585435801</v>
      </c>
      <c r="F2958">
        <v>201.799779623272</v>
      </c>
      <c r="G2958">
        <v>52.3795764620778</v>
      </c>
      <c r="H2958">
        <v>95.958941810732497</v>
      </c>
      <c r="I2958">
        <v>45.156553472717498</v>
      </c>
      <c r="J2958">
        <v>1610.72880389889</v>
      </c>
    </row>
    <row r="2959" spans="1:10">
      <c r="A2959" t="s">
        <v>411</v>
      </c>
      <c r="B2959" t="s">
        <v>146</v>
      </c>
      <c r="C2959" t="s">
        <v>359</v>
      </c>
      <c r="D2959" t="s">
        <v>356</v>
      </c>
      <c r="E2959">
        <v>1693.6493585435901</v>
      </c>
      <c r="F2959">
        <v>202.53125304739899</v>
      </c>
      <c r="G2959">
        <v>53.018340762373299</v>
      </c>
      <c r="H2959">
        <v>96.014200374734401</v>
      </c>
      <c r="I2959">
        <v>133.19617425628101</v>
      </c>
      <c r="J2959">
        <v>2100.0380923151902</v>
      </c>
    </row>
    <row r="2960" spans="1:10">
      <c r="A2960" t="s">
        <v>411</v>
      </c>
      <c r="B2960" t="s">
        <v>146</v>
      </c>
      <c r="C2960" t="s">
        <v>360</v>
      </c>
      <c r="D2960" t="s">
        <v>355</v>
      </c>
      <c r="E2960">
        <v>1616.07765621316</v>
      </c>
      <c r="F2960">
        <v>141.80503465560599</v>
      </c>
      <c r="G2960">
        <v>19.7701172845738</v>
      </c>
      <c r="H2960">
        <v>56.093986438409601</v>
      </c>
      <c r="I2960">
        <v>17.9903393687452</v>
      </c>
      <c r="J2960">
        <v>1294.8166953039799</v>
      </c>
    </row>
    <row r="2961" spans="1:10">
      <c r="A2961" t="s">
        <v>411</v>
      </c>
      <c r="B2961" t="s">
        <v>146</v>
      </c>
      <c r="C2961" t="s">
        <v>360</v>
      </c>
      <c r="D2961" t="s">
        <v>356</v>
      </c>
      <c r="E2961">
        <v>1616.07765621315</v>
      </c>
      <c r="F2961">
        <v>143.02973636282701</v>
      </c>
      <c r="G2961">
        <v>19.988648819606102</v>
      </c>
      <c r="H2961">
        <v>56.137897072829801</v>
      </c>
      <c r="I2961">
        <v>49.635857697650302</v>
      </c>
      <c r="J2961">
        <v>1626.6792743450801</v>
      </c>
    </row>
    <row r="2962" spans="1:10">
      <c r="A2962" t="s">
        <v>411</v>
      </c>
      <c r="B2962" t="s">
        <v>147</v>
      </c>
      <c r="C2962" t="s">
        <v>359</v>
      </c>
      <c r="D2962" t="s">
        <v>355</v>
      </c>
      <c r="E2962">
        <v>1000.00140623227</v>
      </c>
      <c r="F2962">
        <v>197.31654711047699</v>
      </c>
      <c r="G2962">
        <v>50.036043164565001</v>
      </c>
      <c r="H2962">
        <v>87.703783664171894</v>
      </c>
      <c r="I2962">
        <v>55.584567442921497</v>
      </c>
      <c r="J2962">
        <v>507.40175049246199</v>
      </c>
    </row>
    <row r="2963" spans="1:10">
      <c r="A2963" t="s">
        <v>411</v>
      </c>
      <c r="B2963" t="s">
        <v>147</v>
      </c>
      <c r="C2963" t="s">
        <v>359</v>
      </c>
      <c r="D2963" t="s">
        <v>356</v>
      </c>
      <c r="E2963">
        <v>1000.00140623218</v>
      </c>
      <c r="F2963">
        <v>197.858852574536</v>
      </c>
      <c r="G2963">
        <v>50.479565396032399</v>
      </c>
      <c r="H2963">
        <v>87.726174237850799</v>
      </c>
      <c r="I2963">
        <v>108.08211494970401</v>
      </c>
      <c r="J2963">
        <v>972.20962707144702</v>
      </c>
    </row>
    <row r="2964" spans="1:10">
      <c r="A2964" t="s">
        <v>411</v>
      </c>
      <c r="B2964" t="s">
        <v>147</v>
      </c>
      <c r="C2964" t="s">
        <v>360</v>
      </c>
      <c r="D2964" t="s">
        <v>355</v>
      </c>
      <c r="E2964">
        <v>1017.44222528264</v>
      </c>
      <c r="F2964">
        <v>149.624038955499</v>
      </c>
      <c r="G2964">
        <v>17.904250892307498</v>
      </c>
      <c r="H2964">
        <v>47.881740281609602</v>
      </c>
      <c r="I2964">
        <v>20.920321470011899</v>
      </c>
      <c r="J2964">
        <v>413.25185439467998</v>
      </c>
    </row>
    <row r="2965" spans="1:10">
      <c r="A2965" t="s">
        <v>411</v>
      </c>
      <c r="B2965" t="s">
        <v>147</v>
      </c>
      <c r="C2965" t="s">
        <v>360</v>
      </c>
      <c r="D2965" t="s">
        <v>356</v>
      </c>
      <c r="E2965">
        <v>1017.44222528256</v>
      </c>
      <c r="F2965">
        <v>150.60709999079799</v>
      </c>
      <c r="G2965">
        <v>18.040776745405701</v>
      </c>
      <c r="H2965">
        <v>47.897655850407197</v>
      </c>
      <c r="I2965">
        <v>37.9567722152157</v>
      </c>
      <c r="J2965">
        <v>751.70101081213397</v>
      </c>
    </row>
    <row r="2966" spans="1:10">
      <c r="A2966" t="s">
        <v>411</v>
      </c>
      <c r="B2966" t="s">
        <v>148</v>
      </c>
      <c r="C2966" t="s">
        <v>359</v>
      </c>
      <c r="D2966" t="s">
        <v>355</v>
      </c>
      <c r="E2966">
        <v>1571.29089313587</v>
      </c>
      <c r="F2966">
        <v>102.838274728063</v>
      </c>
      <c r="G2966">
        <v>46.684752776412303</v>
      </c>
      <c r="H2966">
        <v>28.855948310312499</v>
      </c>
      <c r="I2966">
        <v>64.389573413116494</v>
      </c>
      <c r="J2966">
        <v>170.72622454702</v>
      </c>
    </row>
    <row r="2967" spans="1:10">
      <c r="A2967" t="s">
        <v>411</v>
      </c>
      <c r="B2967" t="s">
        <v>148</v>
      </c>
      <c r="C2967" t="s">
        <v>359</v>
      </c>
      <c r="D2967" t="s">
        <v>356</v>
      </c>
      <c r="E2967">
        <v>1571.29089313584</v>
      </c>
      <c r="F2967">
        <v>103.180708294441</v>
      </c>
      <c r="G2967">
        <v>47.013261806672197</v>
      </c>
      <c r="H2967">
        <v>28.869660867223701</v>
      </c>
      <c r="I2967">
        <v>85.985933199821304</v>
      </c>
      <c r="J2967">
        <v>362.73140959399097</v>
      </c>
    </row>
    <row r="2968" spans="1:10">
      <c r="A2968" t="s">
        <v>411</v>
      </c>
      <c r="B2968" t="s">
        <v>148</v>
      </c>
      <c r="C2968" t="s">
        <v>360</v>
      </c>
      <c r="D2968" t="s">
        <v>355</v>
      </c>
      <c r="E2968">
        <v>2606.8374942236301</v>
      </c>
      <c r="F2968">
        <v>154.924495630113</v>
      </c>
      <c r="G2968">
        <v>18.724756576952799</v>
      </c>
      <c r="H2968">
        <v>14.747832524501099</v>
      </c>
      <c r="I2968">
        <v>26.7086420460382</v>
      </c>
      <c r="J2968">
        <v>242.65183783639</v>
      </c>
    </row>
    <row r="2969" spans="1:10">
      <c r="A2969" t="s">
        <v>411</v>
      </c>
      <c r="B2969" t="s">
        <v>148</v>
      </c>
      <c r="C2969" t="s">
        <v>360</v>
      </c>
      <c r="D2969" t="s">
        <v>356</v>
      </c>
      <c r="E2969">
        <v>2606.83749422357</v>
      </c>
      <c r="F2969">
        <v>155.78098991167701</v>
      </c>
      <c r="G2969">
        <v>18.841191140409599</v>
      </c>
      <c r="H2969">
        <v>14.760931855570099</v>
      </c>
      <c r="I2969">
        <v>33.641260083812497</v>
      </c>
      <c r="J2969">
        <v>544.48701572255902</v>
      </c>
    </row>
    <row r="2970" spans="1:10">
      <c r="A2970" t="s">
        <v>411</v>
      </c>
      <c r="B2970" t="s">
        <v>149</v>
      </c>
      <c r="C2970" t="s">
        <v>359</v>
      </c>
      <c r="D2970" t="s">
        <v>355</v>
      </c>
      <c r="E2970">
        <v>833.59790043816702</v>
      </c>
      <c r="F2970">
        <v>42.8493397400836</v>
      </c>
      <c r="G2970">
        <v>102.824070294644</v>
      </c>
      <c r="H2970">
        <v>28.868953629994699</v>
      </c>
      <c r="I2970">
        <v>154.69004221420499</v>
      </c>
      <c r="J2970">
        <v>120.654858776729</v>
      </c>
    </row>
    <row r="2971" spans="1:10">
      <c r="A2971" t="s">
        <v>411</v>
      </c>
      <c r="B2971" t="s">
        <v>149</v>
      </c>
      <c r="C2971" t="s">
        <v>359</v>
      </c>
      <c r="D2971" t="s">
        <v>356</v>
      </c>
      <c r="E2971">
        <v>833.59790043814598</v>
      </c>
      <c r="F2971">
        <v>43.177243421268699</v>
      </c>
      <c r="G2971">
        <v>103.150724214405</v>
      </c>
      <c r="H2971">
        <v>28.868260948707299</v>
      </c>
      <c r="I2971">
        <v>175.01475738334099</v>
      </c>
      <c r="J2971">
        <v>187.06254313353699</v>
      </c>
    </row>
    <row r="2972" spans="1:10">
      <c r="A2972" t="s">
        <v>411</v>
      </c>
      <c r="B2972" t="s">
        <v>149</v>
      </c>
      <c r="C2972" t="s">
        <v>360</v>
      </c>
      <c r="D2972" t="s">
        <v>355</v>
      </c>
      <c r="E2972">
        <v>2351.66213184256</v>
      </c>
      <c r="F2972">
        <v>121.99428419401301</v>
      </c>
      <c r="G2972">
        <v>37.694033683093501</v>
      </c>
      <c r="H2972">
        <v>17.589881275654701</v>
      </c>
      <c r="I2972">
        <v>57.004878859552903</v>
      </c>
      <c r="J2972">
        <v>249.91489823231899</v>
      </c>
    </row>
    <row r="2973" spans="1:10">
      <c r="A2973" t="s">
        <v>411</v>
      </c>
      <c r="B2973" t="s">
        <v>149</v>
      </c>
      <c r="C2973" t="s">
        <v>360</v>
      </c>
      <c r="D2973" t="s">
        <v>356</v>
      </c>
      <c r="E2973">
        <v>2351.66213184249</v>
      </c>
      <c r="F2973">
        <v>122.933254076552</v>
      </c>
      <c r="G2973">
        <v>37.824447610913602</v>
      </c>
      <c r="H2973">
        <v>17.6013133594675</v>
      </c>
      <c r="I2973">
        <v>63.888619739203101</v>
      </c>
      <c r="J2973">
        <v>481.07757296590103</v>
      </c>
    </row>
    <row r="2974" spans="1:10">
      <c r="A2974" t="s">
        <v>411</v>
      </c>
      <c r="B2974" t="s">
        <v>150</v>
      </c>
      <c r="C2974" t="s">
        <v>359</v>
      </c>
      <c r="D2974" t="s">
        <v>355</v>
      </c>
      <c r="E2974">
        <v>1550.4618854286</v>
      </c>
      <c r="F2974">
        <v>149.63191949031</v>
      </c>
      <c r="G2974">
        <v>65.742435313957301</v>
      </c>
      <c r="H2974">
        <v>15.905513392068601</v>
      </c>
      <c r="I2974">
        <v>94.845712057565706</v>
      </c>
      <c r="J2974">
        <v>195.308593133226</v>
      </c>
    </row>
    <row r="2975" spans="1:10">
      <c r="A2975" t="s">
        <v>411</v>
      </c>
      <c r="B2975" t="s">
        <v>150</v>
      </c>
      <c r="C2975" t="s">
        <v>359</v>
      </c>
      <c r="D2975" t="s">
        <v>356</v>
      </c>
      <c r="E2975">
        <v>1550.46188542855</v>
      </c>
      <c r="F2975">
        <v>149.85519705826101</v>
      </c>
      <c r="G2975">
        <v>66.048164379127599</v>
      </c>
      <c r="H2975">
        <v>15.9243024282836</v>
      </c>
      <c r="I2975">
        <v>116.271949878577</v>
      </c>
      <c r="J2975">
        <v>565.98930919845202</v>
      </c>
    </row>
    <row r="2976" spans="1:10">
      <c r="A2976" t="s">
        <v>411</v>
      </c>
      <c r="B2976" t="s">
        <v>150</v>
      </c>
      <c r="C2976" t="s">
        <v>360</v>
      </c>
      <c r="D2976" t="s">
        <v>355</v>
      </c>
      <c r="E2976">
        <v>3133.1317925695898</v>
      </c>
      <c r="F2976">
        <v>183.704767870095</v>
      </c>
      <c r="G2976">
        <v>25.515296392467601</v>
      </c>
      <c r="H2976">
        <v>12.115224250448399</v>
      </c>
      <c r="I2976">
        <v>37.447183943673998</v>
      </c>
      <c r="J2976">
        <v>266.208396211761</v>
      </c>
    </row>
    <row r="2977" spans="1:10">
      <c r="A2977" t="s">
        <v>411</v>
      </c>
      <c r="B2977" t="s">
        <v>150</v>
      </c>
      <c r="C2977" t="s">
        <v>360</v>
      </c>
      <c r="D2977" t="s">
        <v>356</v>
      </c>
      <c r="E2977">
        <v>3133.1317925695298</v>
      </c>
      <c r="F2977">
        <v>184.68797522867601</v>
      </c>
      <c r="G2977">
        <v>25.587041879708401</v>
      </c>
      <c r="H2977">
        <v>12.122295928543901</v>
      </c>
      <c r="I2977">
        <v>44.451589854570699</v>
      </c>
      <c r="J2977">
        <v>648.95464898801799</v>
      </c>
    </row>
    <row r="2978" spans="1:10">
      <c r="A2978" t="s">
        <v>411</v>
      </c>
      <c r="B2978" t="s">
        <v>151</v>
      </c>
      <c r="C2978" t="s">
        <v>359</v>
      </c>
      <c r="D2978" t="s">
        <v>355</v>
      </c>
      <c r="E2978">
        <v>1930.14700110627</v>
      </c>
      <c r="F2978">
        <v>193.51846969234899</v>
      </c>
      <c r="G2978">
        <v>50.295198027442403</v>
      </c>
      <c r="H2978">
        <v>37.343360177977601</v>
      </c>
      <c r="I2978">
        <v>70.058257143078507</v>
      </c>
      <c r="J2978">
        <v>431.49590889944301</v>
      </c>
    </row>
    <row r="2979" spans="1:10">
      <c r="A2979" t="s">
        <v>411</v>
      </c>
      <c r="B2979" t="s">
        <v>151</v>
      </c>
      <c r="C2979" t="s">
        <v>359</v>
      </c>
      <c r="D2979" t="s">
        <v>356</v>
      </c>
      <c r="E2979">
        <v>1930.1470011061799</v>
      </c>
      <c r="F2979">
        <v>193.83446976553401</v>
      </c>
      <c r="G2979">
        <v>50.644066060737501</v>
      </c>
      <c r="H2979">
        <v>37.360551690583499</v>
      </c>
      <c r="I2979">
        <v>91.820344803820404</v>
      </c>
      <c r="J2979">
        <v>927.76134300722697</v>
      </c>
    </row>
    <row r="2980" spans="1:10">
      <c r="A2980" t="s">
        <v>411</v>
      </c>
      <c r="B2980" t="s">
        <v>151</v>
      </c>
      <c r="C2980" t="s">
        <v>360</v>
      </c>
      <c r="D2980" t="s">
        <v>355</v>
      </c>
      <c r="E2980">
        <v>1532.1605031762899</v>
      </c>
      <c r="F2980">
        <v>139.17343308894601</v>
      </c>
      <c r="G2980">
        <v>19.2219792734207</v>
      </c>
      <c r="H2980">
        <v>23.993524548415799</v>
      </c>
      <c r="I2980">
        <v>27.599593363720398</v>
      </c>
      <c r="J2980">
        <v>375.54502976467001</v>
      </c>
    </row>
    <row r="2981" spans="1:10">
      <c r="A2981" t="s">
        <v>411</v>
      </c>
      <c r="B2981" t="s">
        <v>151</v>
      </c>
      <c r="C2981" t="s">
        <v>360</v>
      </c>
      <c r="D2981" t="s">
        <v>356</v>
      </c>
      <c r="E2981">
        <v>1532.1605031762199</v>
      </c>
      <c r="F2981">
        <v>140.19662912496901</v>
      </c>
      <c r="G2981">
        <v>19.368372033194898</v>
      </c>
      <c r="H2981">
        <v>24.008268290872401</v>
      </c>
      <c r="I2981">
        <v>34.358473412364503</v>
      </c>
      <c r="J2981">
        <v>706.51595032152602</v>
      </c>
    </row>
    <row r="2982" spans="1:10">
      <c r="A2982" t="s">
        <v>411</v>
      </c>
      <c r="B2982" t="s">
        <v>152</v>
      </c>
      <c r="C2982" t="s">
        <v>359</v>
      </c>
      <c r="D2982" t="s">
        <v>355</v>
      </c>
      <c r="E2982">
        <v>1396.0592515998201</v>
      </c>
      <c r="F2982">
        <v>172.513744127058</v>
      </c>
      <c r="G2982">
        <v>47.560048790273299</v>
      </c>
      <c r="H2982">
        <v>32.2485246569263</v>
      </c>
      <c r="I2982">
        <v>67.362041858616493</v>
      </c>
      <c r="J2982">
        <v>361.11196393513598</v>
      </c>
    </row>
    <row r="2983" spans="1:10">
      <c r="A2983" t="s">
        <v>411</v>
      </c>
      <c r="B2983" t="s">
        <v>152</v>
      </c>
      <c r="C2983" t="s">
        <v>359</v>
      </c>
      <c r="D2983" t="s">
        <v>356</v>
      </c>
      <c r="E2983">
        <v>1396.0592515999001</v>
      </c>
      <c r="F2983">
        <v>172.90667857419999</v>
      </c>
      <c r="G2983">
        <v>47.8537560247388</v>
      </c>
      <c r="H2983">
        <v>32.2663182542016</v>
      </c>
      <c r="I2983">
        <v>85.544948799863405</v>
      </c>
      <c r="J2983">
        <v>764.38866233255703</v>
      </c>
    </row>
    <row r="2984" spans="1:10">
      <c r="A2984" t="s">
        <v>411</v>
      </c>
      <c r="B2984" t="s">
        <v>152</v>
      </c>
      <c r="C2984" t="s">
        <v>360</v>
      </c>
      <c r="D2984" t="s">
        <v>355</v>
      </c>
      <c r="E2984">
        <v>1021.98012510666</v>
      </c>
      <c r="F2984">
        <v>127.08250912389499</v>
      </c>
      <c r="G2984">
        <v>16.3294830844474</v>
      </c>
      <c r="H2984">
        <v>19.743132307787999</v>
      </c>
      <c r="I2984">
        <v>23.289914476758199</v>
      </c>
      <c r="J2984">
        <v>298.791163942396</v>
      </c>
    </row>
    <row r="2985" spans="1:10">
      <c r="A2985" t="s">
        <v>411</v>
      </c>
      <c r="B2985" t="s">
        <v>152</v>
      </c>
      <c r="C2985" t="s">
        <v>360</v>
      </c>
      <c r="D2985" t="s">
        <v>356</v>
      </c>
      <c r="E2985">
        <v>1021.98012510672</v>
      </c>
      <c r="F2985">
        <v>127.814453570071</v>
      </c>
      <c r="G2985">
        <v>16.447445982096401</v>
      </c>
      <c r="H2985">
        <v>19.756703603911099</v>
      </c>
      <c r="I2985">
        <v>29.261460216294701</v>
      </c>
      <c r="J2985">
        <v>584.08313666180595</v>
      </c>
    </row>
    <row r="2986" spans="1:10">
      <c r="A2986" t="s">
        <v>411</v>
      </c>
      <c r="B2986" t="s">
        <v>153</v>
      </c>
      <c r="C2986" t="s">
        <v>359</v>
      </c>
      <c r="D2986" t="s">
        <v>355</v>
      </c>
      <c r="E2986">
        <v>718.53849435408904</v>
      </c>
      <c r="F2986">
        <v>160.92766887339999</v>
      </c>
      <c r="G2986">
        <v>44.890275503373203</v>
      </c>
      <c r="H2986">
        <v>48.187789460038204</v>
      </c>
      <c r="I2986">
        <v>63.191161371850001</v>
      </c>
      <c r="J2986">
        <v>467.28752469731398</v>
      </c>
    </row>
    <row r="2987" spans="1:10">
      <c r="A2987" t="s">
        <v>411</v>
      </c>
      <c r="B2987" t="s">
        <v>153</v>
      </c>
      <c r="C2987" t="s">
        <v>359</v>
      </c>
      <c r="D2987" t="s">
        <v>356</v>
      </c>
      <c r="E2987">
        <v>718.53849435413497</v>
      </c>
      <c r="F2987">
        <v>161.26841323042001</v>
      </c>
      <c r="G2987">
        <v>45.210714788132698</v>
      </c>
      <c r="H2987">
        <v>48.203159905385398</v>
      </c>
      <c r="I2987">
        <v>81.258137170829798</v>
      </c>
      <c r="J2987">
        <v>879.30622298058302</v>
      </c>
    </row>
    <row r="2988" spans="1:10">
      <c r="A2988" t="s">
        <v>411</v>
      </c>
      <c r="B2988" t="s">
        <v>153</v>
      </c>
      <c r="C2988" t="s">
        <v>360</v>
      </c>
      <c r="D2988" t="s">
        <v>355</v>
      </c>
      <c r="E2988">
        <v>782.52196359873403</v>
      </c>
      <c r="F2988">
        <v>125.48989920778099</v>
      </c>
      <c r="G2988">
        <v>18.266092180765298</v>
      </c>
      <c r="H2988">
        <v>22.759752024062401</v>
      </c>
      <c r="I2988">
        <v>26.8787802194616</v>
      </c>
      <c r="J2988">
        <v>390.56824899921202</v>
      </c>
    </row>
    <row r="2989" spans="1:10">
      <c r="A2989" t="s">
        <v>411</v>
      </c>
      <c r="B2989" t="s">
        <v>153</v>
      </c>
      <c r="C2989" t="s">
        <v>360</v>
      </c>
      <c r="D2989" t="s">
        <v>356</v>
      </c>
      <c r="E2989">
        <v>782.52196359878496</v>
      </c>
      <c r="F2989">
        <v>126.555946706043</v>
      </c>
      <c r="G2989">
        <v>18.460183932097799</v>
      </c>
      <c r="H2989">
        <v>22.770787820320901</v>
      </c>
      <c r="I2989">
        <v>32.046254806348102</v>
      </c>
      <c r="J2989">
        <v>686.295604289886</v>
      </c>
    </row>
    <row r="2990" spans="1:10">
      <c r="A2990" t="s">
        <v>411</v>
      </c>
      <c r="B2990" t="s">
        <v>154</v>
      </c>
      <c r="C2990" t="s">
        <v>359</v>
      </c>
      <c r="D2990" t="s">
        <v>355</v>
      </c>
      <c r="E2990">
        <v>634.05679424521804</v>
      </c>
      <c r="F2990">
        <v>129.33962185333499</v>
      </c>
      <c r="G2990">
        <v>24.869388880280901</v>
      </c>
      <c r="H2990">
        <v>24.404305174910299</v>
      </c>
      <c r="I2990">
        <v>30.5916481305301</v>
      </c>
      <c r="J2990">
        <v>1476.76969169108</v>
      </c>
    </row>
    <row r="2991" spans="1:10">
      <c r="A2991" t="s">
        <v>411</v>
      </c>
      <c r="B2991" t="s">
        <v>154</v>
      </c>
      <c r="C2991" t="s">
        <v>359</v>
      </c>
      <c r="D2991" t="s">
        <v>356</v>
      </c>
      <c r="E2991">
        <v>634.05679424530797</v>
      </c>
      <c r="F2991">
        <v>129.91215468319399</v>
      </c>
      <c r="G2991">
        <v>25.328383778960202</v>
      </c>
      <c r="H2991">
        <v>24.430037730501301</v>
      </c>
      <c r="I2991">
        <v>50.425303662224302</v>
      </c>
      <c r="J2991">
        <v>1772.7731530152</v>
      </c>
    </row>
    <row r="2992" spans="1:10">
      <c r="A2992" t="s">
        <v>411</v>
      </c>
      <c r="B2992" t="s">
        <v>154</v>
      </c>
      <c r="C2992" t="s">
        <v>360</v>
      </c>
      <c r="D2992" t="s">
        <v>355</v>
      </c>
      <c r="E2992">
        <v>229.987313512029</v>
      </c>
      <c r="F2992">
        <v>46.4227859947231</v>
      </c>
      <c r="G2992">
        <v>14.750485734594401</v>
      </c>
      <c r="H2992">
        <v>17.276895127128999</v>
      </c>
      <c r="I2992">
        <v>18.160968665815499</v>
      </c>
      <c r="J2992">
        <v>518.79078623000203</v>
      </c>
    </row>
    <row r="2993" spans="1:10">
      <c r="A2993" t="s">
        <v>411</v>
      </c>
      <c r="B2993" t="s">
        <v>154</v>
      </c>
      <c r="C2993" t="s">
        <v>360</v>
      </c>
      <c r="D2993" t="s">
        <v>356</v>
      </c>
      <c r="E2993">
        <v>229.987313512062</v>
      </c>
      <c r="F2993">
        <v>46.679486981282501</v>
      </c>
      <c r="G2993">
        <v>15.302000369437</v>
      </c>
      <c r="H2993">
        <v>17.298262809837901</v>
      </c>
      <c r="I2993">
        <v>30.239176163212399</v>
      </c>
      <c r="J2993">
        <v>619.97208620256595</v>
      </c>
    </row>
    <row r="2994" spans="1:10">
      <c r="A2994" t="s">
        <v>411</v>
      </c>
      <c r="B2994" t="s">
        <v>155</v>
      </c>
      <c r="C2994" t="s">
        <v>359</v>
      </c>
      <c r="D2994" t="s">
        <v>355</v>
      </c>
      <c r="E2994">
        <v>453.75320845351501</v>
      </c>
      <c r="F2994">
        <v>131.491810285143</v>
      </c>
      <c r="G2994">
        <v>22.4433067673239</v>
      </c>
      <c r="H2994">
        <v>47.229333831392999</v>
      </c>
      <c r="I2994">
        <v>26.748238374090398</v>
      </c>
      <c r="J2994">
        <v>1360.6007303025999</v>
      </c>
    </row>
    <row r="2995" spans="1:10">
      <c r="A2995" t="s">
        <v>411</v>
      </c>
      <c r="B2995" t="s">
        <v>155</v>
      </c>
      <c r="C2995" t="s">
        <v>359</v>
      </c>
      <c r="D2995" t="s">
        <v>356</v>
      </c>
      <c r="E2995">
        <v>453.753208453593</v>
      </c>
      <c r="F2995">
        <v>132.00626644998701</v>
      </c>
      <c r="G2995">
        <v>22.9197352126561</v>
      </c>
      <c r="H2995">
        <v>47.250628583759799</v>
      </c>
      <c r="I2995">
        <v>46.625253065095599</v>
      </c>
      <c r="J2995">
        <v>1669.9326923354399</v>
      </c>
    </row>
    <row r="2996" spans="1:10">
      <c r="A2996" t="s">
        <v>411</v>
      </c>
      <c r="B2996" t="s">
        <v>155</v>
      </c>
      <c r="C2996" t="s">
        <v>360</v>
      </c>
      <c r="D2996" t="s">
        <v>355</v>
      </c>
      <c r="E2996">
        <v>162.48989480102799</v>
      </c>
      <c r="F2996">
        <v>48.517513804430202</v>
      </c>
      <c r="G2996">
        <v>14.0288714238343</v>
      </c>
      <c r="H2996">
        <v>22.366932719233699</v>
      </c>
      <c r="I2996">
        <v>17.008916211172998</v>
      </c>
      <c r="J2996">
        <v>472.02897687350202</v>
      </c>
    </row>
    <row r="2997" spans="1:10">
      <c r="A2997" t="s">
        <v>411</v>
      </c>
      <c r="B2997" t="s">
        <v>155</v>
      </c>
      <c r="C2997" t="s">
        <v>360</v>
      </c>
      <c r="D2997" t="s">
        <v>356</v>
      </c>
      <c r="E2997">
        <v>162.48989480105601</v>
      </c>
      <c r="F2997">
        <v>48.778186400753398</v>
      </c>
      <c r="G2997">
        <v>14.592187440499099</v>
      </c>
      <c r="H2997">
        <v>22.383336018552502</v>
      </c>
      <c r="I2997">
        <v>29.120364641079298</v>
      </c>
      <c r="J2997">
        <v>580.34679239357195</v>
      </c>
    </row>
    <row r="2998" spans="1:10">
      <c r="A2998" t="s">
        <v>411</v>
      </c>
      <c r="B2998" t="s">
        <v>156</v>
      </c>
      <c r="C2998" t="s">
        <v>359</v>
      </c>
      <c r="D2998" t="s">
        <v>355</v>
      </c>
      <c r="E2998">
        <v>1022.8760533255401</v>
      </c>
      <c r="F2998">
        <v>142.851323711052</v>
      </c>
      <c r="G2998">
        <v>19.402147437132999</v>
      </c>
      <c r="H2998">
        <v>26.846297764338399</v>
      </c>
      <c r="I2998">
        <v>22.043864707616201</v>
      </c>
      <c r="J2998">
        <v>1459.59420641413</v>
      </c>
    </row>
    <row r="2999" spans="1:10">
      <c r="A2999" t="s">
        <v>411</v>
      </c>
      <c r="B2999" t="s">
        <v>156</v>
      </c>
      <c r="C2999" t="s">
        <v>359</v>
      </c>
      <c r="D2999" t="s">
        <v>356</v>
      </c>
      <c r="E2999">
        <v>1022.87605332547</v>
      </c>
      <c r="F2999">
        <v>143.41393666622801</v>
      </c>
      <c r="G2999">
        <v>19.749623303845599</v>
      </c>
      <c r="H2999">
        <v>26.871863494720401</v>
      </c>
      <c r="I2999">
        <v>41.482315474678401</v>
      </c>
      <c r="J2999">
        <v>1791.26792635838</v>
      </c>
    </row>
    <row r="3000" spans="1:10">
      <c r="A3000" t="s">
        <v>411</v>
      </c>
      <c r="B3000" t="s">
        <v>156</v>
      </c>
      <c r="C3000" t="s">
        <v>360</v>
      </c>
      <c r="D3000" t="s">
        <v>355</v>
      </c>
      <c r="E3000">
        <v>406.26138760572201</v>
      </c>
      <c r="F3000">
        <v>51.723022232627798</v>
      </c>
      <c r="G3000">
        <v>10.703631874634199</v>
      </c>
      <c r="H3000">
        <v>17.314113609905998</v>
      </c>
      <c r="I3000">
        <v>11.2235823380265</v>
      </c>
      <c r="J3000">
        <v>512.08064604633796</v>
      </c>
    </row>
    <row r="3001" spans="1:10">
      <c r="A3001" t="s">
        <v>411</v>
      </c>
      <c r="B3001" t="s">
        <v>156</v>
      </c>
      <c r="C3001" t="s">
        <v>360</v>
      </c>
      <c r="D3001" t="s">
        <v>356</v>
      </c>
      <c r="E3001">
        <v>406.26138760570001</v>
      </c>
      <c r="F3001">
        <v>51.978138278467</v>
      </c>
      <c r="G3001">
        <v>11.5602424048452</v>
      </c>
      <c r="H3001">
        <v>17.331859528531599</v>
      </c>
      <c r="I3001">
        <v>24.8509601037332</v>
      </c>
      <c r="J3001">
        <v>627.165938627076</v>
      </c>
    </row>
    <row r="3002" spans="1:10">
      <c r="A3002" t="s">
        <v>411</v>
      </c>
      <c r="B3002" t="s">
        <v>157</v>
      </c>
      <c r="C3002" t="s">
        <v>359</v>
      </c>
      <c r="D3002" t="s">
        <v>355</v>
      </c>
      <c r="E3002">
        <v>1192.81747049467</v>
      </c>
      <c r="F3002">
        <v>143.03910226414499</v>
      </c>
      <c r="G3002">
        <v>10.724813966206399</v>
      </c>
      <c r="H3002">
        <v>49.860509229446997</v>
      </c>
      <c r="I3002">
        <v>9.1016818323496302</v>
      </c>
      <c r="J3002">
        <v>1345.27602573647</v>
      </c>
    </row>
    <row r="3003" spans="1:10">
      <c r="A3003" t="s">
        <v>411</v>
      </c>
      <c r="B3003" t="s">
        <v>157</v>
      </c>
      <c r="C3003" t="s">
        <v>359</v>
      </c>
      <c r="D3003" t="s">
        <v>356</v>
      </c>
      <c r="E3003">
        <v>1192.81747049464</v>
      </c>
      <c r="F3003">
        <v>143.54655972076401</v>
      </c>
      <c r="G3003">
        <v>11.1299247016034</v>
      </c>
      <c r="H3003">
        <v>49.882414448265898</v>
      </c>
      <c r="I3003">
        <v>27.9261597624266</v>
      </c>
      <c r="J3003">
        <v>1686.1536732946799</v>
      </c>
    </row>
    <row r="3004" spans="1:10">
      <c r="A3004" t="s">
        <v>411</v>
      </c>
      <c r="B3004" t="s">
        <v>157</v>
      </c>
      <c r="C3004" t="s">
        <v>360</v>
      </c>
      <c r="D3004" t="s">
        <v>355</v>
      </c>
      <c r="E3004">
        <v>421.39286208306203</v>
      </c>
      <c r="F3004">
        <v>51.711231883621799</v>
      </c>
      <c r="G3004">
        <v>9.4201759710453494</v>
      </c>
      <c r="H3004">
        <v>22.862310452258601</v>
      </c>
      <c r="I3004">
        <v>9.1612142709597695</v>
      </c>
      <c r="J3004">
        <v>467.85345395876499</v>
      </c>
    </row>
    <row r="3005" spans="1:10">
      <c r="A3005" t="s">
        <v>411</v>
      </c>
      <c r="B3005" t="s">
        <v>157</v>
      </c>
      <c r="C3005" t="s">
        <v>360</v>
      </c>
      <c r="D3005" t="s">
        <v>356</v>
      </c>
      <c r="E3005">
        <v>421.39286208304901</v>
      </c>
      <c r="F3005">
        <v>51.956431120543698</v>
      </c>
      <c r="G3005">
        <v>10.398630327379299</v>
      </c>
      <c r="H3005">
        <v>22.875264542867399</v>
      </c>
      <c r="I3005">
        <v>22.983181001752399</v>
      </c>
      <c r="J3005">
        <v>584.89873756156601</v>
      </c>
    </row>
    <row r="3006" spans="1:10">
      <c r="A3006" t="s">
        <v>411</v>
      </c>
      <c r="B3006" t="s">
        <v>158</v>
      </c>
      <c r="C3006" t="s">
        <v>359</v>
      </c>
      <c r="D3006" t="s">
        <v>355</v>
      </c>
      <c r="E3006">
        <v>11157.249069809701</v>
      </c>
      <c r="F3006">
        <v>3678.1688890338701</v>
      </c>
      <c r="G3006">
        <v>2895.2391681620002</v>
      </c>
      <c r="H3006">
        <v>7073.4659118051304</v>
      </c>
      <c r="I3006">
        <v>41230.332761903097</v>
      </c>
      <c r="J3006">
        <v>55460.145847655302</v>
      </c>
    </row>
    <row r="3007" spans="1:10">
      <c r="A3007" t="s">
        <v>411</v>
      </c>
      <c r="B3007" t="s">
        <v>158</v>
      </c>
      <c r="C3007" t="s">
        <v>359</v>
      </c>
      <c r="D3007" t="s">
        <v>356</v>
      </c>
      <c r="E3007">
        <v>11157.249069805999</v>
      </c>
      <c r="F3007">
        <v>3682.4985083921301</v>
      </c>
      <c r="G3007">
        <v>2901.7853640694998</v>
      </c>
      <c r="H3007">
        <v>7077.0471194609099</v>
      </c>
      <c r="I3007">
        <v>48105.010972800999</v>
      </c>
      <c r="J3007">
        <v>63166.010930262397</v>
      </c>
    </row>
    <row r="3008" spans="1:10">
      <c r="A3008" t="s">
        <v>411</v>
      </c>
      <c r="B3008" t="s">
        <v>158</v>
      </c>
      <c r="C3008" t="s">
        <v>360</v>
      </c>
      <c r="D3008" t="s">
        <v>355</v>
      </c>
      <c r="E3008">
        <v>7723.9594930083704</v>
      </c>
      <c r="F3008">
        <v>4091.70242702927</v>
      </c>
      <c r="G3008">
        <v>1120.56918459029</v>
      </c>
      <c r="H3008">
        <v>7216.2073607817501</v>
      </c>
      <c r="I3008">
        <v>17834.387435889799</v>
      </c>
      <c r="J3008">
        <v>72432.318309449998</v>
      </c>
    </row>
    <row r="3009" spans="1:10">
      <c r="A3009" t="s">
        <v>411</v>
      </c>
      <c r="B3009" t="s">
        <v>158</v>
      </c>
      <c r="C3009" t="s">
        <v>360</v>
      </c>
      <c r="D3009" t="s">
        <v>356</v>
      </c>
      <c r="E3009">
        <v>7723.9594930103804</v>
      </c>
      <c r="F3009">
        <v>4106.2408705072003</v>
      </c>
      <c r="G3009">
        <v>1125.53504709599</v>
      </c>
      <c r="H3009">
        <v>7216.8973262222198</v>
      </c>
      <c r="I3009">
        <v>19913.2922034984</v>
      </c>
      <c r="J3009">
        <v>79362.485276747306</v>
      </c>
    </row>
    <row r="3010" spans="1:10">
      <c r="A3010" t="s">
        <v>411</v>
      </c>
      <c r="B3010" t="s">
        <v>159</v>
      </c>
      <c r="C3010" t="s">
        <v>359</v>
      </c>
      <c r="D3010" t="s">
        <v>355</v>
      </c>
      <c r="E3010">
        <v>4087.6860122665398</v>
      </c>
      <c r="F3010">
        <v>1342.72101857094</v>
      </c>
      <c r="G3010">
        <v>715.21082282846999</v>
      </c>
      <c r="H3010">
        <v>2610.6411065331199</v>
      </c>
      <c r="I3010">
        <v>4525.8873313274398</v>
      </c>
      <c r="J3010">
        <v>15827.9791697657</v>
      </c>
    </row>
    <row r="3011" spans="1:10">
      <c r="A3011" t="s">
        <v>411</v>
      </c>
      <c r="B3011" t="s">
        <v>159</v>
      </c>
      <c r="C3011" t="s">
        <v>359</v>
      </c>
      <c r="D3011" t="s">
        <v>356</v>
      </c>
      <c r="E3011">
        <v>4087.6860122661801</v>
      </c>
      <c r="F3011">
        <v>1343.64261266683</v>
      </c>
      <c r="G3011">
        <v>716.87490158782805</v>
      </c>
      <c r="H3011">
        <v>2611.3163009699501</v>
      </c>
      <c r="I3011">
        <v>6373.6681690003697</v>
      </c>
      <c r="J3011">
        <v>19164.9569157285</v>
      </c>
    </row>
    <row r="3012" spans="1:10">
      <c r="A3012" t="s">
        <v>411</v>
      </c>
      <c r="B3012" t="s">
        <v>159</v>
      </c>
      <c r="C3012" t="s">
        <v>360</v>
      </c>
      <c r="D3012" t="s">
        <v>355</v>
      </c>
      <c r="E3012">
        <v>1469.3931222317599</v>
      </c>
      <c r="F3012">
        <v>1135.31817886709</v>
      </c>
      <c r="G3012">
        <v>270.464816943671</v>
      </c>
      <c r="H3012">
        <v>1611.48347831247</v>
      </c>
      <c r="I3012">
        <v>1928.4578634494101</v>
      </c>
      <c r="J3012">
        <v>17582.647760561998</v>
      </c>
    </row>
    <row r="3013" spans="1:10">
      <c r="A3013" t="s">
        <v>411</v>
      </c>
      <c r="B3013" t="s">
        <v>159</v>
      </c>
      <c r="C3013" t="s">
        <v>360</v>
      </c>
      <c r="D3013" t="s">
        <v>356</v>
      </c>
      <c r="E3013">
        <v>1469.3931222316401</v>
      </c>
      <c r="F3013">
        <v>1141.39500220796</v>
      </c>
      <c r="G3013">
        <v>270.79202034918302</v>
      </c>
      <c r="H3013">
        <v>1612.1276424268899</v>
      </c>
      <c r="I3013">
        <v>2572.44035277082</v>
      </c>
      <c r="J3013">
        <v>19537.3471318626</v>
      </c>
    </row>
    <row r="3014" spans="1:10">
      <c r="A3014" t="s">
        <v>411</v>
      </c>
      <c r="B3014" t="s">
        <v>160</v>
      </c>
      <c r="C3014" t="s">
        <v>359</v>
      </c>
      <c r="D3014" t="s">
        <v>355</v>
      </c>
      <c r="E3014">
        <v>8589.3291899977794</v>
      </c>
      <c r="F3014">
        <v>2204.4356311721899</v>
      </c>
      <c r="G3014">
        <v>874.93491549415899</v>
      </c>
      <c r="H3014">
        <v>3953.26559293427</v>
      </c>
      <c r="I3014">
        <v>13436.569425085099</v>
      </c>
      <c r="J3014">
        <v>30534.8265304384</v>
      </c>
    </row>
    <row r="3015" spans="1:10">
      <c r="A3015" t="s">
        <v>411</v>
      </c>
      <c r="B3015" t="s">
        <v>160</v>
      </c>
      <c r="C3015" t="s">
        <v>359</v>
      </c>
      <c r="D3015" t="s">
        <v>356</v>
      </c>
      <c r="E3015">
        <v>8589.3291899976193</v>
      </c>
      <c r="F3015">
        <v>2206.65082190475</v>
      </c>
      <c r="G3015">
        <v>880.07095624367105</v>
      </c>
      <c r="H3015">
        <v>3955.3828969362999</v>
      </c>
      <c r="I3015">
        <v>15021.8534128802</v>
      </c>
      <c r="J3015">
        <v>35356.4945266137</v>
      </c>
    </row>
    <row r="3016" spans="1:10">
      <c r="A3016" t="s">
        <v>411</v>
      </c>
      <c r="B3016" t="s">
        <v>160</v>
      </c>
      <c r="C3016" t="s">
        <v>360</v>
      </c>
      <c r="D3016" t="s">
        <v>355</v>
      </c>
      <c r="E3016">
        <v>6119.3297840528603</v>
      </c>
      <c r="F3016">
        <v>2906.2541751214799</v>
      </c>
      <c r="G3016">
        <v>947.16932065082096</v>
      </c>
      <c r="H3016">
        <v>5938.9490367443004</v>
      </c>
      <c r="I3016">
        <v>18089.693017761001</v>
      </c>
      <c r="J3016">
        <v>49587.2344013529</v>
      </c>
    </row>
    <row r="3017" spans="1:10">
      <c r="A3017" t="s">
        <v>411</v>
      </c>
      <c r="B3017" t="s">
        <v>160</v>
      </c>
      <c r="C3017" t="s">
        <v>360</v>
      </c>
      <c r="D3017" t="s">
        <v>356</v>
      </c>
      <c r="E3017">
        <v>6119.3297840527903</v>
      </c>
      <c r="F3017">
        <v>2915.9132592860201</v>
      </c>
      <c r="G3017">
        <v>950.69939460756598</v>
      </c>
      <c r="H3017">
        <v>5941.2928164054001</v>
      </c>
      <c r="I3017">
        <v>19592.7728805101</v>
      </c>
      <c r="J3017">
        <v>54629.841263043701</v>
      </c>
    </row>
    <row r="3018" spans="1:10">
      <c r="A3018" t="s">
        <v>326</v>
      </c>
      <c r="B3018" t="s">
        <v>136</v>
      </c>
      <c r="C3018" t="s">
        <v>359</v>
      </c>
      <c r="D3018" t="s">
        <v>355</v>
      </c>
      <c r="E3018">
        <v>294.03583955122502</v>
      </c>
      <c r="F3018">
        <v>99.293736075120407</v>
      </c>
      <c r="G3018">
        <v>18.950518974753201</v>
      </c>
      <c r="H3018">
        <v>41.620559776864098</v>
      </c>
      <c r="I3018">
        <v>14.390059346193</v>
      </c>
      <c r="J3018">
        <v>1241.27673453956</v>
      </c>
    </row>
    <row r="3019" spans="1:10">
      <c r="A3019" t="s">
        <v>326</v>
      </c>
      <c r="B3019" t="s">
        <v>136</v>
      </c>
      <c r="C3019" t="s">
        <v>359</v>
      </c>
      <c r="D3019" t="s">
        <v>356</v>
      </c>
      <c r="E3019">
        <v>294.03583955122502</v>
      </c>
      <c r="F3019">
        <v>100.10690984972901</v>
      </c>
      <c r="G3019">
        <v>19.385585640585699</v>
      </c>
      <c r="H3019">
        <v>41.639579703521903</v>
      </c>
      <c r="I3019">
        <v>49.657997467107101</v>
      </c>
      <c r="J3019">
        <v>1472.76306767304</v>
      </c>
    </row>
    <row r="3020" spans="1:10">
      <c r="A3020" t="s">
        <v>326</v>
      </c>
      <c r="B3020" t="s">
        <v>136</v>
      </c>
      <c r="C3020" t="s">
        <v>360</v>
      </c>
      <c r="D3020" t="s">
        <v>355</v>
      </c>
      <c r="E3020">
        <v>265.62723969033601</v>
      </c>
      <c r="F3020">
        <v>54.704586040803299</v>
      </c>
      <c r="G3020">
        <v>6.9445090286836901</v>
      </c>
      <c r="H3020">
        <v>22.901035034540602</v>
      </c>
      <c r="I3020">
        <v>5.5112410473344102</v>
      </c>
      <c r="J3020">
        <v>730.247506042042</v>
      </c>
    </row>
    <row r="3021" spans="1:10">
      <c r="A3021" t="s">
        <v>326</v>
      </c>
      <c r="B3021" t="s">
        <v>136</v>
      </c>
      <c r="C3021" t="s">
        <v>360</v>
      </c>
      <c r="D3021" t="s">
        <v>356</v>
      </c>
      <c r="E3021">
        <v>265.62723969032299</v>
      </c>
      <c r="F3021">
        <v>55.527467686522101</v>
      </c>
      <c r="G3021">
        <v>7.0911259918775702</v>
      </c>
      <c r="H3021">
        <v>22.914649248046999</v>
      </c>
      <c r="I3021">
        <v>18.154109620428301</v>
      </c>
      <c r="J3021">
        <v>850.54833497791799</v>
      </c>
    </row>
    <row r="3022" spans="1:10">
      <c r="A3022" t="s">
        <v>326</v>
      </c>
      <c r="B3022" t="s">
        <v>137</v>
      </c>
      <c r="C3022" t="s">
        <v>359</v>
      </c>
      <c r="D3022" t="s">
        <v>355</v>
      </c>
      <c r="E3022">
        <v>529.21250672378403</v>
      </c>
      <c r="F3022">
        <v>43.193358482485699</v>
      </c>
      <c r="G3022">
        <v>43.217031110670398</v>
      </c>
      <c r="H3022">
        <v>43.8371365586774</v>
      </c>
      <c r="I3022">
        <v>46.048175626276297</v>
      </c>
      <c r="J3022">
        <v>304.48404522335898</v>
      </c>
    </row>
    <row r="3023" spans="1:10">
      <c r="A3023" t="s">
        <v>326</v>
      </c>
      <c r="B3023" t="s">
        <v>137</v>
      </c>
      <c r="C3023" t="s">
        <v>359</v>
      </c>
      <c r="D3023" t="s">
        <v>356</v>
      </c>
      <c r="E3023">
        <v>529.21250672378801</v>
      </c>
      <c r="F3023">
        <v>43.504399724204802</v>
      </c>
      <c r="G3023">
        <v>43.6482815939315</v>
      </c>
      <c r="H3023">
        <v>43.860004714513003</v>
      </c>
      <c r="I3023">
        <v>94.514825475883498</v>
      </c>
      <c r="J3023">
        <v>417.58552513518202</v>
      </c>
    </row>
    <row r="3024" spans="1:10">
      <c r="A3024" t="s">
        <v>326</v>
      </c>
      <c r="B3024" t="s">
        <v>137</v>
      </c>
      <c r="C3024" t="s">
        <v>360</v>
      </c>
      <c r="D3024" t="s">
        <v>355</v>
      </c>
      <c r="E3024">
        <v>984.60208147444803</v>
      </c>
      <c r="F3024">
        <v>56.639965046870202</v>
      </c>
      <c r="G3024">
        <v>16.315153563381902</v>
      </c>
      <c r="H3024">
        <v>26.732526193981499</v>
      </c>
      <c r="I3024">
        <v>17.701584414774199</v>
      </c>
      <c r="J3024">
        <v>442.29355184541799</v>
      </c>
    </row>
    <row r="3025" spans="1:10">
      <c r="A3025" t="s">
        <v>326</v>
      </c>
      <c r="B3025" t="s">
        <v>137</v>
      </c>
      <c r="C3025" t="s">
        <v>360</v>
      </c>
      <c r="D3025" t="s">
        <v>356</v>
      </c>
      <c r="E3025">
        <v>984.60208147444905</v>
      </c>
      <c r="F3025">
        <v>57.434816711258399</v>
      </c>
      <c r="G3025">
        <v>16.4676665662254</v>
      </c>
      <c r="H3025">
        <v>26.750893142111799</v>
      </c>
      <c r="I3025">
        <v>35.421607337710299</v>
      </c>
      <c r="J3025">
        <v>591.12970883762</v>
      </c>
    </row>
    <row r="3026" spans="1:10">
      <c r="A3026" t="s">
        <v>326</v>
      </c>
      <c r="B3026" t="s">
        <v>138</v>
      </c>
      <c r="C3026" t="s">
        <v>359</v>
      </c>
      <c r="D3026" t="s">
        <v>355</v>
      </c>
      <c r="E3026">
        <v>299.61000521669899</v>
      </c>
      <c r="F3026">
        <v>22.038756902802401</v>
      </c>
      <c r="G3026">
        <v>49.072602950982102</v>
      </c>
      <c r="H3026">
        <v>50.772145370472103</v>
      </c>
      <c r="I3026">
        <v>55.063742885211397</v>
      </c>
      <c r="J3026">
        <v>185.36200280356601</v>
      </c>
    </row>
    <row r="3027" spans="1:10">
      <c r="A3027" t="s">
        <v>326</v>
      </c>
      <c r="B3027" t="s">
        <v>138</v>
      </c>
      <c r="C3027" t="s">
        <v>359</v>
      </c>
      <c r="D3027" t="s">
        <v>356</v>
      </c>
      <c r="E3027">
        <v>299.610005216709</v>
      </c>
      <c r="F3027">
        <v>22.295798315637398</v>
      </c>
      <c r="G3027">
        <v>49.512013338177802</v>
      </c>
      <c r="H3027">
        <v>50.794320594700203</v>
      </c>
      <c r="I3027">
        <v>104.013534833519</v>
      </c>
      <c r="J3027">
        <v>245.56071133068599</v>
      </c>
    </row>
    <row r="3028" spans="1:10">
      <c r="A3028" t="s">
        <v>326</v>
      </c>
      <c r="B3028" t="s">
        <v>138</v>
      </c>
      <c r="C3028" t="s">
        <v>360</v>
      </c>
      <c r="D3028" t="s">
        <v>355</v>
      </c>
      <c r="E3028">
        <v>836.71578644774695</v>
      </c>
      <c r="F3028">
        <v>49.828442194913798</v>
      </c>
      <c r="G3028">
        <v>18.557651340820001</v>
      </c>
      <c r="H3028">
        <v>28.897941846713799</v>
      </c>
      <c r="I3028">
        <v>21.131999457444198</v>
      </c>
      <c r="J3028">
        <v>423.35174057685498</v>
      </c>
    </row>
    <row r="3029" spans="1:10">
      <c r="A3029" t="s">
        <v>326</v>
      </c>
      <c r="B3029" t="s">
        <v>138</v>
      </c>
      <c r="C3029" t="s">
        <v>360</v>
      </c>
      <c r="D3029" t="s">
        <v>356</v>
      </c>
      <c r="E3029">
        <v>836.71578644777605</v>
      </c>
      <c r="F3029">
        <v>50.703412344428102</v>
      </c>
      <c r="G3029">
        <v>18.713189182510199</v>
      </c>
      <c r="H3029">
        <v>28.915603804949701</v>
      </c>
      <c r="I3029">
        <v>39.068228450207201</v>
      </c>
      <c r="J3029">
        <v>552.937818096402</v>
      </c>
    </row>
    <row r="3030" spans="1:10">
      <c r="A3030" t="s">
        <v>326</v>
      </c>
      <c r="B3030" t="s">
        <v>139</v>
      </c>
      <c r="C3030" t="s">
        <v>359</v>
      </c>
      <c r="D3030" t="s">
        <v>355</v>
      </c>
      <c r="E3030">
        <v>557.13624362756298</v>
      </c>
      <c r="F3030">
        <v>66.4082417908065</v>
      </c>
      <c r="G3030">
        <v>42.489799085093999</v>
      </c>
      <c r="H3030">
        <v>43.729888501064302</v>
      </c>
      <c r="I3030">
        <v>45.103628199647197</v>
      </c>
      <c r="J3030">
        <v>467.41247333023301</v>
      </c>
    </row>
    <row r="3031" spans="1:10">
      <c r="A3031" t="s">
        <v>326</v>
      </c>
      <c r="B3031" t="s">
        <v>139</v>
      </c>
      <c r="C3031" t="s">
        <v>359</v>
      </c>
      <c r="D3031" t="s">
        <v>356</v>
      </c>
      <c r="E3031">
        <v>557.13624362757298</v>
      </c>
      <c r="F3031">
        <v>66.613808806665006</v>
      </c>
      <c r="G3031">
        <v>42.9153014314494</v>
      </c>
      <c r="H3031">
        <v>43.752861383723001</v>
      </c>
      <c r="I3031">
        <v>93.139314140391704</v>
      </c>
      <c r="J3031">
        <v>658.34306399163302</v>
      </c>
    </row>
    <row r="3032" spans="1:10">
      <c r="A3032" t="s">
        <v>326</v>
      </c>
      <c r="B3032" t="s">
        <v>139</v>
      </c>
      <c r="C3032" t="s">
        <v>360</v>
      </c>
      <c r="D3032" t="s">
        <v>355</v>
      </c>
      <c r="E3032">
        <v>1143.76611615088</v>
      </c>
      <c r="F3032">
        <v>67.712570386624407</v>
      </c>
      <c r="G3032">
        <v>16.0024769206446</v>
      </c>
      <c r="H3032">
        <v>26.628364854471499</v>
      </c>
      <c r="I3032">
        <v>17.283268285932699</v>
      </c>
      <c r="J3032">
        <v>519.15772425176101</v>
      </c>
    </row>
    <row r="3033" spans="1:10">
      <c r="A3033" t="s">
        <v>326</v>
      </c>
      <c r="B3033" t="s">
        <v>139</v>
      </c>
      <c r="C3033" t="s">
        <v>360</v>
      </c>
      <c r="D3033" t="s">
        <v>356</v>
      </c>
      <c r="E3033">
        <v>1143.76611615088</v>
      </c>
      <c r="F3033">
        <v>68.628414917742703</v>
      </c>
      <c r="G3033">
        <v>16.152067183818399</v>
      </c>
      <c r="H3033">
        <v>26.646569012583999</v>
      </c>
      <c r="I3033">
        <v>34.839468012262898</v>
      </c>
      <c r="J3033">
        <v>703.48661857385696</v>
      </c>
    </row>
    <row r="3034" spans="1:10">
      <c r="A3034" t="s">
        <v>326</v>
      </c>
      <c r="B3034" t="s">
        <v>140</v>
      </c>
      <c r="C3034" t="s">
        <v>359</v>
      </c>
      <c r="D3034" t="s">
        <v>355</v>
      </c>
      <c r="E3034">
        <v>1249.70355800376</v>
      </c>
      <c r="F3034">
        <v>123.52492630358999</v>
      </c>
      <c r="G3034">
        <v>40.782741404629199</v>
      </c>
      <c r="H3034">
        <v>45.8600532676342</v>
      </c>
      <c r="I3034">
        <v>42.038666018483902</v>
      </c>
      <c r="J3034">
        <v>873.96314030221504</v>
      </c>
    </row>
    <row r="3035" spans="1:10">
      <c r="A3035" t="s">
        <v>326</v>
      </c>
      <c r="B3035" t="s">
        <v>140</v>
      </c>
      <c r="C3035" t="s">
        <v>359</v>
      </c>
      <c r="D3035" t="s">
        <v>356</v>
      </c>
      <c r="E3035">
        <v>1249.7035580038</v>
      </c>
      <c r="F3035">
        <v>123.861548698268</v>
      </c>
      <c r="G3035">
        <v>41.220414960907299</v>
      </c>
      <c r="H3035">
        <v>45.882499651535397</v>
      </c>
      <c r="I3035">
        <v>90.927437136955405</v>
      </c>
      <c r="J3035">
        <v>1225.29070875753</v>
      </c>
    </row>
    <row r="3036" spans="1:10">
      <c r="A3036" t="s">
        <v>326</v>
      </c>
      <c r="B3036" t="s">
        <v>140</v>
      </c>
      <c r="C3036" t="s">
        <v>360</v>
      </c>
      <c r="D3036" t="s">
        <v>355</v>
      </c>
      <c r="E3036">
        <v>1093.0647803511299</v>
      </c>
      <c r="F3036">
        <v>85.910271432348395</v>
      </c>
      <c r="G3036">
        <v>15.280218818602201</v>
      </c>
      <c r="H3036">
        <v>27.774566206887201</v>
      </c>
      <c r="I3036">
        <v>16.000823030656299</v>
      </c>
      <c r="J3036">
        <v>682.21137782357505</v>
      </c>
    </row>
    <row r="3037" spans="1:10">
      <c r="A3037" t="s">
        <v>326</v>
      </c>
      <c r="B3037" t="s">
        <v>140</v>
      </c>
      <c r="C3037" t="s">
        <v>360</v>
      </c>
      <c r="D3037" t="s">
        <v>356</v>
      </c>
      <c r="E3037">
        <v>1093.0647803511599</v>
      </c>
      <c r="F3037">
        <v>86.914254541721704</v>
      </c>
      <c r="G3037">
        <v>15.4333851808302</v>
      </c>
      <c r="H3037">
        <v>27.792404185009399</v>
      </c>
      <c r="I3037">
        <v>33.890396954201599</v>
      </c>
      <c r="J3037">
        <v>917.62076585496197</v>
      </c>
    </row>
    <row r="3038" spans="1:10">
      <c r="A3038" t="s">
        <v>326</v>
      </c>
      <c r="B3038" t="s">
        <v>141</v>
      </c>
      <c r="C3038" t="s">
        <v>359</v>
      </c>
      <c r="D3038" t="s">
        <v>355</v>
      </c>
      <c r="E3038">
        <v>409.06335663767402</v>
      </c>
      <c r="F3038">
        <v>87.929974727113304</v>
      </c>
      <c r="G3038">
        <v>18.644259304769999</v>
      </c>
      <c r="H3038">
        <v>38.767285750252299</v>
      </c>
      <c r="I3038">
        <v>14.047031710911099</v>
      </c>
      <c r="J3038">
        <v>1220.5854342223799</v>
      </c>
    </row>
    <row r="3039" spans="1:10">
      <c r="A3039" t="s">
        <v>326</v>
      </c>
      <c r="B3039" t="s">
        <v>141</v>
      </c>
      <c r="C3039" t="s">
        <v>359</v>
      </c>
      <c r="D3039" t="s">
        <v>356</v>
      </c>
      <c r="E3039">
        <v>409.06335663770699</v>
      </c>
      <c r="F3039">
        <v>88.554916097913093</v>
      </c>
      <c r="G3039">
        <v>19.095217223576299</v>
      </c>
      <c r="H3039">
        <v>38.785686889738102</v>
      </c>
      <c r="I3039">
        <v>49.219782050714301</v>
      </c>
      <c r="J3039">
        <v>1432.25631476188</v>
      </c>
    </row>
    <row r="3040" spans="1:10">
      <c r="A3040" t="s">
        <v>326</v>
      </c>
      <c r="B3040" t="s">
        <v>141</v>
      </c>
      <c r="C3040" t="s">
        <v>360</v>
      </c>
      <c r="D3040" t="s">
        <v>355</v>
      </c>
      <c r="E3040">
        <v>215.92742004868401</v>
      </c>
      <c r="F3040">
        <v>53.4795215380923</v>
      </c>
      <c r="G3040">
        <v>6.9488746732270199</v>
      </c>
      <c r="H3040">
        <v>21.966815494614899</v>
      </c>
      <c r="I3040">
        <v>5.6890614628711402</v>
      </c>
      <c r="J3040">
        <v>821.41506415011804</v>
      </c>
    </row>
    <row r="3041" spans="1:10">
      <c r="A3041" t="s">
        <v>326</v>
      </c>
      <c r="B3041" t="s">
        <v>141</v>
      </c>
      <c r="C3041" t="s">
        <v>360</v>
      </c>
      <c r="D3041" t="s">
        <v>356</v>
      </c>
      <c r="E3041">
        <v>215.92742004867901</v>
      </c>
      <c r="F3041">
        <v>54.858393179585299</v>
      </c>
      <c r="G3041">
        <v>7.1119196203424897</v>
      </c>
      <c r="H3041">
        <v>21.981916361763702</v>
      </c>
      <c r="I3041">
        <v>18.151849875682199</v>
      </c>
      <c r="J3041">
        <v>940.54285923649797</v>
      </c>
    </row>
    <row r="3042" spans="1:10">
      <c r="A3042" t="s">
        <v>326</v>
      </c>
      <c r="B3042" t="s">
        <v>142</v>
      </c>
      <c r="C3042" t="s">
        <v>359</v>
      </c>
      <c r="D3042" t="s">
        <v>355</v>
      </c>
      <c r="E3042">
        <v>694.18612494239403</v>
      </c>
      <c r="F3042">
        <v>106.15896619332599</v>
      </c>
      <c r="G3042">
        <v>14.0530802461927</v>
      </c>
      <c r="H3042">
        <v>50.901546909833897</v>
      </c>
      <c r="I3042">
        <v>14.591257790496901</v>
      </c>
      <c r="J3042">
        <v>1230.71625630937</v>
      </c>
    </row>
    <row r="3043" spans="1:10">
      <c r="A3043" t="s">
        <v>326</v>
      </c>
      <c r="B3043" t="s">
        <v>142</v>
      </c>
      <c r="C3043" t="s">
        <v>359</v>
      </c>
      <c r="D3043" t="s">
        <v>356</v>
      </c>
      <c r="E3043">
        <v>694.18612494243098</v>
      </c>
      <c r="F3043">
        <v>106.935366957371</v>
      </c>
      <c r="G3043">
        <v>14.3136188074758</v>
      </c>
      <c r="H3043">
        <v>50.919413952566103</v>
      </c>
      <c r="I3043">
        <v>31.532707180103699</v>
      </c>
      <c r="J3043">
        <v>1483.15047455645</v>
      </c>
    </row>
    <row r="3044" spans="1:10">
      <c r="A3044" t="s">
        <v>326</v>
      </c>
      <c r="B3044" t="s">
        <v>142</v>
      </c>
      <c r="C3044" t="s">
        <v>360</v>
      </c>
      <c r="D3044" t="s">
        <v>355</v>
      </c>
      <c r="E3044">
        <v>363.039742522719</v>
      </c>
      <c r="F3044">
        <v>56.601387207262199</v>
      </c>
      <c r="G3044">
        <v>5.3085316103320501</v>
      </c>
      <c r="H3044">
        <v>25.290912012729901</v>
      </c>
      <c r="I3044">
        <v>6.2602340899846602</v>
      </c>
      <c r="J3044">
        <v>727.55764379329696</v>
      </c>
    </row>
    <row r="3045" spans="1:10">
      <c r="A3045" t="s">
        <v>326</v>
      </c>
      <c r="B3045" t="s">
        <v>142</v>
      </c>
      <c r="C3045" t="s">
        <v>360</v>
      </c>
      <c r="D3045" t="s">
        <v>356</v>
      </c>
      <c r="E3045">
        <v>363.03974252273798</v>
      </c>
      <c r="F3045">
        <v>57.402694609429098</v>
      </c>
      <c r="G3045">
        <v>5.5130433461443404</v>
      </c>
      <c r="H3045">
        <v>25.303125145452999</v>
      </c>
      <c r="I3045">
        <v>11.5272495139385</v>
      </c>
      <c r="J3045">
        <v>853.23267337074503</v>
      </c>
    </row>
    <row r="3046" spans="1:10">
      <c r="A3046" t="s">
        <v>326</v>
      </c>
      <c r="B3046" t="s">
        <v>143</v>
      </c>
      <c r="C3046" t="s">
        <v>359</v>
      </c>
      <c r="D3046" t="s">
        <v>355</v>
      </c>
      <c r="E3046">
        <v>1412.5542031873799</v>
      </c>
      <c r="F3046">
        <v>109.439428912125</v>
      </c>
      <c r="G3046">
        <v>30.640610882053299</v>
      </c>
      <c r="H3046">
        <v>68.813243801823802</v>
      </c>
      <c r="I3046">
        <v>38.5473374660247</v>
      </c>
      <c r="J3046">
        <v>692.33806543365597</v>
      </c>
    </row>
    <row r="3047" spans="1:10">
      <c r="A3047" t="s">
        <v>326</v>
      </c>
      <c r="B3047" t="s">
        <v>143</v>
      </c>
      <c r="C3047" t="s">
        <v>359</v>
      </c>
      <c r="D3047" t="s">
        <v>356</v>
      </c>
      <c r="E3047">
        <v>1412.5542031873599</v>
      </c>
      <c r="F3047">
        <v>109.850727415115</v>
      </c>
      <c r="G3047">
        <v>30.955702026173601</v>
      </c>
      <c r="H3047">
        <v>68.832491401842702</v>
      </c>
      <c r="I3047">
        <v>60.503109992596798</v>
      </c>
      <c r="J3047">
        <v>990.86750315248196</v>
      </c>
    </row>
    <row r="3048" spans="1:10">
      <c r="A3048" t="s">
        <v>326</v>
      </c>
      <c r="B3048" t="s">
        <v>143</v>
      </c>
      <c r="C3048" t="s">
        <v>360</v>
      </c>
      <c r="D3048" t="s">
        <v>355</v>
      </c>
      <c r="E3048">
        <v>1168.3899615156899</v>
      </c>
      <c r="F3048">
        <v>75.602027246373794</v>
      </c>
      <c r="G3048">
        <v>12.105812741231</v>
      </c>
      <c r="H3048">
        <v>32.241535980188303</v>
      </c>
      <c r="I3048">
        <v>15.5622970192388</v>
      </c>
      <c r="J3048">
        <v>539.42038627447505</v>
      </c>
    </row>
    <row r="3049" spans="1:10">
      <c r="A3049" t="s">
        <v>326</v>
      </c>
      <c r="B3049" t="s">
        <v>143</v>
      </c>
      <c r="C3049" t="s">
        <v>360</v>
      </c>
      <c r="D3049" t="s">
        <v>356</v>
      </c>
      <c r="E3049">
        <v>1168.3899615156799</v>
      </c>
      <c r="F3049">
        <v>76.314839301784701</v>
      </c>
      <c r="G3049">
        <v>12.354232509453</v>
      </c>
      <c r="H3049">
        <v>32.2562370610923</v>
      </c>
      <c r="I3049">
        <v>23.7962757749475</v>
      </c>
      <c r="J3049">
        <v>738.63233917888704</v>
      </c>
    </row>
    <row r="3050" spans="1:10">
      <c r="A3050" t="s">
        <v>326</v>
      </c>
      <c r="B3050" t="s">
        <v>144</v>
      </c>
      <c r="C3050" t="s">
        <v>359</v>
      </c>
      <c r="D3050" t="s">
        <v>355</v>
      </c>
      <c r="E3050">
        <v>1158.7238363879801</v>
      </c>
      <c r="F3050">
        <v>89.375382145128498</v>
      </c>
      <c r="G3050">
        <v>25.515622663772401</v>
      </c>
      <c r="H3050">
        <v>48.881794504962102</v>
      </c>
      <c r="I3050">
        <v>32.534580240475201</v>
      </c>
      <c r="J3050">
        <v>816.91903540554404</v>
      </c>
    </row>
    <row r="3051" spans="1:10">
      <c r="A3051" t="s">
        <v>326</v>
      </c>
      <c r="B3051" t="s">
        <v>144</v>
      </c>
      <c r="C3051" t="s">
        <v>359</v>
      </c>
      <c r="D3051" t="s">
        <v>356</v>
      </c>
      <c r="E3051">
        <v>1158.7238363879801</v>
      </c>
      <c r="F3051">
        <v>89.750658317029405</v>
      </c>
      <c r="G3051">
        <v>25.8003047043374</v>
      </c>
      <c r="H3051">
        <v>48.898166726476802</v>
      </c>
      <c r="I3051">
        <v>49.865774732163601</v>
      </c>
      <c r="J3051">
        <v>1052.1710345904801</v>
      </c>
    </row>
    <row r="3052" spans="1:10">
      <c r="A3052" t="s">
        <v>326</v>
      </c>
      <c r="B3052" t="s">
        <v>144</v>
      </c>
      <c r="C3052" t="s">
        <v>360</v>
      </c>
      <c r="D3052" t="s">
        <v>355</v>
      </c>
      <c r="E3052">
        <v>1009.39360399509</v>
      </c>
      <c r="F3052">
        <v>61.073174002598201</v>
      </c>
      <c r="G3052">
        <v>8.9709251470342295</v>
      </c>
      <c r="H3052">
        <v>22.0858453542102</v>
      </c>
      <c r="I3052">
        <v>11.3748773905909</v>
      </c>
      <c r="J3052">
        <v>638.99095134298602</v>
      </c>
    </row>
    <row r="3053" spans="1:10">
      <c r="A3053" t="s">
        <v>326</v>
      </c>
      <c r="B3053" t="s">
        <v>144</v>
      </c>
      <c r="C3053" t="s">
        <v>360</v>
      </c>
      <c r="D3053" t="s">
        <v>356</v>
      </c>
      <c r="E3053">
        <v>1009.39360399511</v>
      </c>
      <c r="F3053">
        <v>62.237223141951503</v>
      </c>
      <c r="G3053">
        <v>9.1708765049174001</v>
      </c>
      <c r="H3053">
        <v>22.097221288395598</v>
      </c>
      <c r="I3053">
        <v>17.8654317297106</v>
      </c>
      <c r="J3053">
        <v>786.69793915651201</v>
      </c>
    </row>
    <row r="3054" spans="1:10">
      <c r="A3054" t="s">
        <v>326</v>
      </c>
      <c r="B3054" t="s">
        <v>145</v>
      </c>
      <c r="C3054" t="s">
        <v>359</v>
      </c>
      <c r="D3054" t="s">
        <v>355</v>
      </c>
      <c r="E3054">
        <v>648.00234724256404</v>
      </c>
      <c r="F3054">
        <v>95.651815228541395</v>
      </c>
      <c r="G3054">
        <v>12.7304274793612</v>
      </c>
      <c r="H3054">
        <v>47.055760790799297</v>
      </c>
      <c r="I3054">
        <v>12.323261840866801</v>
      </c>
      <c r="J3054">
        <v>1208.4840439817999</v>
      </c>
    </row>
    <row r="3055" spans="1:10">
      <c r="A3055" t="s">
        <v>326</v>
      </c>
      <c r="B3055" t="s">
        <v>145</v>
      </c>
      <c r="C3055" t="s">
        <v>359</v>
      </c>
      <c r="D3055" t="s">
        <v>356</v>
      </c>
      <c r="E3055">
        <v>648.00234724262702</v>
      </c>
      <c r="F3055">
        <v>96.244311253556504</v>
      </c>
      <c r="G3055">
        <v>13.005286871549499</v>
      </c>
      <c r="H3055">
        <v>47.073138824356597</v>
      </c>
      <c r="I3055">
        <v>29.612409671987301</v>
      </c>
      <c r="J3055">
        <v>1444.0214466697701</v>
      </c>
    </row>
    <row r="3056" spans="1:10">
      <c r="A3056" t="s">
        <v>326</v>
      </c>
      <c r="B3056" t="s">
        <v>145</v>
      </c>
      <c r="C3056" t="s">
        <v>360</v>
      </c>
      <c r="D3056" t="s">
        <v>355</v>
      </c>
      <c r="E3056">
        <v>279.82361812124799</v>
      </c>
      <c r="F3056">
        <v>55.007390003352803</v>
      </c>
      <c r="G3056">
        <v>4.3890870652619904</v>
      </c>
      <c r="H3056">
        <v>23.879103752594801</v>
      </c>
      <c r="I3056">
        <v>4.8231671584662301</v>
      </c>
      <c r="J3056">
        <v>819.41954434540901</v>
      </c>
    </row>
    <row r="3057" spans="1:10">
      <c r="A3057" t="s">
        <v>326</v>
      </c>
      <c r="B3057" t="s">
        <v>145</v>
      </c>
      <c r="C3057" t="s">
        <v>360</v>
      </c>
      <c r="D3057" t="s">
        <v>356</v>
      </c>
      <c r="E3057">
        <v>279.82361812128102</v>
      </c>
      <c r="F3057">
        <v>56.348074196392197</v>
      </c>
      <c r="G3057">
        <v>4.5709393346117499</v>
      </c>
      <c r="H3057">
        <v>23.892914862113301</v>
      </c>
      <c r="I3057">
        <v>10.107868240367999</v>
      </c>
      <c r="J3057">
        <v>942.53239941331697</v>
      </c>
    </row>
    <row r="3058" spans="1:10">
      <c r="A3058" t="s">
        <v>326</v>
      </c>
      <c r="B3058" t="s">
        <v>146</v>
      </c>
      <c r="C3058" t="s">
        <v>359</v>
      </c>
      <c r="D3058" t="s">
        <v>355</v>
      </c>
      <c r="E3058">
        <v>1746.64787821961</v>
      </c>
      <c r="F3058">
        <v>234.584588683118</v>
      </c>
      <c r="G3058">
        <v>58.325828569357498</v>
      </c>
      <c r="H3058">
        <v>133.047727934553</v>
      </c>
      <c r="I3058">
        <v>36.328581413557401</v>
      </c>
      <c r="J3058">
        <v>1915.6641296032301</v>
      </c>
    </row>
    <row r="3059" spans="1:10">
      <c r="A3059" t="s">
        <v>326</v>
      </c>
      <c r="B3059" t="s">
        <v>146</v>
      </c>
      <c r="C3059" t="s">
        <v>359</v>
      </c>
      <c r="D3059" t="s">
        <v>356</v>
      </c>
      <c r="E3059">
        <v>1746.64787821952</v>
      </c>
      <c r="F3059">
        <v>235.34376272587099</v>
      </c>
      <c r="G3059">
        <v>59.013547891231298</v>
      </c>
      <c r="H3059">
        <v>133.104731053129</v>
      </c>
      <c r="I3059">
        <v>168.160609485832</v>
      </c>
      <c r="J3059">
        <v>2533.4629835102501</v>
      </c>
    </row>
    <row r="3060" spans="1:10">
      <c r="A3060" t="s">
        <v>326</v>
      </c>
      <c r="B3060" t="s">
        <v>146</v>
      </c>
      <c r="C3060" t="s">
        <v>360</v>
      </c>
      <c r="D3060" t="s">
        <v>355</v>
      </c>
      <c r="E3060">
        <v>1657.27145828478</v>
      </c>
      <c r="F3060">
        <v>161.610233887943</v>
      </c>
      <c r="G3060">
        <v>22.0435083282328</v>
      </c>
      <c r="H3060">
        <v>76.090909507158102</v>
      </c>
      <c r="I3060">
        <v>14.887335706258799</v>
      </c>
      <c r="J3060">
        <v>1483.81195637459</v>
      </c>
    </row>
    <row r="3061" spans="1:10">
      <c r="A3061" t="s">
        <v>326</v>
      </c>
      <c r="B3061" t="s">
        <v>146</v>
      </c>
      <c r="C3061" t="s">
        <v>360</v>
      </c>
      <c r="D3061" t="s">
        <v>356</v>
      </c>
      <c r="E3061">
        <v>1657.27145828473</v>
      </c>
      <c r="F3061">
        <v>162.91328795123599</v>
      </c>
      <c r="G3061">
        <v>22.291835215524099</v>
      </c>
      <c r="H3061">
        <v>76.137250408808498</v>
      </c>
      <c r="I3061">
        <v>62.7467920557159</v>
      </c>
      <c r="J3061">
        <v>1890.33027066316</v>
      </c>
    </row>
    <row r="3062" spans="1:10">
      <c r="A3062" t="s">
        <v>326</v>
      </c>
      <c r="B3062" t="s">
        <v>147</v>
      </c>
      <c r="C3062" t="s">
        <v>359</v>
      </c>
      <c r="D3062" t="s">
        <v>355</v>
      </c>
      <c r="E3062">
        <v>1067.9365956740901</v>
      </c>
      <c r="F3062">
        <v>194.335938541731</v>
      </c>
      <c r="G3062">
        <v>46.566065368969397</v>
      </c>
      <c r="H3062">
        <v>81.703373721894593</v>
      </c>
      <c r="I3062">
        <v>45.121963542180602</v>
      </c>
      <c r="J3062">
        <v>571.04727108221402</v>
      </c>
    </row>
    <row r="3063" spans="1:10">
      <c r="A3063" t="s">
        <v>326</v>
      </c>
      <c r="B3063" t="s">
        <v>147</v>
      </c>
      <c r="C3063" t="s">
        <v>359</v>
      </c>
      <c r="D3063" t="s">
        <v>356</v>
      </c>
      <c r="E3063">
        <v>1067.9365956740101</v>
      </c>
      <c r="F3063">
        <v>194.84170235506099</v>
      </c>
      <c r="G3063">
        <v>47.001872149248697</v>
      </c>
      <c r="H3063">
        <v>81.724116731017503</v>
      </c>
      <c r="I3063">
        <v>107.59107263273999</v>
      </c>
      <c r="J3063">
        <v>1074.34463331353</v>
      </c>
    </row>
    <row r="3064" spans="1:10">
      <c r="A3064" t="s">
        <v>326</v>
      </c>
      <c r="B3064" t="s">
        <v>147</v>
      </c>
      <c r="C3064" t="s">
        <v>360</v>
      </c>
      <c r="D3064" t="s">
        <v>355</v>
      </c>
      <c r="E3064">
        <v>1068.0396106727501</v>
      </c>
      <c r="F3064">
        <v>146.767091110569</v>
      </c>
      <c r="G3064">
        <v>16.679293444454601</v>
      </c>
      <c r="H3064">
        <v>44.660070571139599</v>
      </c>
      <c r="I3064">
        <v>17.341127971680798</v>
      </c>
      <c r="J3064">
        <v>447.37584482538</v>
      </c>
    </row>
    <row r="3065" spans="1:10">
      <c r="A3065" t="s">
        <v>326</v>
      </c>
      <c r="B3065" t="s">
        <v>147</v>
      </c>
      <c r="C3065" t="s">
        <v>360</v>
      </c>
      <c r="D3065" t="s">
        <v>356</v>
      </c>
      <c r="E3065">
        <v>1068.0396106726801</v>
      </c>
      <c r="F3065">
        <v>147.69334330805199</v>
      </c>
      <c r="G3065">
        <v>16.818761702349001</v>
      </c>
      <c r="H3065">
        <v>44.675298898626401</v>
      </c>
      <c r="I3065">
        <v>37.825741861181498</v>
      </c>
      <c r="J3065">
        <v>807.650374241804</v>
      </c>
    </row>
    <row r="3066" spans="1:10">
      <c r="A3066" t="s">
        <v>326</v>
      </c>
      <c r="B3066" t="s">
        <v>148</v>
      </c>
      <c r="C3066" t="s">
        <v>359</v>
      </c>
      <c r="D3066" t="s">
        <v>355</v>
      </c>
      <c r="E3066">
        <v>1635.29174267643</v>
      </c>
      <c r="F3066">
        <v>100.29442118042201</v>
      </c>
      <c r="G3066">
        <v>43.540905110478299</v>
      </c>
      <c r="H3066">
        <v>26.635321268621201</v>
      </c>
      <c r="I3066">
        <v>57.383591810351902</v>
      </c>
      <c r="J3066">
        <v>174.74941937939801</v>
      </c>
    </row>
    <row r="3067" spans="1:10">
      <c r="A3067" t="s">
        <v>326</v>
      </c>
      <c r="B3067" t="s">
        <v>148</v>
      </c>
      <c r="C3067" t="s">
        <v>359</v>
      </c>
      <c r="D3067" t="s">
        <v>356</v>
      </c>
      <c r="E3067">
        <v>1635.2917426764</v>
      </c>
      <c r="F3067">
        <v>100.61023050318499</v>
      </c>
      <c r="G3067">
        <v>43.867575125289797</v>
      </c>
      <c r="H3067">
        <v>26.647898574467899</v>
      </c>
      <c r="I3067">
        <v>82.944126722121695</v>
      </c>
      <c r="J3067">
        <v>389.87538708351002</v>
      </c>
    </row>
    <row r="3068" spans="1:10">
      <c r="A3068" t="s">
        <v>326</v>
      </c>
      <c r="B3068" t="s">
        <v>148</v>
      </c>
      <c r="C3068" t="s">
        <v>360</v>
      </c>
      <c r="D3068" t="s">
        <v>355</v>
      </c>
      <c r="E3068">
        <v>2714.5226975181399</v>
      </c>
      <c r="F3068">
        <v>150.710797465344</v>
      </c>
      <c r="G3068">
        <v>17.447291825881099</v>
      </c>
      <c r="H3068">
        <v>13.7394519632429</v>
      </c>
      <c r="I3068">
        <v>23.992159231712002</v>
      </c>
      <c r="J3068">
        <v>241.376651984039</v>
      </c>
    </row>
    <row r="3069" spans="1:10">
      <c r="A3069" t="s">
        <v>326</v>
      </c>
      <c r="B3069" t="s">
        <v>148</v>
      </c>
      <c r="C3069" t="s">
        <v>360</v>
      </c>
      <c r="D3069" t="s">
        <v>356</v>
      </c>
      <c r="E3069">
        <v>2714.5226975180799</v>
      </c>
      <c r="F3069">
        <v>151.50235736395601</v>
      </c>
      <c r="G3069">
        <v>17.5699315157153</v>
      </c>
      <c r="H3069">
        <v>13.751997129600101</v>
      </c>
      <c r="I3069">
        <v>32.310749584655902</v>
      </c>
      <c r="J3069">
        <v>571.71741881163598</v>
      </c>
    </row>
    <row r="3070" spans="1:10">
      <c r="A3070" t="s">
        <v>326</v>
      </c>
      <c r="B3070" t="s">
        <v>149</v>
      </c>
      <c r="C3070" t="s">
        <v>359</v>
      </c>
      <c r="D3070" t="s">
        <v>355</v>
      </c>
      <c r="E3070">
        <v>863.77657155918405</v>
      </c>
      <c r="F3070">
        <v>41.680560501859802</v>
      </c>
      <c r="G3070">
        <v>95.280860297076103</v>
      </c>
      <c r="H3070">
        <v>26.9329112592409</v>
      </c>
      <c r="I3070">
        <v>141.04961967218699</v>
      </c>
      <c r="J3070">
        <v>128.52798043507701</v>
      </c>
    </row>
    <row r="3071" spans="1:10">
      <c r="A3071" t="s">
        <v>326</v>
      </c>
      <c r="B3071" t="s">
        <v>149</v>
      </c>
      <c r="C3071" t="s">
        <v>359</v>
      </c>
      <c r="D3071" t="s">
        <v>356</v>
      </c>
      <c r="E3071">
        <v>863.776571559177</v>
      </c>
      <c r="F3071">
        <v>41.9817798416817</v>
      </c>
      <c r="G3071">
        <v>95.598031274367898</v>
      </c>
      <c r="H3071">
        <v>26.932135181549899</v>
      </c>
      <c r="I3071">
        <v>164.49475956413801</v>
      </c>
      <c r="J3071">
        <v>201.00860190608401</v>
      </c>
    </row>
    <row r="3072" spans="1:10">
      <c r="A3072" t="s">
        <v>326</v>
      </c>
      <c r="B3072" t="s">
        <v>149</v>
      </c>
      <c r="C3072" t="s">
        <v>360</v>
      </c>
      <c r="D3072" t="s">
        <v>355</v>
      </c>
      <c r="E3072">
        <v>2433.5533327600001</v>
      </c>
      <c r="F3072">
        <v>118.63296971602099</v>
      </c>
      <c r="G3072">
        <v>35.001296655346202</v>
      </c>
      <c r="H3072">
        <v>16.4203333736838</v>
      </c>
      <c r="I3072">
        <v>52.138202801414501</v>
      </c>
      <c r="J3072">
        <v>248.19222006812399</v>
      </c>
    </row>
    <row r="3073" spans="1:10">
      <c r="A3073" t="s">
        <v>326</v>
      </c>
      <c r="B3073" t="s">
        <v>149</v>
      </c>
      <c r="C3073" t="s">
        <v>360</v>
      </c>
      <c r="D3073" t="s">
        <v>356</v>
      </c>
      <c r="E3073">
        <v>2433.5533327599701</v>
      </c>
      <c r="F3073">
        <v>119.497007684539</v>
      </c>
      <c r="G3073">
        <v>35.132250917010303</v>
      </c>
      <c r="H3073">
        <v>16.430988612169902</v>
      </c>
      <c r="I3073">
        <v>60.140134483094997</v>
      </c>
      <c r="J3073">
        <v>504.90270795785602</v>
      </c>
    </row>
    <row r="3074" spans="1:10">
      <c r="A3074" t="s">
        <v>326</v>
      </c>
      <c r="B3074" t="s">
        <v>150</v>
      </c>
      <c r="C3074" t="s">
        <v>359</v>
      </c>
      <c r="D3074" t="s">
        <v>355</v>
      </c>
      <c r="E3074">
        <v>1652.7914621845</v>
      </c>
      <c r="F3074">
        <v>144.26086771439699</v>
      </c>
      <c r="G3074">
        <v>60.868028378703201</v>
      </c>
      <c r="H3074">
        <v>14.8136007144969</v>
      </c>
      <c r="I3074">
        <v>85.165128663507005</v>
      </c>
      <c r="J3074">
        <v>224.28363851820501</v>
      </c>
    </row>
    <row r="3075" spans="1:10">
      <c r="A3075" t="s">
        <v>326</v>
      </c>
      <c r="B3075" t="s">
        <v>150</v>
      </c>
      <c r="C3075" t="s">
        <v>359</v>
      </c>
      <c r="D3075" t="s">
        <v>356</v>
      </c>
      <c r="E3075">
        <v>1652.79146218447</v>
      </c>
      <c r="F3075">
        <v>144.463835329809</v>
      </c>
      <c r="G3075">
        <v>61.167238405142001</v>
      </c>
      <c r="H3075">
        <v>14.830943837425901</v>
      </c>
      <c r="I3075">
        <v>110.33214501947501</v>
      </c>
      <c r="J3075">
        <v>613.85180641762099</v>
      </c>
    </row>
    <row r="3076" spans="1:10">
      <c r="A3076" t="s">
        <v>326</v>
      </c>
      <c r="B3076" t="s">
        <v>150</v>
      </c>
      <c r="C3076" t="s">
        <v>360</v>
      </c>
      <c r="D3076" t="s">
        <v>355</v>
      </c>
      <c r="E3076">
        <v>3260.6274468832598</v>
      </c>
      <c r="F3076">
        <v>177.93916149943999</v>
      </c>
      <c r="G3076">
        <v>23.6349933383012</v>
      </c>
      <c r="H3076">
        <v>11.3407875247602</v>
      </c>
      <c r="I3076">
        <v>33.810511232123098</v>
      </c>
      <c r="J3076">
        <v>269.62687782928401</v>
      </c>
    </row>
    <row r="3077" spans="1:10">
      <c r="A3077" t="s">
        <v>326</v>
      </c>
      <c r="B3077" t="s">
        <v>150</v>
      </c>
      <c r="C3077" t="s">
        <v>360</v>
      </c>
      <c r="D3077" t="s">
        <v>356</v>
      </c>
      <c r="E3077">
        <v>3260.6274468831998</v>
      </c>
      <c r="F3077">
        <v>178.844699372918</v>
      </c>
      <c r="G3077">
        <v>23.711283196033001</v>
      </c>
      <c r="H3077">
        <v>11.347842865247999</v>
      </c>
      <c r="I3077">
        <v>42.092743810055097</v>
      </c>
      <c r="J3077">
        <v>683.07158236547696</v>
      </c>
    </row>
    <row r="3078" spans="1:10">
      <c r="A3078" t="s">
        <v>326</v>
      </c>
      <c r="B3078" t="s">
        <v>151</v>
      </c>
      <c r="C3078" t="s">
        <v>359</v>
      </c>
      <c r="D3078" t="s">
        <v>355</v>
      </c>
      <c r="E3078">
        <v>2051.6792908387301</v>
      </c>
      <c r="F3078">
        <v>189.213471155599</v>
      </c>
      <c r="G3078">
        <v>46.802509749117803</v>
      </c>
      <c r="H3078">
        <v>34.800582493061498</v>
      </c>
      <c r="I3078">
        <v>62.597222327123397</v>
      </c>
      <c r="J3078">
        <v>505.98933358117199</v>
      </c>
    </row>
    <row r="3079" spans="1:10">
      <c r="A3079" t="s">
        <v>326</v>
      </c>
      <c r="B3079" t="s">
        <v>151</v>
      </c>
      <c r="C3079" t="s">
        <v>359</v>
      </c>
      <c r="D3079" t="s">
        <v>356</v>
      </c>
      <c r="E3079">
        <v>2051.6792908386601</v>
      </c>
      <c r="F3079">
        <v>189.50465515224701</v>
      </c>
      <c r="G3079">
        <v>47.144848896021301</v>
      </c>
      <c r="H3079">
        <v>34.816435339173999</v>
      </c>
      <c r="I3079">
        <v>88.093647114366703</v>
      </c>
      <c r="J3079">
        <v>1026.86437637216</v>
      </c>
    </row>
    <row r="3080" spans="1:10">
      <c r="A3080" t="s">
        <v>326</v>
      </c>
      <c r="B3080" t="s">
        <v>151</v>
      </c>
      <c r="C3080" t="s">
        <v>360</v>
      </c>
      <c r="D3080" t="s">
        <v>355</v>
      </c>
      <c r="E3080">
        <v>1601.8581195618699</v>
      </c>
      <c r="F3080">
        <v>136.082211108763</v>
      </c>
      <c r="G3080">
        <v>17.9038336445123</v>
      </c>
      <c r="H3080">
        <v>22.434126080313099</v>
      </c>
      <c r="I3080">
        <v>24.897889984657901</v>
      </c>
      <c r="J3080">
        <v>412.89404977895998</v>
      </c>
    </row>
    <row r="3081" spans="1:10">
      <c r="A3081" t="s">
        <v>326</v>
      </c>
      <c r="B3081" t="s">
        <v>151</v>
      </c>
      <c r="C3081" t="s">
        <v>360</v>
      </c>
      <c r="D3081" t="s">
        <v>356</v>
      </c>
      <c r="E3081">
        <v>1601.8581195618201</v>
      </c>
      <c r="F3081">
        <v>137.034557148799</v>
      </c>
      <c r="G3081">
        <v>18.0512514793826</v>
      </c>
      <c r="H3081">
        <v>22.448060927882899</v>
      </c>
      <c r="I3081">
        <v>32.8857452320783</v>
      </c>
      <c r="J3081">
        <v>761.98548043276401</v>
      </c>
    </row>
    <row r="3082" spans="1:10">
      <c r="A3082" t="s">
        <v>326</v>
      </c>
      <c r="B3082" t="s">
        <v>152</v>
      </c>
      <c r="C3082" t="s">
        <v>359</v>
      </c>
      <c r="D3082" t="s">
        <v>355</v>
      </c>
      <c r="E3082">
        <v>1484.4689761289701</v>
      </c>
      <c r="F3082">
        <v>169.11533591918999</v>
      </c>
      <c r="G3082">
        <v>43.919747169969902</v>
      </c>
      <c r="H3082">
        <v>30.1852567753809</v>
      </c>
      <c r="I3082">
        <v>60.101243322471099</v>
      </c>
      <c r="J3082">
        <v>402.72781406242098</v>
      </c>
    </row>
    <row r="3083" spans="1:10">
      <c r="A3083" t="s">
        <v>326</v>
      </c>
      <c r="B3083" t="s">
        <v>152</v>
      </c>
      <c r="C3083" t="s">
        <v>359</v>
      </c>
      <c r="D3083" t="s">
        <v>356</v>
      </c>
      <c r="E3083">
        <v>1484.4689761290099</v>
      </c>
      <c r="F3083">
        <v>169.48232211395401</v>
      </c>
      <c r="G3083">
        <v>44.207700412043302</v>
      </c>
      <c r="H3083">
        <v>30.2016725041569</v>
      </c>
      <c r="I3083">
        <v>81.140713232023799</v>
      </c>
      <c r="J3083">
        <v>840.07553432646102</v>
      </c>
    </row>
    <row r="3084" spans="1:10">
      <c r="A3084" t="s">
        <v>326</v>
      </c>
      <c r="B3084" t="s">
        <v>152</v>
      </c>
      <c r="C3084" t="s">
        <v>360</v>
      </c>
      <c r="D3084" t="s">
        <v>355</v>
      </c>
      <c r="E3084">
        <v>1076.0326402253299</v>
      </c>
      <c r="F3084">
        <v>124.50518018938099</v>
      </c>
      <c r="G3084">
        <v>15.121808918851899</v>
      </c>
      <c r="H3084">
        <v>18.4372697360782</v>
      </c>
      <c r="I3084">
        <v>20.860169891793301</v>
      </c>
      <c r="J3084">
        <v>321.81727164982902</v>
      </c>
    </row>
    <row r="3085" spans="1:10">
      <c r="A3085" t="s">
        <v>326</v>
      </c>
      <c r="B3085" t="s">
        <v>152</v>
      </c>
      <c r="C3085" t="s">
        <v>360</v>
      </c>
      <c r="D3085" t="s">
        <v>356</v>
      </c>
      <c r="E3085">
        <v>1076.03264022537</v>
      </c>
      <c r="F3085">
        <v>125.19405509412699</v>
      </c>
      <c r="G3085">
        <v>15.2397981584795</v>
      </c>
      <c r="H3085">
        <v>18.450202679723301</v>
      </c>
      <c r="I3085">
        <v>27.830979023725199</v>
      </c>
      <c r="J3085">
        <v>626.05021323422295</v>
      </c>
    </row>
    <row r="3086" spans="1:10">
      <c r="A3086" t="s">
        <v>326</v>
      </c>
      <c r="B3086" t="s">
        <v>153</v>
      </c>
      <c r="C3086" t="s">
        <v>359</v>
      </c>
      <c r="D3086" t="s">
        <v>355</v>
      </c>
      <c r="E3086">
        <v>777.76435002077801</v>
      </c>
      <c r="F3086">
        <v>158.73598833486801</v>
      </c>
      <c r="G3086">
        <v>41.757055062442802</v>
      </c>
      <c r="H3086">
        <v>44.959143260817399</v>
      </c>
      <c r="I3086">
        <v>56.654591352491103</v>
      </c>
      <c r="J3086">
        <v>546.63835385404604</v>
      </c>
    </row>
    <row r="3087" spans="1:10">
      <c r="A3087" t="s">
        <v>326</v>
      </c>
      <c r="B3087" t="s">
        <v>153</v>
      </c>
      <c r="C3087" t="s">
        <v>359</v>
      </c>
      <c r="D3087" t="s">
        <v>356</v>
      </c>
      <c r="E3087">
        <v>777.76435002082906</v>
      </c>
      <c r="F3087">
        <v>159.048928867646</v>
      </c>
      <c r="G3087">
        <v>42.073134744414702</v>
      </c>
      <c r="H3087">
        <v>44.973418616207198</v>
      </c>
      <c r="I3087">
        <v>77.766763114765894</v>
      </c>
      <c r="J3087">
        <v>980.94866194277404</v>
      </c>
    </row>
    <row r="3088" spans="1:10">
      <c r="A3088" t="s">
        <v>326</v>
      </c>
      <c r="B3088" t="s">
        <v>153</v>
      </c>
      <c r="C3088" t="s">
        <v>360</v>
      </c>
      <c r="D3088" t="s">
        <v>355</v>
      </c>
      <c r="E3088">
        <v>827.30603504877195</v>
      </c>
      <c r="F3088">
        <v>123.284127401061</v>
      </c>
      <c r="G3088">
        <v>17.063427299119201</v>
      </c>
      <c r="H3088">
        <v>21.277604304466401</v>
      </c>
      <c r="I3088">
        <v>24.5495277052399</v>
      </c>
      <c r="J3088">
        <v>429.34159360935701</v>
      </c>
    </row>
    <row r="3089" spans="1:10">
      <c r="A3089" t="s">
        <v>326</v>
      </c>
      <c r="B3089" t="s">
        <v>153</v>
      </c>
      <c r="C3089" t="s">
        <v>360</v>
      </c>
      <c r="D3089" t="s">
        <v>356</v>
      </c>
      <c r="E3089">
        <v>827.30603504881901</v>
      </c>
      <c r="F3089">
        <v>124.274331804974</v>
      </c>
      <c r="G3089">
        <v>17.252664550382701</v>
      </c>
      <c r="H3089">
        <v>21.288187439783901</v>
      </c>
      <c r="I3089">
        <v>30.564115726665701</v>
      </c>
      <c r="J3089">
        <v>742.71397886506895</v>
      </c>
    </row>
    <row r="3090" spans="1:10">
      <c r="A3090" t="s">
        <v>326</v>
      </c>
      <c r="B3090" t="s">
        <v>154</v>
      </c>
      <c r="C3090" t="s">
        <v>359</v>
      </c>
      <c r="D3090" t="s">
        <v>355</v>
      </c>
      <c r="E3090">
        <v>656.53165852690995</v>
      </c>
      <c r="F3090">
        <v>137.68065940895801</v>
      </c>
      <c r="G3090">
        <v>23.067679790633701</v>
      </c>
      <c r="H3090">
        <v>22.712240590102098</v>
      </c>
      <c r="I3090">
        <v>25.892511807156701</v>
      </c>
      <c r="J3090">
        <v>1691.1752994733999</v>
      </c>
    </row>
    <row r="3091" spans="1:10">
      <c r="A3091" t="s">
        <v>326</v>
      </c>
      <c r="B3091" t="s">
        <v>154</v>
      </c>
      <c r="C3091" t="s">
        <v>359</v>
      </c>
      <c r="D3091" t="s">
        <v>356</v>
      </c>
      <c r="E3091">
        <v>656.53165852700999</v>
      </c>
      <c r="F3091">
        <v>138.30976733518699</v>
      </c>
      <c r="G3091">
        <v>23.496781495162999</v>
      </c>
      <c r="H3091">
        <v>22.735942732379801</v>
      </c>
      <c r="I3091">
        <v>49.293236373231203</v>
      </c>
      <c r="J3091">
        <v>2026.83208108289</v>
      </c>
    </row>
    <row r="3092" spans="1:10">
      <c r="A3092" t="s">
        <v>326</v>
      </c>
      <c r="B3092" t="s">
        <v>154</v>
      </c>
      <c r="C3092" t="s">
        <v>360</v>
      </c>
      <c r="D3092" t="s">
        <v>355</v>
      </c>
      <c r="E3092">
        <v>238.21847960402999</v>
      </c>
      <c r="F3092">
        <v>50.146003451868197</v>
      </c>
      <c r="G3092">
        <v>13.717563006682701</v>
      </c>
      <c r="H3092">
        <v>16.1053144116898</v>
      </c>
      <c r="I3092">
        <v>15.6000247705252</v>
      </c>
      <c r="J3092">
        <v>593.76285606376302</v>
      </c>
    </row>
    <row r="3093" spans="1:10">
      <c r="A3093" t="s">
        <v>326</v>
      </c>
      <c r="B3093" t="s">
        <v>154</v>
      </c>
      <c r="C3093" t="s">
        <v>360</v>
      </c>
      <c r="D3093" t="s">
        <v>356</v>
      </c>
      <c r="E3093">
        <v>238.21847960406399</v>
      </c>
      <c r="F3093">
        <v>50.421673508361202</v>
      </c>
      <c r="G3093">
        <v>14.246017118648099</v>
      </c>
      <c r="H3093">
        <v>16.1255868262446</v>
      </c>
      <c r="I3093">
        <v>29.4464234019221</v>
      </c>
      <c r="J3093">
        <v>710.80646421494805</v>
      </c>
    </row>
    <row r="3094" spans="1:10">
      <c r="A3094" t="s">
        <v>326</v>
      </c>
      <c r="B3094" t="s">
        <v>155</v>
      </c>
      <c r="C3094" t="s">
        <v>359</v>
      </c>
      <c r="D3094" t="s">
        <v>355</v>
      </c>
      <c r="E3094">
        <v>468.33473242931598</v>
      </c>
      <c r="F3094">
        <v>138.03165738845701</v>
      </c>
      <c r="G3094">
        <v>20.738492896966498</v>
      </c>
      <c r="H3094">
        <v>43.906125916569501</v>
      </c>
      <c r="I3094">
        <v>22.2665323972819</v>
      </c>
      <c r="J3094">
        <v>1559.8328389767801</v>
      </c>
    </row>
    <row r="3095" spans="1:10">
      <c r="A3095" t="s">
        <v>326</v>
      </c>
      <c r="B3095" t="s">
        <v>155</v>
      </c>
      <c r="C3095" t="s">
        <v>359</v>
      </c>
      <c r="D3095" t="s">
        <v>356</v>
      </c>
      <c r="E3095">
        <v>468.33473242939101</v>
      </c>
      <c r="F3095">
        <v>138.60395450246199</v>
      </c>
      <c r="G3095">
        <v>21.182951883547499</v>
      </c>
      <c r="H3095">
        <v>43.925897643615599</v>
      </c>
      <c r="I3095">
        <v>45.598597432051299</v>
      </c>
      <c r="J3095">
        <v>1903.4767697924799</v>
      </c>
    </row>
    <row r="3096" spans="1:10">
      <c r="A3096" t="s">
        <v>326</v>
      </c>
      <c r="B3096" t="s">
        <v>155</v>
      </c>
      <c r="C3096" t="s">
        <v>360</v>
      </c>
      <c r="D3096" t="s">
        <v>355</v>
      </c>
      <c r="E3096">
        <v>167.73557336082101</v>
      </c>
      <c r="F3096">
        <v>51.396077190833203</v>
      </c>
      <c r="G3096">
        <v>12.988997236769301</v>
      </c>
      <c r="H3096">
        <v>20.819578825249899</v>
      </c>
      <c r="I3096">
        <v>14.4899860008142</v>
      </c>
      <c r="J3096">
        <v>540.12859166937801</v>
      </c>
    </row>
    <row r="3097" spans="1:10">
      <c r="A3097" t="s">
        <v>326</v>
      </c>
      <c r="B3097" t="s">
        <v>155</v>
      </c>
      <c r="C3097" t="s">
        <v>360</v>
      </c>
      <c r="D3097" t="s">
        <v>356</v>
      </c>
      <c r="E3097">
        <v>167.73557336084599</v>
      </c>
      <c r="F3097">
        <v>51.672988111416899</v>
      </c>
      <c r="G3097">
        <v>13.5272303364872</v>
      </c>
      <c r="H3097">
        <v>20.835250919100499</v>
      </c>
      <c r="I3097">
        <v>28.266787161586901</v>
      </c>
      <c r="J3097">
        <v>662.14089924911002</v>
      </c>
    </row>
    <row r="3098" spans="1:10">
      <c r="A3098" t="s">
        <v>326</v>
      </c>
      <c r="B3098" t="s">
        <v>156</v>
      </c>
      <c r="C3098" t="s">
        <v>359</v>
      </c>
      <c r="D3098" t="s">
        <v>355</v>
      </c>
      <c r="E3098">
        <v>1068.39447093018</v>
      </c>
      <c r="F3098">
        <v>150.72963735352201</v>
      </c>
      <c r="G3098">
        <v>18.163253677204199</v>
      </c>
      <c r="H3098">
        <v>24.859239304265099</v>
      </c>
      <c r="I3098">
        <v>18.215790072911801</v>
      </c>
      <c r="J3098">
        <v>1673.0240284987301</v>
      </c>
    </row>
    <row r="3099" spans="1:10">
      <c r="A3099" t="s">
        <v>326</v>
      </c>
      <c r="B3099" t="s">
        <v>156</v>
      </c>
      <c r="C3099" t="s">
        <v>359</v>
      </c>
      <c r="D3099" t="s">
        <v>356</v>
      </c>
      <c r="E3099">
        <v>1068.3944709300999</v>
      </c>
      <c r="F3099">
        <v>151.34428263095799</v>
      </c>
      <c r="G3099">
        <v>18.481981290406299</v>
      </c>
      <c r="H3099">
        <v>24.882863656177001</v>
      </c>
      <c r="I3099">
        <v>41.334161712359197</v>
      </c>
      <c r="J3099">
        <v>2045.40791333436</v>
      </c>
    </row>
    <row r="3100" spans="1:10">
      <c r="A3100" t="s">
        <v>326</v>
      </c>
      <c r="B3100" t="s">
        <v>156</v>
      </c>
      <c r="C3100" t="s">
        <v>360</v>
      </c>
      <c r="D3100" t="s">
        <v>355</v>
      </c>
      <c r="E3100">
        <v>421.96795217283</v>
      </c>
      <c r="F3100">
        <v>55.249912803173203</v>
      </c>
      <c r="G3100">
        <v>10.055155065387099</v>
      </c>
      <c r="H3100">
        <v>16.080737732594098</v>
      </c>
      <c r="I3100">
        <v>9.1412950297410802</v>
      </c>
      <c r="J3100">
        <v>586.75683099023399</v>
      </c>
    </row>
    <row r="3101" spans="1:10">
      <c r="A3101" t="s">
        <v>326</v>
      </c>
      <c r="B3101" t="s">
        <v>156</v>
      </c>
      <c r="C3101" t="s">
        <v>360</v>
      </c>
      <c r="D3101" t="s">
        <v>356</v>
      </c>
      <c r="E3101">
        <v>421.96795217280498</v>
      </c>
      <c r="F3101">
        <v>55.522552819728801</v>
      </c>
      <c r="G3101">
        <v>10.8530267703647</v>
      </c>
      <c r="H3101">
        <v>16.097756937821401</v>
      </c>
      <c r="I3101">
        <v>24.832248468667199</v>
      </c>
      <c r="J3101">
        <v>718.00167643836403</v>
      </c>
    </row>
    <row r="3102" spans="1:10">
      <c r="A3102" t="s">
        <v>326</v>
      </c>
      <c r="B3102" t="s">
        <v>157</v>
      </c>
      <c r="C3102" t="s">
        <v>359</v>
      </c>
      <c r="D3102" t="s">
        <v>355</v>
      </c>
      <c r="E3102">
        <v>1236.6685649824501</v>
      </c>
      <c r="F3102">
        <v>148.94278620444399</v>
      </c>
      <c r="G3102">
        <v>10.067190249584799</v>
      </c>
      <c r="H3102">
        <v>46.392755728420099</v>
      </c>
      <c r="I3102">
        <v>6.7941813667383304</v>
      </c>
      <c r="J3102">
        <v>1543.92701136101</v>
      </c>
    </row>
    <row r="3103" spans="1:10">
      <c r="A3103" t="s">
        <v>326</v>
      </c>
      <c r="B3103" t="s">
        <v>157</v>
      </c>
      <c r="C3103" t="s">
        <v>359</v>
      </c>
      <c r="D3103" t="s">
        <v>356</v>
      </c>
      <c r="E3103">
        <v>1236.6685649823701</v>
      </c>
      <c r="F3103">
        <v>149.50389778310699</v>
      </c>
      <c r="G3103">
        <v>10.436981943511199</v>
      </c>
      <c r="H3103">
        <v>46.413129303488702</v>
      </c>
      <c r="I3103">
        <v>28.759365263517399</v>
      </c>
      <c r="J3103">
        <v>1919.3879473560701</v>
      </c>
    </row>
    <row r="3104" spans="1:10">
      <c r="A3104" t="s">
        <v>326</v>
      </c>
      <c r="B3104" t="s">
        <v>157</v>
      </c>
      <c r="C3104" t="s">
        <v>360</v>
      </c>
      <c r="D3104" t="s">
        <v>355</v>
      </c>
      <c r="E3104">
        <v>436.67741015896797</v>
      </c>
      <c r="F3104">
        <v>54.4211752024733</v>
      </c>
      <c r="G3104">
        <v>8.8520044264381195</v>
      </c>
      <c r="H3104">
        <v>21.295360324205301</v>
      </c>
      <c r="I3104">
        <v>7.2981874839525904</v>
      </c>
      <c r="J3104">
        <v>535.64324807212597</v>
      </c>
    </row>
    <row r="3105" spans="1:10">
      <c r="A3105" t="s">
        <v>326</v>
      </c>
      <c r="B3105" t="s">
        <v>157</v>
      </c>
      <c r="C3105" t="s">
        <v>360</v>
      </c>
      <c r="D3105" t="s">
        <v>356</v>
      </c>
      <c r="E3105">
        <v>436.67741015894302</v>
      </c>
      <c r="F3105">
        <v>54.683940965987802</v>
      </c>
      <c r="G3105">
        <v>9.7646547636256003</v>
      </c>
      <c r="H3105">
        <v>21.3078531300573</v>
      </c>
      <c r="I3105">
        <v>23.0646113955213</v>
      </c>
      <c r="J3105">
        <v>666.71524308468395</v>
      </c>
    </row>
    <row r="3106" spans="1:10">
      <c r="A3106" t="s">
        <v>326</v>
      </c>
      <c r="B3106" t="s">
        <v>158</v>
      </c>
      <c r="C3106" t="s">
        <v>359</v>
      </c>
      <c r="D3106" t="s">
        <v>355</v>
      </c>
      <c r="E3106">
        <v>11463.0854998672</v>
      </c>
      <c r="F3106">
        <v>3803.3987770611898</v>
      </c>
      <c r="G3106">
        <v>2996.8605555829299</v>
      </c>
      <c r="H3106">
        <v>7437.3126411303801</v>
      </c>
      <c r="I3106">
        <v>46463.342329333303</v>
      </c>
      <c r="J3106">
        <v>61568.197407890701</v>
      </c>
    </row>
    <row r="3107" spans="1:10">
      <c r="A3107" t="s">
        <v>326</v>
      </c>
      <c r="B3107" t="s">
        <v>158</v>
      </c>
      <c r="C3107" t="s">
        <v>359</v>
      </c>
      <c r="D3107" t="s">
        <v>356</v>
      </c>
      <c r="E3107">
        <v>11463.085499864799</v>
      </c>
      <c r="F3107">
        <v>3807.44614219495</v>
      </c>
      <c r="G3107">
        <v>3003.9044164626398</v>
      </c>
      <c r="H3107">
        <v>7440.2365327570596</v>
      </c>
      <c r="I3107">
        <v>53885.346871039597</v>
      </c>
      <c r="J3107">
        <v>70211.635894495499</v>
      </c>
    </row>
    <row r="3108" spans="1:10">
      <c r="A3108" t="s">
        <v>326</v>
      </c>
      <c r="B3108" t="s">
        <v>158</v>
      </c>
      <c r="C3108" t="s">
        <v>360</v>
      </c>
      <c r="D3108" t="s">
        <v>355</v>
      </c>
      <c r="E3108">
        <v>7949.8851104662999</v>
      </c>
      <c r="F3108">
        <v>4303.3050582485603</v>
      </c>
      <c r="G3108">
        <v>1169.4371183856599</v>
      </c>
      <c r="H3108">
        <v>7567.0639233197699</v>
      </c>
      <c r="I3108">
        <v>19364.767083161601</v>
      </c>
      <c r="J3108">
        <v>77906.460669701904</v>
      </c>
    </row>
    <row r="3109" spans="1:10">
      <c r="A3109" t="s">
        <v>326</v>
      </c>
      <c r="B3109" t="s">
        <v>158</v>
      </c>
      <c r="C3109" t="s">
        <v>360</v>
      </c>
      <c r="D3109" t="s">
        <v>356</v>
      </c>
      <c r="E3109">
        <v>7949.8851104673204</v>
      </c>
      <c r="F3109">
        <v>4316.69095943714</v>
      </c>
      <c r="G3109">
        <v>1174.28835187506</v>
      </c>
      <c r="H3109">
        <v>7567.7395439038401</v>
      </c>
      <c r="I3109">
        <v>21750.660573579898</v>
      </c>
      <c r="J3109">
        <v>86152.384397819202</v>
      </c>
    </row>
    <row r="3110" spans="1:10">
      <c r="A3110" t="s">
        <v>326</v>
      </c>
      <c r="B3110" t="s">
        <v>159</v>
      </c>
      <c r="C3110" t="s">
        <v>359</v>
      </c>
      <c r="D3110" t="s">
        <v>355</v>
      </c>
      <c r="E3110">
        <v>4163.0305879159196</v>
      </c>
      <c r="F3110">
        <v>1376.61642756982</v>
      </c>
      <c r="G3110">
        <v>717.75352914371103</v>
      </c>
      <c r="H3110">
        <v>2598.1225890082901</v>
      </c>
      <c r="I3110">
        <v>5252.6910243320399</v>
      </c>
      <c r="J3110">
        <v>18150.697559569398</v>
      </c>
    </row>
    <row r="3111" spans="1:10">
      <c r="A3111" t="s">
        <v>326</v>
      </c>
      <c r="B3111" t="s">
        <v>159</v>
      </c>
      <c r="C3111" t="s">
        <v>359</v>
      </c>
      <c r="D3111" t="s">
        <v>356</v>
      </c>
      <c r="E3111">
        <v>4163.0305879158504</v>
      </c>
      <c r="F3111">
        <v>1377.4758521748099</v>
      </c>
      <c r="G3111">
        <v>719.59325117078299</v>
      </c>
      <c r="H3111">
        <v>2598.7679121854699</v>
      </c>
      <c r="I3111">
        <v>7193.8384911271896</v>
      </c>
      <c r="J3111">
        <v>21739.024677760601</v>
      </c>
    </row>
    <row r="3112" spans="1:10">
      <c r="A3112" t="s">
        <v>326</v>
      </c>
      <c r="B3112" t="s">
        <v>159</v>
      </c>
      <c r="C3112" t="s">
        <v>360</v>
      </c>
      <c r="D3112" t="s">
        <v>355</v>
      </c>
      <c r="E3112">
        <v>1500.4742472334599</v>
      </c>
      <c r="F3112">
        <v>1191.8688968645799</v>
      </c>
      <c r="G3112">
        <v>273.69509565641101</v>
      </c>
      <c r="H3112">
        <v>1659.74583849787</v>
      </c>
      <c r="I3112">
        <v>2198.0251011478199</v>
      </c>
      <c r="J3112">
        <v>18996.9403847918</v>
      </c>
    </row>
    <row r="3113" spans="1:10">
      <c r="A3113" t="s">
        <v>326</v>
      </c>
      <c r="B3113" t="s">
        <v>159</v>
      </c>
      <c r="C3113" t="s">
        <v>360</v>
      </c>
      <c r="D3113" t="s">
        <v>356</v>
      </c>
      <c r="E3113">
        <v>1500.4742472334301</v>
      </c>
      <c r="F3113">
        <v>1197.4848142134499</v>
      </c>
      <c r="G3113">
        <v>274.10149250650397</v>
      </c>
      <c r="H3113">
        <v>1660.3557713856301</v>
      </c>
      <c r="I3113">
        <v>2889.08718124603</v>
      </c>
      <c r="J3113">
        <v>21338.842504317501</v>
      </c>
    </row>
    <row r="3114" spans="1:10">
      <c r="A3114" t="s">
        <v>326</v>
      </c>
      <c r="B3114" t="s">
        <v>160</v>
      </c>
      <c r="C3114" t="s">
        <v>359</v>
      </c>
      <c r="D3114" t="s">
        <v>355</v>
      </c>
      <c r="E3114">
        <v>8901.1403385582507</v>
      </c>
      <c r="F3114">
        <v>2258.9193942383599</v>
      </c>
      <c r="G3114">
        <v>932.125755029012</v>
      </c>
      <c r="H3114">
        <v>4049.5953977444201</v>
      </c>
      <c r="I3114">
        <v>14594.1638361078</v>
      </c>
      <c r="J3114">
        <v>34105.882134194399</v>
      </c>
    </row>
    <row r="3115" spans="1:10">
      <c r="A3115" t="s">
        <v>326</v>
      </c>
      <c r="B3115" t="s">
        <v>160</v>
      </c>
      <c r="C3115" t="s">
        <v>359</v>
      </c>
      <c r="D3115" t="s">
        <v>356</v>
      </c>
      <c r="E3115">
        <v>8901.1403385581198</v>
      </c>
      <c r="F3115">
        <v>2260.9485205771998</v>
      </c>
      <c r="G3115">
        <v>937.35299174873603</v>
      </c>
      <c r="H3115">
        <v>4051.3668243659299</v>
      </c>
      <c r="I3115">
        <v>16480.729899097401</v>
      </c>
      <c r="J3115">
        <v>39497.846912147099</v>
      </c>
    </row>
    <row r="3116" spans="1:10">
      <c r="A3116" t="s">
        <v>326</v>
      </c>
      <c r="B3116" t="s">
        <v>160</v>
      </c>
      <c r="C3116" t="s">
        <v>360</v>
      </c>
      <c r="D3116" t="s">
        <v>355</v>
      </c>
      <c r="E3116">
        <v>6312.4161601857604</v>
      </c>
      <c r="F3116">
        <v>3046.6853918591401</v>
      </c>
      <c r="G3116">
        <v>1002.53679732379</v>
      </c>
      <c r="H3116">
        <v>6221.3060484037997</v>
      </c>
      <c r="I3116">
        <v>19387.860695551401</v>
      </c>
      <c r="J3116">
        <v>53442.283742375497</v>
      </c>
    </row>
    <row r="3117" spans="1:10">
      <c r="A3117" t="s">
        <v>326</v>
      </c>
      <c r="B3117" t="s">
        <v>160</v>
      </c>
      <c r="C3117" t="s">
        <v>360</v>
      </c>
      <c r="D3117" t="s">
        <v>356</v>
      </c>
      <c r="E3117">
        <v>6312.4161601857604</v>
      </c>
      <c r="F3117">
        <v>3055.5857016525101</v>
      </c>
      <c r="G3117">
        <v>1005.84069059659</v>
      </c>
      <c r="H3117">
        <v>6223.45820707648</v>
      </c>
      <c r="I3117">
        <v>21229.952248884601</v>
      </c>
      <c r="J3117">
        <v>59441.785298266201</v>
      </c>
    </row>
    <row r="3118" spans="1:10">
      <c r="A3118" t="s">
        <v>327</v>
      </c>
      <c r="B3118" t="s">
        <v>136</v>
      </c>
      <c r="C3118" t="s">
        <v>359</v>
      </c>
      <c r="D3118" t="s">
        <v>355</v>
      </c>
      <c r="E3118">
        <v>300.509405367689</v>
      </c>
      <c r="F3118">
        <v>128.415076867664</v>
      </c>
      <c r="G3118">
        <v>16.9419440645114</v>
      </c>
      <c r="H3118">
        <v>37.554397838904997</v>
      </c>
      <c r="I3118">
        <v>9.6053250544902191</v>
      </c>
      <c r="J3118">
        <v>1427.5818423078199</v>
      </c>
    </row>
    <row r="3119" spans="1:10">
      <c r="A3119" t="s">
        <v>327</v>
      </c>
      <c r="B3119" t="s">
        <v>136</v>
      </c>
      <c r="C3119" t="s">
        <v>359</v>
      </c>
      <c r="D3119" t="s">
        <v>356</v>
      </c>
      <c r="E3119">
        <v>300.50940536769298</v>
      </c>
      <c r="F3119">
        <v>129.04880872832999</v>
      </c>
      <c r="G3119">
        <v>17.3836521116068</v>
      </c>
      <c r="H3119">
        <v>37.571510967099499</v>
      </c>
      <c r="I3119">
        <v>49.2209773710699</v>
      </c>
      <c r="J3119">
        <v>1772.9731292496199</v>
      </c>
    </row>
    <row r="3120" spans="1:10">
      <c r="A3120" t="s">
        <v>327</v>
      </c>
      <c r="B3120" t="s">
        <v>136</v>
      </c>
      <c r="C3120" t="s">
        <v>360</v>
      </c>
      <c r="D3120" t="s">
        <v>355</v>
      </c>
      <c r="E3120">
        <v>270.72621613258798</v>
      </c>
      <c r="F3120">
        <v>68.745455809204401</v>
      </c>
      <c r="G3120">
        <v>6.2263889824563003</v>
      </c>
      <c r="H3120">
        <v>20.809141880850198</v>
      </c>
      <c r="I3120">
        <v>3.8044433600245</v>
      </c>
      <c r="J3120">
        <v>819.79511674340802</v>
      </c>
    </row>
    <row r="3121" spans="1:10">
      <c r="A3121" t="s">
        <v>327</v>
      </c>
      <c r="B3121" t="s">
        <v>136</v>
      </c>
      <c r="C3121" t="s">
        <v>360</v>
      </c>
      <c r="D3121" t="s">
        <v>356</v>
      </c>
      <c r="E3121">
        <v>270.72621613257797</v>
      </c>
      <c r="F3121">
        <v>69.3985363665509</v>
      </c>
      <c r="G3121">
        <v>6.3795497811170101</v>
      </c>
      <c r="H3121">
        <v>20.821817379431199</v>
      </c>
      <c r="I3121">
        <v>18.0595833792725</v>
      </c>
      <c r="J3121">
        <v>996.43535985916105</v>
      </c>
    </row>
    <row r="3122" spans="1:10">
      <c r="A3122" t="s">
        <v>327</v>
      </c>
      <c r="B3122" t="s">
        <v>137</v>
      </c>
      <c r="C3122" t="s">
        <v>359</v>
      </c>
      <c r="D3122" t="s">
        <v>355</v>
      </c>
      <c r="E3122">
        <v>538.865824803647</v>
      </c>
      <c r="F3122">
        <v>43.933301508888199</v>
      </c>
      <c r="G3122">
        <v>33.472174290685899</v>
      </c>
      <c r="H3122">
        <v>40.567640616697602</v>
      </c>
      <c r="I3122">
        <v>21.742052517786099</v>
      </c>
      <c r="J3122">
        <v>375.90790938216998</v>
      </c>
    </row>
    <row r="3123" spans="1:10">
      <c r="A3123" t="s">
        <v>327</v>
      </c>
      <c r="B3123" t="s">
        <v>137</v>
      </c>
      <c r="C3123" t="s">
        <v>359</v>
      </c>
      <c r="D3123" t="s">
        <v>356</v>
      </c>
      <c r="E3123">
        <v>538.865824803652</v>
      </c>
      <c r="F3123">
        <v>44.2568432645052</v>
      </c>
      <c r="G3123">
        <v>33.977791900372502</v>
      </c>
      <c r="H3123">
        <v>40.588086942285997</v>
      </c>
      <c r="I3123">
        <v>90.431641885091295</v>
      </c>
      <c r="J3123">
        <v>492.15771892986902</v>
      </c>
    </row>
    <row r="3124" spans="1:10">
      <c r="A3124" t="s">
        <v>327</v>
      </c>
      <c r="B3124" t="s">
        <v>137</v>
      </c>
      <c r="C3124" t="s">
        <v>360</v>
      </c>
      <c r="D3124" t="s">
        <v>355</v>
      </c>
      <c r="E3124">
        <v>1002.30773589164</v>
      </c>
      <c r="F3124">
        <v>51.927986073932203</v>
      </c>
      <c r="G3124">
        <v>12.7183740293793</v>
      </c>
      <c r="H3124">
        <v>24.575697238111701</v>
      </c>
      <c r="I3124">
        <v>8.6935316327447492</v>
      </c>
      <c r="J3124">
        <v>526.99020046753799</v>
      </c>
    </row>
    <row r="3125" spans="1:10">
      <c r="A3125" t="s">
        <v>327</v>
      </c>
      <c r="B3125" t="s">
        <v>137</v>
      </c>
      <c r="C3125" t="s">
        <v>360</v>
      </c>
      <c r="D3125" t="s">
        <v>356</v>
      </c>
      <c r="E3125">
        <v>1002.30773589164</v>
      </c>
      <c r="F3125">
        <v>52.852946068766499</v>
      </c>
      <c r="G3125">
        <v>12.910552179192299</v>
      </c>
      <c r="H3125">
        <v>24.592612792620201</v>
      </c>
      <c r="I3125">
        <v>34.046347639861501</v>
      </c>
      <c r="J3125">
        <v>659.34444033092996</v>
      </c>
    </row>
    <row r="3126" spans="1:10">
      <c r="A3126" t="s">
        <v>327</v>
      </c>
      <c r="B3126" t="s">
        <v>138</v>
      </c>
      <c r="C3126" t="s">
        <v>359</v>
      </c>
      <c r="D3126" t="s">
        <v>355</v>
      </c>
      <c r="E3126">
        <v>304.99624489833099</v>
      </c>
      <c r="F3126">
        <v>19.3107367102238</v>
      </c>
      <c r="G3126">
        <v>35.229343599098797</v>
      </c>
      <c r="H3126">
        <v>45.840125092854997</v>
      </c>
      <c r="I3126">
        <v>26.035008793126199</v>
      </c>
      <c r="J3126">
        <v>224.787610322885</v>
      </c>
    </row>
    <row r="3127" spans="1:10">
      <c r="A3127" t="s">
        <v>327</v>
      </c>
      <c r="B3127" t="s">
        <v>138</v>
      </c>
      <c r="C3127" t="s">
        <v>359</v>
      </c>
      <c r="D3127" t="s">
        <v>356</v>
      </c>
      <c r="E3127">
        <v>304.99624489833201</v>
      </c>
      <c r="F3127">
        <v>19.614785746669899</v>
      </c>
      <c r="G3127">
        <v>35.714226687393797</v>
      </c>
      <c r="H3127">
        <v>45.860041415286403</v>
      </c>
      <c r="I3127">
        <v>90.954975280993295</v>
      </c>
      <c r="J3127">
        <v>275.65361647214701</v>
      </c>
    </row>
    <row r="3128" spans="1:10">
      <c r="A3128" t="s">
        <v>327</v>
      </c>
      <c r="B3128" t="s">
        <v>138</v>
      </c>
      <c r="C3128" t="s">
        <v>360</v>
      </c>
      <c r="D3128" t="s">
        <v>355</v>
      </c>
      <c r="E3128">
        <v>850.88087409432399</v>
      </c>
      <c r="F3128">
        <v>44.193597907445103</v>
      </c>
      <c r="G3128">
        <v>13.3513750177126</v>
      </c>
      <c r="H3128">
        <v>26.213112797386501</v>
      </c>
      <c r="I3128">
        <v>10.2903777387279</v>
      </c>
      <c r="J3128">
        <v>498.94999939510598</v>
      </c>
    </row>
    <row r="3129" spans="1:10">
      <c r="A3129" t="s">
        <v>327</v>
      </c>
      <c r="B3129" t="s">
        <v>138</v>
      </c>
      <c r="C3129" t="s">
        <v>360</v>
      </c>
      <c r="D3129" t="s">
        <v>356</v>
      </c>
      <c r="E3129">
        <v>850.88087409432399</v>
      </c>
      <c r="F3129">
        <v>45.229558218242701</v>
      </c>
      <c r="G3129">
        <v>13.5339932583045</v>
      </c>
      <c r="H3129">
        <v>26.2294778075671</v>
      </c>
      <c r="I3129">
        <v>34.159543288105397</v>
      </c>
      <c r="J3129">
        <v>608.76133192592204</v>
      </c>
    </row>
    <row r="3130" spans="1:10">
      <c r="A3130" t="s">
        <v>327</v>
      </c>
      <c r="B3130" t="s">
        <v>139</v>
      </c>
      <c r="C3130" t="s">
        <v>359</v>
      </c>
      <c r="D3130" t="s">
        <v>355</v>
      </c>
      <c r="E3130">
        <v>569.45858043490705</v>
      </c>
      <c r="F3130">
        <v>63.375180380180403</v>
      </c>
      <c r="G3130">
        <v>34.211603760725801</v>
      </c>
      <c r="H3130">
        <v>40.6339778932551</v>
      </c>
      <c r="I3130">
        <v>21.848138472358102</v>
      </c>
      <c r="J3130">
        <v>595.55485800100905</v>
      </c>
    </row>
    <row r="3131" spans="1:10">
      <c r="A3131" t="s">
        <v>327</v>
      </c>
      <c r="B3131" t="s">
        <v>139</v>
      </c>
      <c r="C3131" t="s">
        <v>359</v>
      </c>
      <c r="D3131" t="s">
        <v>356</v>
      </c>
      <c r="E3131">
        <v>569.45858043491796</v>
      </c>
      <c r="F3131">
        <v>63.602674087518899</v>
      </c>
      <c r="G3131">
        <v>34.7184963940201</v>
      </c>
      <c r="H3131">
        <v>40.654507455408599</v>
      </c>
      <c r="I3131">
        <v>92.613957312691596</v>
      </c>
      <c r="J3131">
        <v>776.309456875563</v>
      </c>
    </row>
    <row r="3132" spans="1:10">
      <c r="A3132" t="s">
        <v>327</v>
      </c>
      <c r="B3132" t="s">
        <v>139</v>
      </c>
      <c r="C3132" t="s">
        <v>360</v>
      </c>
      <c r="D3132" t="s">
        <v>355</v>
      </c>
      <c r="E3132">
        <v>1164.22318344014</v>
      </c>
      <c r="F3132">
        <v>60.630823285506501</v>
      </c>
      <c r="G3132">
        <v>12.999341996654399</v>
      </c>
      <c r="H3132">
        <v>24.5456375925305</v>
      </c>
      <c r="I3132">
        <v>8.6986717076683906</v>
      </c>
      <c r="J3132">
        <v>626.34784082000601</v>
      </c>
    </row>
    <row r="3133" spans="1:10">
      <c r="A3133" t="s">
        <v>327</v>
      </c>
      <c r="B3133" t="s">
        <v>139</v>
      </c>
      <c r="C3133" t="s">
        <v>360</v>
      </c>
      <c r="D3133" t="s">
        <v>356</v>
      </c>
      <c r="E3133">
        <v>1164.22318344015</v>
      </c>
      <c r="F3133">
        <v>61.700244693563199</v>
      </c>
      <c r="G3133">
        <v>13.1916767290544</v>
      </c>
      <c r="H3133">
        <v>24.5624243066612</v>
      </c>
      <c r="I3133">
        <v>34.903381224881798</v>
      </c>
      <c r="J3133">
        <v>786.83904067133801</v>
      </c>
    </row>
    <row r="3134" spans="1:10">
      <c r="A3134" t="s">
        <v>327</v>
      </c>
      <c r="B3134" t="s">
        <v>140</v>
      </c>
      <c r="C3134" t="s">
        <v>359</v>
      </c>
      <c r="D3134" t="s">
        <v>355</v>
      </c>
      <c r="E3134">
        <v>1286.02981600663</v>
      </c>
      <c r="F3134">
        <v>120.89004537706199</v>
      </c>
      <c r="G3134">
        <v>30.995129108179899</v>
      </c>
      <c r="H3134">
        <v>42.1295911080541</v>
      </c>
      <c r="I3134">
        <v>19.128017857421501</v>
      </c>
      <c r="J3134">
        <v>1114.77647870181</v>
      </c>
    </row>
    <row r="3135" spans="1:10">
      <c r="A3135" t="s">
        <v>327</v>
      </c>
      <c r="B3135" t="s">
        <v>140</v>
      </c>
      <c r="C3135" t="s">
        <v>359</v>
      </c>
      <c r="D3135" t="s">
        <v>356</v>
      </c>
      <c r="E3135">
        <v>1286.02981600667</v>
      </c>
      <c r="F3135">
        <v>121.260028031754</v>
      </c>
      <c r="G3135">
        <v>31.5104271395777</v>
      </c>
      <c r="H3135">
        <v>42.1497106190658</v>
      </c>
      <c r="I3135">
        <v>86.0897052524613</v>
      </c>
      <c r="J3135">
        <v>1457.0684074072899</v>
      </c>
    </row>
    <row r="3136" spans="1:10">
      <c r="A3136" t="s">
        <v>327</v>
      </c>
      <c r="B3136" t="s">
        <v>140</v>
      </c>
      <c r="C3136" t="s">
        <v>360</v>
      </c>
      <c r="D3136" t="s">
        <v>355</v>
      </c>
      <c r="E3136">
        <v>1117.2363990347401</v>
      </c>
      <c r="F3136">
        <v>79.292214303647498</v>
      </c>
      <c r="G3136">
        <v>11.686546627088701</v>
      </c>
      <c r="H3136">
        <v>25.3781349158089</v>
      </c>
      <c r="I3136">
        <v>7.5560901638865898</v>
      </c>
      <c r="J3136">
        <v>833.34177290983996</v>
      </c>
    </row>
    <row r="3137" spans="1:10">
      <c r="A3137" t="s">
        <v>327</v>
      </c>
      <c r="B3137" t="s">
        <v>140</v>
      </c>
      <c r="C3137" t="s">
        <v>360</v>
      </c>
      <c r="D3137" t="s">
        <v>356</v>
      </c>
      <c r="E3137">
        <v>1117.2363990347601</v>
      </c>
      <c r="F3137">
        <v>80.437189248804003</v>
      </c>
      <c r="G3137">
        <v>11.880839215004199</v>
      </c>
      <c r="H3137">
        <v>25.394640023253899</v>
      </c>
      <c r="I3137">
        <v>32.246388990788297</v>
      </c>
      <c r="J3137">
        <v>1045.0271455586601</v>
      </c>
    </row>
    <row r="3138" spans="1:10">
      <c r="A3138" t="s">
        <v>327</v>
      </c>
      <c r="B3138" t="s">
        <v>141</v>
      </c>
      <c r="C3138" t="s">
        <v>359</v>
      </c>
      <c r="D3138" t="s">
        <v>355</v>
      </c>
      <c r="E3138">
        <v>422.14961097519</v>
      </c>
      <c r="F3138">
        <v>114.524626597094</v>
      </c>
      <c r="G3138">
        <v>16.571037125765201</v>
      </c>
      <c r="H3138">
        <v>34.871835449257603</v>
      </c>
      <c r="I3138">
        <v>9.3510978681853594</v>
      </c>
      <c r="J3138">
        <v>1409.4142986706199</v>
      </c>
    </row>
    <row r="3139" spans="1:10">
      <c r="A3139" t="s">
        <v>327</v>
      </c>
      <c r="B3139" t="s">
        <v>141</v>
      </c>
      <c r="C3139" t="s">
        <v>359</v>
      </c>
      <c r="D3139" t="s">
        <v>356</v>
      </c>
      <c r="E3139">
        <v>422.14961097521302</v>
      </c>
      <c r="F3139">
        <v>115.023471944482</v>
      </c>
      <c r="G3139">
        <v>17.027394332807699</v>
      </c>
      <c r="H3139">
        <v>34.888383499003297</v>
      </c>
      <c r="I3139">
        <v>48.544556620623098</v>
      </c>
      <c r="J3139">
        <v>1721.4755556579601</v>
      </c>
    </row>
    <row r="3140" spans="1:10">
      <c r="A3140" t="s">
        <v>327</v>
      </c>
      <c r="B3140" t="s">
        <v>141</v>
      </c>
      <c r="C3140" t="s">
        <v>360</v>
      </c>
      <c r="D3140" t="s">
        <v>355</v>
      </c>
      <c r="E3140">
        <v>221.140281365763</v>
      </c>
      <c r="F3140">
        <v>66.100270104478099</v>
      </c>
      <c r="G3140">
        <v>6.2152729226258296</v>
      </c>
      <c r="H3140">
        <v>19.904540187227798</v>
      </c>
      <c r="I3140">
        <v>4.0339061568297803</v>
      </c>
      <c r="J3140">
        <v>918.91491348553905</v>
      </c>
    </row>
    <row r="3141" spans="1:10">
      <c r="A3141" t="s">
        <v>327</v>
      </c>
      <c r="B3141" t="s">
        <v>141</v>
      </c>
      <c r="C3141" t="s">
        <v>360</v>
      </c>
      <c r="D3141" t="s">
        <v>356</v>
      </c>
      <c r="E3141">
        <v>221.14028136575999</v>
      </c>
      <c r="F3141">
        <v>67.218637334829907</v>
      </c>
      <c r="G3141">
        <v>6.3865092445790896</v>
      </c>
      <c r="H3141">
        <v>19.918542483299099</v>
      </c>
      <c r="I3141">
        <v>17.991052453938</v>
      </c>
      <c r="J3141">
        <v>1088.61015916473</v>
      </c>
    </row>
    <row r="3142" spans="1:10">
      <c r="A3142" t="s">
        <v>327</v>
      </c>
      <c r="B3142" t="s">
        <v>142</v>
      </c>
      <c r="C3142" t="s">
        <v>359</v>
      </c>
      <c r="D3142" t="s">
        <v>355</v>
      </c>
      <c r="E3142">
        <v>713.72703463447397</v>
      </c>
      <c r="F3142">
        <v>135.17928524695901</v>
      </c>
      <c r="G3142">
        <v>13.531773324619699</v>
      </c>
      <c r="H3142">
        <v>46.640468292150501</v>
      </c>
      <c r="I3142">
        <v>11.837742277719901</v>
      </c>
      <c r="J3142">
        <v>1417.23110784507</v>
      </c>
    </row>
    <row r="3143" spans="1:10">
      <c r="A3143" t="s">
        <v>327</v>
      </c>
      <c r="B3143" t="s">
        <v>142</v>
      </c>
      <c r="C3143" t="s">
        <v>359</v>
      </c>
      <c r="D3143" t="s">
        <v>356</v>
      </c>
      <c r="E3143">
        <v>713.72703463448204</v>
      </c>
      <c r="F3143">
        <v>135.79253221508901</v>
      </c>
      <c r="G3143">
        <v>13.807438619342999</v>
      </c>
      <c r="H3143">
        <v>46.656577200542102</v>
      </c>
      <c r="I3143">
        <v>32.677598667442197</v>
      </c>
      <c r="J3143">
        <v>1783.3844057031099</v>
      </c>
    </row>
    <row r="3144" spans="1:10">
      <c r="A3144" t="s">
        <v>327</v>
      </c>
      <c r="B3144" t="s">
        <v>142</v>
      </c>
      <c r="C3144" t="s">
        <v>360</v>
      </c>
      <c r="D3144" t="s">
        <v>355</v>
      </c>
      <c r="E3144">
        <v>371.82423856352801</v>
      </c>
      <c r="F3144">
        <v>70.735647145755607</v>
      </c>
      <c r="G3144">
        <v>5.1757969411327496</v>
      </c>
      <c r="H3144">
        <v>23.232209571691801</v>
      </c>
      <c r="I3144">
        <v>5.4021736280794102</v>
      </c>
      <c r="J3144">
        <v>817.09857002138597</v>
      </c>
    </row>
    <row r="3145" spans="1:10">
      <c r="A3145" t="s">
        <v>327</v>
      </c>
      <c r="B3145" t="s">
        <v>142</v>
      </c>
      <c r="C3145" t="s">
        <v>360</v>
      </c>
      <c r="D3145" t="s">
        <v>356</v>
      </c>
      <c r="E3145">
        <v>371.82423856354399</v>
      </c>
      <c r="F3145">
        <v>71.375263621173602</v>
      </c>
      <c r="G3145">
        <v>5.3808723389687696</v>
      </c>
      <c r="H3145">
        <v>23.2435430917809</v>
      </c>
      <c r="I3145">
        <v>12.0308705568095</v>
      </c>
      <c r="J3145">
        <v>999.42618540739602</v>
      </c>
    </row>
    <row r="3146" spans="1:10">
      <c r="A3146" t="s">
        <v>327</v>
      </c>
      <c r="B3146" t="s">
        <v>143</v>
      </c>
      <c r="C3146" t="s">
        <v>359</v>
      </c>
      <c r="D3146" t="s">
        <v>355</v>
      </c>
      <c r="E3146">
        <v>1452.6687630824499</v>
      </c>
      <c r="F3146">
        <v>109.93402163987</v>
      </c>
      <c r="G3146">
        <v>25.267055803458799</v>
      </c>
      <c r="H3146">
        <v>61.755185563521401</v>
      </c>
      <c r="I3146">
        <v>23.215454991156701</v>
      </c>
      <c r="J3146">
        <v>877.38567195364897</v>
      </c>
    </row>
    <row r="3147" spans="1:10">
      <c r="A3147" t="s">
        <v>327</v>
      </c>
      <c r="B3147" t="s">
        <v>143</v>
      </c>
      <c r="C3147" t="s">
        <v>359</v>
      </c>
      <c r="D3147" t="s">
        <v>356</v>
      </c>
      <c r="E3147">
        <v>1452.6687630824199</v>
      </c>
      <c r="F3147">
        <v>110.36733479204401</v>
      </c>
      <c r="G3147">
        <v>25.633720461946702</v>
      </c>
      <c r="H3147">
        <v>61.772714504292701</v>
      </c>
      <c r="I3147">
        <v>59.184931977910203</v>
      </c>
      <c r="J3147">
        <v>1180.63329011307</v>
      </c>
    </row>
    <row r="3148" spans="1:10">
      <c r="A3148" t="s">
        <v>327</v>
      </c>
      <c r="B3148" t="s">
        <v>143</v>
      </c>
      <c r="C3148" t="s">
        <v>360</v>
      </c>
      <c r="D3148" t="s">
        <v>355</v>
      </c>
      <c r="E3148">
        <v>1195.1853693795099</v>
      </c>
      <c r="F3148">
        <v>72.344055556696304</v>
      </c>
      <c r="G3148">
        <v>10.053157064541001</v>
      </c>
      <c r="H3148">
        <v>29.235503133935602</v>
      </c>
      <c r="I3148">
        <v>9.7880719930892006</v>
      </c>
      <c r="J3148">
        <v>655.55405899035895</v>
      </c>
    </row>
    <row r="3149" spans="1:10">
      <c r="A3149" t="s">
        <v>327</v>
      </c>
      <c r="B3149" t="s">
        <v>143</v>
      </c>
      <c r="C3149" t="s">
        <v>360</v>
      </c>
      <c r="D3149" t="s">
        <v>356</v>
      </c>
      <c r="E3149">
        <v>1195.1853693794901</v>
      </c>
      <c r="F3149">
        <v>73.140876983406699</v>
      </c>
      <c r="G3149">
        <v>10.321127772148801</v>
      </c>
      <c r="H3149">
        <v>29.249350236995699</v>
      </c>
      <c r="I3149">
        <v>23.2484817059146</v>
      </c>
      <c r="J3149">
        <v>843.57681256129604</v>
      </c>
    </row>
    <row r="3150" spans="1:10">
      <c r="A3150" t="s">
        <v>327</v>
      </c>
      <c r="B3150" t="s">
        <v>144</v>
      </c>
      <c r="C3150" t="s">
        <v>359</v>
      </c>
      <c r="D3150" t="s">
        <v>355</v>
      </c>
      <c r="E3150">
        <v>1193.7086345006201</v>
      </c>
      <c r="F3150">
        <v>105.751749672473</v>
      </c>
      <c r="G3150">
        <v>24.035369273858901</v>
      </c>
      <c r="H3150">
        <v>44.616116846673599</v>
      </c>
      <c r="I3150">
        <v>28.100482773596401</v>
      </c>
      <c r="J3150">
        <v>951.58900372322103</v>
      </c>
    </row>
    <row r="3151" spans="1:10">
      <c r="A3151" t="s">
        <v>327</v>
      </c>
      <c r="B3151" t="s">
        <v>144</v>
      </c>
      <c r="C3151" t="s">
        <v>359</v>
      </c>
      <c r="D3151" t="s">
        <v>356</v>
      </c>
      <c r="E3151">
        <v>1193.7086345006401</v>
      </c>
      <c r="F3151">
        <v>106.067719693754</v>
      </c>
      <c r="G3151">
        <v>24.325622166261699</v>
      </c>
      <c r="H3151">
        <v>44.630902734477601</v>
      </c>
      <c r="I3151">
        <v>49.532660648210403</v>
      </c>
      <c r="J3151">
        <v>1250.9742408376301</v>
      </c>
    </row>
    <row r="3152" spans="1:10">
      <c r="A3152" t="s">
        <v>327</v>
      </c>
      <c r="B3152" t="s">
        <v>144</v>
      </c>
      <c r="C3152" t="s">
        <v>360</v>
      </c>
      <c r="D3152" t="s">
        <v>355</v>
      </c>
      <c r="E3152">
        <v>1032.4259009213099</v>
      </c>
      <c r="F3152">
        <v>69.141723773644699</v>
      </c>
      <c r="G3152">
        <v>8.4797134589092291</v>
      </c>
      <c r="H3152">
        <v>20.172665378367999</v>
      </c>
      <c r="I3152">
        <v>9.8968977475968796</v>
      </c>
      <c r="J3152">
        <v>712.54170483176597</v>
      </c>
    </row>
    <row r="3153" spans="1:10">
      <c r="A3153" t="s">
        <v>327</v>
      </c>
      <c r="B3153" t="s">
        <v>144</v>
      </c>
      <c r="C3153" t="s">
        <v>360</v>
      </c>
      <c r="D3153" t="s">
        <v>356</v>
      </c>
      <c r="E3153">
        <v>1032.4259009213299</v>
      </c>
      <c r="F3153">
        <v>70.1276729986334</v>
      </c>
      <c r="G3153">
        <v>8.6767320831824204</v>
      </c>
      <c r="H3153">
        <v>20.183249654332599</v>
      </c>
      <c r="I3153">
        <v>17.756309947437298</v>
      </c>
      <c r="J3153">
        <v>896.46629405997999</v>
      </c>
    </row>
    <row r="3154" spans="1:10">
      <c r="A3154" t="s">
        <v>327</v>
      </c>
      <c r="B3154" t="s">
        <v>145</v>
      </c>
      <c r="C3154" t="s">
        <v>359</v>
      </c>
      <c r="D3154" t="s">
        <v>355</v>
      </c>
      <c r="E3154">
        <v>666.33876814154905</v>
      </c>
      <c r="F3154">
        <v>121.99947137148099</v>
      </c>
      <c r="G3154">
        <v>11.6786838918655</v>
      </c>
      <c r="H3154">
        <v>42.934306544085103</v>
      </c>
      <c r="I3154">
        <v>9.2728276440153596</v>
      </c>
      <c r="J3154">
        <v>1397.69888767307</v>
      </c>
    </row>
    <row r="3155" spans="1:10">
      <c r="A3155" t="s">
        <v>327</v>
      </c>
      <c r="B3155" t="s">
        <v>145</v>
      </c>
      <c r="C3155" t="s">
        <v>359</v>
      </c>
      <c r="D3155" t="s">
        <v>356</v>
      </c>
      <c r="E3155">
        <v>666.33876814157895</v>
      </c>
      <c r="F3155">
        <v>122.479938559413</v>
      </c>
      <c r="G3155">
        <v>11.967215320496599</v>
      </c>
      <c r="H3155">
        <v>42.949959781442701</v>
      </c>
      <c r="I3155">
        <v>29.403347701403799</v>
      </c>
      <c r="J3155">
        <v>1732.93673044873</v>
      </c>
    </row>
    <row r="3156" spans="1:10">
      <c r="A3156" t="s">
        <v>327</v>
      </c>
      <c r="B3156" t="s">
        <v>145</v>
      </c>
      <c r="C3156" t="s">
        <v>360</v>
      </c>
      <c r="D3156" t="s">
        <v>355</v>
      </c>
      <c r="E3156">
        <v>286.78384451186201</v>
      </c>
      <c r="F3156">
        <v>67.734863711229295</v>
      </c>
      <c r="G3156">
        <v>4.05097844011327</v>
      </c>
      <c r="H3156">
        <v>21.837211988984699</v>
      </c>
      <c r="I3156">
        <v>3.8919917261426198</v>
      </c>
      <c r="J3156">
        <v>916.90518746636303</v>
      </c>
    </row>
    <row r="3157" spans="1:10">
      <c r="A3157" t="s">
        <v>327</v>
      </c>
      <c r="B3157" t="s">
        <v>145</v>
      </c>
      <c r="C3157" t="s">
        <v>360</v>
      </c>
      <c r="D3157" t="s">
        <v>356</v>
      </c>
      <c r="E3157">
        <v>286.78384451188498</v>
      </c>
      <c r="F3157">
        <v>68.825995352169798</v>
      </c>
      <c r="G3157">
        <v>4.2329399420754301</v>
      </c>
      <c r="H3157">
        <v>21.8500263460223</v>
      </c>
      <c r="I3157">
        <v>10.082447962687</v>
      </c>
      <c r="J3157">
        <v>1090.8851413637601</v>
      </c>
    </row>
    <row r="3158" spans="1:10">
      <c r="A3158" t="s">
        <v>327</v>
      </c>
      <c r="B3158" t="s">
        <v>146</v>
      </c>
      <c r="C3158" t="s">
        <v>359</v>
      </c>
      <c r="D3158" t="s">
        <v>355</v>
      </c>
      <c r="E3158">
        <v>1795.2377493767001</v>
      </c>
      <c r="F3158">
        <v>250.919613296672</v>
      </c>
      <c r="G3158">
        <v>45.525735141893598</v>
      </c>
      <c r="H3158">
        <v>121.570672279974</v>
      </c>
      <c r="I3158">
        <v>41.166429487631497</v>
      </c>
      <c r="J3158">
        <v>2353.9602697699802</v>
      </c>
    </row>
    <row r="3159" spans="1:10">
      <c r="A3159" t="s">
        <v>327</v>
      </c>
      <c r="B3159" t="s">
        <v>146</v>
      </c>
      <c r="C3159" t="s">
        <v>359</v>
      </c>
      <c r="D3159" t="s">
        <v>356</v>
      </c>
      <c r="E3159">
        <v>1795.2377493766401</v>
      </c>
      <c r="F3159">
        <v>251.661148624449</v>
      </c>
      <c r="G3159">
        <v>46.416862404940197</v>
      </c>
      <c r="H3159">
        <v>121.62198606472499</v>
      </c>
      <c r="I3159">
        <v>171.41846891055499</v>
      </c>
      <c r="J3159">
        <v>3035.82875133571</v>
      </c>
    </row>
    <row r="3160" spans="1:10">
      <c r="A3160" t="s">
        <v>327</v>
      </c>
      <c r="B3160" t="s">
        <v>146</v>
      </c>
      <c r="C3160" t="s">
        <v>360</v>
      </c>
      <c r="D3160" t="s">
        <v>355</v>
      </c>
      <c r="E3160">
        <v>1695.0596571818101</v>
      </c>
      <c r="F3160">
        <v>166.27365904283101</v>
      </c>
      <c r="G3160">
        <v>17.436133863641501</v>
      </c>
      <c r="H3160">
        <v>69.535760143741996</v>
      </c>
      <c r="I3160">
        <v>15.206240673996</v>
      </c>
      <c r="J3160">
        <v>1750.92209054404</v>
      </c>
    </row>
    <row r="3161" spans="1:10">
      <c r="A3161" t="s">
        <v>327</v>
      </c>
      <c r="B3161" t="s">
        <v>146</v>
      </c>
      <c r="C3161" t="s">
        <v>360</v>
      </c>
      <c r="D3161" t="s">
        <v>356</v>
      </c>
      <c r="E3161">
        <v>1695.05965718175</v>
      </c>
      <c r="F3161">
        <v>167.60828870678799</v>
      </c>
      <c r="G3161">
        <v>17.783608445984601</v>
      </c>
      <c r="H3161">
        <v>69.578665869013705</v>
      </c>
      <c r="I3161">
        <v>64.407103639942306</v>
      </c>
      <c r="J3161">
        <v>2175.34742010738</v>
      </c>
    </row>
    <row r="3162" spans="1:10">
      <c r="A3162" t="s">
        <v>327</v>
      </c>
      <c r="B3162" t="s">
        <v>147</v>
      </c>
      <c r="C3162" t="s">
        <v>359</v>
      </c>
      <c r="D3162" t="s">
        <v>355</v>
      </c>
      <c r="E3162">
        <v>1134.8753218684401</v>
      </c>
      <c r="F3162">
        <v>204.11613435933401</v>
      </c>
      <c r="G3162">
        <v>43.684609580713698</v>
      </c>
      <c r="H3162">
        <v>74.420552103546399</v>
      </c>
      <c r="I3162">
        <v>34.222741968078097</v>
      </c>
      <c r="J3162">
        <v>670.66105074313703</v>
      </c>
    </row>
    <row r="3163" spans="1:10">
      <c r="A3163" t="s">
        <v>327</v>
      </c>
      <c r="B3163" t="s">
        <v>147</v>
      </c>
      <c r="C3163" t="s">
        <v>359</v>
      </c>
      <c r="D3163" t="s">
        <v>356</v>
      </c>
      <c r="E3163">
        <v>1134.8753218683801</v>
      </c>
      <c r="F3163">
        <v>204.55122385285799</v>
      </c>
      <c r="G3163">
        <v>44.126429250249302</v>
      </c>
      <c r="H3163">
        <v>74.439202796761506</v>
      </c>
      <c r="I3163">
        <v>109.63657279422</v>
      </c>
      <c r="J3163">
        <v>1243.49699428862</v>
      </c>
    </row>
    <row r="3164" spans="1:10">
      <c r="A3164" t="s">
        <v>327</v>
      </c>
      <c r="B3164" t="s">
        <v>147</v>
      </c>
      <c r="C3164" t="s">
        <v>360</v>
      </c>
      <c r="D3164" t="s">
        <v>355</v>
      </c>
      <c r="E3164">
        <v>1118.1991221901201</v>
      </c>
      <c r="F3164">
        <v>150.69568488236999</v>
      </c>
      <c r="G3164">
        <v>15.6879544137267</v>
      </c>
      <c r="H3164">
        <v>40.830017437431103</v>
      </c>
      <c r="I3164">
        <v>13.656940920112399</v>
      </c>
      <c r="J3164">
        <v>499.22014264275799</v>
      </c>
    </row>
    <row r="3165" spans="1:10">
      <c r="A3165" t="s">
        <v>327</v>
      </c>
      <c r="B3165" t="s">
        <v>147</v>
      </c>
      <c r="C3165" t="s">
        <v>360</v>
      </c>
      <c r="D3165" t="s">
        <v>356</v>
      </c>
      <c r="E3165">
        <v>1118.1991221900701</v>
      </c>
      <c r="F3165">
        <v>151.50818380589001</v>
      </c>
      <c r="G3165">
        <v>15.834877674210301</v>
      </c>
      <c r="H3165">
        <v>40.844146249244403</v>
      </c>
      <c r="I3165">
        <v>38.687420531759798</v>
      </c>
      <c r="J3165">
        <v>901.44376630260001</v>
      </c>
    </row>
    <row r="3166" spans="1:10">
      <c r="A3166" t="s">
        <v>327</v>
      </c>
      <c r="B3166" t="s">
        <v>148</v>
      </c>
      <c r="C3166" t="s">
        <v>359</v>
      </c>
      <c r="D3166" t="s">
        <v>355</v>
      </c>
      <c r="E3166">
        <v>1698.5679186610901</v>
      </c>
      <c r="F3166">
        <v>100.378018920169</v>
      </c>
      <c r="G3166">
        <v>40.890386296713601</v>
      </c>
      <c r="H3166">
        <v>24.048122913178901</v>
      </c>
      <c r="I3166">
        <v>49.985475339595801</v>
      </c>
      <c r="J3166">
        <v>191.624997133607</v>
      </c>
    </row>
    <row r="3167" spans="1:10">
      <c r="A3167" t="s">
        <v>327</v>
      </c>
      <c r="B3167" t="s">
        <v>148</v>
      </c>
      <c r="C3167" t="s">
        <v>359</v>
      </c>
      <c r="D3167" t="s">
        <v>356</v>
      </c>
      <c r="E3167">
        <v>1698.5679186610701</v>
      </c>
      <c r="F3167">
        <v>100.65144741405101</v>
      </c>
      <c r="G3167">
        <v>41.219316597427799</v>
      </c>
      <c r="H3167">
        <v>24.059283393055001</v>
      </c>
      <c r="I3167">
        <v>81.862840806841405</v>
      </c>
      <c r="J3167">
        <v>436.56652698071099</v>
      </c>
    </row>
    <row r="3168" spans="1:10">
      <c r="A3168" t="s">
        <v>327</v>
      </c>
      <c r="B3168" t="s">
        <v>148</v>
      </c>
      <c r="C3168" t="s">
        <v>360</v>
      </c>
      <c r="D3168" t="s">
        <v>355</v>
      </c>
      <c r="E3168">
        <v>2820.55578884435</v>
      </c>
      <c r="F3168">
        <v>148.665963999084</v>
      </c>
      <c r="G3168">
        <v>16.418919196704898</v>
      </c>
      <c r="H3168">
        <v>12.5443034010998</v>
      </c>
      <c r="I3168">
        <v>21.162670642875199</v>
      </c>
      <c r="J3168">
        <v>250.83534315262801</v>
      </c>
    </row>
    <row r="3169" spans="1:10">
      <c r="A3169" t="s">
        <v>327</v>
      </c>
      <c r="B3169" t="s">
        <v>148</v>
      </c>
      <c r="C3169" t="s">
        <v>360</v>
      </c>
      <c r="D3169" t="s">
        <v>356</v>
      </c>
      <c r="E3169">
        <v>2820.55578884432</v>
      </c>
      <c r="F3169">
        <v>149.36380507216899</v>
      </c>
      <c r="G3169">
        <v>16.547812997820898</v>
      </c>
      <c r="H3169">
        <v>12.5559588366865</v>
      </c>
      <c r="I3169">
        <v>31.882636516213701</v>
      </c>
      <c r="J3169">
        <v>615.64745583455704</v>
      </c>
    </row>
    <row r="3170" spans="1:10">
      <c r="A3170" t="s">
        <v>327</v>
      </c>
      <c r="B3170" t="s">
        <v>149</v>
      </c>
      <c r="C3170" t="s">
        <v>359</v>
      </c>
      <c r="D3170" t="s">
        <v>355</v>
      </c>
      <c r="E3170">
        <v>893.36825711358199</v>
      </c>
      <c r="F3170">
        <v>41.124228561372199</v>
      </c>
      <c r="G3170">
        <v>89.252878353734005</v>
      </c>
      <c r="H3170">
        <v>24.9928247848291</v>
      </c>
      <c r="I3170">
        <v>127.130822228274</v>
      </c>
      <c r="J3170">
        <v>140.43047343233599</v>
      </c>
    </row>
    <row r="3171" spans="1:10">
      <c r="A3171" t="s">
        <v>327</v>
      </c>
      <c r="B3171" t="s">
        <v>149</v>
      </c>
      <c r="C3171" t="s">
        <v>359</v>
      </c>
      <c r="D3171" t="s">
        <v>356</v>
      </c>
      <c r="E3171">
        <v>893.36825711357505</v>
      </c>
      <c r="F3171">
        <v>41.388572228499498</v>
      </c>
      <c r="G3171">
        <v>89.560746005888305</v>
      </c>
      <c r="H3171">
        <v>24.9917974876446</v>
      </c>
      <c r="I3171">
        <v>159.08272961262901</v>
      </c>
      <c r="J3171">
        <v>220.892445097299</v>
      </c>
    </row>
    <row r="3172" spans="1:10">
      <c r="A3172" t="s">
        <v>327</v>
      </c>
      <c r="B3172" t="s">
        <v>149</v>
      </c>
      <c r="C3172" t="s">
        <v>360</v>
      </c>
      <c r="D3172" t="s">
        <v>355</v>
      </c>
      <c r="E3172">
        <v>2514.0005731112701</v>
      </c>
      <c r="F3172">
        <v>116.882960999809</v>
      </c>
      <c r="G3172">
        <v>32.888696670154303</v>
      </c>
      <c r="H3172">
        <v>15.136838900878301</v>
      </c>
      <c r="I3172">
        <v>47.170267800676598</v>
      </c>
      <c r="J3172">
        <v>256.97409409852901</v>
      </c>
    </row>
    <row r="3173" spans="1:10">
      <c r="A3173" t="s">
        <v>327</v>
      </c>
      <c r="B3173" t="s">
        <v>149</v>
      </c>
      <c r="C3173" t="s">
        <v>360</v>
      </c>
      <c r="D3173" t="s">
        <v>356</v>
      </c>
      <c r="E3173">
        <v>2514.0005731112401</v>
      </c>
      <c r="F3173">
        <v>117.641902798484</v>
      </c>
      <c r="G3173">
        <v>33.018712480049899</v>
      </c>
      <c r="H3173">
        <v>15.1463746741939</v>
      </c>
      <c r="I3173">
        <v>58.338869674239</v>
      </c>
      <c r="J3173">
        <v>542.10356049536495</v>
      </c>
    </row>
    <row r="3174" spans="1:10">
      <c r="A3174" t="s">
        <v>327</v>
      </c>
      <c r="B3174" t="s">
        <v>150</v>
      </c>
      <c r="C3174" t="s">
        <v>359</v>
      </c>
      <c r="D3174" t="s">
        <v>355</v>
      </c>
      <c r="E3174">
        <v>1751.9588921960201</v>
      </c>
      <c r="F3174">
        <v>142.64071329833899</v>
      </c>
      <c r="G3174">
        <v>56.831066772022702</v>
      </c>
      <c r="H3174">
        <v>13.430495323562001</v>
      </c>
      <c r="I3174">
        <v>75.154142920503304</v>
      </c>
      <c r="J3174">
        <v>275.58396851547099</v>
      </c>
    </row>
    <row r="3175" spans="1:10">
      <c r="A3175" t="s">
        <v>327</v>
      </c>
      <c r="B3175" t="s">
        <v>150</v>
      </c>
      <c r="C3175" t="s">
        <v>359</v>
      </c>
      <c r="D3175" t="s">
        <v>356</v>
      </c>
      <c r="E3175">
        <v>1751.9588921959901</v>
      </c>
      <c r="F3175">
        <v>142.81806035389101</v>
      </c>
      <c r="G3175">
        <v>57.126128862827699</v>
      </c>
      <c r="H3175">
        <v>13.445938921765901</v>
      </c>
      <c r="I3175">
        <v>107.38534999996</v>
      </c>
      <c r="J3175">
        <v>685.08505513009004</v>
      </c>
    </row>
    <row r="3176" spans="1:10">
      <c r="A3176" t="s">
        <v>327</v>
      </c>
      <c r="B3176" t="s">
        <v>150</v>
      </c>
      <c r="C3176" t="s">
        <v>360</v>
      </c>
      <c r="D3176" t="s">
        <v>355</v>
      </c>
      <c r="E3176">
        <v>3385.4480269260298</v>
      </c>
      <c r="F3176">
        <v>174.18958682183799</v>
      </c>
      <c r="G3176">
        <v>22.109556063947299</v>
      </c>
      <c r="H3176">
        <v>10.416156380156799</v>
      </c>
      <c r="I3176">
        <v>30.0626837449602</v>
      </c>
      <c r="J3176">
        <v>288.16492022339798</v>
      </c>
    </row>
    <row r="3177" spans="1:10">
      <c r="A3177" t="s">
        <v>327</v>
      </c>
      <c r="B3177" t="s">
        <v>150</v>
      </c>
      <c r="C3177" t="s">
        <v>360</v>
      </c>
      <c r="D3177" t="s">
        <v>356</v>
      </c>
      <c r="E3177">
        <v>3385.4480269259702</v>
      </c>
      <c r="F3177">
        <v>174.98801161708599</v>
      </c>
      <c r="G3177">
        <v>22.190680060338199</v>
      </c>
      <c r="H3177">
        <v>10.422864381018201</v>
      </c>
      <c r="I3177">
        <v>40.976817327637598</v>
      </c>
      <c r="J3177">
        <v>734.69553850948398</v>
      </c>
    </row>
    <row r="3178" spans="1:10">
      <c r="A3178" t="s">
        <v>327</v>
      </c>
      <c r="B3178" t="s">
        <v>151</v>
      </c>
      <c r="C3178" t="s">
        <v>359</v>
      </c>
      <c r="D3178" t="s">
        <v>355</v>
      </c>
      <c r="E3178">
        <v>2167.89337123224</v>
      </c>
      <c r="F3178">
        <v>194.60229198961699</v>
      </c>
      <c r="G3178">
        <v>44.478781177187102</v>
      </c>
      <c r="H3178">
        <v>31.739166711121801</v>
      </c>
      <c r="I3178">
        <v>55.197428825593903</v>
      </c>
      <c r="J3178">
        <v>611.58889462352397</v>
      </c>
    </row>
    <row r="3179" spans="1:10">
      <c r="A3179" t="s">
        <v>327</v>
      </c>
      <c r="B3179" t="s">
        <v>151</v>
      </c>
      <c r="C3179" t="s">
        <v>359</v>
      </c>
      <c r="D3179" t="s">
        <v>356</v>
      </c>
      <c r="E3179">
        <v>2167.8933712322</v>
      </c>
      <c r="F3179">
        <v>194.858472112101</v>
      </c>
      <c r="G3179">
        <v>44.819477639112598</v>
      </c>
      <c r="H3179">
        <v>31.753352997316</v>
      </c>
      <c r="I3179">
        <v>88.026054034114296</v>
      </c>
      <c r="J3179">
        <v>1177.3749628773801</v>
      </c>
    </row>
    <row r="3180" spans="1:10">
      <c r="A3180" t="s">
        <v>327</v>
      </c>
      <c r="B3180" t="s">
        <v>151</v>
      </c>
      <c r="C3180" t="s">
        <v>360</v>
      </c>
      <c r="D3180" t="s">
        <v>355</v>
      </c>
      <c r="E3180">
        <v>1669.8698593905799</v>
      </c>
      <c r="F3180">
        <v>137.61424567861599</v>
      </c>
      <c r="G3180">
        <v>17.049578466375099</v>
      </c>
      <c r="H3180">
        <v>20.6333980826467</v>
      </c>
      <c r="I3180">
        <v>22.245427174624499</v>
      </c>
      <c r="J3180">
        <v>467.57404277314799</v>
      </c>
    </row>
    <row r="3181" spans="1:10">
      <c r="A3181" t="s">
        <v>327</v>
      </c>
      <c r="B3181" t="s">
        <v>151</v>
      </c>
      <c r="C3181" t="s">
        <v>360</v>
      </c>
      <c r="D3181" t="s">
        <v>356</v>
      </c>
      <c r="E3181">
        <v>1669.8698593905301</v>
      </c>
      <c r="F3181">
        <v>138.453407538102</v>
      </c>
      <c r="G3181">
        <v>17.197311829322299</v>
      </c>
      <c r="H3181">
        <v>20.646162292095202</v>
      </c>
      <c r="I3181">
        <v>32.853448561494801</v>
      </c>
      <c r="J3181">
        <v>845.80919046437805</v>
      </c>
    </row>
    <row r="3182" spans="1:10">
      <c r="A3182" t="s">
        <v>327</v>
      </c>
      <c r="B3182" t="s">
        <v>152</v>
      </c>
      <c r="C3182" t="s">
        <v>359</v>
      </c>
      <c r="D3182" t="s">
        <v>355</v>
      </c>
      <c r="E3182">
        <v>1569.77783504626</v>
      </c>
      <c r="F3182">
        <v>174.77131769954599</v>
      </c>
      <c r="G3182">
        <v>41.849101313351802</v>
      </c>
      <c r="H3182">
        <v>27.468144889753901</v>
      </c>
      <c r="I3182">
        <v>53.324376518305101</v>
      </c>
      <c r="J3182">
        <v>474.18099105158899</v>
      </c>
    </row>
    <row r="3183" spans="1:10">
      <c r="A3183" t="s">
        <v>327</v>
      </c>
      <c r="B3183" t="s">
        <v>152</v>
      </c>
      <c r="C3183" t="s">
        <v>359</v>
      </c>
      <c r="D3183" t="s">
        <v>356</v>
      </c>
      <c r="E3183">
        <v>1569.77783504629</v>
      </c>
      <c r="F3183">
        <v>175.090092283437</v>
      </c>
      <c r="G3183">
        <v>42.137074618138001</v>
      </c>
      <c r="H3183">
        <v>27.4828430422974</v>
      </c>
      <c r="I3183">
        <v>81.260123406494102</v>
      </c>
      <c r="J3183">
        <v>964.472278078165</v>
      </c>
    </row>
    <row r="3184" spans="1:10">
      <c r="A3184" t="s">
        <v>327</v>
      </c>
      <c r="B3184" t="s">
        <v>152</v>
      </c>
      <c r="C3184" t="s">
        <v>360</v>
      </c>
      <c r="D3184" t="s">
        <v>355</v>
      </c>
      <c r="E3184">
        <v>1129.4259438853001</v>
      </c>
      <c r="F3184">
        <v>126.747369820076</v>
      </c>
      <c r="G3184">
        <v>14.456925452438499</v>
      </c>
      <c r="H3184">
        <v>16.864656735289199</v>
      </c>
      <c r="I3184">
        <v>18.584558690710299</v>
      </c>
      <c r="J3184">
        <v>358.67591799027502</v>
      </c>
    </row>
    <row r="3185" spans="1:10">
      <c r="A3185" t="s">
        <v>327</v>
      </c>
      <c r="B3185" t="s">
        <v>152</v>
      </c>
      <c r="C3185" t="s">
        <v>360</v>
      </c>
      <c r="D3185" t="s">
        <v>356</v>
      </c>
      <c r="E3185">
        <v>1129.4259438853301</v>
      </c>
      <c r="F3185">
        <v>127.354845585064</v>
      </c>
      <c r="G3185">
        <v>14.576850280337601</v>
      </c>
      <c r="H3185">
        <v>16.876630864834102</v>
      </c>
      <c r="I3185">
        <v>27.982189227807901</v>
      </c>
      <c r="J3185">
        <v>695.60950527236605</v>
      </c>
    </row>
    <row r="3186" spans="1:10">
      <c r="A3186" t="s">
        <v>327</v>
      </c>
      <c r="B3186" t="s">
        <v>153</v>
      </c>
      <c r="C3186" t="s">
        <v>359</v>
      </c>
      <c r="D3186" t="s">
        <v>355</v>
      </c>
      <c r="E3186">
        <v>835.97819926166096</v>
      </c>
      <c r="F3186">
        <v>166.48053611772499</v>
      </c>
      <c r="G3186">
        <v>39.5571368856899</v>
      </c>
      <c r="H3186">
        <v>41.124595091196298</v>
      </c>
      <c r="I3186">
        <v>50.1431614560436</v>
      </c>
      <c r="J3186">
        <v>653.37491076867605</v>
      </c>
    </row>
    <row r="3187" spans="1:10">
      <c r="A3187" t="s">
        <v>327</v>
      </c>
      <c r="B3187" t="s">
        <v>153</v>
      </c>
      <c r="C3187" t="s">
        <v>359</v>
      </c>
      <c r="D3187" t="s">
        <v>356</v>
      </c>
      <c r="E3187">
        <v>835.978199261687</v>
      </c>
      <c r="F3187">
        <v>166.75307829437199</v>
      </c>
      <c r="G3187">
        <v>39.873620551423798</v>
      </c>
      <c r="H3187">
        <v>41.137475118182998</v>
      </c>
      <c r="I3187">
        <v>77.220335569940801</v>
      </c>
      <c r="J3187">
        <v>1134.78779883677</v>
      </c>
    </row>
    <row r="3188" spans="1:10">
      <c r="A3188" t="s">
        <v>327</v>
      </c>
      <c r="B3188" t="s">
        <v>153</v>
      </c>
      <c r="C3188" t="s">
        <v>360</v>
      </c>
      <c r="D3188" t="s">
        <v>355</v>
      </c>
      <c r="E3188">
        <v>872.39691213734898</v>
      </c>
      <c r="F3188">
        <v>125.7561807315</v>
      </c>
      <c r="G3188">
        <v>16.3451994016147</v>
      </c>
      <c r="H3188">
        <v>19.5164659466394</v>
      </c>
      <c r="I3188">
        <v>22.339681692586201</v>
      </c>
      <c r="J3188">
        <v>484.57084697260302</v>
      </c>
    </row>
    <row r="3189" spans="1:10">
      <c r="A3189" t="s">
        <v>327</v>
      </c>
      <c r="B3189" t="s">
        <v>153</v>
      </c>
      <c r="C3189" t="s">
        <v>360</v>
      </c>
      <c r="D3189" t="s">
        <v>356</v>
      </c>
      <c r="E3189">
        <v>872.39691213738104</v>
      </c>
      <c r="F3189">
        <v>126.62500819855801</v>
      </c>
      <c r="G3189">
        <v>16.5283876800891</v>
      </c>
      <c r="H3189">
        <v>19.526317626266501</v>
      </c>
      <c r="I3189">
        <v>30.5031013434272</v>
      </c>
      <c r="J3189">
        <v>827.81796225116602</v>
      </c>
    </row>
    <row r="3190" spans="1:10">
      <c r="A3190" t="s">
        <v>327</v>
      </c>
      <c r="B3190" t="s">
        <v>154</v>
      </c>
      <c r="C3190" t="s">
        <v>359</v>
      </c>
      <c r="D3190" t="s">
        <v>355</v>
      </c>
      <c r="E3190">
        <v>677.37878155817396</v>
      </c>
      <c r="F3190">
        <v>162.675326760882</v>
      </c>
      <c r="G3190">
        <v>22.258275719432</v>
      </c>
      <c r="H3190">
        <v>20.210780537341801</v>
      </c>
      <c r="I3190">
        <v>21.342495072055499</v>
      </c>
      <c r="J3190">
        <v>1947.8457341988701</v>
      </c>
    </row>
    <row r="3191" spans="1:10">
      <c r="A3191" t="s">
        <v>327</v>
      </c>
      <c r="B3191" t="s">
        <v>154</v>
      </c>
      <c r="C3191" t="s">
        <v>359</v>
      </c>
      <c r="D3191" t="s">
        <v>356</v>
      </c>
      <c r="E3191">
        <v>677.37878155824899</v>
      </c>
      <c r="F3191">
        <v>163.27898522760401</v>
      </c>
      <c r="G3191">
        <v>22.655990207086599</v>
      </c>
      <c r="H3191">
        <v>20.231898215870299</v>
      </c>
      <c r="I3191">
        <v>51.1698639568964</v>
      </c>
      <c r="J3191">
        <v>2379.8106560552901</v>
      </c>
    </row>
    <row r="3192" spans="1:10">
      <c r="A3192" t="s">
        <v>327</v>
      </c>
      <c r="B3192" t="s">
        <v>154</v>
      </c>
      <c r="C3192" t="s">
        <v>360</v>
      </c>
      <c r="D3192" t="s">
        <v>355</v>
      </c>
      <c r="E3192">
        <v>245.89725291170399</v>
      </c>
      <c r="F3192">
        <v>60.066606931942403</v>
      </c>
      <c r="G3192">
        <v>13.3077635651319</v>
      </c>
      <c r="H3192">
        <v>14.624723505393399</v>
      </c>
      <c r="I3192">
        <v>13.2118895035777</v>
      </c>
      <c r="J3192">
        <v>685.066543164584</v>
      </c>
    </row>
    <row r="3193" spans="1:10">
      <c r="A3193" t="s">
        <v>327</v>
      </c>
      <c r="B3193" t="s">
        <v>154</v>
      </c>
      <c r="C3193" t="s">
        <v>360</v>
      </c>
      <c r="D3193" t="s">
        <v>356</v>
      </c>
      <c r="E3193">
        <v>245.89725291172999</v>
      </c>
      <c r="F3193">
        <v>60.324623813072201</v>
      </c>
      <c r="G3193">
        <v>13.816165002522601</v>
      </c>
      <c r="H3193">
        <v>14.643362214300801</v>
      </c>
      <c r="I3193">
        <v>30.4714073628733</v>
      </c>
      <c r="J3193">
        <v>840.18477647788598</v>
      </c>
    </row>
    <row r="3194" spans="1:10">
      <c r="A3194" t="s">
        <v>327</v>
      </c>
      <c r="B3194" t="s">
        <v>155</v>
      </c>
      <c r="C3194" t="s">
        <v>359</v>
      </c>
      <c r="D3194" t="s">
        <v>355</v>
      </c>
      <c r="E3194">
        <v>481.58907645148003</v>
      </c>
      <c r="F3194">
        <v>159.10320336183199</v>
      </c>
      <c r="G3194">
        <v>20.264154957221901</v>
      </c>
      <c r="H3194">
        <v>40.074247176062499</v>
      </c>
      <c r="I3194">
        <v>18.148755540827299</v>
      </c>
      <c r="J3194">
        <v>1798.1888545828899</v>
      </c>
    </row>
    <row r="3195" spans="1:10">
      <c r="A3195" t="s">
        <v>327</v>
      </c>
      <c r="B3195" t="s">
        <v>155</v>
      </c>
      <c r="C3195" t="s">
        <v>359</v>
      </c>
      <c r="D3195" t="s">
        <v>356</v>
      </c>
      <c r="E3195">
        <v>481.58907645151697</v>
      </c>
      <c r="F3195">
        <v>159.66237144629</v>
      </c>
      <c r="G3195">
        <v>20.678099336125602</v>
      </c>
      <c r="H3195">
        <v>40.092044417421498</v>
      </c>
      <c r="I3195">
        <v>48.145848826554101</v>
      </c>
      <c r="J3195">
        <v>2224.3363655234998</v>
      </c>
    </row>
    <row r="3196" spans="1:10">
      <c r="A3196" t="s">
        <v>327</v>
      </c>
      <c r="B3196" t="s">
        <v>155</v>
      </c>
      <c r="C3196" t="s">
        <v>360</v>
      </c>
      <c r="D3196" t="s">
        <v>355</v>
      </c>
      <c r="E3196">
        <v>172.48876514426601</v>
      </c>
      <c r="F3196">
        <v>59.603395608906503</v>
      </c>
      <c r="G3196">
        <v>12.8188265455994</v>
      </c>
      <c r="H3196">
        <v>18.997202341173299</v>
      </c>
      <c r="I3196">
        <v>12.3353739040456</v>
      </c>
      <c r="J3196">
        <v>623.43596635147105</v>
      </c>
    </row>
    <row r="3197" spans="1:10">
      <c r="A3197" t="s">
        <v>327</v>
      </c>
      <c r="B3197" t="s">
        <v>155</v>
      </c>
      <c r="C3197" t="s">
        <v>360</v>
      </c>
      <c r="D3197" t="s">
        <v>356</v>
      </c>
      <c r="E3197">
        <v>172.48876514427999</v>
      </c>
      <c r="F3197">
        <v>59.862681999910997</v>
      </c>
      <c r="G3197">
        <v>13.338939942259699</v>
      </c>
      <c r="H3197">
        <v>19.011679586376498</v>
      </c>
      <c r="I3197">
        <v>29.836458877452799</v>
      </c>
      <c r="J3197">
        <v>777.71358847422403</v>
      </c>
    </row>
    <row r="3198" spans="1:10">
      <c r="A3198" t="s">
        <v>327</v>
      </c>
      <c r="B3198" t="s">
        <v>156</v>
      </c>
      <c r="C3198" t="s">
        <v>359</v>
      </c>
      <c r="D3198" t="s">
        <v>355</v>
      </c>
      <c r="E3198">
        <v>1110.98082200662</v>
      </c>
      <c r="F3198">
        <v>175.04975829598899</v>
      </c>
      <c r="G3198">
        <v>17.3725139884424</v>
      </c>
      <c r="H3198">
        <v>22.1870342647325</v>
      </c>
      <c r="I3198">
        <v>14.271907691203401</v>
      </c>
      <c r="J3198">
        <v>1929.4509628114899</v>
      </c>
    </row>
    <row r="3199" spans="1:10">
      <c r="A3199" t="s">
        <v>327</v>
      </c>
      <c r="B3199" t="s">
        <v>156</v>
      </c>
      <c r="C3199" t="s">
        <v>359</v>
      </c>
      <c r="D3199" t="s">
        <v>356</v>
      </c>
      <c r="E3199">
        <v>1110.98082200657</v>
      </c>
      <c r="F3199">
        <v>175.64174951549001</v>
      </c>
      <c r="G3199">
        <v>17.664755101966001</v>
      </c>
      <c r="H3199">
        <v>22.208142920335298</v>
      </c>
      <c r="I3199">
        <v>42.767091518697796</v>
      </c>
      <c r="J3199">
        <v>2397.6115398043999</v>
      </c>
    </row>
    <row r="3200" spans="1:10">
      <c r="A3200" t="s">
        <v>327</v>
      </c>
      <c r="B3200" t="s">
        <v>156</v>
      </c>
      <c r="C3200" t="s">
        <v>360</v>
      </c>
      <c r="D3200" t="s">
        <v>355</v>
      </c>
      <c r="E3200">
        <v>436.635803615231</v>
      </c>
      <c r="F3200">
        <v>64.925354798357304</v>
      </c>
      <c r="G3200">
        <v>9.5812594563074391</v>
      </c>
      <c r="H3200">
        <v>14.5282612799702</v>
      </c>
      <c r="I3200">
        <v>7.0271600866271804</v>
      </c>
      <c r="J3200">
        <v>677.98288872846103</v>
      </c>
    </row>
    <row r="3201" spans="1:10">
      <c r="A3201" t="s">
        <v>327</v>
      </c>
      <c r="B3201" t="s">
        <v>156</v>
      </c>
      <c r="C3201" t="s">
        <v>360</v>
      </c>
      <c r="D3201" t="s">
        <v>356</v>
      </c>
      <c r="E3201">
        <v>436.635803615214</v>
      </c>
      <c r="F3201">
        <v>65.181209836554899</v>
      </c>
      <c r="G3201">
        <v>10.3248787538279</v>
      </c>
      <c r="H3201">
        <v>14.543967822064401</v>
      </c>
      <c r="I3201">
        <v>25.4758764017221</v>
      </c>
      <c r="J3201">
        <v>847.08935563531202</v>
      </c>
    </row>
    <row r="3202" spans="1:10">
      <c r="A3202" t="s">
        <v>327</v>
      </c>
      <c r="B3202" t="s">
        <v>157</v>
      </c>
      <c r="C3202" t="s">
        <v>359</v>
      </c>
      <c r="D3202" t="s">
        <v>355</v>
      </c>
      <c r="E3202">
        <v>1277.0292395740801</v>
      </c>
      <c r="F3202">
        <v>169.26243132764901</v>
      </c>
      <c r="G3202">
        <v>9.3774900826168999</v>
      </c>
      <c r="H3202">
        <v>42.2756581042064</v>
      </c>
      <c r="I3202">
        <v>5.4080533750910096</v>
      </c>
      <c r="J3202">
        <v>1782.4178114044601</v>
      </c>
    </row>
    <row r="3203" spans="1:10">
      <c r="A3203" t="s">
        <v>327</v>
      </c>
      <c r="B3203" t="s">
        <v>157</v>
      </c>
      <c r="C3203" t="s">
        <v>359</v>
      </c>
      <c r="D3203" t="s">
        <v>356</v>
      </c>
      <c r="E3203">
        <v>1277.0292395740501</v>
      </c>
      <c r="F3203">
        <v>169.81213656673401</v>
      </c>
      <c r="G3203">
        <v>9.7188824072806401</v>
      </c>
      <c r="H3203">
        <v>42.294042580055297</v>
      </c>
      <c r="I3203">
        <v>29.867024190542899</v>
      </c>
      <c r="J3203">
        <v>2239.4328923962198</v>
      </c>
    </row>
    <row r="3204" spans="1:10">
      <c r="A3204" t="s">
        <v>327</v>
      </c>
      <c r="B3204" t="s">
        <v>157</v>
      </c>
      <c r="C3204" t="s">
        <v>360</v>
      </c>
      <c r="D3204" t="s">
        <v>355</v>
      </c>
      <c r="E3204">
        <v>450.74579274003003</v>
      </c>
      <c r="F3204">
        <v>62.414126600324003</v>
      </c>
      <c r="G3204">
        <v>8.3879656394578799</v>
      </c>
      <c r="H3204">
        <v>19.401315482948501</v>
      </c>
      <c r="I3204">
        <v>5.49904460890499</v>
      </c>
      <c r="J3204">
        <v>618.87645227970904</v>
      </c>
    </row>
    <row r="3205" spans="1:10">
      <c r="A3205" t="s">
        <v>327</v>
      </c>
      <c r="B3205" t="s">
        <v>157</v>
      </c>
      <c r="C3205" t="s">
        <v>360</v>
      </c>
      <c r="D3205" t="s">
        <v>356</v>
      </c>
      <c r="E3205">
        <v>450.745792740019</v>
      </c>
      <c r="F3205">
        <v>62.663351623325497</v>
      </c>
      <c r="G3205">
        <v>9.2437415772551397</v>
      </c>
      <c r="H3205">
        <v>19.412847196130301</v>
      </c>
      <c r="I3205">
        <v>23.6100149439444</v>
      </c>
      <c r="J3205">
        <v>782.12368854058104</v>
      </c>
    </row>
    <row r="3206" spans="1:10">
      <c r="A3206" t="s">
        <v>327</v>
      </c>
      <c r="B3206" t="s">
        <v>158</v>
      </c>
      <c r="C3206" t="s">
        <v>359</v>
      </c>
      <c r="D3206" t="s">
        <v>355</v>
      </c>
      <c r="E3206">
        <v>11745.5273178187</v>
      </c>
      <c r="F3206">
        <v>3846.1776759632498</v>
      </c>
      <c r="G3206">
        <v>3090.12686589134</v>
      </c>
      <c r="H3206">
        <v>7767.4156011924697</v>
      </c>
      <c r="I3206">
        <v>52325.530056108699</v>
      </c>
      <c r="J3206">
        <v>68655.592528291294</v>
      </c>
    </row>
    <row r="3207" spans="1:10">
      <c r="A3207" t="s">
        <v>327</v>
      </c>
      <c r="B3207" t="s">
        <v>158</v>
      </c>
      <c r="C3207" t="s">
        <v>359</v>
      </c>
      <c r="D3207" t="s">
        <v>356</v>
      </c>
      <c r="E3207">
        <v>11745.527317816301</v>
      </c>
      <c r="F3207">
        <v>3849.85930194605</v>
      </c>
      <c r="G3207">
        <v>3097.3628917863198</v>
      </c>
      <c r="H3207">
        <v>7769.6550329291404</v>
      </c>
      <c r="I3207">
        <v>60243.304801266699</v>
      </c>
      <c r="J3207">
        <v>77925.540010544006</v>
      </c>
    </row>
    <row r="3208" spans="1:10">
      <c r="A3208" t="s">
        <v>327</v>
      </c>
      <c r="B3208" t="s">
        <v>158</v>
      </c>
      <c r="C3208" t="s">
        <v>360</v>
      </c>
      <c r="D3208" t="s">
        <v>355</v>
      </c>
      <c r="E3208">
        <v>8164.7404317771698</v>
      </c>
      <c r="F3208">
        <v>4488.12537816022</v>
      </c>
      <c r="G3208">
        <v>1212.9173860222099</v>
      </c>
      <c r="H3208">
        <v>7882.0687874626901</v>
      </c>
      <c r="I3208">
        <v>21216.762693314398</v>
      </c>
      <c r="J3208">
        <v>84670.849792150402</v>
      </c>
    </row>
    <row r="3209" spans="1:10">
      <c r="A3209" t="s">
        <v>327</v>
      </c>
      <c r="B3209" t="s">
        <v>158</v>
      </c>
      <c r="C3209" t="s">
        <v>360</v>
      </c>
      <c r="D3209" t="s">
        <v>356</v>
      </c>
      <c r="E3209">
        <v>8164.74043177782</v>
      </c>
      <c r="F3209">
        <v>4500.1323060979603</v>
      </c>
      <c r="G3209">
        <v>1217.4893747926201</v>
      </c>
      <c r="H3209">
        <v>7882.6986975258696</v>
      </c>
      <c r="I3209">
        <v>23903.4495724552</v>
      </c>
      <c r="J3209">
        <v>94217.762010111095</v>
      </c>
    </row>
    <row r="3210" spans="1:10">
      <c r="A3210" t="s">
        <v>327</v>
      </c>
      <c r="B3210" t="s">
        <v>159</v>
      </c>
      <c r="C3210" t="s">
        <v>359</v>
      </c>
      <c r="D3210" t="s">
        <v>355</v>
      </c>
      <c r="E3210">
        <v>4233.3050786572203</v>
      </c>
      <c r="F3210">
        <v>1378.11689794625</v>
      </c>
      <c r="G3210">
        <v>732.99923565669303</v>
      </c>
      <c r="H3210">
        <v>2552.82591133499</v>
      </c>
      <c r="I3210">
        <v>6122.5353989377199</v>
      </c>
      <c r="J3210">
        <v>20770.612622303201</v>
      </c>
    </row>
    <row r="3211" spans="1:10">
      <c r="A3211" t="s">
        <v>327</v>
      </c>
      <c r="B3211" t="s">
        <v>159</v>
      </c>
      <c r="C3211" t="s">
        <v>359</v>
      </c>
      <c r="D3211" t="s">
        <v>356</v>
      </c>
      <c r="E3211">
        <v>4233.3050786573303</v>
      </c>
      <c r="F3211">
        <v>1378.9251030048999</v>
      </c>
      <c r="G3211">
        <v>734.92210347120295</v>
      </c>
      <c r="H3211">
        <v>2553.43037766202</v>
      </c>
      <c r="I3211">
        <v>8179.3410230331001</v>
      </c>
      <c r="J3211">
        <v>24473.6896400115</v>
      </c>
    </row>
    <row r="3212" spans="1:10">
      <c r="A3212" t="s">
        <v>327</v>
      </c>
      <c r="B3212" t="s">
        <v>159</v>
      </c>
      <c r="C3212" t="s">
        <v>360</v>
      </c>
      <c r="D3212" t="s">
        <v>355</v>
      </c>
      <c r="E3212">
        <v>1530.9645664084801</v>
      </c>
      <c r="F3212">
        <v>1242.54531368839</v>
      </c>
      <c r="G3212">
        <v>280.73377140694402</v>
      </c>
      <c r="H3212">
        <v>1696.36537892197</v>
      </c>
      <c r="I3212">
        <v>2525.7710677014202</v>
      </c>
      <c r="J3212">
        <v>20779.306165718801</v>
      </c>
    </row>
    <row r="3213" spans="1:10">
      <c r="A3213" t="s">
        <v>327</v>
      </c>
      <c r="B3213" t="s">
        <v>159</v>
      </c>
      <c r="C3213" t="s">
        <v>360</v>
      </c>
      <c r="D3213" t="s">
        <v>356</v>
      </c>
      <c r="E3213">
        <v>1530.9645664085299</v>
      </c>
      <c r="F3213">
        <v>1247.62395065494</v>
      </c>
      <c r="G3213">
        <v>281.19168676652799</v>
      </c>
      <c r="H3213">
        <v>1696.9253722999799</v>
      </c>
      <c r="I3213">
        <v>3269.87953264609</v>
      </c>
      <c r="J3213">
        <v>23493.5932568731</v>
      </c>
    </row>
    <row r="3214" spans="1:10">
      <c r="A3214" t="s">
        <v>327</v>
      </c>
      <c r="B3214" t="s">
        <v>160</v>
      </c>
      <c r="C3214" t="s">
        <v>359</v>
      </c>
      <c r="D3214" t="s">
        <v>355</v>
      </c>
      <c r="E3214">
        <v>9189.0912063574106</v>
      </c>
      <c r="F3214">
        <v>2262.7671415885702</v>
      </c>
      <c r="G3214">
        <v>1001.32323400743</v>
      </c>
      <c r="H3214">
        <v>4104.2688246795597</v>
      </c>
      <c r="I3214">
        <v>16061.9994757778</v>
      </c>
      <c r="J3214">
        <v>38284.463150359799</v>
      </c>
    </row>
    <row r="3215" spans="1:10">
      <c r="A3215" t="s">
        <v>327</v>
      </c>
      <c r="B3215" t="s">
        <v>160</v>
      </c>
      <c r="C3215" t="s">
        <v>359</v>
      </c>
      <c r="D3215" t="s">
        <v>356</v>
      </c>
      <c r="E3215">
        <v>9189.0912063573105</v>
      </c>
      <c r="F3215">
        <v>2264.6226931823398</v>
      </c>
      <c r="G3215">
        <v>1006.42159008414</v>
      </c>
      <c r="H3215">
        <v>4105.6588868336303</v>
      </c>
      <c r="I3215">
        <v>18286.143158924398</v>
      </c>
      <c r="J3215">
        <v>44018.651852520597</v>
      </c>
    </row>
    <row r="3216" spans="1:10">
      <c r="A3216" t="s">
        <v>327</v>
      </c>
      <c r="B3216" t="s">
        <v>160</v>
      </c>
      <c r="C3216" t="s">
        <v>360</v>
      </c>
      <c r="D3216" t="s">
        <v>355</v>
      </c>
      <c r="E3216">
        <v>6493.9057581182497</v>
      </c>
      <c r="F3216">
        <v>3166.0508061082201</v>
      </c>
      <c r="G3216">
        <v>1052.56289612725</v>
      </c>
      <c r="H3216">
        <v>6456.58613576475</v>
      </c>
      <c r="I3216">
        <v>21031.067697104601</v>
      </c>
      <c r="J3216">
        <v>58256.7439590461</v>
      </c>
    </row>
    <row r="3217" spans="1:10">
      <c r="A3217" t="s">
        <v>327</v>
      </c>
      <c r="B3217" t="s">
        <v>160</v>
      </c>
      <c r="C3217" t="s">
        <v>360</v>
      </c>
      <c r="D3217" t="s">
        <v>356</v>
      </c>
      <c r="E3217">
        <v>6493.9057581182096</v>
      </c>
      <c r="F3217">
        <v>3174.05647677362</v>
      </c>
      <c r="G3217">
        <v>1055.5687600963799</v>
      </c>
      <c r="H3217">
        <v>6458.5020750192798</v>
      </c>
      <c r="I3217">
        <v>23201.807386654102</v>
      </c>
      <c r="J3217">
        <v>65158.838240615398</v>
      </c>
    </row>
    <row r="3218" spans="1:10">
      <c r="A3218" t="s">
        <v>328</v>
      </c>
      <c r="B3218" t="s">
        <v>136</v>
      </c>
      <c r="C3218" t="s">
        <v>359</v>
      </c>
      <c r="D3218" t="s">
        <v>355</v>
      </c>
      <c r="E3218">
        <v>306.34314953454799</v>
      </c>
      <c r="F3218">
        <v>197.08825845930801</v>
      </c>
      <c r="G3218">
        <v>18.782346938139298</v>
      </c>
      <c r="H3218">
        <v>35.931345401049498</v>
      </c>
      <c r="I3218">
        <v>6.7447711340868697</v>
      </c>
      <c r="J3218">
        <v>1731.39783371362</v>
      </c>
    </row>
    <row r="3219" spans="1:10">
      <c r="A3219" t="s">
        <v>328</v>
      </c>
      <c r="B3219" t="s">
        <v>136</v>
      </c>
      <c r="C3219" t="s">
        <v>359</v>
      </c>
      <c r="D3219" t="s">
        <v>356</v>
      </c>
      <c r="E3219">
        <v>306.34314953453298</v>
      </c>
      <c r="F3219">
        <v>197.55053816126099</v>
      </c>
      <c r="G3219">
        <v>19.098686494991401</v>
      </c>
      <c r="H3219">
        <v>35.945825934607903</v>
      </c>
      <c r="I3219">
        <v>60.3075479445816</v>
      </c>
      <c r="J3219">
        <v>2313.82519154903</v>
      </c>
    </row>
    <row r="3220" spans="1:10">
      <c r="A3220" t="s">
        <v>328</v>
      </c>
      <c r="B3220" t="s">
        <v>136</v>
      </c>
      <c r="C3220" t="s">
        <v>360</v>
      </c>
      <c r="D3220" t="s">
        <v>355</v>
      </c>
      <c r="E3220">
        <v>275.29172840710299</v>
      </c>
      <c r="F3220">
        <v>110.42991539867199</v>
      </c>
      <c r="G3220">
        <v>6.9489709477009898</v>
      </c>
      <c r="H3220">
        <v>19.461011166665401</v>
      </c>
      <c r="I3220">
        <v>3.1086062636231699</v>
      </c>
      <c r="J3220">
        <v>967.81638352075902</v>
      </c>
    </row>
    <row r="3221" spans="1:10">
      <c r="A3221" t="s">
        <v>328</v>
      </c>
      <c r="B3221" t="s">
        <v>136</v>
      </c>
      <c r="C3221" t="s">
        <v>360</v>
      </c>
      <c r="D3221" t="s">
        <v>356</v>
      </c>
      <c r="E3221">
        <v>275.291728407086</v>
      </c>
      <c r="F3221">
        <v>110.895512805956</v>
      </c>
      <c r="G3221">
        <v>7.06497325292003</v>
      </c>
      <c r="H3221">
        <v>19.4720094861351</v>
      </c>
      <c r="I3221">
        <v>22.518838189265601</v>
      </c>
      <c r="J3221">
        <v>1290.5680842121999</v>
      </c>
    </row>
    <row r="3222" spans="1:10">
      <c r="A3222" t="s">
        <v>328</v>
      </c>
      <c r="B3222" t="s">
        <v>137</v>
      </c>
      <c r="C3222" t="s">
        <v>359</v>
      </c>
      <c r="D3222" t="s">
        <v>355</v>
      </c>
      <c r="E3222">
        <v>547.31956463816198</v>
      </c>
      <c r="F3222">
        <v>46.486412213751301</v>
      </c>
      <c r="G3222">
        <v>33.239287481728503</v>
      </c>
      <c r="H3222">
        <v>41.003079056392799</v>
      </c>
      <c r="I3222">
        <v>14.148919891402601</v>
      </c>
      <c r="J3222">
        <v>453.577508271662</v>
      </c>
    </row>
    <row r="3223" spans="1:10">
      <c r="A3223" t="s">
        <v>328</v>
      </c>
      <c r="B3223" t="s">
        <v>137</v>
      </c>
      <c r="C3223" t="s">
        <v>359</v>
      </c>
      <c r="D3223" t="s">
        <v>356</v>
      </c>
      <c r="E3223">
        <v>547.31956463816505</v>
      </c>
      <c r="F3223">
        <v>46.787901406187501</v>
      </c>
      <c r="G3223">
        <v>33.644549432797099</v>
      </c>
      <c r="H3223">
        <v>41.020146548539202</v>
      </c>
      <c r="I3223">
        <v>97.6012887780374</v>
      </c>
      <c r="J3223">
        <v>582.07660718927104</v>
      </c>
    </row>
    <row r="3224" spans="1:10">
      <c r="A3224" t="s">
        <v>328</v>
      </c>
      <c r="B3224" t="s">
        <v>137</v>
      </c>
      <c r="C3224" t="s">
        <v>360</v>
      </c>
      <c r="D3224" t="s">
        <v>355</v>
      </c>
      <c r="E3224">
        <v>1017.84227362927</v>
      </c>
      <c r="F3224">
        <v>63.882551075777897</v>
      </c>
      <c r="G3224">
        <v>12.6115482791721</v>
      </c>
      <c r="H3224">
        <v>23.492631052155399</v>
      </c>
      <c r="I3224">
        <v>5.6846017911483999</v>
      </c>
      <c r="J3224">
        <v>600.21956037432903</v>
      </c>
    </row>
    <row r="3225" spans="1:10">
      <c r="A3225" t="s">
        <v>328</v>
      </c>
      <c r="B3225" t="s">
        <v>137</v>
      </c>
      <c r="C3225" t="s">
        <v>360</v>
      </c>
      <c r="D3225" t="s">
        <v>356</v>
      </c>
      <c r="E3225">
        <v>1017.84227362928</v>
      </c>
      <c r="F3225">
        <v>64.652818654132105</v>
      </c>
      <c r="G3225">
        <v>12.767738113146001</v>
      </c>
      <c r="H3225">
        <v>23.507131971734701</v>
      </c>
      <c r="I3225">
        <v>36.830680425886598</v>
      </c>
      <c r="J3225">
        <v>778.36227315395001</v>
      </c>
    </row>
    <row r="3226" spans="1:10">
      <c r="A3226" t="s">
        <v>328</v>
      </c>
      <c r="B3226" t="s">
        <v>138</v>
      </c>
      <c r="C3226" t="s">
        <v>359</v>
      </c>
      <c r="D3226" t="s">
        <v>355</v>
      </c>
      <c r="E3226">
        <v>309.73168481895902</v>
      </c>
      <c r="F3226">
        <v>25.739868685715098</v>
      </c>
      <c r="G3226">
        <v>46.725207896351101</v>
      </c>
      <c r="H3226">
        <v>49.730967204872599</v>
      </c>
      <c r="I3226">
        <v>25.332089536663201</v>
      </c>
      <c r="J3226">
        <v>256.66241471541298</v>
      </c>
    </row>
    <row r="3227" spans="1:10">
      <c r="A3227" t="s">
        <v>328</v>
      </c>
      <c r="B3227" t="s">
        <v>138</v>
      </c>
      <c r="C3227" t="s">
        <v>359</v>
      </c>
      <c r="D3227" t="s">
        <v>356</v>
      </c>
      <c r="E3227">
        <v>309.73168481895902</v>
      </c>
      <c r="F3227">
        <v>25.979781208249399</v>
      </c>
      <c r="G3227">
        <v>47.163148089076401</v>
      </c>
      <c r="H3227">
        <v>49.747524366842597</v>
      </c>
      <c r="I3227">
        <v>127.437940883544</v>
      </c>
      <c r="J3227">
        <v>330.53058340854699</v>
      </c>
    </row>
    <row r="3228" spans="1:10">
      <c r="A3228" t="s">
        <v>328</v>
      </c>
      <c r="B3228" t="s">
        <v>138</v>
      </c>
      <c r="C3228" t="s">
        <v>360</v>
      </c>
      <c r="D3228" t="s">
        <v>355</v>
      </c>
      <c r="E3228">
        <v>863.26680439938502</v>
      </c>
      <c r="F3228">
        <v>56.994793833079299</v>
      </c>
      <c r="G3228">
        <v>17.898547472361798</v>
      </c>
      <c r="H3228">
        <v>26.433882133240999</v>
      </c>
      <c r="I3228">
        <v>10.048384413557599</v>
      </c>
      <c r="J3228">
        <v>559.13243019126799</v>
      </c>
    </row>
    <row r="3229" spans="1:10">
      <c r="A3229" t="s">
        <v>328</v>
      </c>
      <c r="B3229" t="s">
        <v>138</v>
      </c>
      <c r="C3229" t="s">
        <v>360</v>
      </c>
      <c r="D3229" t="s">
        <v>356</v>
      </c>
      <c r="E3229">
        <v>863.266804399384</v>
      </c>
      <c r="F3229">
        <v>57.837966915810597</v>
      </c>
      <c r="G3229">
        <v>18.0684086065828</v>
      </c>
      <c r="H3229">
        <v>26.447639107913499</v>
      </c>
      <c r="I3229">
        <v>48.564673409389002</v>
      </c>
      <c r="J3229">
        <v>717.14581720760305</v>
      </c>
    </row>
    <row r="3230" spans="1:10">
      <c r="A3230" t="s">
        <v>328</v>
      </c>
      <c r="B3230" t="s">
        <v>139</v>
      </c>
      <c r="C3230" t="s">
        <v>359</v>
      </c>
      <c r="D3230" t="s">
        <v>355</v>
      </c>
      <c r="E3230">
        <v>580.25672321172306</v>
      </c>
      <c r="F3230">
        <v>74.010607154154798</v>
      </c>
      <c r="G3230">
        <v>28.548483253711801</v>
      </c>
      <c r="H3230">
        <v>39.9990149124204</v>
      </c>
      <c r="I3230">
        <v>11.668541295008399</v>
      </c>
      <c r="J3230">
        <v>719.55363625980999</v>
      </c>
    </row>
    <row r="3231" spans="1:10">
      <c r="A3231" t="s">
        <v>328</v>
      </c>
      <c r="B3231" t="s">
        <v>139</v>
      </c>
      <c r="C3231" t="s">
        <v>359</v>
      </c>
      <c r="D3231" t="s">
        <v>356</v>
      </c>
      <c r="E3231">
        <v>580.25672321173101</v>
      </c>
      <c r="F3231">
        <v>74.212436444541197</v>
      </c>
      <c r="G3231">
        <v>28.936045973614799</v>
      </c>
      <c r="H3231">
        <v>40.016188394090797</v>
      </c>
      <c r="I3231">
        <v>86.327317289026794</v>
      </c>
      <c r="J3231">
        <v>937.14904479804704</v>
      </c>
    </row>
    <row r="3232" spans="1:10">
      <c r="A3232" t="s">
        <v>328</v>
      </c>
      <c r="B3232" t="s">
        <v>139</v>
      </c>
      <c r="C3232" t="s">
        <v>360</v>
      </c>
      <c r="D3232" t="s">
        <v>355</v>
      </c>
      <c r="E3232">
        <v>1182.12610248039</v>
      </c>
      <c r="F3232">
        <v>74.153535121736297</v>
      </c>
      <c r="G3232">
        <v>10.7138820186525</v>
      </c>
      <c r="H3232">
        <v>23.035964435971302</v>
      </c>
      <c r="I3232">
        <v>4.6043029637430903</v>
      </c>
      <c r="J3232">
        <v>716.49080810854002</v>
      </c>
    </row>
    <row r="3233" spans="1:10">
      <c r="A3233" t="s">
        <v>328</v>
      </c>
      <c r="B3233" t="s">
        <v>139</v>
      </c>
      <c r="C3233" t="s">
        <v>360</v>
      </c>
      <c r="D3233" t="s">
        <v>356</v>
      </c>
      <c r="E3233">
        <v>1182.1261024804</v>
      </c>
      <c r="F3233">
        <v>75.038280494098501</v>
      </c>
      <c r="G3233">
        <v>10.86206259988</v>
      </c>
      <c r="H3233">
        <v>23.050425881416501</v>
      </c>
      <c r="I3233">
        <v>32.270678157476901</v>
      </c>
      <c r="J3233">
        <v>928.08544961252505</v>
      </c>
    </row>
    <row r="3234" spans="1:10">
      <c r="A3234" t="s">
        <v>328</v>
      </c>
      <c r="B3234" t="s">
        <v>140</v>
      </c>
      <c r="C3234" t="s">
        <v>359</v>
      </c>
      <c r="D3234" t="s">
        <v>355</v>
      </c>
      <c r="E3234">
        <v>1318.4088640156999</v>
      </c>
      <c r="F3234">
        <v>137.00567434478199</v>
      </c>
      <c r="G3234">
        <v>33.097826509221001</v>
      </c>
      <c r="H3234">
        <v>42.903410986468998</v>
      </c>
      <c r="I3234">
        <v>13.2644399876971</v>
      </c>
      <c r="J3234">
        <v>1356.2551552523701</v>
      </c>
    </row>
    <row r="3235" spans="1:10">
      <c r="A3235" t="s">
        <v>328</v>
      </c>
      <c r="B3235" t="s">
        <v>140</v>
      </c>
      <c r="C3235" t="s">
        <v>359</v>
      </c>
      <c r="D3235" t="s">
        <v>356</v>
      </c>
      <c r="E3235">
        <v>1318.4088640157099</v>
      </c>
      <c r="F3235">
        <v>137.33811411291501</v>
      </c>
      <c r="G3235">
        <v>33.516178160674002</v>
      </c>
      <c r="H3235">
        <v>42.9202660927319</v>
      </c>
      <c r="I3235">
        <v>98.914477679125497</v>
      </c>
      <c r="J3235">
        <v>1755.99573443073</v>
      </c>
    </row>
    <row r="3236" spans="1:10">
      <c r="A3236" t="s">
        <v>328</v>
      </c>
      <c r="B3236" t="s">
        <v>140</v>
      </c>
      <c r="C3236" t="s">
        <v>360</v>
      </c>
      <c r="D3236" t="s">
        <v>355</v>
      </c>
      <c r="E3236">
        <v>1138.7768498580101</v>
      </c>
      <c r="F3236">
        <v>95.778246676582697</v>
      </c>
      <c r="G3236">
        <v>12.492238474609</v>
      </c>
      <c r="H3236">
        <v>24.331371455000099</v>
      </c>
      <c r="I3236">
        <v>5.2430453490571196</v>
      </c>
      <c r="J3236">
        <v>967.27457016639698</v>
      </c>
    </row>
    <row r="3237" spans="1:10">
      <c r="A3237" t="s">
        <v>328</v>
      </c>
      <c r="B3237" t="s">
        <v>140</v>
      </c>
      <c r="C3237" t="s">
        <v>360</v>
      </c>
      <c r="D3237" t="s">
        <v>356</v>
      </c>
      <c r="E3237">
        <v>1138.7768498580199</v>
      </c>
      <c r="F3237">
        <v>96.734608277123797</v>
      </c>
      <c r="G3237">
        <v>12.652757042433601</v>
      </c>
      <c r="H3237">
        <v>24.3455849116758</v>
      </c>
      <c r="I3237">
        <v>37.225596932366798</v>
      </c>
      <c r="J3237">
        <v>1241.4227604611799</v>
      </c>
    </row>
    <row r="3238" spans="1:10">
      <c r="A3238" t="s">
        <v>328</v>
      </c>
      <c r="B3238" t="s">
        <v>141</v>
      </c>
      <c r="C3238" t="s">
        <v>359</v>
      </c>
      <c r="D3238" t="s">
        <v>355</v>
      </c>
      <c r="E3238">
        <v>433.93249815246003</v>
      </c>
      <c r="F3238">
        <v>179.31552545608301</v>
      </c>
      <c r="G3238">
        <v>19.0339433870219</v>
      </c>
      <c r="H3238">
        <v>33.978886887859801</v>
      </c>
      <c r="I3238">
        <v>6.7408316499605201</v>
      </c>
      <c r="J3238">
        <v>1700.6998722041401</v>
      </c>
    </row>
    <row r="3239" spans="1:10">
      <c r="A3239" t="s">
        <v>328</v>
      </c>
      <c r="B3239" t="s">
        <v>141</v>
      </c>
      <c r="C3239" t="s">
        <v>359</v>
      </c>
      <c r="D3239" t="s">
        <v>356</v>
      </c>
      <c r="E3239">
        <v>433.93249815246799</v>
      </c>
      <c r="F3239">
        <v>179.67644037815799</v>
      </c>
      <c r="G3239">
        <v>19.361238040009098</v>
      </c>
      <c r="H3239">
        <v>33.992899289026802</v>
      </c>
      <c r="I3239">
        <v>61.101218700238498</v>
      </c>
      <c r="J3239">
        <v>2234.42669299524</v>
      </c>
    </row>
    <row r="3240" spans="1:10">
      <c r="A3240" t="s">
        <v>328</v>
      </c>
      <c r="B3240" t="s">
        <v>141</v>
      </c>
      <c r="C3240" t="s">
        <v>360</v>
      </c>
      <c r="D3240" t="s">
        <v>355</v>
      </c>
      <c r="E3240">
        <v>225.82647930268399</v>
      </c>
      <c r="F3240">
        <v>108.00375117711999</v>
      </c>
      <c r="G3240">
        <v>7.1245162408358604</v>
      </c>
      <c r="H3240">
        <v>18.853169442005001</v>
      </c>
      <c r="I3240">
        <v>3.1438970532539599</v>
      </c>
      <c r="J3240">
        <v>1068.7132590047499</v>
      </c>
    </row>
    <row r="3241" spans="1:10">
      <c r="A3241" t="s">
        <v>328</v>
      </c>
      <c r="B3241" t="s">
        <v>141</v>
      </c>
      <c r="C3241" t="s">
        <v>360</v>
      </c>
      <c r="D3241" t="s">
        <v>356</v>
      </c>
      <c r="E3241">
        <v>225.826479302678</v>
      </c>
      <c r="F3241">
        <v>108.756241207077</v>
      </c>
      <c r="G3241">
        <v>7.2498458585749903</v>
      </c>
      <c r="H3241">
        <v>18.865347341342101</v>
      </c>
      <c r="I3241">
        <v>22.869114134116298</v>
      </c>
      <c r="J3241">
        <v>1387.75223729236</v>
      </c>
    </row>
    <row r="3242" spans="1:10">
      <c r="A3242" t="s">
        <v>328</v>
      </c>
      <c r="B3242" t="s">
        <v>142</v>
      </c>
      <c r="C3242" t="s">
        <v>359</v>
      </c>
      <c r="D3242" t="s">
        <v>355</v>
      </c>
      <c r="E3242">
        <v>731.09011461705097</v>
      </c>
      <c r="F3242">
        <v>191.90325149108199</v>
      </c>
      <c r="G3242">
        <v>10.029679504198301</v>
      </c>
      <c r="H3242">
        <v>37.942050107449198</v>
      </c>
      <c r="I3242">
        <v>6.37216733126838</v>
      </c>
      <c r="J3242">
        <v>1722.5541031622799</v>
      </c>
    </row>
    <row r="3243" spans="1:10">
      <c r="A3243" t="s">
        <v>328</v>
      </c>
      <c r="B3243" t="s">
        <v>142</v>
      </c>
      <c r="C3243" t="s">
        <v>359</v>
      </c>
      <c r="D3243" t="s">
        <v>356</v>
      </c>
      <c r="E3243">
        <v>731.09011461706098</v>
      </c>
      <c r="F3243">
        <v>192.36498249387299</v>
      </c>
      <c r="G3243">
        <v>10.227262601623201</v>
      </c>
      <c r="H3243">
        <v>37.956133716891102</v>
      </c>
      <c r="I3243">
        <v>27.309541190417999</v>
      </c>
      <c r="J3243">
        <v>2288.2176703937198</v>
      </c>
    </row>
    <row r="3244" spans="1:10">
      <c r="A3244" t="s">
        <v>328</v>
      </c>
      <c r="B3244" t="s">
        <v>142</v>
      </c>
      <c r="C3244" t="s">
        <v>360</v>
      </c>
      <c r="D3244" t="s">
        <v>355</v>
      </c>
      <c r="E3244">
        <v>379.66382168091002</v>
      </c>
      <c r="F3244">
        <v>105.777694664373</v>
      </c>
      <c r="G3244">
        <v>3.6979554952337201</v>
      </c>
      <c r="H3244">
        <v>19.216595697140502</v>
      </c>
      <c r="I3244">
        <v>3.3566324358867501</v>
      </c>
      <c r="J3244">
        <v>965.70416063951598</v>
      </c>
    </row>
    <row r="3245" spans="1:10">
      <c r="A3245" t="s">
        <v>328</v>
      </c>
      <c r="B3245" t="s">
        <v>142</v>
      </c>
      <c r="C3245" t="s">
        <v>360</v>
      </c>
      <c r="D3245" t="s">
        <v>356</v>
      </c>
      <c r="E3245">
        <v>379.66382168092298</v>
      </c>
      <c r="F3245">
        <v>106.241736572401</v>
      </c>
      <c r="G3245">
        <v>3.8522844190494099</v>
      </c>
      <c r="H3245">
        <v>19.227215172053601</v>
      </c>
      <c r="I3245">
        <v>9.7444320630179906</v>
      </c>
      <c r="J3245">
        <v>1273.6245416513</v>
      </c>
    </row>
    <row r="3246" spans="1:10">
      <c r="A3246" t="s">
        <v>328</v>
      </c>
      <c r="B3246" t="s">
        <v>143</v>
      </c>
      <c r="C3246" t="s">
        <v>359</v>
      </c>
      <c r="D3246" t="s">
        <v>355</v>
      </c>
      <c r="E3246">
        <v>1488.2606816479699</v>
      </c>
      <c r="F3246">
        <v>112.248703961205</v>
      </c>
      <c r="G3246">
        <v>19.518364146664201</v>
      </c>
      <c r="H3246">
        <v>54.284841036691901</v>
      </c>
      <c r="I3246">
        <v>15.757056081697201</v>
      </c>
      <c r="J3246">
        <v>1075.7730782880999</v>
      </c>
    </row>
    <row r="3247" spans="1:10">
      <c r="A3247" t="s">
        <v>328</v>
      </c>
      <c r="B3247" t="s">
        <v>143</v>
      </c>
      <c r="C3247" t="s">
        <v>359</v>
      </c>
      <c r="D3247" t="s">
        <v>356</v>
      </c>
      <c r="E3247">
        <v>1488.2606816479699</v>
      </c>
      <c r="F3247">
        <v>112.64717860820301</v>
      </c>
      <c r="G3247">
        <v>19.8081468913986</v>
      </c>
      <c r="H3247">
        <v>54.300331350561201</v>
      </c>
      <c r="I3247">
        <v>48.177401210150997</v>
      </c>
      <c r="J3247">
        <v>1393.66835227057</v>
      </c>
    </row>
    <row r="3248" spans="1:10">
      <c r="A3248" t="s">
        <v>328</v>
      </c>
      <c r="B3248" t="s">
        <v>143</v>
      </c>
      <c r="C3248" t="s">
        <v>360</v>
      </c>
      <c r="D3248" t="s">
        <v>355</v>
      </c>
      <c r="E3248">
        <v>1219.13551679075</v>
      </c>
      <c r="F3248">
        <v>77.963112746952802</v>
      </c>
      <c r="G3248">
        <v>7.64429580797648</v>
      </c>
      <c r="H3248">
        <v>26.1140598254011</v>
      </c>
      <c r="I3248">
        <v>6.97373283329686</v>
      </c>
      <c r="J3248">
        <v>765.56933653860597</v>
      </c>
    </row>
    <row r="3249" spans="1:10">
      <c r="A3249" t="s">
        <v>328</v>
      </c>
      <c r="B3249" t="s">
        <v>143</v>
      </c>
      <c r="C3249" t="s">
        <v>360</v>
      </c>
      <c r="D3249" t="s">
        <v>356</v>
      </c>
      <c r="E3249">
        <v>1219.13551679075</v>
      </c>
      <c r="F3249">
        <v>78.664764311247296</v>
      </c>
      <c r="G3249">
        <v>7.8618132184240599</v>
      </c>
      <c r="H3249">
        <v>26.126550509843302</v>
      </c>
      <c r="I3249">
        <v>18.316614268939301</v>
      </c>
      <c r="J3249">
        <v>980.37217850671198</v>
      </c>
    </row>
    <row r="3250" spans="1:10">
      <c r="A3250" t="s">
        <v>328</v>
      </c>
      <c r="B3250" t="s">
        <v>144</v>
      </c>
      <c r="C3250" t="s">
        <v>359</v>
      </c>
      <c r="D3250" t="s">
        <v>355</v>
      </c>
      <c r="E3250">
        <v>1224.93828420657</v>
      </c>
      <c r="F3250">
        <v>139.98705635223399</v>
      </c>
      <c r="G3250">
        <v>19.176814828203899</v>
      </c>
      <c r="H3250">
        <v>37.932900342269903</v>
      </c>
      <c r="I3250">
        <v>20.492201315461099</v>
      </c>
      <c r="J3250">
        <v>1158.7263562272201</v>
      </c>
    </row>
    <row r="3251" spans="1:10">
      <c r="A3251" t="s">
        <v>328</v>
      </c>
      <c r="B3251" t="s">
        <v>144</v>
      </c>
      <c r="C3251" t="s">
        <v>359</v>
      </c>
      <c r="D3251" t="s">
        <v>356</v>
      </c>
      <c r="E3251">
        <v>1224.93828420659</v>
      </c>
      <c r="F3251">
        <v>140.23220485052499</v>
      </c>
      <c r="G3251">
        <v>19.409228043889801</v>
      </c>
      <c r="H3251">
        <v>37.945968733203998</v>
      </c>
      <c r="I3251">
        <v>41.5469027070069</v>
      </c>
      <c r="J3251">
        <v>1578.4951882200401</v>
      </c>
    </row>
    <row r="3252" spans="1:10">
      <c r="A3252" t="s">
        <v>328</v>
      </c>
      <c r="B3252" t="s">
        <v>144</v>
      </c>
      <c r="C3252" t="s">
        <v>360</v>
      </c>
      <c r="D3252" t="s">
        <v>355</v>
      </c>
      <c r="E3252">
        <v>1053.09961002008</v>
      </c>
      <c r="F3252">
        <v>95.792392064372706</v>
      </c>
      <c r="G3252">
        <v>6.8231593512609203</v>
      </c>
      <c r="H3252">
        <v>17.552394434339099</v>
      </c>
      <c r="I3252">
        <v>7.2726590893178296</v>
      </c>
      <c r="J3252">
        <v>827.38621132168396</v>
      </c>
    </row>
    <row r="3253" spans="1:10">
      <c r="A3253" t="s">
        <v>328</v>
      </c>
      <c r="B3253" t="s">
        <v>144</v>
      </c>
      <c r="C3253" t="s">
        <v>360</v>
      </c>
      <c r="D3253" t="s">
        <v>356</v>
      </c>
      <c r="E3253">
        <v>1053.09961002009</v>
      </c>
      <c r="F3253">
        <v>96.493527789081597</v>
      </c>
      <c r="G3253">
        <v>6.9831348121716204</v>
      </c>
      <c r="H3253">
        <v>17.562241639504698</v>
      </c>
      <c r="I3253">
        <v>15.033709814022201</v>
      </c>
      <c r="J3253">
        <v>1110.48096434434</v>
      </c>
    </row>
    <row r="3254" spans="1:10">
      <c r="A3254" t="s">
        <v>328</v>
      </c>
      <c r="B3254" t="s">
        <v>145</v>
      </c>
      <c r="C3254" t="s">
        <v>359</v>
      </c>
      <c r="D3254" t="s">
        <v>355</v>
      </c>
      <c r="E3254">
        <v>682.67049958500797</v>
      </c>
      <c r="F3254">
        <v>177.823686775357</v>
      </c>
      <c r="G3254">
        <v>10.747938012954</v>
      </c>
      <c r="H3254">
        <v>36.521405330405202</v>
      </c>
      <c r="I3254">
        <v>5.6722527175742297</v>
      </c>
      <c r="J3254">
        <v>1690.4766748202301</v>
      </c>
    </row>
    <row r="3255" spans="1:10">
      <c r="A3255" t="s">
        <v>328</v>
      </c>
      <c r="B3255" t="s">
        <v>145</v>
      </c>
      <c r="C3255" t="s">
        <v>359</v>
      </c>
      <c r="D3255" t="s">
        <v>356</v>
      </c>
      <c r="E3255">
        <v>682.67049958504401</v>
      </c>
      <c r="F3255">
        <v>178.18256645451399</v>
      </c>
      <c r="G3255">
        <v>10.9608992817755</v>
      </c>
      <c r="H3255">
        <v>36.535088671991502</v>
      </c>
      <c r="I3255">
        <v>30.205416446001902</v>
      </c>
      <c r="J3255">
        <v>2219.0824350912899</v>
      </c>
    </row>
    <row r="3256" spans="1:10">
      <c r="A3256" t="s">
        <v>328</v>
      </c>
      <c r="B3256" t="s">
        <v>145</v>
      </c>
      <c r="C3256" t="s">
        <v>360</v>
      </c>
      <c r="D3256" t="s">
        <v>355</v>
      </c>
      <c r="E3256">
        <v>292.97632147327101</v>
      </c>
      <c r="F3256">
        <v>104.429763692994</v>
      </c>
      <c r="G3256">
        <v>3.70478327020263</v>
      </c>
      <c r="H3256">
        <v>18.760729749366899</v>
      </c>
      <c r="I3256">
        <v>2.6617233601136099</v>
      </c>
      <c r="J3256">
        <v>1067.1632740887501</v>
      </c>
    </row>
    <row r="3257" spans="1:10">
      <c r="A3257" t="s">
        <v>328</v>
      </c>
      <c r="B3257" t="s">
        <v>145</v>
      </c>
      <c r="C3257" t="s">
        <v>360</v>
      </c>
      <c r="D3257" t="s">
        <v>356</v>
      </c>
      <c r="E3257">
        <v>292.97632147328602</v>
      </c>
      <c r="F3257">
        <v>105.17925905106399</v>
      </c>
      <c r="G3257">
        <v>3.8478821394506699</v>
      </c>
      <c r="H3257">
        <v>18.772222403138301</v>
      </c>
      <c r="I3257">
        <v>10.5489270439236</v>
      </c>
      <c r="J3257">
        <v>1374.5586785395101</v>
      </c>
    </row>
    <row r="3258" spans="1:10">
      <c r="A3258" t="s">
        <v>328</v>
      </c>
      <c r="B3258" t="s">
        <v>146</v>
      </c>
      <c r="C3258" t="s">
        <v>359</v>
      </c>
      <c r="D3258" t="s">
        <v>355</v>
      </c>
      <c r="E3258">
        <v>1838.49908946899</v>
      </c>
      <c r="F3258">
        <v>266.32529670068101</v>
      </c>
      <c r="G3258">
        <v>46.654605654136297</v>
      </c>
      <c r="H3258">
        <v>114.938215079632</v>
      </c>
      <c r="I3258">
        <v>51.158514994489998</v>
      </c>
      <c r="J3258">
        <v>2869.7643307899498</v>
      </c>
    </row>
    <row r="3259" spans="1:10">
      <c r="A3259" t="s">
        <v>328</v>
      </c>
      <c r="B3259" t="s">
        <v>146</v>
      </c>
      <c r="C3259" t="s">
        <v>359</v>
      </c>
      <c r="D3259" t="s">
        <v>356</v>
      </c>
      <c r="E3259">
        <v>1838.4990894689499</v>
      </c>
      <c r="F3259">
        <v>267.00939467712499</v>
      </c>
      <c r="G3259">
        <v>47.349526179262</v>
      </c>
      <c r="H3259">
        <v>114.9820254756</v>
      </c>
      <c r="I3259">
        <v>193.87586906750099</v>
      </c>
      <c r="J3259">
        <v>3613.2449905902499</v>
      </c>
    </row>
    <row r="3260" spans="1:10">
      <c r="A3260" t="s">
        <v>328</v>
      </c>
      <c r="B3260" t="s">
        <v>146</v>
      </c>
      <c r="C3260" t="s">
        <v>360</v>
      </c>
      <c r="D3260" t="s">
        <v>355</v>
      </c>
      <c r="E3260">
        <v>1728.8931267170201</v>
      </c>
      <c r="F3260">
        <v>188.27015333161199</v>
      </c>
      <c r="G3260">
        <v>17.713996015702499</v>
      </c>
      <c r="H3260">
        <v>64.213832066057606</v>
      </c>
      <c r="I3260">
        <v>19.249822512667699</v>
      </c>
      <c r="J3260">
        <v>2044.5073273821299</v>
      </c>
    </row>
    <row r="3261" spans="1:10">
      <c r="A3261" t="s">
        <v>328</v>
      </c>
      <c r="B3261" t="s">
        <v>146</v>
      </c>
      <c r="C3261" t="s">
        <v>360</v>
      </c>
      <c r="D3261" t="s">
        <v>356</v>
      </c>
      <c r="E3261">
        <v>1728.8931267169801</v>
      </c>
      <c r="F3261">
        <v>189.47535678925701</v>
      </c>
      <c r="G3261">
        <v>17.987448834968099</v>
      </c>
      <c r="H3261">
        <v>64.251272625809094</v>
      </c>
      <c r="I3261">
        <v>72.856402177041304</v>
      </c>
      <c r="J3261">
        <v>2555.2010356394799</v>
      </c>
    </row>
    <row r="3262" spans="1:10">
      <c r="A3262" t="s">
        <v>328</v>
      </c>
      <c r="B3262" t="s">
        <v>147</v>
      </c>
      <c r="C3262" t="s">
        <v>359</v>
      </c>
      <c r="D3262" t="s">
        <v>355</v>
      </c>
      <c r="E3262">
        <v>1198.7961432232701</v>
      </c>
      <c r="F3262">
        <v>207.98747538449101</v>
      </c>
      <c r="G3262">
        <v>37.825607822924702</v>
      </c>
      <c r="H3262">
        <v>66.060909876576503</v>
      </c>
      <c r="I3262">
        <v>20.138975804290901</v>
      </c>
      <c r="J3262">
        <v>857.89211645389298</v>
      </c>
    </row>
    <row r="3263" spans="1:10">
      <c r="A3263" t="s">
        <v>328</v>
      </c>
      <c r="B3263" t="s">
        <v>147</v>
      </c>
      <c r="C3263" t="s">
        <v>359</v>
      </c>
      <c r="D3263" t="s">
        <v>356</v>
      </c>
      <c r="E3263">
        <v>1198.79614322322</v>
      </c>
      <c r="F3263">
        <v>208.35697151496601</v>
      </c>
      <c r="G3263">
        <v>38.166533451938697</v>
      </c>
      <c r="H3263">
        <v>66.076974212312905</v>
      </c>
      <c r="I3263">
        <v>107.41305811109901</v>
      </c>
      <c r="J3263">
        <v>1469.3028923271499</v>
      </c>
    </row>
    <row r="3264" spans="1:10">
      <c r="A3264" t="s">
        <v>328</v>
      </c>
      <c r="B3264" t="s">
        <v>147</v>
      </c>
      <c r="C3264" t="s">
        <v>360</v>
      </c>
      <c r="D3264" t="s">
        <v>355</v>
      </c>
      <c r="E3264">
        <v>1166.95656977064</v>
      </c>
      <c r="F3264">
        <v>157.02590883747001</v>
      </c>
      <c r="G3264">
        <v>13.5125435353065</v>
      </c>
      <c r="H3264">
        <v>36.319486619315299</v>
      </c>
      <c r="I3264">
        <v>10.1201133671092</v>
      </c>
      <c r="J3264">
        <v>600.03056874555102</v>
      </c>
    </row>
    <row r="3265" spans="1:10">
      <c r="A3265" t="s">
        <v>328</v>
      </c>
      <c r="B3265" t="s">
        <v>147</v>
      </c>
      <c r="C3265" t="s">
        <v>360</v>
      </c>
      <c r="D3265" t="s">
        <v>356</v>
      </c>
      <c r="E3265">
        <v>1166.9565697706</v>
      </c>
      <c r="F3265">
        <v>157.69544192538399</v>
      </c>
      <c r="G3265">
        <v>13.626443527951199</v>
      </c>
      <c r="H3265">
        <v>36.332077105413099</v>
      </c>
      <c r="I3265">
        <v>37.949639653021102</v>
      </c>
      <c r="J3265">
        <v>1048.5362063771499</v>
      </c>
    </row>
    <row r="3266" spans="1:10">
      <c r="A3266" t="s">
        <v>328</v>
      </c>
      <c r="B3266" t="s">
        <v>148</v>
      </c>
      <c r="C3266" t="s">
        <v>359</v>
      </c>
      <c r="D3266" t="s">
        <v>355</v>
      </c>
      <c r="E3266">
        <v>1759.82474588485</v>
      </c>
      <c r="F3266">
        <v>100.735597709006</v>
      </c>
      <c r="G3266">
        <v>33.546434702565698</v>
      </c>
      <c r="H3266">
        <v>21.8005044436965</v>
      </c>
      <c r="I3266">
        <v>37.348343259131497</v>
      </c>
      <c r="J3266">
        <v>240.005053709816</v>
      </c>
    </row>
    <row r="3267" spans="1:10">
      <c r="A3267" t="s">
        <v>328</v>
      </c>
      <c r="B3267" t="s">
        <v>148</v>
      </c>
      <c r="C3267" t="s">
        <v>359</v>
      </c>
      <c r="D3267" t="s">
        <v>356</v>
      </c>
      <c r="E3267">
        <v>1759.82474588484</v>
      </c>
      <c r="F3267">
        <v>100.955417828384</v>
      </c>
      <c r="G3267">
        <v>33.823878501246703</v>
      </c>
      <c r="H3267">
        <v>21.810371404803799</v>
      </c>
      <c r="I3267">
        <v>71.132061575379396</v>
      </c>
      <c r="J3267">
        <v>510.74590721369401</v>
      </c>
    </row>
    <row r="3268" spans="1:10">
      <c r="A3268" t="s">
        <v>328</v>
      </c>
      <c r="B3268" t="s">
        <v>148</v>
      </c>
      <c r="C3268" t="s">
        <v>360</v>
      </c>
      <c r="D3268" t="s">
        <v>355</v>
      </c>
      <c r="E3268">
        <v>2923.0433594739302</v>
      </c>
      <c r="F3268">
        <v>149.24038149973299</v>
      </c>
      <c r="G3268">
        <v>13.318896425007599</v>
      </c>
      <c r="H3268">
        <v>11.5758968311409</v>
      </c>
      <c r="I3268">
        <v>16.093248874732001</v>
      </c>
      <c r="J3268">
        <v>288.25466750046502</v>
      </c>
    </row>
    <row r="3269" spans="1:10">
      <c r="A3269" t="s">
        <v>328</v>
      </c>
      <c r="B3269" t="s">
        <v>148</v>
      </c>
      <c r="C3269" t="s">
        <v>360</v>
      </c>
      <c r="D3269" t="s">
        <v>356</v>
      </c>
      <c r="E3269">
        <v>2923.0433594739102</v>
      </c>
      <c r="F3269">
        <v>149.79874600770401</v>
      </c>
      <c r="G3269">
        <v>13.431408492924101</v>
      </c>
      <c r="H3269">
        <v>11.58628409622</v>
      </c>
      <c r="I3269">
        <v>27.178604749001298</v>
      </c>
      <c r="J3269">
        <v>695.78217710494596</v>
      </c>
    </row>
    <row r="3270" spans="1:10">
      <c r="A3270" t="s">
        <v>328</v>
      </c>
      <c r="B3270" t="s">
        <v>149</v>
      </c>
      <c r="C3270" t="s">
        <v>359</v>
      </c>
      <c r="D3270" t="s">
        <v>355</v>
      </c>
      <c r="E3270">
        <v>921.91841396143104</v>
      </c>
      <c r="F3270">
        <v>42.450744709311799</v>
      </c>
      <c r="G3270">
        <v>70.387905114567701</v>
      </c>
      <c r="H3270">
        <v>18.1470054183137</v>
      </c>
      <c r="I3270">
        <v>101.15718070477401</v>
      </c>
      <c r="J3270">
        <v>160.05891103533401</v>
      </c>
    </row>
    <row r="3271" spans="1:10">
      <c r="A3271" t="s">
        <v>328</v>
      </c>
      <c r="B3271" t="s">
        <v>149</v>
      </c>
      <c r="C3271" t="s">
        <v>359</v>
      </c>
      <c r="D3271" t="s">
        <v>356</v>
      </c>
      <c r="E3271">
        <v>921.91841396142604</v>
      </c>
      <c r="F3271">
        <v>42.6584074164249</v>
      </c>
      <c r="G3271">
        <v>70.654549301854004</v>
      </c>
      <c r="H3271">
        <v>18.1484035726202</v>
      </c>
      <c r="I3271">
        <v>124.68033850156</v>
      </c>
      <c r="J3271">
        <v>258.26778970361198</v>
      </c>
    </row>
    <row r="3272" spans="1:10">
      <c r="A3272" t="s">
        <v>328</v>
      </c>
      <c r="B3272" t="s">
        <v>149</v>
      </c>
      <c r="C3272" t="s">
        <v>360</v>
      </c>
      <c r="D3272" t="s">
        <v>355</v>
      </c>
      <c r="E3272">
        <v>2591.7552016228801</v>
      </c>
      <c r="F3272">
        <v>119.260088944166</v>
      </c>
      <c r="G3272">
        <v>25.921908803956001</v>
      </c>
      <c r="H3272">
        <v>12.8444889613651</v>
      </c>
      <c r="I3272">
        <v>37.636734538793299</v>
      </c>
      <c r="J3272">
        <v>288.70754393526801</v>
      </c>
    </row>
    <row r="3273" spans="1:10">
      <c r="A3273" t="s">
        <v>328</v>
      </c>
      <c r="B3273" t="s">
        <v>149</v>
      </c>
      <c r="C3273" t="s">
        <v>360</v>
      </c>
      <c r="D3273" t="s">
        <v>356</v>
      </c>
      <c r="E3273">
        <v>2591.7552016228701</v>
      </c>
      <c r="F3273">
        <v>119.85923691721</v>
      </c>
      <c r="G3273">
        <v>26.036191286797099</v>
      </c>
      <c r="H3273">
        <v>12.8537273693037</v>
      </c>
      <c r="I3273">
        <v>45.591733364293802</v>
      </c>
      <c r="J3273">
        <v>614.97412152096899</v>
      </c>
    </row>
    <row r="3274" spans="1:10">
      <c r="A3274" t="s">
        <v>328</v>
      </c>
      <c r="B3274" t="s">
        <v>150</v>
      </c>
      <c r="C3274" t="s">
        <v>359</v>
      </c>
      <c r="D3274" t="s">
        <v>355</v>
      </c>
      <c r="E3274">
        <v>1845.14304986048</v>
      </c>
      <c r="F3274">
        <v>140.26779226086799</v>
      </c>
      <c r="G3274">
        <v>45.600228237686302</v>
      </c>
      <c r="H3274">
        <v>13.580049936046599</v>
      </c>
      <c r="I3274">
        <v>57.831366159898202</v>
      </c>
      <c r="J3274">
        <v>366.622191777399</v>
      </c>
    </row>
    <row r="3275" spans="1:10">
      <c r="A3275" t="s">
        <v>328</v>
      </c>
      <c r="B3275" t="s">
        <v>150</v>
      </c>
      <c r="C3275" t="s">
        <v>359</v>
      </c>
      <c r="D3275" t="s">
        <v>356</v>
      </c>
      <c r="E3275">
        <v>1845.14304986045</v>
      </c>
      <c r="F3275">
        <v>140.41302623394299</v>
      </c>
      <c r="G3275">
        <v>45.851897708531801</v>
      </c>
      <c r="H3275">
        <v>13.5931098196723</v>
      </c>
      <c r="I3275">
        <v>88.775298192799198</v>
      </c>
      <c r="J3275">
        <v>786.546578841562</v>
      </c>
    </row>
    <row r="3276" spans="1:10">
      <c r="A3276" t="s">
        <v>328</v>
      </c>
      <c r="B3276" t="s">
        <v>150</v>
      </c>
      <c r="C3276" t="s">
        <v>360</v>
      </c>
      <c r="D3276" t="s">
        <v>355</v>
      </c>
      <c r="E3276">
        <v>3505.3199599732502</v>
      </c>
      <c r="F3276">
        <v>171.97473562928201</v>
      </c>
      <c r="G3276">
        <v>17.616344386976401</v>
      </c>
      <c r="H3276">
        <v>9.7112494926635993</v>
      </c>
      <c r="I3276">
        <v>23.346563476703501</v>
      </c>
      <c r="J3276">
        <v>339.55543028920903</v>
      </c>
    </row>
    <row r="3277" spans="1:10">
      <c r="A3277" t="s">
        <v>328</v>
      </c>
      <c r="B3277" t="s">
        <v>150</v>
      </c>
      <c r="C3277" t="s">
        <v>360</v>
      </c>
      <c r="D3277" t="s">
        <v>356</v>
      </c>
      <c r="E3277">
        <v>3505.3199599732102</v>
      </c>
      <c r="F3277">
        <v>172.61449390283599</v>
      </c>
      <c r="G3277">
        <v>17.688814592399002</v>
      </c>
      <c r="H3277">
        <v>9.7186192128610607</v>
      </c>
      <c r="I3277">
        <v>33.410537375349598</v>
      </c>
      <c r="J3277">
        <v>821.21774702534401</v>
      </c>
    </row>
    <row r="3278" spans="1:10">
      <c r="A3278" t="s">
        <v>328</v>
      </c>
      <c r="B3278" t="s">
        <v>151</v>
      </c>
      <c r="C3278" t="s">
        <v>359</v>
      </c>
      <c r="D3278" t="s">
        <v>355</v>
      </c>
      <c r="E3278">
        <v>2275.6050294234801</v>
      </c>
      <c r="F3278">
        <v>202.58112029615299</v>
      </c>
      <c r="G3278">
        <v>34.737210307398897</v>
      </c>
      <c r="H3278">
        <v>28.137594576666501</v>
      </c>
      <c r="I3278">
        <v>40.690679835187296</v>
      </c>
      <c r="J3278">
        <v>786.93676764860095</v>
      </c>
    </row>
    <row r="3279" spans="1:10">
      <c r="A3279" t="s">
        <v>328</v>
      </c>
      <c r="B3279" t="s">
        <v>151</v>
      </c>
      <c r="C3279" t="s">
        <v>359</v>
      </c>
      <c r="D3279" t="s">
        <v>356</v>
      </c>
      <c r="E3279">
        <v>2275.6050294234501</v>
      </c>
      <c r="F3279">
        <v>202.79371217383201</v>
      </c>
      <c r="G3279">
        <v>35.017969314162698</v>
      </c>
      <c r="H3279">
        <v>28.149721493673699</v>
      </c>
      <c r="I3279">
        <v>71.441233662933499</v>
      </c>
      <c r="J3279">
        <v>1399.20433323253</v>
      </c>
    </row>
    <row r="3280" spans="1:10">
      <c r="A3280" t="s">
        <v>328</v>
      </c>
      <c r="B3280" t="s">
        <v>151</v>
      </c>
      <c r="C3280" t="s">
        <v>360</v>
      </c>
      <c r="D3280" t="s">
        <v>355</v>
      </c>
      <c r="E3280">
        <v>1734.71900005764</v>
      </c>
      <c r="F3280">
        <v>146.19796384587201</v>
      </c>
      <c r="G3280">
        <v>13.325471253007899</v>
      </c>
      <c r="H3280">
        <v>17.9131654875397</v>
      </c>
      <c r="I3280">
        <v>16.943959707673301</v>
      </c>
      <c r="J3280">
        <v>561.39216210546101</v>
      </c>
    </row>
    <row r="3281" spans="1:10">
      <c r="A3281" t="s">
        <v>328</v>
      </c>
      <c r="B3281" t="s">
        <v>151</v>
      </c>
      <c r="C3281" t="s">
        <v>360</v>
      </c>
      <c r="D3281" t="s">
        <v>356</v>
      </c>
      <c r="E3281">
        <v>1734.7190000575999</v>
      </c>
      <c r="F3281">
        <v>146.85685089815499</v>
      </c>
      <c r="G3281">
        <v>13.451289438618399</v>
      </c>
      <c r="H3281">
        <v>17.924374774795101</v>
      </c>
      <c r="I3281">
        <v>26.421713978824801</v>
      </c>
      <c r="J3281">
        <v>990.86376531298697</v>
      </c>
    </row>
    <row r="3282" spans="1:10">
      <c r="A3282" t="s">
        <v>328</v>
      </c>
      <c r="B3282" t="s">
        <v>152</v>
      </c>
      <c r="C3282" t="s">
        <v>359</v>
      </c>
      <c r="D3282" t="s">
        <v>355</v>
      </c>
      <c r="E3282">
        <v>1649.5796065183499</v>
      </c>
      <c r="F3282">
        <v>179.30237362131899</v>
      </c>
      <c r="G3282">
        <v>31.090640982676199</v>
      </c>
      <c r="H3282">
        <v>26.481989172053201</v>
      </c>
      <c r="I3282">
        <v>38.854977952033401</v>
      </c>
      <c r="J3282">
        <v>613.57414190739598</v>
      </c>
    </row>
    <row r="3283" spans="1:10">
      <c r="A3283" t="s">
        <v>328</v>
      </c>
      <c r="B3283" t="s">
        <v>152</v>
      </c>
      <c r="C3283" t="s">
        <v>359</v>
      </c>
      <c r="D3283" t="s">
        <v>356</v>
      </c>
      <c r="E3283">
        <v>1649.5796065183699</v>
      </c>
      <c r="F3283">
        <v>179.565248483559</v>
      </c>
      <c r="G3283">
        <v>31.327156231400402</v>
      </c>
      <c r="H3283">
        <v>26.494371740976302</v>
      </c>
      <c r="I3283">
        <v>61.335389558489503</v>
      </c>
      <c r="J3283">
        <v>1144.31090282521</v>
      </c>
    </row>
    <row r="3284" spans="1:10">
      <c r="A3284" t="s">
        <v>328</v>
      </c>
      <c r="B3284" t="s">
        <v>152</v>
      </c>
      <c r="C3284" t="s">
        <v>360</v>
      </c>
      <c r="D3284" t="s">
        <v>355</v>
      </c>
      <c r="E3284">
        <v>1181.04545028077</v>
      </c>
      <c r="F3284">
        <v>132.51444766346799</v>
      </c>
      <c r="G3284">
        <v>10.7570790437391</v>
      </c>
      <c r="H3284">
        <v>15.4581627452795</v>
      </c>
      <c r="I3284">
        <v>13.6290605329875</v>
      </c>
      <c r="J3284">
        <v>432.74526483214402</v>
      </c>
    </row>
    <row r="3285" spans="1:10">
      <c r="A3285" t="s">
        <v>328</v>
      </c>
      <c r="B3285" t="s">
        <v>152</v>
      </c>
      <c r="C3285" t="s">
        <v>360</v>
      </c>
      <c r="D3285" t="s">
        <v>356</v>
      </c>
      <c r="E3285">
        <v>1181.04545028079</v>
      </c>
      <c r="F3285">
        <v>132.99786226680499</v>
      </c>
      <c r="G3285">
        <v>10.854576151298099</v>
      </c>
      <c r="H3285">
        <v>15.468422522053</v>
      </c>
      <c r="I3285">
        <v>21.134523574118099</v>
      </c>
      <c r="J3285">
        <v>813.00419356461305</v>
      </c>
    </row>
    <row r="3286" spans="1:10">
      <c r="A3286" t="s">
        <v>328</v>
      </c>
      <c r="B3286" t="s">
        <v>153</v>
      </c>
      <c r="C3286" t="s">
        <v>359</v>
      </c>
      <c r="D3286" t="s">
        <v>355</v>
      </c>
      <c r="E3286">
        <v>891.26309342443903</v>
      </c>
      <c r="F3286">
        <v>180.50886042447399</v>
      </c>
      <c r="G3286">
        <v>31.158567405357001</v>
      </c>
      <c r="H3286">
        <v>35.282923071898303</v>
      </c>
      <c r="I3286">
        <v>37.866152453384103</v>
      </c>
      <c r="J3286">
        <v>826.42666067377297</v>
      </c>
    </row>
    <row r="3287" spans="1:10">
      <c r="A3287" t="s">
        <v>328</v>
      </c>
      <c r="B3287" t="s">
        <v>153</v>
      </c>
      <c r="C3287" t="s">
        <v>359</v>
      </c>
      <c r="D3287" t="s">
        <v>356</v>
      </c>
      <c r="E3287">
        <v>891.26309342447098</v>
      </c>
      <c r="F3287">
        <v>180.73046234642101</v>
      </c>
      <c r="G3287">
        <v>31.4208857942387</v>
      </c>
      <c r="H3287">
        <v>35.294180288032202</v>
      </c>
      <c r="I3287">
        <v>62.820690326666004</v>
      </c>
      <c r="J3287">
        <v>1370.41419502296</v>
      </c>
    </row>
    <row r="3288" spans="1:10">
      <c r="A3288" t="s">
        <v>328</v>
      </c>
      <c r="B3288" t="s">
        <v>153</v>
      </c>
      <c r="C3288" t="s">
        <v>360</v>
      </c>
      <c r="D3288" t="s">
        <v>355</v>
      </c>
      <c r="E3288">
        <v>916.67026920359797</v>
      </c>
      <c r="F3288">
        <v>136.338184169974</v>
      </c>
      <c r="G3288">
        <v>12.6500768877706</v>
      </c>
      <c r="H3288">
        <v>17.018054057030501</v>
      </c>
      <c r="I3288">
        <v>17.704338950150099</v>
      </c>
      <c r="J3288">
        <v>577.83502478176797</v>
      </c>
    </row>
    <row r="3289" spans="1:10">
      <c r="A3289" t="s">
        <v>328</v>
      </c>
      <c r="B3289" t="s">
        <v>153</v>
      </c>
      <c r="C3289" t="s">
        <v>360</v>
      </c>
      <c r="D3289" t="s">
        <v>356</v>
      </c>
      <c r="E3289">
        <v>916.67026920362298</v>
      </c>
      <c r="F3289">
        <v>137.01086948748801</v>
      </c>
      <c r="G3289">
        <v>12.8030092332842</v>
      </c>
      <c r="H3289">
        <v>17.026998660780102</v>
      </c>
      <c r="I3289">
        <v>23.805823694887302</v>
      </c>
      <c r="J3289">
        <v>977.15398817353605</v>
      </c>
    </row>
    <row r="3290" spans="1:10">
      <c r="A3290" t="s">
        <v>328</v>
      </c>
      <c r="B3290" t="s">
        <v>154</v>
      </c>
      <c r="C3290" t="s">
        <v>359</v>
      </c>
      <c r="D3290" t="s">
        <v>355</v>
      </c>
      <c r="E3290">
        <v>696.20018542599701</v>
      </c>
      <c r="F3290">
        <v>254.74423384357101</v>
      </c>
      <c r="G3290">
        <v>17.153423424145799</v>
      </c>
      <c r="H3290">
        <v>22.031666684237798</v>
      </c>
      <c r="I3290">
        <v>12.1453617197075</v>
      </c>
      <c r="J3290">
        <v>2306.3435023051002</v>
      </c>
    </row>
    <row r="3291" spans="1:10">
      <c r="A3291" t="s">
        <v>328</v>
      </c>
      <c r="B3291" t="s">
        <v>154</v>
      </c>
      <c r="C3291" t="s">
        <v>359</v>
      </c>
      <c r="D3291" t="s">
        <v>356</v>
      </c>
      <c r="E3291">
        <v>696.20018542604703</v>
      </c>
      <c r="F3291">
        <v>255.16841536858701</v>
      </c>
      <c r="G3291">
        <v>17.465639939412299</v>
      </c>
      <c r="H3291">
        <v>22.049609798479601</v>
      </c>
      <c r="I3291">
        <v>44.263390970472898</v>
      </c>
      <c r="J3291">
        <v>3060.7244451360202</v>
      </c>
    </row>
    <row r="3292" spans="1:10">
      <c r="A3292" t="s">
        <v>328</v>
      </c>
      <c r="B3292" t="s">
        <v>154</v>
      </c>
      <c r="C3292" t="s">
        <v>360</v>
      </c>
      <c r="D3292" t="s">
        <v>355</v>
      </c>
      <c r="E3292">
        <v>252.87305660205101</v>
      </c>
      <c r="F3292">
        <v>92.659066863803503</v>
      </c>
      <c r="G3292">
        <v>10.2837382758958</v>
      </c>
      <c r="H3292">
        <v>14.1240369031794</v>
      </c>
      <c r="I3292">
        <v>8.1323375111448293</v>
      </c>
      <c r="J3292">
        <v>815.996448991536</v>
      </c>
    </row>
    <row r="3293" spans="1:10">
      <c r="A3293" t="s">
        <v>328</v>
      </c>
      <c r="B3293" t="s">
        <v>154</v>
      </c>
      <c r="C3293" t="s">
        <v>360</v>
      </c>
      <c r="D3293" t="s">
        <v>356</v>
      </c>
      <c r="E3293">
        <v>252.873056602068</v>
      </c>
      <c r="F3293">
        <v>92.840617009223607</v>
      </c>
      <c r="G3293">
        <v>10.6808577133692</v>
      </c>
      <c r="H3293">
        <v>14.140132857028901</v>
      </c>
      <c r="I3293">
        <v>25.8987788952073</v>
      </c>
      <c r="J3293">
        <v>1086.94501551842</v>
      </c>
    </row>
    <row r="3294" spans="1:10">
      <c r="A3294" t="s">
        <v>328</v>
      </c>
      <c r="B3294" t="s">
        <v>155</v>
      </c>
      <c r="C3294" t="s">
        <v>359</v>
      </c>
      <c r="D3294" t="s">
        <v>355</v>
      </c>
      <c r="E3294">
        <v>493.21659854286202</v>
      </c>
      <c r="F3294">
        <v>244.68259358474</v>
      </c>
      <c r="G3294">
        <v>14.891730710662101</v>
      </c>
      <c r="H3294">
        <v>34.275280057590798</v>
      </c>
      <c r="I3294">
        <v>9.2576951402469803</v>
      </c>
      <c r="J3294">
        <v>2127.84627313492</v>
      </c>
    </row>
    <row r="3295" spans="1:10">
      <c r="A3295" t="s">
        <v>328</v>
      </c>
      <c r="B3295" t="s">
        <v>155</v>
      </c>
      <c r="C3295" t="s">
        <v>359</v>
      </c>
      <c r="D3295" t="s">
        <v>356</v>
      </c>
      <c r="E3295">
        <v>493.21659854290198</v>
      </c>
      <c r="F3295">
        <v>245.078760925056</v>
      </c>
      <c r="G3295">
        <v>15.2059842893504</v>
      </c>
      <c r="H3295">
        <v>34.291266096798502</v>
      </c>
      <c r="I3295">
        <v>40.329557781888397</v>
      </c>
      <c r="J3295">
        <v>2854.3827243251399</v>
      </c>
    </row>
    <row r="3296" spans="1:10">
      <c r="A3296" t="s">
        <v>328</v>
      </c>
      <c r="B3296" t="s">
        <v>155</v>
      </c>
      <c r="C3296" t="s">
        <v>360</v>
      </c>
      <c r="D3296" t="s">
        <v>355</v>
      </c>
      <c r="E3296">
        <v>176.64123678596999</v>
      </c>
      <c r="F3296">
        <v>89.228217048508</v>
      </c>
      <c r="G3296">
        <v>9.1600838057287106</v>
      </c>
      <c r="H3296">
        <v>16.804527903659601</v>
      </c>
      <c r="I3296">
        <v>6.9500974514468599</v>
      </c>
      <c r="J3296">
        <v>741.97091141738304</v>
      </c>
    </row>
    <row r="3297" spans="1:10">
      <c r="A3297" t="s">
        <v>328</v>
      </c>
      <c r="B3297" t="s">
        <v>155</v>
      </c>
      <c r="C3297" t="s">
        <v>360</v>
      </c>
      <c r="D3297" t="s">
        <v>356</v>
      </c>
      <c r="E3297">
        <v>176.64123678598401</v>
      </c>
      <c r="F3297">
        <v>89.409900699065801</v>
      </c>
      <c r="G3297">
        <v>9.55354684766424</v>
      </c>
      <c r="H3297">
        <v>16.817934192936001</v>
      </c>
      <c r="I3297">
        <v>23.612443373683899</v>
      </c>
      <c r="J3297">
        <v>1002.99761087517</v>
      </c>
    </row>
    <row r="3298" spans="1:10">
      <c r="A3298" t="s">
        <v>328</v>
      </c>
      <c r="B3298" t="s">
        <v>156</v>
      </c>
      <c r="C3298" t="s">
        <v>359</v>
      </c>
      <c r="D3298" t="s">
        <v>355</v>
      </c>
      <c r="E3298">
        <v>1149.60917710386</v>
      </c>
      <c r="F3298">
        <v>267.16880861213201</v>
      </c>
      <c r="G3298">
        <v>14.5470090480972</v>
      </c>
      <c r="H3298">
        <v>22.450808763010901</v>
      </c>
      <c r="I3298">
        <v>7.6290279351381498</v>
      </c>
      <c r="J3298">
        <v>2288.6423762711402</v>
      </c>
    </row>
    <row r="3299" spans="1:10">
      <c r="A3299" t="s">
        <v>328</v>
      </c>
      <c r="B3299" t="s">
        <v>156</v>
      </c>
      <c r="C3299" t="s">
        <v>359</v>
      </c>
      <c r="D3299" t="s">
        <v>356</v>
      </c>
      <c r="E3299">
        <v>1149.60917710381</v>
      </c>
      <c r="F3299">
        <v>267.59123931873199</v>
      </c>
      <c r="G3299">
        <v>14.7742536290024</v>
      </c>
      <c r="H3299">
        <v>22.4688186073897</v>
      </c>
      <c r="I3299">
        <v>40.865628089334301</v>
      </c>
      <c r="J3299">
        <v>3080.5155330448001</v>
      </c>
    </row>
    <row r="3300" spans="1:10">
      <c r="A3300" t="s">
        <v>328</v>
      </c>
      <c r="B3300" t="s">
        <v>156</v>
      </c>
      <c r="C3300" t="s">
        <v>360</v>
      </c>
      <c r="D3300" t="s">
        <v>355</v>
      </c>
      <c r="E3300">
        <v>449.90949168536599</v>
      </c>
      <c r="F3300">
        <v>97.5629874731776</v>
      </c>
      <c r="G3300">
        <v>8.3711100946067898</v>
      </c>
      <c r="H3300">
        <v>13.9531520864751</v>
      </c>
      <c r="I3300">
        <v>3.7747664316270502</v>
      </c>
      <c r="J3300">
        <v>809.157464059566</v>
      </c>
    </row>
    <row r="3301" spans="1:10">
      <c r="A3301" t="s">
        <v>328</v>
      </c>
      <c r="B3301" t="s">
        <v>156</v>
      </c>
      <c r="C3301" t="s">
        <v>360</v>
      </c>
      <c r="D3301" t="s">
        <v>356</v>
      </c>
      <c r="E3301">
        <v>449.90949168535002</v>
      </c>
      <c r="F3301">
        <v>97.744784049885396</v>
      </c>
      <c r="G3301">
        <v>8.9419376881133505</v>
      </c>
      <c r="H3301">
        <v>13.967626270150699</v>
      </c>
      <c r="I3301">
        <v>25.105599625588098</v>
      </c>
      <c r="J3301">
        <v>1094.4564645507101</v>
      </c>
    </row>
    <row r="3302" spans="1:10">
      <c r="A3302" t="s">
        <v>328</v>
      </c>
      <c r="B3302" t="s">
        <v>157</v>
      </c>
      <c r="C3302" t="s">
        <v>359</v>
      </c>
      <c r="D3302" t="s">
        <v>355</v>
      </c>
      <c r="E3302">
        <v>1313.0640123835401</v>
      </c>
      <c r="F3302">
        <v>254.214808765844</v>
      </c>
      <c r="G3302">
        <v>9.3623290349098696</v>
      </c>
      <c r="H3302">
        <v>36.797501005018603</v>
      </c>
      <c r="I3302">
        <v>5.90720913898845</v>
      </c>
      <c r="J3302">
        <v>2112.85827596021</v>
      </c>
    </row>
    <row r="3303" spans="1:10">
      <c r="A3303" t="s">
        <v>328</v>
      </c>
      <c r="B3303" t="s">
        <v>157</v>
      </c>
      <c r="C3303" t="s">
        <v>359</v>
      </c>
      <c r="D3303" t="s">
        <v>356</v>
      </c>
      <c r="E3303">
        <v>1313.0640123835201</v>
      </c>
      <c r="F3303">
        <v>254.609607369786</v>
      </c>
      <c r="G3303">
        <v>9.6058346624905706</v>
      </c>
      <c r="H3303">
        <v>36.813744769342797</v>
      </c>
      <c r="I3303">
        <v>34.232642007978697</v>
      </c>
      <c r="J3303">
        <v>2868.6057447429398</v>
      </c>
    </row>
    <row r="3304" spans="1:10">
      <c r="A3304" t="s">
        <v>328</v>
      </c>
      <c r="B3304" t="s">
        <v>157</v>
      </c>
      <c r="C3304" t="s">
        <v>360</v>
      </c>
      <c r="D3304" t="s">
        <v>355</v>
      </c>
      <c r="E3304">
        <v>463.30134853991098</v>
      </c>
      <c r="F3304">
        <v>91.994803917778697</v>
      </c>
      <c r="G3304">
        <v>7.6069265299940998</v>
      </c>
      <c r="H3304">
        <v>17.3726450726598</v>
      </c>
      <c r="I3304">
        <v>3.2096043840622102</v>
      </c>
      <c r="J3304">
        <v>737.57279095742399</v>
      </c>
    </row>
    <row r="3305" spans="1:10">
      <c r="A3305" t="s">
        <v>328</v>
      </c>
      <c r="B3305" t="s">
        <v>157</v>
      </c>
      <c r="C3305" t="s">
        <v>360</v>
      </c>
      <c r="D3305" t="s">
        <v>356</v>
      </c>
      <c r="E3305">
        <v>463.30134853990199</v>
      </c>
      <c r="F3305">
        <v>92.173543755031105</v>
      </c>
      <c r="G3305">
        <v>8.2434696736749693</v>
      </c>
      <c r="H3305">
        <v>17.384159658711098</v>
      </c>
      <c r="I3305">
        <v>24.1386307203306</v>
      </c>
      <c r="J3305">
        <v>1007.46594955148</v>
      </c>
    </row>
    <row r="3306" spans="1:10">
      <c r="A3306" t="s">
        <v>328</v>
      </c>
      <c r="B3306" t="s">
        <v>158</v>
      </c>
      <c r="C3306" t="s">
        <v>359</v>
      </c>
      <c r="D3306" t="s">
        <v>355</v>
      </c>
      <c r="E3306">
        <v>11999.186931377501</v>
      </c>
      <c r="F3306">
        <v>3589.88850788113</v>
      </c>
      <c r="G3306">
        <v>3021.8423012449698</v>
      </c>
      <c r="H3306">
        <v>7935.0618007944304</v>
      </c>
      <c r="I3306">
        <v>58811.0952747505</v>
      </c>
      <c r="J3306">
        <v>76470.213756388795</v>
      </c>
    </row>
    <row r="3307" spans="1:10">
      <c r="A3307" t="s">
        <v>328</v>
      </c>
      <c r="B3307" t="s">
        <v>158</v>
      </c>
      <c r="C3307" t="s">
        <v>359</v>
      </c>
      <c r="D3307" t="s">
        <v>356</v>
      </c>
      <c r="E3307">
        <v>11999.1869313724</v>
      </c>
      <c r="F3307">
        <v>3593.2979203776599</v>
      </c>
      <c r="G3307">
        <v>3029.2815338916798</v>
      </c>
      <c r="H3307">
        <v>7936.6486704906101</v>
      </c>
      <c r="I3307">
        <v>66616.434544230404</v>
      </c>
      <c r="J3307">
        <v>85156.680038366001</v>
      </c>
    </row>
    <row r="3308" spans="1:10">
      <c r="A3308" t="s">
        <v>328</v>
      </c>
      <c r="B3308" t="s">
        <v>158</v>
      </c>
      <c r="C3308" t="s">
        <v>360</v>
      </c>
      <c r="D3308" t="s">
        <v>355</v>
      </c>
      <c r="E3308">
        <v>8365.1584441788691</v>
      </c>
      <c r="F3308">
        <v>4505.6770870008304</v>
      </c>
      <c r="G3308">
        <v>1202.3111623080899</v>
      </c>
      <c r="H3308">
        <v>7932.59151244639</v>
      </c>
      <c r="I3308">
        <v>23401.798149085302</v>
      </c>
      <c r="J3308">
        <v>92759.975902443402</v>
      </c>
    </row>
    <row r="3309" spans="1:10">
      <c r="A3309" t="s">
        <v>328</v>
      </c>
      <c r="B3309" t="s">
        <v>158</v>
      </c>
      <c r="C3309" t="s">
        <v>360</v>
      </c>
      <c r="D3309" t="s">
        <v>356</v>
      </c>
      <c r="E3309">
        <v>8365.1584441813193</v>
      </c>
      <c r="F3309">
        <v>4516.4234144522998</v>
      </c>
      <c r="G3309">
        <v>1206.6085561356699</v>
      </c>
      <c r="H3309">
        <v>7933.1671801114398</v>
      </c>
      <c r="I3309">
        <v>26225.505553061401</v>
      </c>
      <c r="J3309">
        <v>102906.198808509</v>
      </c>
    </row>
    <row r="3310" spans="1:10">
      <c r="A3310" t="s">
        <v>328</v>
      </c>
      <c r="B3310" t="s">
        <v>159</v>
      </c>
      <c r="C3310" t="s">
        <v>359</v>
      </c>
      <c r="D3310" t="s">
        <v>355</v>
      </c>
      <c r="E3310">
        <v>4297.00130612471</v>
      </c>
      <c r="F3310">
        <v>1250.9338993558899</v>
      </c>
      <c r="G3310">
        <v>672.514142430275</v>
      </c>
      <c r="H3310">
        <v>2278.7876464075798</v>
      </c>
      <c r="I3310">
        <v>7194.1403633064001</v>
      </c>
      <c r="J3310">
        <v>23583.3871195108</v>
      </c>
    </row>
    <row r="3311" spans="1:10">
      <c r="A3311" t="s">
        <v>328</v>
      </c>
      <c r="B3311" t="s">
        <v>159</v>
      </c>
      <c r="C3311" t="s">
        <v>359</v>
      </c>
      <c r="D3311" t="s">
        <v>356</v>
      </c>
      <c r="E3311">
        <v>4297.00130612464</v>
      </c>
      <c r="F3311">
        <v>1251.7326291002</v>
      </c>
      <c r="G3311">
        <v>674.68160253927499</v>
      </c>
      <c r="H3311">
        <v>2279.3619450261799</v>
      </c>
      <c r="I3311">
        <v>9080.63380478615</v>
      </c>
      <c r="J3311">
        <v>26918.863954768101</v>
      </c>
    </row>
    <row r="3312" spans="1:10">
      <c r="A3312" t="s">
        <v>328</v>
      </c>
      <c r="B3312" t="s">
        <v>159</v>
      </c>
      <c r="C3312" t="s">
        <v>360</v>
      </c>
      <c r="D3312" t="s">
        <v>355</v>
      </c>
      <c r="E3312">
        <v>1560.0843867896899</v>
      </c>
      <c r="F3312">
        <v>1233.8059265516199</v>
      </c>
      <c r="G3312">
        <v>259.02914499458097</v>
      </c>
      <c r="H3312">
        <v>1643.92659065986</v>
      </c>
      <c r="I3312">
        <v>2930.4644770485002</v>
      </c>
      <c r="J3312">
        <v>22936.621124391801</v>
      </c>
    </row>
    <row r="3313" spans="1:10">
      <c r="A3313" t="s">
        <v>328</v>
      </c>
      <c r="B3313" t="s">
        <v>159</v>
      </c>
      <c r="C3313" t="s">
        <v>360</v>
      </c>
      <c r="D3313" t="s">
        <v>356</v>
      </c>
      <c r="E3313">
        <v>1560.0843867896699</v>
      </c>
      <c r="F3313">
        <v>1238.4445325562201</v>
      </c>
      <c r="G3313">
        <v>259.59684199496201</v>
      </c>
      <c r="H3313">
        <v>1644.4311499789901</v>
      </c>
      <c r="I3313">
        <v>3622.8898206182898</v>
      </c>
      <c r="J3313">
        <v>25755.851743397601</v>
      </c>
    </row>
    <row r="3314" spans="1:10">
      <c r="A3314" t="s">
        <v>328</v>
      </c>
      <c r="B3314" t="s">
        <v>160</v>
      </c>
      <c r="C3314" t="s">
        <v>359</v>
      </c>
      <c r="D3314" t="s">
        <v>355</v>
      </c>
      <c r="E3314">
        <v>9447.6066750046703</v>
      </c>
      <c r="F3314">
        <v>2022.27195167181</v>
      </c>
      <c r="G3314">
        <v>1046.29799913835</v>
      </c>
      <c r="H3314">
        <v>4030.54528451738</v>
      </c>
      <c r="I3314">
        <v>17890.211816456998</v>
      </c>
      <c r="J3314">
        <v>42889.909580058098</v>
      </c>
    </row>
    <row r="3315" spans="1:10">
      <c r="A3315" t="s">
        <v>328</v>
      </c>
      <c r="B3315" t="s">
        <v>160</v>
      </c>
      <c r="C3315" t="s">
        <v>359</v>
      </c>
      <c r="D3315" t="s">
        <v>356</v>
      </c>
      <c r="E3315">
        <v>9447.6066750045902</v>
      </c>
      <c r="F3315">
        <v>2024.0658460567399</v>
      </c>
      <c r="G3315">
        <v>1051.2518448625201</v>
      </c>
      <c r="H3315">
        <v>4031.54846106487</v>
      </c>
      <c r="I3315">
        <v>20343.683678245801</v>
      </c>
      <c r="J3315">
        <v>48038.448122223701</v>
      </c>
    </row>
    <row r="3316" spans="1:10">
      <c r="A3316" t="s">
        <v>328</v>
      </c>
      <c r="B3316" t="s">
        <v>160</v>
      </c>
      <c r="C3316" t="s">
        <v>360</v>
      </c>
      <c r="D3316" t="s">
        <v>355</v>
      </c>
      <c r="E3316">
        <v>6660.71477367632</v>
      </c>
      <c r="F3316">
        <v>3152.5579514306601</v>
      </c>
      <c r="G3316">
        <v>1080.03282315357</v>
      </c>
      <c r="H3316">
        <v>6507.3529455464804</v>
      </c>
      <c r="I3316">
        <v>23014.2626177649</v>
      </c>
      <c r="J3316">
        <v>64016.457987006797</v>
      </c>
    </row>
    <row r="3317" spans="1:10">
      <c r="A3317" t="s">
        <v>328</v>
      </c>
      <c r="B3317" t="s">
        <v>160</v>
      </c>
      <c r="C3317" t="s">
        <v>360</v>
      </c>
      <c r="D3317" t="s">
        <v>356</v>
      </c>
      <c r="E3317">
        <v>6660.7147736763</v>
      </c>
      <c r="F3317">
        <v>3159.7187203042299</v>
      </c>
      <c r="G3317">
        <v>1082.70316220512</v>
      </c>
      <c r="H3317">
        <v>6509.0035175071898</v>
      </c>
      <c r="I3317">
        <v>25420.964575599701</v>
      </c>
      <c r="J3317">
        <v>71259.926803047594</v>
      </c>
    </row>
    <row r="3318" spans="1:10">
      <c r="A3318" t="s">
        <v>329</v>
      </c>
      <c r="B3318" t="s">
        <v>412</v>
      </c>
      <c r="C3318" t="s">
        <v>359</v>
      </c>
      <c r="D3318" t="s">
        <v>355</v>
      </c>
      <c r="E3318">
        <v>16.0259036866927</v>
      </c>
      <c r="F3318">
        <v>12.518683885115101</v>
      </c>
      <c r="G3318">
        <v>8.0488072977755003</v>
      </c>
      <c r="H3318">
        <v>3.3817770565982199</v>
      </c>
      <c r="I3318">
        <v>14.046568861191099</v>
      </c>
      <c r="J3318">
        <v>5.3096293499661096</v>
      </c>
    </row>
    <row r="3319" spans="1:10">
      <c r="A3319" t="s">
        <v>329</v>
      </c>
      <c r="B3319" t="s">
        <v>412</v>
      </c>
      <c r="C3319" t="s">
        <v>359</v>
      </c>
      <c r="D3319" t="s">
        <v>356</v>
      </c>
      <c r="E3319">
        <v>16.0259036866927</v>
      </c>
      <c r="F3319">
        <v>12.518683885115101</v>
      </c>
      <c r="G3319">
        <v>8.0488072977755003</v>
      </c>
      <c r="H3319">
        <v>3.3817770565982199</v>
      </c>
      <c r="I3319">
        <v>16.544831613489901</v>
      </c>
      <c r="J3319">
        <v>42.345887317459898</v>
      </c>
    </row>
    <row r="3320" spans="1:10">
      <c r="A3320" t="s">
        <v>329</v>
      </c>
      <c r="B3320" t="s">
        <v>412</v>
      </c>
      <c r="C3320" t="s">
        <v>360</v>
      </c>
      <c r="D3320" t="s">
        <v>355</v>
      </c>
      <c r="E3320">
        <v>10.2381183338341</v>
      </c>
      <c r="F3320">
        <v>4.7701966054502698</v>
      </c>
      <c r="G3320">
        <v>4.9211879794300701</v>
      </c>
      <c r="H3320">
        <v>1.81631218028275</v>
      </c>
      <c r="I3320">
        <v>8.7554013338690293</v>
      </c>
      <c r="J3320">
        <v>2.0725799798694</v>
      </c>
    </row>
    <row r="3321" spans="1:10">
      <c r="A3321" t="s">
        <v>329</v>
      </c>
      <c r="B3321" t="s">
        <v>412</v>
      </c>
      <c r="C3321" t="s">
        <v>360</v>
      </c>
      <c r="D3321" t="s">
        <v>356</v>
      </c>
      <c r="E3321">
        <v>10.2381183338341</v>
      </c>
      <c r="F3321">
        <v>4.7701966054502698</v>
      </c>
      <c r="G3321">
        <v>4.9211879794300701</v>
      </c>
      <c r="H3321">
        <v>1.81631218028275</v>
      </c>
      <c r="I3321">
        <v>9.9503508397851608</v>
      </c>
      <c r="J3321">
        <v>16.2348584258215</v>
      </c>
    </row>
    <row r="3322" spans="1:10">
      <c r="A3322" t="s">
        <v>329</v>
      </c>
      <c r="B3322" t="s">
        <v>413</v>
      </c>
      <c r="C3322" t="s">
        <v>359</v>
      </c>
      <c r="D3322" t="s">
        <v>355</v>
      </c>
      <c r="E3322">
        <v>20.782469003844199</v>
      </c>
      <c r="F3322">
        <v>18.4108300028435</v>
      </c>
      <c r="G3322">
        <v>8.6911802349771108</v>
      </c>
      <c r="H3322">
        <v>3.3817770565982199</v>
      </c>
      <c r="I3322">
        <v>16.6171403718958</v>
      </c>
      <c r="J3322">
        <v>18.9433869677617</v>
      </c>
    </row>
    <row r="3323" spans="1:10">
      <c r="A3323" t="s">
        <v>329</v>
      </c>
      <c r="B3323" t="s">
        <v>413</v>
      </c>
      <c r="C3323" t="s">
        <v>359</v>
      </c>
      <c r="D3323" t="s">
        <v>356</v>
      </c>
      <c r="E3323">
        <v>20.782469003844199</v>
      </c>
      <c r="F3323">
        <v>18.4108300028435</v>
      </c>
      <c r="G3323">
        <v>8.6911802349771108</v>
      </c>
      <c r="H3323">
        <v>3.3817770565982199</v>
      </c>
      <c r="I3323">
        <v>16.410815873185999</v>
      </c>
      <c r="J3323">
        <v>51.079088094957299</v>
      </c>
    </row>
    <row r="3324" spans="1:10">
      <c r="A3324" t="s">
        <v>329</v>
      </c>
      <c r="B3324" t="s">
        <v>413</v>
      </c>
      <c r="C3324" t="s">
        <v>360</v>
      </c>
      <c r="D3324" t="s">
        <v>355</v>
      </c>
      <c r="E3324">
        <v>17.762583522022901</v>
      </c>
      <c r="F3324">
        <v>7.2086112809980198</v>
      </c>
      <c r="G3324">
        <v>7.2612383809899299</v>
      </c>
      <c r="H3324">
        <v>1.81631218028275</v>
      </c>
      <c r="I3324">
        <v>14.048734430557699</v>
      </c>
      <c r="J3324">
        <v>7.4983636110018699</v>
      </c>
    </row>
    <row r="3325" spans="1:10">
      <c r="A3325" t="s">
        <v>329</v>
      </c>
      <c r="B3325" t="s">
        <v>413</v>
      </c>
      <c r="C3325" t="s">
        <v>360</v>
      </c>
      <c r="D3325" t="s">
        <v>356</v>
      </c>
      <c r="E3325">
        <v>17.762583522022901</v>
      </c>
      <c r="F3325">
        <v>7.2086112809980198</v>
      </c>
      <c r="G3325">
        <v>7.2612383809899299</v>
      </c>
      <c r="H3325">
        <v>1.81631218028275</v>
      </c>
      <c r="I3325">
        <v>13.5448137031571</v>
      </c>
      <c r="J3325">
        <v>19.922464799970601</v>
      </c>
    </row>
    <row r="3326" spans="1:10">
      <c r="A3326" t="s">
        <v>329</v>
      </c>
      <c r="B3326" t="s">
        <v>414</v>
      </c>
      <c r="C3326" t="s">
        <v>359</v>
      </c>
      <c r="D3326" t="s">
        <v>355</v>
      </c>
      <c r="E3326">
        <v>6.0658832056412102</v>
      </c>
      <c r="F3326">
        <v>33.204259630367702</v>
      </c>
      <c r="G3326">
        <v>3.5245189984579302</v>
      </c>
      <c r="H3326">
        <v>15.432510737320101</v>
      </c>
      <c r="I3326">
        <v>5.8349496304358199</v>
      </c>
      <c r="J3326">
        <v>26.139179600274201</v>
      </c>
    </row>
    <row r="3327" spans="1:10">
      <c r="A3327" t="s">
        <v>329</v>
      </c>
      <c r="B3327" t="s">
        <v>414</v>
      </c>
      <c r="C3327" t="s">
        <v>359</v>
      </c>
      <c r="D3327" t="s">
        <v>356</v>
      </c>
      <c r="E3327">
        <v>6.0658832056412102</v>
      </c>
      <c r="F3327">
        <v>33.204259630367702</v>
      </c>
      <c r="G3327">
        <v>3.5245189984579302</v>
      </c>
      <c r="H3327">
        <v>15.432510737320101</v>
      </c>
      <c r="I3327">
        <v>7.5607480665694196</v>
      </c>
      <c r="J3327">
        <v>100.06490667532699</v>
      </c>
    </row>
    <row r="3328" spans="1:10">
      <c r="A3328" t="s">
        <v>329</v>
      </c>
      <c r="B3328" t="s">
        <v>414</v>
      </c>
      <c r="C3328" t="s">
        <v>360</v>
      </c>
      <c r="D3328" t="s">
        <v>355</v>
      </c>
      <c r="E3328">
        <v>11.1537528883002</v>
      </c>
      <c r="F3328">
        <v>13.176333782111</v>
      </c>
      <c r="G3328">
        <v>6.2481171050851101</v>
      </c>
      <c r="H3328">
        <v>6.5418811495027596</v>
      </c>
      <c r="I3328">
        <v>10.091361154305901</v>
      </c>
      <c r="J3328">
        <v>10.281098638615701</v>
      </c>
    </row>
    <row r="3329" spans="1:10">
      <c r="A3329" t="s">
        <v>329</v>
      </c>
      <c r="B3329" t="s">
        <v>414</v>
      </c>
      <c r="C3329" t="s">
        <v>360</v>
      </c>
      <c r="D3329" t="s">
        <v>356</v>
      </c>
      <c r="E3329">
        <v>11.1537528883002</v>
      </c>
      <c r="F3329">
        <v>13.176333782111</v>
      </c>
      <c r="G3329">
        <v>6.2481171050851101</v>
      </c>
      <c r="H3329">
        <v>6.5418811495027596</v>
      </c>
      <c r="I3329">
        <v>13.653264992572501</v>
      </c>
      <c r="J3329">
        <v>39.883148722193503</v>
      </c>
    </row>
    <row r="3330" spans="1:10">
      <c r="A3330" t="s">
        <v>329</v>
      </c>
      <c r="B3330" t="s">
        <v>415</v>
      </c>
      <c r="C3330" t="s">
        <v>359</v>
      </c>
      <c r="D3330" t="s">
        <v>355</v>
      </c>
      <c r="E3330">
        <v>4.6240408111358002</v>
      </c>
      <c r="F3330">
        <v>17.399295673660099</v>
      </c>
      <c r="G3330">
        <v>2.7823987503315899</v>
      </c>
      <c r="H3330">
        <v>3.82724411251291</v>
      </c>
      <c r="I3330">
        <v>4.5189695473798901</v>
      </c>
      <c r="J3330">
        <v>21.399950524708402</v>
      </c>
    </row>
    <row r="3331" spans="1:10">
      <c r="A3331" t="s">
        <v>329</v>
      </c>
      <c r="B3331" t="s">
        <v>415</v>
      </c>
      <c r="C3331" t="s">
        <v>359</v>
      </c>
      <c r="D3331" t="s">
        <v>356</v>
      </c>
      <c r="E3331">
        <v>4.6240408111358002</v>
      </c>
      <c r="F3331">
        <v>17.399295673660099</v>
      </c>
      <c r="G3331">
        <v>2.7823987503315899</v>
      </c>
      <c r="H3331">
        <v>3.82724411251291</v>
      </c>
      <c r="I3331">
        <v>6.0775339800295001</v>
      </c>
      <c r="J3331">
        <v>44.783820929553997</v>
      </c>
    </row>
    <row r="3332" spans="1:10">
      <c r="A3332" t="s">
        <v>329</v>
      </c>
      <c r="B3332" t="s">
        <v>415</v>
      </c>
      <c r="C3332" t="s">
        <v>360</v>
      </c>
      <c r="D3332" t="s">
        <v>355</v>
      </c>
      <c r="E3332">
        <v>10.9982009554963</v>
      </c>
      <c r="F3332">
        <v>7.0029985817488196</v>
      </c>
      <c r="G3332">
        <v>5.7341540634402497</v>
      </c>
      <c r="H3332">
        <v>1.62247344705184</v>
      </c>
      <c r="I3332">
        <v>9.9563274456030406</v>
      </c>
      <c r="J3332">
        <v>8.4382445819463801</v>
      </c>
    </row>
    <row r="3333" spans="1:10">
      <c r="A3333" t="s">
        <v>329</v>
      </c>
      <c r="B3333" t="s">
        <v>415</v>
      </c>
      <c r="C3333" t="s">
        <v>360</v>
      </c>
      <c r="D3333" t="s">
        <v>356</v>
      </c>
      <c r="E3333">
        <v>10.9982009554963</v>
      </c>
      <c r="F3333">
        <v>7.0029985817488196</v>
      </c>
      <c r="G3333">
        <v>5.7341540634402497</v>
      </c>
      <c r="H3333">
        <v>1.62247344705184</v>
      </c>
      <c r="I3333">
        <v>11.839550860831899</v>
      </c>
      <c r="J3333">
        <v>18.3400670469203</v>
      </c>
    </row>
    <row r="3334" spans="1:10">
      <c r="A3334" t="s">
        <v>329</v>
      </c>
      <c r="B3334" t="s">
        <v>416</v>
      </c>
      <c r="C3334" t="s">
        <v>359</v>
      </c>
      <c r="D3334" t="s">
        <v>355</v>
      </c>
      <c r="E3334">
        <v>8.8651417144453593</v>
      </c>
      <c r="F3334">
        <v>15.1256676849047</v>
      </c>
      <c r="G3334">
        <v>4.6020008610023204</v>
      </c>
      <c r="H3334">
        <v>9.6584132816939796</v>
      </c>
      <c r="I3334">
        <v>9.1383391718115394</v>
      </c>
      <c r="J3334">
        <v>21.057804672205901</v>
      </c>
    </row>
    <row r="3335" spans="1:10">
      <c r="A3335" t="s">
        <v>329</v>
      </c>
      <c r="B3335" t="s">
        <v>416</v>
      </c>
      <c r="C3335" t="s">
        <v>359</v>
      </c>
      <c r="D3335" t="s">
        <v>356</v>
      </c>
      <c r="E3335">
        <v>8.8651417144453593</v>
      </c>
      <c r="F3335">
        <v>15.1256676849047</v>
      </c>
      <c r="G3335">
        <v>4.6020008610023204</v>
      </c>
      <c r="H3335">
        <v>9.6584132816939796</v>
      </c>
      <c r="I3335">
        <v>8.3562965553043593</v>
      </c>
      <c r="J3335">
        <v>36.489741907323598</v>
      </c>
    </row>
    <row r="3336" spans="1:10">
      <c r="A3336" t="s">
        <v>329</v>
      </c>
      <c r="B3336" t="s">
        <v>416</v>
      </c>
      <c r="C3336" t="s">
        <v>360</v>
      </c>
      <c r="D3336" t="s">
        <v>355</v>
      </c>
      <c r="E3336">
        <v>12.534025837728</v>
      </c>
      <c r="F3336">
        <v>6.0991631287169099</v>
      </c>
      <c r="G3336">
        <v>5.4847639695895101</v>
      </c>
      <c r="H3336">
        <v>4.34591103973532</v>
      </c>
      <c r="I3336">
        <v>11.3598785551067</v>
      </c>
      <c r="J3336">
        <v>8.3510063612418293</v>
      </c>
    </row>
    <row r="3337" spans="1:10">
      <c r="A3337" t="s">
        <v>329</v>
      </c>
      <c r="B3337" t="s">
        <v>416</v>
      </c>
      <c r="C3337" t="s">
        <v>360</v>
      </c>
      <c r="D3337" t="s">
        <v>356</v>
      </c>
      <c r="E3337">
        <v>12.534025837728</v>
      </c>
      <c r="F3337">
        <v>6.0991631287169099</v>
      </c>
      <c r="G3337">
        <v>5.4847639695895101</v>
      </c>
      <c r="H3337">
        <v>4.34591103973532</v>
      </c>
      <c r="I3337">
        <v>9.5112298742868706</v>
      </c>
      <c r="J3337">
        <v>14.934993682529599</v>
      </c>
    </row>
    <row r="3338" spans="1:10">
      <c r="A3338" t="s">
        <v>329</v>
      </c>
      <c r="B3338" t="s">
        <v>417</v>
      </c>
      <c r="C3338" t="s">
        <v>359</v>
      </c>
      <c r="D3338" t="s">
        <v>355</v>
      </c>
      <c r="E3338">
        <v>22.0011280730929</v>
      </c>
      <c r="F3338">
        <v>7.21648611091838</v>
      </c>
      <c r="G3338">
        <v>5.2832261673810903</v>
      </c>
      <c r="H3338">
        <v>3.7365612020096299</v>
      </c>
      <c r="I3338">
        <v>16.774100588450398</v>
      </c>
      <c r="J3338">
        <v>16.902127392929401</v>
      </c>
    </row>
    <row r="3339" spans="1:10">
      <c r="A3339" t="s">
        <v>329</v>
      </c>
      <c r="B3339" t="s">
        <v>417</v>
      </c>
      <c r="C3339" t="s">
        <v>359</v>
      </c>
      <c r="D3339" t="s">
        <v>356</v>
      </c>
      <c r="E3339">
        <v>22.0011280730929</v>
      </c>
      <c r="F3339">
        <v>7.21648611091838</v>
      </c>
      <c r="G3339">
        <v>5.2832261673810903</v>
      </c>
      <c r="H3339">
        <v>3.7365612020096299</v>
      </c>
      <c r="I3339">
        <v>3.723093027759</v>
      </c>
      <c r="J3339">
        <v>11.1435195179609</v>
      </c>
    </row>
    <row r="3340" spans="1:10">
      <c r="A3340" t="s">
        <v>329</v>
      </c>
      <c r="B3340" t="s">
        <v>417</v>
      </c>
      <c r="C3340" t="s">
        <v>360</v>
      </c>
      <c r="D3340" t="s">
        <v>355</v>
      </c>
      <c r="E3340">
        <v>17.726228244487402</v>
      </c>
      <c r="F3340">
        <v>2.9971765218244202</v>
      </c>
      <c r="G3340">
        <v>4.7301624304349801</v>
      </c>
      <c r="H3340">
        <v>1.43616847128341</v>
      </c>
      <c r="I3340">
        <v>14.088913057926099</v>
      </c>
      <c r="J3340">
        <v>6.7195008109134697</v>
      </c>
    </row>
    <row r="3341" spans="1:10">
      <c r="A3341" t="s">
        <v>329</v>
      </c>
      <c r="B3341" t="s">
        <v>417</v>
      </c>
      <c r="C3341" t="s">
        <v>360</v>
      </c>
      <c r="D3341" t="s">
        <v>356</v>
      </c>
      <c r="E3341">
        <v>17.726228244487402</v>
      </c>
      <c r="F3341">
        <v>2.9971765218244202</v>
      </c>
      <c r="G3341">
        <v>4.7301624304349801</v>
      </c>
      <c r="H3341">
        <v>1.43616847128341</v>
      </c>
      <c r="I3341">
        <v>5.6767062004444604</v>
      </c>
      <c r="J3341">
        <v>5.1575019040908696</v>
      </c>
    </row>
    <row r="3342" spans="1:10">
      <c r="A3342" t="s">
        <v>329</v>
      </c>
      <c r="B3342" t="s">
        <v>418</v>
      </c>
      <c r="C3342" t="s">
        <v>359</v>
      </c>
      <c r="D3342" t="s">
        <v>355</v>
      </c>
      <c r="E3342">
        <v>11.650261306477301</v>
      </c>
      <c r="F3342">
        <v>13.4685896815067</v>
      </c>
      <c r="G3342">
        <v>7.5112378571089904</v>
      </c>
      <c r="H3342">
        <v>3.3817770565982199</v>
      </c>
      <c r="I3342">
        <v>12.86467367631</v>
      </c>
      <c r="J3342">
        <v>8.1307676830685303</v>
      </c>
    </row>
    <row r="3343" spans="1:10">
      <c r="A3343" t="s">
        <v>329</v>
      </c>
      <c r="B3343" t="s">
        <v>418</v>
      </c>
      <c r="C3343" t="s">
        <v>359</v>
      </c>
      <c r="D3343" t="s">
        <v>356</v>
      </c>
      <c r="E3343">
        <v>11.650261306477301</v>
      </c>
      <c r="F3343">
        <v>13.4685896815067</v>
      </c>
      <c r="G3343">
        <v>7.5112378571089904</v>
      </c>
      <c r="H3343">
        <v>3.3817770565982199</v>
      </c>
      <c r="I3343">
        <v>15.682520081364499</v>
      </c>
      <c r="J3343">
        <v>43.100813270590002</v>
      </c>
    </row>
    <row r="3344" spans="1:10">
      <c r="A3344" t="s">
        <v>329</v>
      </c>
      <c r="B3344" t="s">
        <v>418</v>
      </c>
      <c r="C3344" t="s">
        <v>360</v>
      </c>
      <c r="D3344" t="s">
        <v>355</v>
      </c>
      <c r="E3344">
        <v>9.2870532616293708</v>
      </c>
      <c r="F3344">
        <v>5.1646650069603401</v>
      </c>
      <c r="G3344">
        <v>5.2065864405926998</v>
      </c>
      <c r="H3344">
        <v>1.81631218028275</v>
      </c>
      <c r="I3344">
        <v>9.1661118903415595</v>
      </c>
      <c r="J3344">
        <v>3.1680823629732302</v>
      </c>
    </row>
    <row r="3345" spans="1:10">
      <c r="A3345" t="s">
        <v>329</v>
      </c>
      <c r="B3345" t="s">
        <v>418</v>
      </c>
      <c r="C3345" t="s">
        <v>360</v>
      </c>
      <c r="D3345" t="s">
        <v>356</v>
      </c>
      <c r="E3345">
        <v>9.2870532616293708</v>
      </c>
      <c r="F3345">
        <v>5.1646650069603401</v>
      </c>
      <c r="G3345">
        <v>5.2065864405926998</v>
      </c>
      <c r="H3345">
        <v>1.81631218028275</v>
      </c>
      <c r="I3345">
        <v>10.624213995039</v>
      </c>
      <c r="J3345">
        <v>16.5443844304754</v>
      </c>
    </row>
    <row r="3346" spans="1:10">
      <c r="A3346" t="s">
        <v>329</v>
      </c>
      <c r="B3346" t="s">
        <v>136</v>
      </c>
      <c r="C3346" t="s">
        <v>359</v>
      </c>
      <c r="D3346" t="s">
        <v>355</v>
      </c>
      <c r="E3346">
        <v>315.61503335609501</v>
      </c>
      <c r="F3346">
        <v>226.00501057310601</v>
      </c>
      <c r="G3346">
        <v>39.794021596778997</v>
      </c>
      <c r="H3346">
        <v>75.420094312929706</v>
      </c>
      <c r="I3346">
        <v>8.9919463621253204</v>
      </c>
      <c r="J3346">
        <v>2213.82539208158</v>
      </c>
    </row>
    <row r="3347" spans="1:10">
      <c r="A3347" t="s">
        <v>329</v>
      </c>
      <c r="B3347" t="s">
        <v>136</v>
      </c>
      <c r="C3347" t="s">
        <v>359</v>
      </c>
      <c r="D3347" t="s">
        <v>356</v>
      </c>
      <c r="E3347">
        <v>315.61503335608802</v>
      </c>
      <c r="F3347">
        <v>226.60552953610599</v>
      </c>
      <c r="G3347">
        <v>40.254591259742298</v>
      </c>
      <c r="H3347">
        <v>75.438245401053393</v>
      </c>
      <c r="I3347">
        <v>149.57432404324501</v>
      </c>
      <c r="J3347">
        <v>3022.8238895976701</v>
      </c>
    </row>
    <row r="3348" spans="1:10">
      <c r="A3348" t="s">
        <v>329</v>
      </c>
      <c r="B3348" t="s">
        <v>136</v>
      </c>
      <c r="C3348" t="s">
        <v>360</v>
      </c>
      <c r="D3348" t="s">
        <v>355</v>
      </c>
      <c r="E3348">
        <v>272.12669648566799</v>
      </c>
      <c r="F3348">
        <v>133.21925068582101</v>
      </c>
      <c r="G3348">
        <v>14.950252458232301</v>
      </c>
      <c r="H3348">
        <v>40.569759023936101</v>
      </c>
      <c r="I3348">
        <v>3.3441813335753698</v>
      </c>
      <c r="J3348">
        <v>1227.0397468398801</v>
      </c>
    </row>
    <row r="3349" spans="1:10">
      <c r="A3349" t="s">
        <v>329</v>
      </c>
      <c r="B3349" t="s">
        <v>136</v>
      </c>
      <c r="C3349" t="s">
        <v>360</v>
      </c>
      <c r="D3349" t="s">
        <v>356</v>
      </c>
      <c r="E3349">
        <v>272.126696485651</v>
      </c>
      <c r="F3349">
        <v>133.89938023322799</v>
      </c>
      <c r="G3349">
        <v>15.1280879573284</v>
      </c>
      <c r="H3349">
        <v>40.583813168435597</v>
      </c>
      <c r="I3349">
        <v>56.155282117398102</v>
      </c>
      <c r="J3349">
        <v>1700.1241427940099</v>
      </c>
    </row>
    <row r="3350" spans="1:10">
      <c r="A3350" t="s">
        <v>329</v>
      </c>
      <c r="B3350" t="s">
        <v>137</v>
      </c>
      <c r="C3350" t="s">
        <v>359</v>
      </c>
      <c r="D3350" t="s">
        <v>355</v>
      </c>
      <c r="E3350">
        <v>549.51226120224601</v>
      </c>
      <c r="F3350">
        <v>126.597568827808</v>
      </c>
      <c r="G3350">
        <v>53.678666889011197</v>
      </c>
      <c r="H3350">
        <v>59.433966390416799</v>
      </c>
      <c r="I3350">
        <v>21.685037777299002</v>
      </c>
      <c r="J3350">
        <v>521.89063837537503</v>
      </c>
    </row>
    <row r="3351" spans="1:10">
      <c r="A3351" t="s">
        <v>329</v>
      </c>
      <c r="B3351" t="s">
        <v>137</v>
      </c>
      <c r="C3351" t="s">
        <v>359</v>
      </c>
      <c r="D3351" t="s">
        <v>356</v>
      </c>
      <c r="E3351">
        <v>549.51226120224203</v>
      </c>
      <c r="F3351">
        <v>126.788161892636</v>
      </c>
      <c r="G3351">
        <v>54.185109885915502</v>
      </c>
      <c r="H3351">
        <v>59.452004454832597</v>
      </c>
      <c r="I3351">
        <v>186.48892415626301</v>
      </c>
      <c r="J3351">
        <v>972.82487073170296</v>
      </c>
    </row>
    <row r="3352" spans="1:10">
      <c r="A3352" t="s">
        <v>329</v>
      </c>
      <c r="B3352" t="s">
        <v>137</v>
      </c>
      <c r="C3352" t="s">
        <v>360</v>
      </c>
      <c r="D3352" t="s">
        <v>355</v>
      </c>
      <c r="E3352">
        <v>1021.6970718449101</v>
      </c>
      <c r="F3352">
        <v>97.9118603418422</v>
      </c>
      <c r="G3352">
        <v>20.5362069658309</v>
      </c>
      <c r="H3352">
        <v>32.3741237692007</v>
      </c>
      <c r="I3352">
        <v>8.8550909654920904</v>
      </c>
      <c r="J3352">
        <v>684.85884585791302</v>
      </c>
    </row>
    <row r="3353" spans="1:10">
      <c r="A3353" t="s">
        <v>329</v>
      </c>
      <c r="B3353" t="s">
        <v>137</v>
      </c>
      <c r="C3353" t="s">
        <v>360</v>
      </c>
      <c r="D3353" t="s">
        <v>356</v>
      </c>
      <c r="E3353">
        <v>1021.6970718449001</v>
      </c>
      <c r="F3353">
        <v>98.716810832198504</v>
      </c>
      <c r="G3353">
        <v>20.736246561709599</v>
      </c>
      <c r="H3353">
        <v>32.389765254583899</v>
      </c>
      <c r="I3353">
        <v>70.909902772256999</v>
      </c>
      <c r="J3353">
        <v>1025.2273205920201</v>
      </c>
    </row>
    <row r="3354" spans="1:10">
      <c r="A3354" t="s">
        <v>329</v>
      </c>
      <c r="B3354" t="s">
        <v>138</v>
      </c>
      <c r="C3354" t="s">
        <v>359</v>
      </c>
      <c r="D3354" t="s">
        <v>355</v>
      </c>
      <c r="E3354">
        <v>310.06051733654903</v>
      </c>
      <c r="F3354">
        <v>32.932391029083902</v>
      </c>
      <c r="G3354">
        <v>26.682886925095598</v>
      </c>
      <c r="H3354">
        <v>33.979916541979001</v>
      </c>
      <c r="I3354">
        <v>10.538513355591199</v>
      </c>
      <c r="J3354">
        <v>295.93829515356401</v>
      </c>
    </row>
    <row r="3355" spans="1:10">
      <c r="A3355" t="s">
        <v>329</v>
      </c>
      <c r="B3355" t="s">
        <v>138</v>
      </c>
      <c r="C3355" t="s">
        <v>359</v>
      </c>
      <c r="D3355" t="s">
        <v>356</v>
      </c>
      <c r="E3355">
        <v>310.06051733654698</v>
      </c>
      <c r="F3355">
        <v>33.188825465564399</v>
      </c>
      <c r="G3355">
        <v>27.104677534841699</v>
      </c>
      <c r="H3355">
        <v>33.998298331580102</v>
      </c>
      <c r="I3355">
        <v>99.862801109952898</v>
      </c>
      <c r="J3355">
        <v>334.84772149555999</v>
      </c>
    </row>
    <row r="3356" spans="1:10">
      <c r="A3356" t="s">
        <v>329</v>
      </c>
      <c r="B3356" t="s">
        <v>138</v>
      </c>
      <c r="C3356" t="s">
        <v>360</v>
      </c>
      <c r="D3356" t="s">
        <v>355</v>
      </c>
      <c r="E3356">
        <v>864.61501439288099</v>
      </c>
      <c r="F3356">
        <v>72.464551195852295</v>
      </c>
      <c r="G3356">
        <v>9.8200677491763901</v>
      </c>
      <c r="H3356">
        <v>23.4386998815616</v>
      </c>
      <c r="I3356">
        <v>4.00187388084652</v>
      </c>
      <c r="J3356">
        <v>632.06824098836898</v>
      </c>
    </row>
    <row r="3357" spans="1:10">
      <c r="A3357" t="s">
        <v>329</v>
      </c>
      <c r="B3357" t="s">
        <v>138</v>
      </c>
      <c r="C3357" t="s">
        <v>360</v>
      </c>
      <c r="D3357" t="s">
        <v>356</v>
      </c>
      <c r="E3357">
        <v>864.61501439287701</v>
      </c>
      <c r="F3357">
        <v>73.419637457975398</v>
      </c>
      <c r="G3357">
        <v>9.9806976420265201</v>
      </c>
      <c r="H3357">
        <v>23.455771711717599</v>
      </c>
      <c r="I3357">
        <v>36.5937616507385</v>
      </c>
      <c r="J3357">
        <v>860.69820981847499</v>
      </c>
    </row>
    <row r="3358" spans="1:10">
      <c r="A3358" t="s">
        <v>329</v>
      </c>
      <c r="B3358" t="s">
        <v>139</v>
      </c>
      <c r="C3358" t="s">
        <v>359</v>
      </c>
      <c r="D3358" t="s">
        <v>355</v>
      </c>
      <c r="E3358">
        <v>580.14521188976801</v>
      </c>
      <c r="F3358">
        <v>49.257882550053601</v>
      </c>
      <c r="G3358">
        <v>68.709662344174703</v>
      </c>
      <c r="H3358">
        <v>70.906144442331296</v>
      </c>
      <c r="I3358">
        <v>31.835254883899999</v>
      </c>
      <c r="J3358">
        <v>846.89038407474004</v>
      </c>
    </row>
    <row r="3359" spans="1:10">
      <c r="A3359" t="s">
        <v>329</v>
      </c>
      <c r="B3359" t="s">
        <v>139</v>
      </c>
      <c r="C3359" t="s">
        <v>359</v>
      </c>
      <c r="D3359" t="s">
        <v>356</v>
      </c>
      <c r="E3359">
        <v>580.14521188976096</v>
      </c>
      <c r="F3359">
        <v>49.568271666749197</v>
      </c>
      <c r="G3359">
        <v>69.2117428851206</v>
      </c>
      <c r="H3359">
        <v>70.923337727729901</v>
      </c>
      <c r="I3359">
        <v>232.325918015442</v>
      </c>
      <c r="J3359">
        <v>1011.23961037437</v>
      </c>
    </row>
    <row r="3360" spans="1:10">
      <c r="A3360" t="s">
        <v>329</v>
      </c>
      <c r="B3360" t="s">
        <v>139</v>
      </c>
      <c r="C3360" t="s">
        <v>360</v>
      </c>
      <c r="D3360" t="s">
        <v>355</v>
      </c>
      <c r="E3360">
        <v>1186.27601806897</v>
      </c>
      <c r="F3360">
        <v>77.922397634957093</v>
      </c>
      <c r="G3360">
        <v>26.548679805828801</v>
      </c>
      <c r="H3360">
        <v>36.7228372698927</v>
      </c>
      <c r="I3360">
        <v>12.827179565495101</v>
      </c>
      <c r="J3360">
        <v>818.74587853170397</v>
      </c>
    </row>
    <row r="3361" spans="1:10">
      <c r="A3361" t="s">
        <v>329</v>
      </c>
      <c r="B3361" t="s">
        <v>139</v>
      </c>
      <c r="C3361" t="s">
        <v>360</v>
      </c>
      <c r="D3361" t="s">
        <v>356</v>
      </c>
      <c r="E3361">
        <v>1186.27601806896</v>
      </c>
      <c r="F3361">
        <v>78.977704955053596</v>
      </c>
      <c r="G3361">
        <v>26.746073927870299</v>
      </c>
      <c r="H3361">
        <v>36.737464118879302</v>
      </c>
      <c r="I3361">
        <v>89.302023168530795</v>
      </c>
      <c r="J3361">
        <v>1087.8278561403799</v>
      </c>
    </row>
    <row r="3362" spans="1:10">
      <c r="A3362" t="s">
        <v>329</v>
      </c>
      <c r="B3362" t="s">
        <v>140</v>
      </c>
      <c r="C3362" t="s">
        <v>359</v>
      </c>
      <c r="D3362" t="s">
        <v>355</v>
      </c>
      <c r="E3362">
        <v>1325.8899488130901</v>
      </c>
      <c r="F3362">
        <v>142.845739376083</v>
      </c>
      <c r="G3362">
        <v>47.174093700606299</v>
      </c>
      <c r="H3362">
        <v>55.761003497027303</v>
      </c>
      <c r="I3362">
        <v>16.759424643606302</v>
      </c>
      <c r="J3362">
        <v>1590.02039356205</v>
      </c>
    </row>
    <row r="3363" spans="1:10">
      <c r="A3363" t="s">
        <v>329</v>
      </c>
      <c r="B3363" t="s">
        <v>140</v>
      </c>
      <c r="C3363" t="s">
        <v>359</v>
      </c>
      <c r="D3363" t="s">
        <v>356</v>
      </c>
      <c r="E3363">
        <v>1325.8899488130701</v>
      </c>
      <c r="F3363">
        <v>143.218009822238</v>
      </c>
      <c r="G3363">
        <v>47.687917799807899</v>
      </c>
      <c r="H3363">
        <v>55.779337214462601</v>
      </c>
      <c r="I3363">
        <v>168.31186136855601</v>
      </c>
      <c r="J3363">
        <v>2095.3604709824999</v>
      </c>
    </row>
    <row r="3364" spans="1:10">
      <c r="A3364" t="s">
        <v>329</v>
      </c>
      <c r="B3364" t="s">
        <v>140</v>
      </c>
      <c r="C3364" t="s">
        <v>360</v>
      </c>
      <c r="D3364" t="s">
        <v>355</v>
      </c>
      <c r="E3364">
        <v>1141.37999838627</v>
      </c>
      <c r="F3364">
        <v>104.38610903307701</v>
      </c>
      <c r="G3364">
        <v>17.860069654245301</v>
      </c>
      <c r="H3364">
        <v>31.114036164812301</v>
      </c>
      <c r="I3364">
        <v>6.7467496571511898</v>
      </c>
      <c r="J3364">
        <v>1106.79753516098</v>
      </c>
    </row>
    <row r="3365" spans="1:10">
      <c r="A3365" t="s">
        <v>329</v>
      </c>
      <c r="B3365" t="s">
        <v>140</v>
      </c>
      <c r="C3365" t="s">
        <v>360</v>
      </c>
      <c r="D3365" t="s">
        <v>356</v>
      </c>
      <c r="E3365">
        <v>1141.37999838625</v>
      </c>
      <c r="F3365">
        <v>105.50475967619001</v>
      </c>
      <c r="G3365">
        <v>18.061419346873599</v>
      </c>
      <c r="H3365">
        <v>31.129828878906</v>
      </c>
      <c r="I3365">
        <v>63.503256744074498</v>
      </c>
      <c r="J3365">
        <v>1471.6637087040399</v>
      </c>
    </row>
    <row r="3366" spans="1:10">
      <c r="A3366" t="s">
        <v>329</v>
      </c>
      <c r="B3366" t="s">
        <v>141</v>
      </c>
      <c r="C3366" t="s">
        <v>359</v>
      </c>
      <c r="D3366" t="s">
        <v>355</v>
      </c>
      <c r="E3366">
        <v>460.01814846929301</v>
      </c>
      <c r="F3366">
        <v>209.04987960890199</v>
      </c>
      <c r="G3366">
        <v>36.964362018679097</v>
      </c>
      <c r="H3366">
        <v>70.799041500271997</v>
      </c>
      <c r="I3366">
        <v>9.0139658218985605</v>
      </c>
      <c r="J3366">
        <v>2157.8692622998101</v>
      </c>
    </row>
    <row r="3367" spans="1:10">
      <c r="A3367" t="s">
        <v>329</v>
      </c>
      <c r="B3367" t="s">
        <v>141</v>
      </c>
      <c r="C3367" t="s">
        <v>359</v>
      </c>
      <c r="D3367" t="s">
        <v>356</v>
      </c>
      <c r="E3367">
        <v>460.01814846930199</v>
      </c>
      <c r="F3367">
        <v>209.51874831630599</v>
      </c>
      <c r="G3367">
        <v>37.428724923223903</v>
      </c>
      <c r="H3367">
        <v>70.816741388329305</v>
      </c>
      <c r="I3367">
        <v>141.35749805071001</v>
      </c>
      <c r="J3367">
        <v>2910.3664254904902</v>
      </c>
    </row>
    <row r="3368" spans="1:10">
      <c r="A3368" t="s">
        <v>329</v>
      </c>
      <c r="B3368" t="s">
        <v>141</v>
      </c>
      <c r="C3368" t="s">
        <v>360</v>
      </c>
      <c r="D3368" t="s">
        <v>355</v>
      </c>
      <c r="E3368">
        <v>231.53654220680301</v>
      </c>
      <c r="F3368">
        <v>130.88330903577301</v>
      </c>
      <c r="G3368">
        <v>13.970316387098899</v>
      </c>
      <c r="H3368">
        <v>38.838034804866602</v>
      </c>
      <c r="I3368">
        <v>3.5235002225483201</v>
      </c>
      <c r="J3368">
        <v>1332.4385815492799</v>
      </c>
    </row>
    <row r="3369" spans="1:10">
      <c r="A3369" t="s">
        <v>329</v>
      </c>
      <c r="B3369" t="s">
        <v>141</v>
      </c>
      <c r="C3369" t="s">
        <v>360</v>
      </c>
      <c r="D3369" t="s">
        <v>356</v>
      </c>
      <c r="E3369">
        <v>231.53654220679999</v>
      </c>
      <c r="F3369">
        <v>131.93100995443601</v>
      </c>
      <c r="G3369">
        <v>14.1520619634796</v>
      </c>
      <c r="H3369">
        <v>38.853784703930202</v>
      </c>
      <c r="I3369">
        <v>53.2984579498047</v>
      </c>
      <c r="J3369">
        <v>1801.88727929386</v>
      </c>
    </row>
    <row r="3370" spans="1:10">
      <c r="A3370" t="s">
        <v>329</v>
      </c>
      <c r="B3370" t="s">
        <v>142</v>
      </c>
      <c r="C3370" t="s">
        <v>359</v>
      </c>
      <c r="D3370" t="s">
        <v>355</v>
      </c>
      <c r="E3370">
        <v>741.323029331253</v>
      </c>
      <c r="F3370">
        <v>208.21070261696801</v>
      </c>
      <c r="G3370">
        <v>17.913765955682301</v>
      </c>
      <c r="H3370">
        <v>71.257940568086894</v>
      </c>
      <c r="I3370">
        <v>7.3993023762441004</v>
      </c>
      <c r="J3370">
        <v>2251.04578629037</v>
      </c>
    </row>
    <row r="3371" spans="1:10">
      <c r="A3371" t="s">
        <v>329</v>
      </c>
      <c r="B3371" t="s">
        <v>142</v>
      </c>
      <c r="C3371" t="s">
        <v>359</v>
      </c>
      <c r="D3371" t="s">
        <v>356</v>
      </c>
      <c r="E3371">
        <v>741.32302933127596</v>
      </c>
      <c r="F3371">
        <v>208.82087453273701</v>
      </c>
      <c r="G3371">
        <v>18.2269157992122</v>
      </c>
      <c r="H3371">
        <v>71.275525749204306</v>
      </c>
      <c r="I3371">
        <v>73.131049150279907</v>
      </c>
      <c r="J3371">
        <v>2992.27838569797</v>
      </c>
    </row>
    <row r="3372" spans="1:10">
      <c r="A3372" t="s">
        <v>329</v>
      </c>
      <c r="B3372" t="s">
        <v>142</v>
      </c>
      <c r="C3372" t="s">
        <v>360</v>
      </c>
      <c r="D3372" t="s">
        <v>355</v>
      </c>
      <c r="E3372">
        <v>384.39083441777802</v>
      </c>
      <c r="F3372">
        <v>119.711909225898</v>
      </c>
      <c r="G3372">
        <v>6.67964130422643</v>
      </c>
      <c r="H3372">
        <v>36.806651453329003</v>
      </c>
      <c r="I3372">
        <v>4.0945549388149098</v>
      </c>
      <c r="J3372">
        <v>1252.29059170815</v>
      </c>
    </row>
    <row r="3373" spans="1:10">
      <c r="A3373" t="s">
        <v>329</v>
      </c>
      <c r="B3373" t="s">
        <v>142</v>
      </c>
      <c r="C3373" t="s">
        <v>360</v>
      </c>
      <c r="D3373" t="s">
        <v>356</v>
      </c>
      <c r="E3373">
        <v>384.39083441779297</v>
      </c>
      <c r="F3373">
        <v>120.40176864630899</v>
      </c>
      <c r="G3373">
        <v>6.9003755485551403</v>
      </c>
      <c r="H3373">
        <v>36.8207469065553</v>
      </c>
      <c r="I3373">
        <v>26.577451990400998</v>
      </c>
      <c r="J3373">
        <v>1674.5254629388201</v>
      </c>
    </row>
    <row r="3374" spans="1:10">
      <c r="A3374" t="s">
        <v>329</v>
      </c>
      <c r="B3374" t="s">
        <v>143</v>
      </c>
      <c r="C3374" t="s">
        <v>359</v>
      </c>
      <c r="D3374" t="s">
        <v>355</v>
      </c>
      <c r="E3374">
        <v>1514.82013218202</v>
      </c>
      <c r="F3374">
        <v>114.16055718126201</v>
      </c>
      <c r="G3374">
        <v>28.235831648163099</v>
      </c>
      <c r="H3374">
        <v>65.155348396885898</v>
      </c>
      <c r="I3374">
        <v>11.228789951532701</v>
      </c>
      <c r="J3374">
        <v>1318.7348398771601</v>
      </c>
    </row>
    <row r="3375" spans="1:10">
      <c r="A3375" t="s">
        <v>329</v>
      </c>
      <c r="B3375" t="s">
        <v>143</v>
      </c>
      <c r="C3375" t="s">
        <v>359</v>
      </c>
      <c r="D3375" t="s">
        <v>356</v>
      </c>
      <c r="E3375">
        <v>1514.82013218203</v>
      </c>
      <c r="F3375">
        <v>114.614854831678</v>
      </c>
      <c r="G3375">
        <v>28.626395753089099</v>
      </c>
      <c r="H3375">
        <v>65.172368883954405</v>
      </c>
      <c r="I3375">
        <v>98.5138497299465</v>
      </c>
      <c r="J3375">
        <v>1712.0952090037799</v>
      </c>
    </row>
    <row r="3376" spans="1:10">
      <c r="A3376" t="s">
        <v>329</v>
      </c>
      <c r="B3376" t="s">
        <v>143</v>
      </c>
      <c r="C3376" t="s">
        <v>360</v>
      </c>
      <c r="D3376" t="s">
        <v>355</v>
      </c>
      <c r="E3376">
        <v>1236.1537804326199</v>
      </c>
      <c r="F3376">
        <v>87.942595681549804</v>
      </c>
      <c r="G3376">
        <v>11.1523425030525</v>
      </c>
      <c r="H3376">
        <v>32.097174474489599</v>
      </c>
      <c r="I3376">
        <v>5.7962659499122999</v>
      </c>
      <c r="J3376">
        <v>924.48856253661597</v>
      </c>
    </row>
    <row r="3377" spans="1:10">
      <c r="A3377" t="s">
        <v>329</v>
      </c>
      <c r="B3377" t="s">
        <v>143</v>
      </c>
      <c r="C3377" t="s">
        <v>360</v>
      </c>
      <c r="D3377" t="s">
        <v>356</v>
      </c>
      <c r="E3377">
        <v>1236.1537804326399</v>
      </c>
      <c r="F3377">
        <v>88.802404106201493</v>
      </c>
      <c r="G3377">
        <v>11.4176219636502</v>
      </c>
      <c r="H3377">
        <v>32.111602332450502</v>
      </c>
      <c r="I3377">
        <v>38.094652530323302</v>
      </c>
      <c r="J3377">
        <v>1223.5011627373899</v>
      </c>
    </row>
    <row r="3378" spans="1:10">
      <c r="A3378" t="s">
        <v>329</v>
      </c>
      <c r="B3378" t="s">
        <v>144</v>
      </c>
      <c r="C3378" t="s">
        <v>359</v>
      </c>
      <c r="D3378" t="s">
        <v>355</v>
      </c>
      <c r="E3378">
        <v>1251.5236280504</v>
      </c>
      <c r="F3378">
        <v>163.01144737662699</v>
      </c>
      <c r="G3378">
        <v>31.060802453247401</v>
      </c>
      <c r="H3378">
        <v>68.0609032665581</v>
      </c>
      <c r="I3378">
        <v>20.941377173250402</v>
      </c>
      <c r="J3378">
        <v>1498.8587920515199</v>
      </c>
    </row>
    <row r="3379" spans="1:10">
      <c r="A3379" t="s">
        <v>329</v>
      </c>
      <c r="B3379" t="s">
        <v>144</v>
      </c>
      <c r="C3379" t="s">
        <v>359</v>
      </c>
      <c r="D3379" t="s">
        <v>356</v>
      </c>
      <c r="E3379">
        <v>1251.52362805041</v>
      </c>
      <c r="F3379">
        <v>163.33482024314</v>
      </c>
      <c r="G3379">
        <v>31.4077429082284</v>
      </c>
      <c r="H3379">
        <v>68.078034704226596</v>
      </c>
      <c r="I3379">
        <v>98.187935173968597</v>
      </c>
      <c r="J3379">
        <v>2089.5824424509901</v>
      </c>
    </row>
    <row r="3380" spans="1:10">
      <c r="A3380" t="s">
        <v>329</v>
      </c>
      <c r="B3380" t="s">
        <v>144</v>
      </c>
      <c r="C3380" t="s">
        <v>360</v>
      </c>
      <c r="D3380" t="s">
        <v>355</v>
      </c>
      <c r="E3380">
        <v>1070.89363163353</v>
      </c>
      <c r="F3380">
        <v>116.173495608419</v>
      </c>
      <c r="G3380">
        <v>11.101551354465901</v>
      </c>
      <c r="H3380">
        <v>33.358369081435399</v>
      </c>
      <c r="I3380">
        <v>7.60050102342817</v>
      </c>
      <c r="J3380">
        <v>1049.35551171115</v>
      </c>
    </row>
    <row r="3381" spans="1:10">
      <c r="A3381" t="s">
        <v>329</v>
      </c>
      <c r="B3381" t="s">
        <v>144</v>
      </c>
      <c r="C3381" t="s">
        <v>360</v>
      </c>
      <c r="D3381" t="s">
        <v>356</v>
      </c>
      <c r="E3381">
        <v>1070.89363163353</v>
      </c>
      <c r="F3381">
        <v>117.153215249723</v>
      </c>
      <c r="G3381">
        <v>11.327087592232999</v>
      </c>
      <c r="H3381">
        <v>33.372406563010998</v>
      </c>
      <c r="I3381">
        <v>35.360821278616598</v>
      </c>
      <c r="J3381">
        <v>1466.40726846348</v>
      </c>
    </row>
    <row r="3382" spans="1:10">
      <c r="A3382" t="s">
        <v>329</v>
      </c>
      <c r="B3382" t="s">
        <v>145</v>
      </c>
      <c r="C3382" t="s">
        <v>359</v>
      </c>
      <c r="D3382" t="s">
        <v>355</v>
      </c>
      <c r="E3382">
        <v>696.71406347302798</v>
      </c>
      <c r="F3382">
        <v>195.80582911190001</v>
      </c>
      <c r="G3382">
        <v>18.088303768362699</v>
      </c>
      <c r="H3382">
        <v>67.984990758349994</v>
      </c>
      <c r="I3382">
        <v>4.9055761591579001</v>
      </c>
      <c r="J3382">
        <v>2182.2004921827902</v>
      </c>
    </row>
    <row r="3383" spans="1:10">
      <c r="A3383" t="s">
        <v>329</v>
      </c>
      <c r="B3383" t="s">
        <v>145</v>
      </c>
      <c r="C3383" t="s">
        <v>359</v>
      </c>
      <c r="D3383" t="s">
        <v>356</v>
      </c>
      <c r="E3383">
        <v>696.71406347304105</v>
      </c>
      <c r="F3383">
        <v>196.28106282876499</v>
      </c>
      <c r="G3383">
        <v>18.404285008816501</v>
      </c>
      <c r="H3383">
        <v>68.002422772040902</v>
      </c>
      <c r="I3383">
        <v>69.4967290058636</v>
      </c>
      <c r="J3383">
        <v>2883.7799445660098</v>
      </c>
    </row>
    <row r="3384" spans="1:10">
      <c r="A3384" t="s">
        <v>329</v>
      </c>
      <c r="B3384" t="s">
        <v>145</v>
      </c>
      <c r="C3384" t="s">
        <v>360</v>
      </c>
      <c r="D3384" t="s">
        <v>355</v>
      </c>
      <c r="E3384">
        <v>298.28997978295803</v>
      </c>
      <c r="F3384">
        <v>117.97269288141899</v>
      </c>
      <c r="G3384">
        <v>6.2737764884368401</v>
      </c>
      <c r="H3384">
        <v>35.659186901299698</v>
      </c>
      <c r="I3384">
        <v>3.3992398006673499</v>
      </c>
      <c r="J3384">
        <v>1353.67912836907</v>
      </c>
    </row>
    <row r="3385" spans="1:10">
      <c r="A3385" t="s">
        <v>329</v>
      </c>
      <c r="B3385" t="s">
        <v>145</v>
      </c>
      <c r="C3385" t="s">
        <v>360</v>
      </c>
      <c r="D3385" t="s">
        <v>356</v>
      </c>
      <c r="E3385">
        <v>298.28997978297099</v>
      </c>
      <c r="F3385">
        <v>119.036402906064</v>
      </c>
      <c r="G3385">
        <v>6.4706745116717501</v>
      </c>
      <c r="H3385">
        <v>35.674360146019303</v>
      </c>
      <c r="I3385">
        <v>24.152492754759901</v>
      </c>
      <c r="J3385">
        <v>1774.0508501270499</v>
      </c>
    </row>
    <row r="3386" spans="1:10">
      <c r="A3386" t="s">
        <v>329</v>
      </c>
      <c r="B3386" t="s">
        <v>146</v>
      </c>
      <c r="C3386" t="s">
        <v>359</v>
      </c>
      <c r="D3386" t="s">
        <v>355</v>
      </c>
      <c r="E3386">
        <v>1853.1317682541701</v>
      </c>
      <c r="F3386">
        <v>257.69601139361401</v>
      </c>
      <c r="G3386">
        <v>74.844857418056094</v>
      </c>
      <c r="H3386">
        <v>138.57606549472499</v>
      </c>
      <c r="I3386">
        <v>60.577455506895497</v>
      </c>
      <c r="J3386">
        <v>3375.97302473121</v>
      </c>
    </row>
    <row r="3387" spans="1:10">
      <c r="A3387" t="s">
        <v>329</v>
      </c>
      <c r="B3387" t="s">
        <v>146</v>
      </c>
      <c r="C3387" t="s">
        <v>359</v>
      </c>
      <c r="D3387" t="s">
        <v>356</v>
      </c>
      <c r="E3387">
        <v>1853.1317682541601</v>
      </c>
      <c r="F3387">
        <v>258.47076220841302</v>
      </c>
      <c r="G3387">
        <v>75.694681220272898</v>
      </c>
      <c r="H3387">
        <v>138.62170163125401</v>
      </c>
      <c r="I3387">
        <v>338.39945706032597</v>
      </c>
      <c r="J3387">
        <v>4243.27551030226</v>
      </c>
    </row>
    <row r="3388" spans="1:10">
      <c r="A3388" t="s">
        <v>329</v>
      </c>
      <c r="B3388" t="s">
        <v>146</v>
      </c>
      <c r="C3388" t="s">
        <v>360</v>
      </c>
      <c r="D3388" t="s">
        <v>355</v>
      </c>
      <c r="E3388">
        <v>1741.25531126904</v>
      </c>
      <c r="F3388">
        <v>211.26419184966599</v>
      </c>
      <c r="G3388">
        <v>28.593506800147601</v>
      </c>
      <c r="H3388">
        <v>76.353354709332805</v>
      </c>
      <c r="I3388">
        <v>22.6177801867385</v>
      </c>
      <c r="J3388">
        <v>2364.1443899580299</v>
      </c>
    </row>
    <row r="3389" spans="1:10">
      <c r="A3389" t="s">
        <v>329</v>
      </c>
      <c r="B3389" t="s">
        <v>146</v>
      </c>
      <c r="C3389" t="s">
        <v>360</v>
      </c>
      <c r="D3389" t="s">
        <v>356</v>
      </c>
      <c r="E3389">
        <v>1741.25531126905</v>
      </c>
      <c r="F3389">
        <v>212.680879062537</v>
      </c>
      <c r="G3389">
        <v>28.933056317009701</v>
      </c>
      <c r="H3389">
        <v>76.393745568154003</v>
      </c>
      <c r="I3389">
        <v>128.069232297697</v>
      </c>
      <c r="J3389">
        <v>3072.97142171836</v>
      </c>
    </row>
    <row r="3390" spans="1:10">
      <c r="A3390" t="s">
        <v>329</v>
      </c>
      <c r="B3390" t="s">
        <v>147</v>
      </c>
      <c r="C3390" t="s">
        <v>359</v>
      </c>
      <c r="D3390" t="s">
        <v>355</v>
      </c>
      <c r="E3390">
        <v>1255.67786445504</v>
      </c>
      <c r="F3390">
        <v>218.769999002844</v>
      </c>
      <c r="G3390">
        <v>58.240644894838098</v>
      </c>
      <c r="H3390">
        <v>105.515497870255</v>
      </c>
      <c r="I3390">
        <v>17.1270026617178</v>
      </c>
      <c r="J3390">
        <v>1125.83440098489</v>
      </c>
    </row>
    <row r="3391" spans="1:10">
      <c r="A3391" t="s">
        <v>329</v>
      </c>
      <c r="B3391" t="s">
        <v>147</v>
      </c>
      <c r="C3391" t="s">
        <v>359</v>
      </c>
      <c r="D3391" t="s">
        <v>356</v>
      </c>
      <c r="E3391">
        <v>1255.67786445504</v>
      </c>
      <c r="F3391">
        <v>219.224320160351</v>
      </c>
      <c r="G3391">
        <v>58.726014572314803</v>
      </c>
      <c r="H3391">
        <v>105.533991823595</v>
      </c>
      <c r="I3391">
        <v>223.73854334724501</v>
      </c>
      <c r="J3391">
        <v>1908.63589759921</v>
      </c>
    </row>
    <row r="3392" spans="1:10">
      <c r="A3392" t="s">
        <v>329</v>
      </c>
      <c r="B3392" t="s">
        <v>147</v>
      </c>
      <c r="C3392" t="s">
        <v>360</v>
      </c>
      <c r="D3392" t="s">
        <v>355</v>
      </c>
      <c r="E3392">
        <v>1212.59355077179</v>
      </c>
      <c r="F3392">
        <v>175.487594696109</v>
      </c>
      <c r="G3392">
        <v>20.749056354821001</v>
      </c>
      <c r="H3392">
        <v>57.488574856309597</v>
      </c>
      <c r="I3392">
        <v>10.5081667843201</v>
      </c>
      <c r="J3392">
        <v>769.79825218916096</v>
      </c>
    </row>
    <row r="3393" spans="1:10">
      <c r="A3393" t="s">
        <v>329</v>
      </c>
      <c r="B3393" t="s">
        <v>147</v>
      </c>
      <c r="C3393" t="s">
        <v>360</v>
      </c>
      <c r="D3393" t="s">
        <v>356</v>
      </c>
      <c r="E3393">
        <v>1212.59355077178</v>
      </c>
      <c r="F3393">
        <v>176.36026651114</v>
      </c>
      <c r="G3393">
        <v>20.934921440861199</v>
      </c>
      <c r="H3393">
        <v>57.5044021152246</v>
      </c>
      <c r="I3393">
        <v>79.957068951679005</v>
      </c>
      <c r="J3393">
        <v>1387.0187854799001</v>
      </c>
    </row>
    <row r="3394" spans="1:10">
      <c r="A3394" t="s">
        <v>329</v>
      </c>
      <c r="B3394" t="s">
        <v>148</v>
      </c>
      <c r="C3394" t="s">
        <v>359</v>
      </c>
      <c r="D3394" t="s">
        <v>355</v>
      </c>
      <c r="E3394">
        <v>1817.54596469135</v>
      </c>
      <c r="F3394">
        <v>101.507233010715</v>
      </c>
      <c r="G3394">
        <v>46.792889942893801</v>
      </c>
      <c r="H3394">
        <v>52.013579784140603</v>
      </c>
      <c r="I3394">
        <v>36.457033311892999</v>
      </c>
      <c r="J3394">
        <v>330.53103086517098</v>
      </c>
    </row>
    <row r="3395" spans="1:10">
      <c r="A3395" t="s">
        <v>329</v>
      </c>
      <c r="B3395" t="s">
        <v>148</v>
      </c>
      <c r="C3395" t="s">
        <v>359</v>
      </c>
      <c r="D3395" t="s">
        <v>356</v>
      </c>
      <c r="E3395">
        <v>1817.54596469134</v>
      </c>
      <c r="F3395">
        <v>101.788323591771</v>
      </c>
      <c r="G3395">
        <v>47.190292968172599</v>
      </c>
      <c r="H3395">
        <v>52.026804140556301</v>
      </c>
      <c r="I3395">
        <v>143.64913697077799</v>
      </c>
      <c r="J3395">
        <v>670.18324649852696</v>
      </c>
    </row>
    <row r="3396" spans="1:10">
      <c r="A3396" t="s">
        <v>329</v>
      </c>
      <c r="B3396" t="s">
        <v>148</v>
      </c>
      <c r="C3396" t="s">
        <v>360</v>
      </c>
      <c r="D3396" t="s">
        <v>355</v>
      </c>
      <c r="E3396">
        <v>3019.5577777793001</v>
      </c>
      <c r="F3396">
        <v>154.429066821297</v>
      </c>
      <c r="G3396">
        <v>18.158331256369099</v>
      </c>
      <c r="H3396">
        <v>27.1074068728669</v>
      </c>
      <c r="I3396">
        <v>16.570609844674099</v>
      </c>
      <c r="J3396">
        <v>381.68685067279802</v>
      </c>
    </row>
    <row r="3397" spans="1:10">
      <c r="A3397" t="s">
        <v>329</v>
      </c>
      <c r="B3397" t="s">
        <v>148</v>
      </c>
      <c r="C3397" t="s">
        <v>360</v>
      </c>
      <c r="D3397" t="s">
        <v>356</v>
      </c>
      <c r="E3397">
        <v>3019.5577777792701</v>
      </c>
      <c r="F3397">
        <v>155.16322563867001</v>
      </c>
      <c r="G3397">
        <v>18.323847277713998</v>
      </c>
      <c r="H3397">
        <v>27.120178122890302</v>
      </c>
      <c r="I3397">
        <v>53.954423657981202</v>
      </c>
      <c r="J3397">
        <v>914.46456826035103</v>
      </c>
    </row>
    <row r="3398" spans="1:10">
      <c r="A3398" t="s">
        <v>329</v>
      </c>
      <c r="B3398" t="s">
        <v>149</v>
      </c>
      <c r="C3398" t="s">
        <v>359</v>
      </c>
      <c r="D3398" t="s">
        <v>355</v>
      </c>
      <c r="E3398">
        <v>948.62850702058495</v>
      </c>
      <c r="F3398">
        <v>46.3405382526729</v>
      </c>
      <c r="G3398">
        <v>84.815677849013795</v>
      </c>
      <c r="H3398">
        <v>28.777484445642099</v>
      </c>
      <c r="I3398">
        <v>110.464691915526</v>
      </c>
      <c r="J3398">
        <v>200.76769273341</v>
      </c>
    </row>
    <row r="3399" spans="1:10">
      <c r="A3399" t="s">
        <v>329</v>
      </c>
      <c r="B3399" t="s">
        <v>149</v>
      </c>
      <c r="C3399" t="s">
        <v>359</v>
      </c>
      <c r="D3399" t="s">
        <v>356</v>
      </c>
      <c r="E3399">
        <v>948.62850702058404</v>
      </c>
      <c r="F3399">
        <v>46.605579526329599</v>
      </c>
      <c r="G3399">
        <v>85.187806493145601</v>
      </c>
      <c r="H3399">
        <v>28.793521164308999</v>
      </c>
      <c r="I3399">
        <v>212.761670481062</v>
      </c>
      <c r="J3399">
        <v>346.98231398315602</v>
      </c>
    </row>
    <row r="3400" spans="1:10">
      <c r="A3400" t="s">
        <v>329</v>
      </c>
      <c r="B3400" t="s">
        <v>149</v>
      </c>
      <c r="C3400" t="s">
        <v>360</v>
      </c>
      <c r="D3400" t="s">
        <v>355</v>
      </c>
      <c r="E3400">
        <v>2664.5735235780999</v>
      </c>
      <c r="F3400">
        <v>127.20387829660901</v>
      </c>
      <c r="G3400">
        <v>31.322213688768802</v>
      </c>
      <c r="H3400">
        <v>24.714017864895499</v>
      </c>
      <c r="I3400">
        <v>41.410608880547997</v>
      </c>
      <c r="J3400">
        <v>371.87863475006498</v>
      </c>
    </row>
    <row r="3401" spans="1:10">
      <c r="A3401" t="s">
        <v>329</v>
      </c>
      <c r="B3401" t="s">
        <v>149</v>
      </c>
      <c r="C3401" t="s">
        <v>360</v>
      </c>
      <c r="D3401" t="s">
        <v>356</v>
      </c>
      <c r="E3401">
        <v>2664.5735235780999</v>
      </c>
      <c r="F3401">
        <v>127.986006253882</v>
      </c>
      <c r="G3401">
        <v>31.481016501335102</v>
      </c>
      <c r="H3401">
        <v>24.728578210889399</v>
      </c>
      <c r="I3401">
        <v>78.100548300704801</v>
      </c>
      <c r="J3401">
        <v>812.427164542318</v>
      </c>
    </row>
    <row r="3402" spans="1:10">
      <c r="A3402" t="s">
        <v>329</v>
      </c>
      <c r="B3402" t="s">
        <v>150</v>
      </c>
      <c r="C3402" t="s">
        <v>359</v>
      </c>
      <c r="D3402" t="s">
        <v>355</v>
      </c>
      <c r="E3402">
        <v>1929.2495056924799</v>
      </c>
      <c r="F3402">
        <v>146.874988161299</v>
      </c>
      <c r="G3402">
        <v>59.230469786506298</v>
      </c>
      <c r="H3402">
        <v>42.7188229161981</v>
      </c>
      <c r="I3402">
        <v>59.833467359801503</v>
      </c>
      <c r="J3402">
        <v>503.73501436408799</v>
      </c>
    </row>
    <row r="3403" spans="1:10">
      <c r="A3403" t="s">
        <v>329</v>
      </c>
      <c r="B3403" t="s">
        <v>150</v>
      </c>
      <c r="C3403" t="s">
        <v>359</v>
      </c>
      <c r="D3403" t="s">
        <v>356</v>
      </c>
      <c r="E3403">
        <v>1929.2495056924599</v>
      </c>
      <c r="F3403">
        <v>147.06196950504599</v>
      </c>
      <c r="G3403">
        <v>59.591323645252601</v>
      </c>
      <c r="H3403">
        <v>42.733804635408397</v>
      </c>
      <c r="I3403">
        <v>166.38337386461299</v>
      </c>
      <c r="J3403">
        <v>1038.36249676328</v>
      </c>
    </row>
    <row r="3404" spans="1:10">
      <c r="A3404" t="s">
        <v>329</v>
      </c>
      <c r="B3404" t="s">
        <v>150</v>
      </c>
      <c r="C3404" t="s">
        <v>360</v>
      </c>
      <c r="D3404" t="s">
        <v>355</v>
      </c>
      <c r="E3404">
        <v>3617.5018767778802</v>
      </c>
      <c r="F3404">
        <v>178.74142924506799</v>
      </c>
      <c r="G3404">
        <v>22.5285261835078</v>
      </c>
      <c r="H3404">
        <v>24.2603162693119</v>
      </c>
      <c r="I3404">
        <v>24.833809330450599</v>
      </c>
      <c r="J3404">
        <v>448.67055328429899</v>
      </c>
    </row>
    <row r="3405" spans="1:10">
      <c r="A3405" t="s">
        <v>329</v>
      </c>
      <c r="B3405" t="s">
        <v>150</v>
      </c>
      <c r="C3405" t="s">
        <v>360</v>
      </c>
      <c r="D3405" t="s">
        <v>356</v>
      </c>
      <c r="E3405">
        <v>3617.5018767778702</v>
      </c>
      <c r="F3405">
        <v>179.57113459092099</v>
      </c>
      <c r="G3405">
        <v>22.644992419752199</v>
      </c>
      <c r="H3405">
        <v>24.271817139722401</v>
      </c>
      <c r="I3405">
        <v>61.820987134868602</v>
      </c>
      <c r="J3405">
        <v>1074.8962161311099</v>
      </c>
    </row>
    <row r="3406" spans="1:10">
      <c r="A3406" t="s">
        <v>329</v>
      </c>
      <c r="B3406" t="s">
        <v>151</v>
      </c>
      <c r="C3406" t="s">
        <v>359</v>
      </c>
      <c r="D3406" t="s">
        <v>355</v>
      </c>
      <c r="E3406">
        <v>2370.3557811147598</v>
      </c>
      <c r="F3406">
        <v>232.86053488223601</v>
      </c>
      <c r="G3406">
        <v>54.563897297875201</v>
      </c>
      <c r="H3406">
        <v>53.790080757166599</v>
      </c>
      <c r="I3406">
        <v>43.888696382304303</v>
      </c>
      <c r="J3406">
        <v>1055.51519537126</v>
      </c>
    </row>
    <row r="3407" spans="1:10">
      <c r="A3407" t="s">
        <v>329</v>
      </c>
      <c r="B3407" t="s">
        <v>151</v>
      </c>
      <c r="C3407" t="s">
        <v>359</v>
      </c>
      <c r="D3407" t="s">
        <v>356</v>
      </c>
      <c r="E3407">
        <v>2370.3557811147398</v>
      </c>
      <c r="F3407">
        <v>233.13718870170999</v>
      </c>
      <c r="G3407">
        <v>54.968371729174699</v>
      </c>
      <c r="H3407">
        <v>53.8050443564685</v>
      </c>
      <c r="I3407">
        <v>165.10582085777801</v>
      </c>
      <c r="J3407">
        <v>1908.4420808485199</v>
      </c>
    </row>
    <row r="3408" spans="1:10">
      <c r="A3408" t="s">
        <v>329</v>
      </c>
      <c r="B3408" t="s">
        <v>151</v>
      </c>
      <c r="C3408" t="s">
        <v>360</v>
      </c>
      <c r="D3408" t="s">
        <v>355</v>
      </c>
      <c r="E3408">
        <v>1794.0224908974501</v>
      </c>
      <c r="F3408">
        <v>171.566640543294</v>
      </c>
      <c r="G3408">
        <v>20.195841658905501</v>
      </c>
      <c r="H3408">
        <v>31.494748849092499</v>
      </c>
      <c r="I3408">
        <v>18.5386425730469</v>
      </c>
      <c r="J3408">
        <v>731.30349483923305</v>
      </c>
    </row>
    <row r="3409" spans="1:10">
      <c r="A3409" t="s">
        <v>329</v>
      </c>
      <c r="B3409" t="s">
        <v>151</v>
      </c>
      <c r="C3409" t="s">
        <v>360</v>
      </c>
      <c r="D3409" t="s">
        <v>356</v>
      </c>
      <c r="E3409">
        <v>1794.0224908974301</v>
      </c>
      <c r="F3409">
        <v>172.45413908891999</v>
      </c>
      <c r="G3409">
        <v>20.368374780730601</v>
      </c>
      <c r="H3409">
        <v>31.508577647151</v>
      </c>
      <c r="I3409">
        <v>60.053205742688696</v>
      </c>
      <c r="J3409">
        <v>1347.6204739162199</v>
      </c>
    </row>
    <row r="3410" spans="1:10">
      <c r="A3410" t="s">
        <v>329</v>
      </c>
      <c r="B3410" t="s">
        <v>152</v>
      </c>
      <c r="C3410" t="s">
        <v>359</v>
      </c>
      <c r="D3410" t="s">
        <v>355</v>
      </c>
      <c r="E3410">
        <v>1727.4352677449001</v>
      </c>
      <c r="F3410">
        <v>191.93351553047401</v>
      </c>
      <c r="G3410">
        <v>47.889837595767403</v>
      </c>
      <c r="H3410">
        <v>51.0404491920265</v>
      </c>
      <c r="I3410">
        <v>38.773628747180801</v>
      </c>
      <c r="J3410">
        <v>849.84068644648903</v>
      </c>
    </row>
    <row r="3411" spans="1:10">
      <c r="A3411" t="s">
        <v>329</v>
      </c>
      <c r="B3411" t="s">
        <v>152</v>
      </c>
      <c r="C3411" t="s">
        <v>359</v>
      </c>
      <c r="D3411" t="s">
        <v>356</v>
      </c>
      <c r="E3411">
        <v>1727.4352677449101</v>
      </c>
      <c r="F3411">
        <v>192.28257025396499</v>
      </c>
      <c r="G3411">
        <v>48.241714575232997</v>
      </c>
      <c r="H3411">
        <v>51.055592659228097</v>
      </c>
      <c r="I3411">
        <v>144.80773739185199</v>
      </c>
      <c r="J3411">
        <v>1541.31477162496</v>
      </c>
    </row>
    <row r="3412" spans="1:10">
      <c r="A3412" t="s">
        <v>329</v>
      </c>
      <c r="B3412" t="s">
        <v>152</v>
      </c>
      <c r="C3412" t="s">
        <v>360</v>
      </c>
      <c r="D3412" t="s">
        <v>355</v>
      </c>
      <c r="E3412">
        <v>1233.4627906962901</v>
      </c>
      <c r="F3412">
        <v>152.816115126065</v>
      </c>
      <c r="G3412">
        <v>16.631269911884601</v>
      </c>
      <c r="H3412">
        <v>29.350076857742799</v>
      </c>
      <c r="I3412">
        <v>14.507484449615101</v>
      </c>
      <c r="J3412">
        <v>583.11626333420202</v>
      </c>
    </row>
    <row r="3413" spans="1:10">
      <c r="A3413" t="s">
        <v>329</v>
      </c>
      <c r="B3413" t="s">
        <v>152</v>
      </c>
      <c r="C3413" t="s">
        <v>360</v>
      </c>
      <c r="D3413" t="s">
        <v>356</v>
      </c>
      <c r="E3413">
        <v>1233.4627906962901</v>
      </c>
      <c r="F3413">
        <v>153.48912097458299</v>
      </c>
      <c r="G3413">
        <v>16.778609704276299</v>
      </c>
      <c r="H3413">
        <v>29.363319727187299</v>
      </c>
      <c r="I3413">
        <v>50.252245319792401</v>
      </c>
      <c r="J3413">
        <v>1124.1300986062299</v>
      </c>
    </row>
    <row r="3414" spans="1:10">
      <c r="A3414" t="s">
        <v>329</v>
      </c>
      <c r="B3414" t="s">
        <v>153</v>
      </c>
      <c r="C3414" t="s">
        <v>359</v>
      </c>
      <c r="D3414" t="s">
        <v>355</v>
      </c>
      <c r="E3414">
        <v>940.65475779789199</v>
      </c>
      <c r="F3414">
        <v>203.988253453467</v>
      </c>
      <c r="G3414">
        <v>46.508415664450197</v>
      </c>
      <c r="H3414">
        <v>60.756440797779902</v>
      </c>
      <c r="I3414">
        <v>40.884444745542197</v>
      </c>
      <c r="J3414">
        <v>1098.60446069983</v>
      </c>
    </row>
    <row r="3415" spans="1:10">
      <c r="A3415" t="s">
        <v>329</v>
      </c>
      <c r="B3415" t="s">
        <v>153</v>
      </c>
      <c r="C3415" t="s">
        <v>359</v>
      </c>
      <c r="D3415" t="s">
        <v>356</v>
      </c>
      <c r="E3415">
        <v>940.65475779788903</v>
      </c>
      <c r="F3415">
        <v>204.28106010058801</v>
      </c>
      <c r="G3415">
        <v>46.890787717930401</v>
      </c>
      <c r="H3415">
        <v>60.771046287467797</v>
      </c>
      <c r="I3415">
        <v>137.991560292348</v>
      </c>
      <c r="J3415">
        <v>1842.2494623807199</v>
      </c>
    </row>
    <row r="3416" spans="1:10">
      <c r="A3416" t="s">
        <v>329</v>
      </c>
      <c r="B3416" t="s">
        <v>153</v>
      </c>
      <c r="C3416" t="s">
        <v>360</v>
      </c>
      <c r="D3416" t="s">
        <v>355</v>
      </c>
      <c r="E3416">
        <v>958.37806581210702</v>
      </c>
      <c r="F3416">
        <v>163.457871076743</v>
      </c>
      <c r="G3416">
        <v>18.700376139141699</v>
      </c>
      <c r="H3416">
        <v>31.2277957647314</v>
      </c>
      <c r="I3416">
        <v>21.7213849065533</v>
      </c>
      <c r="J3416">
        <v>748.18669973746501</v>
      </c>
    </row>
    <row r="3417" spans="1:10">
      <c r="A3417" t="s">
        <v>329</v>
      </c>
      <c r="B3417" t="s">
        <v>153</v>
      </c>
      <c r="C3417" t="s">
        <v>360</v>
      </c>
      <c r="D3417" t="s">
        <v>356</v>
      </c>
      <c r="E3417">
        <v>958.378065812106</v>
      </c>
      <c r="F3417">
        <v>164.36904179086201</v>
      </c>
      <c r="G3417">
        <v>18.910405073747601</v>
      </c>
      <c r="H3417">
        <v>31.239994108168201</v>
      </c>
      <c r="I3417">
        <v>52.367577289360199</v>
      </c>
      <c r="J3417">
        <v>1332.96860785839</v>
      </c>
    </row>
    <row r="3418" spans="1:10">
      <c r="A3418" t="s">
        <v>329</v>
      </c>
      <c r="B3418" t="s">
        <v>154</v>
      </c>
      <c r="C3418" t="s">
        <v>359</v>
      </c>
      <c r="D3418" t="s">
        <v>355</v>
      </c>
      <c r="E3418">
        <v>708.45467123296305</v>
      </c>
      <c r="F3418">
        <v>306.260522400083</v>
      </c>
      <c r="G3418">
        <v>33.410867286056202</v>
      </c>
      <c r="H3418">
        <v>36.658882592893796</v>
      </c>
      <c r="I3418">
        <v>9.8210949208944207</v>
      </c>
      <c r="J3418">
        <v>3010.6879208447099</v>
      </c>
    </row>
    <row r="3419" spans="1:10">
      <c r="A3419" t="s">
        <v>329</v>
      </c>
      <c r="B3419" t="s">
        <v>154</v>
      </c>
      <c r="C3419" t="s">
        <v>359</v>
      </c>
      <c r="D3419" t="s">
        <v>356</v>
      </c>
      <c r="E3419">
        <v>708.45467123298795</v>
      </c>
      <c r="F3419">
        <v>306.93217980657499</v>
      </c>
      <c r="G3419">
        <v>33.816335296339602</v>
      </c>
      <c r="H3419">
        <v>36.681499029246503</v>
      </c>
      <c r="I3419">
        <v>120.150877035457</v>
      </c>
      <c r="J3419">
        <v>4104.5187541237201</v>
      </c>
    </row>
    <row r="3420" spans="1:10">
      <c r="A3420" t="s">
        <v>329</v>
      </c>
      <c r="B3420" t="s">
        <v>154</v>
      </c>
      <c r="C3420" t="s">
        <v>360</v>
      </c>
      <c r="D3420" t="s">
        <v>355</v>
      </c>
      <c r="E3420">
        <v>257.37580561957799</v>
      </c>
      <c r="F3420">
        <v>111.427035679592</v>
      </c>
      <c r="G3420">
        <v>20.110666833259199</v>
      </c>
      <c r="H3420">
        <v>26.191761818632401</v>
      </c>
      <c r="I3420">
        <v>7.4791381604670297</v>
      </c>
      <c r="J3420">
        <v>1070.9069328857299</v>
      </c>
    </row>
    <row r="3421" spans="1:10">
      <c r="A3421" t="s">
        <v>329</v>
      </c>
      <c r="B3421" t="s">
        <v>154</v>
      </c>
      <c r="C3421" t="s">
        <v>360</v>
      </c>
      <c r="D3421" t="s">
        <v>356</v>
      </c>
      <c r="E3421">
        <v>257.37580561958401</v>
      </c>
      <c r="F3421">
        <v>111.70805382209301</v>
      </c>
      <c r="G3421">
        <v>20.665965925544999</v>
      </c>
      <c r="H3421">
        <v>26.212251099897902</v>
      </c>
      <c r="I3421">
        <v>71.071284936500405</v>
      </c>
      <c r="J3421">
        <v>1464.9774386460699</v>
      </c>
    </row>
    <row r="3422" spans="1:10">
      <c r="A3422" t="s">
        <v>329</v>
      </c>
      <c r="B3422" t="s">
        <v>155</v>
      </c>
      <c r="C3422" t="s">
        <v>359</v>
      </c>
      <c r="D3422" t="s">
        <v>355</v>
      </c>
      <c r="E3422">
        <v>505.94895725194198</v>
      </c>
      <c r="F3422">
        <v>306.557537105866</v>
      </c>
      <c r="G3422">
        <v>27.595863040276399</v>
      </c>
      <c r="H3422">
        <v>62.057380266745703</v>
      </c>
      <c r="I3422">
        <v>7.0761238095740904</v>
      </c>
      <c r="J3422">
        <v>2776.3467439153101</v>
      </c>
    </row>
    <row r="3423" spans="1:10">
      <c r="A3423" t="s">
        <v>329</v>
      </c>
      <c r="B3423" t="s">
        <v>155</v>
      </c>
      <c r="C3423" t="s">
        <v>359</v>
      </c>
      <c r="D3423" t="s">
        <v>356</v>
      </c>
      <c r="E3423">
        <v>505.94895725196398</v>
      </c>
      <c r="F3423">
        <v>307.18049138239297</v>
      </c>
      <c r="G3423">
        <v>28.0169256011343</v>
      </c>
      <c r="H3423">
        <v>62.077277469892699</v>
      </c>
      <c r="I3423">
        <v>108.542032940006</v>
      </c>
      <c r="J3423">
        <v>3877.0178366700302</v>
      </c>
    </row>
    <row r="3424" spans="1:10">
      <c r="A3424" t="s">
        <v>329</v>
      </c>
      <c r="B3424" t="s">
        <v>155</v>
      </c>
      <c r="C3424" t="s">
        <v>360</v>
      </c>
      <c r="D3424" t="s">
        <v>355</v>
      </c>
      <c r="E3424">
        <v>181.47499123184301</v>
      </c>
      <c r="F3424">
        <v>113.514877278768</v>
      </c>
      <c r="G3424">
        <v>17.769175443527601</v>
      </c>
      <c r="H3424">
        <v>31.099745364012001</v>
      </c>
      <c r="I3424">
        <v>4.0477281093396504</v>
      </c>
      <c r="J3424">
        <v>973.79201514266799</v>
      </c>
    </row>
    <row r="3425" spans="1:10">
      <c r="A3425" t="s">
        <v>329</v>
      </c>
      <c r="B3425" t="s">
        <v>155</v>
      </c>
      <c r="C3425" t="s">
        <v>360</v>
      </c>
      <c r="D3425" t="s">
        <v>356</v>
      </c>
      <c r="E3425">
        <v>181.474991231849</v>
      </c>
      <c r="F3425">
        <v>113.793663518038</v>
      </c>
      <c r="G3425">
        <v>18.3365662075832</v>
      </c>
      <c r="H3425">
        <v>31.117193807209901</v>
      </c>
      <c r="I3425">
        <v>67.307688064694105</v>
      </c>
      <c r="J3425">
        <v>1376.3073827548901</v>
      </c>
    </row>
    <row r="3426" spans="1:10">
      <c r="A3426" t="s">
        <v>329</v>
      </c>
      <c r="B3426" t="s">
        <v>156</v>
      </c>
      <c r="C3426" t="s">
        <v>359</v>
      </c>
      <c r="D3426" t="s">
        <v>355</v>
      </c>
      <c r="E3426">
        <v>1183.4731513250399</v>
      </c>
      <c r="F3426">
        <v>321.13018004921798</v>
      </c>
      <c r="G3426">
        <v>27.750644512830601</v>
      </c>
      <c r="H3426">
        <v>39.509262297164703</v>
      </c>
      <c r="I3426">
        <v>6.574217356089</v>
      </c>
      <c r="J3426">
        <v>2982.5096568306799</v>
      </c>
    </row>
    <row r="3427" spans="1:10">
      <c r="A3427" t="s">
        <v>329</v>
      </c>
      <c r="B3427" t="s">
        <v>156</v>
      </c>
      <c r="C3427" t="s">
        <v>359</v>
      </c>
      <c r="D3427" t="s">
        <v>356</v>
      </c>
      <c r="E3427">
        <v>1183.4731513250299</v>
      </c>
      <c r="F3427">
        <v>321.79760875822598</v>
      </c>
      <c r="G3427">
        <v>28.048493819880001</v>
      </c>
      <c r="H3427">
        <v>39.531996324711599</v>
      </c>
      <c r="I3427">
        <v>103.883329625255</v>
      </c>
      <c r="J3427">
        <v>4130.3309871860702</v>
      </c>
    </row>
    <row r="3428" spans="1:10">
      <c r="A3428" t="s">
        <v>329</v>
      </c>
      <c r="B3428" t="s">
        <v>156</v>
      </c>
      <c r="C3428" t="s">
        <v>360</v>
      </c>
      <c r="D3428" t="s">
        <v>355</v>
      </c>
      <c r="E3428">
        <v>461.55220992293403</v>
      </c>
      <c r="F3428">
        <v>118.25657071611199</v>
      </c>
      <c r="G3428">
        <v>16.2495316699328</v>
      </c>
      <c r="H3428">
        <v>24.9614216673497</v>
      </c>
      <c r="I3428">
        <v>3.9845268530138598</v>
      </c>
      <c r="J3428">
        <v>1060.0092959758599</v>
      </c>
    </row>
    <row r="3429" spans="1:10">
      <c r="A3429" t="s">
        <v>329</v>
      </c>
      <c r="B3429" t="s">
        <v>156</v>
      </c>
      <c r="C3429" t="s">
        <v>360</v>
      </c>
      <c r="D3429" t="s">
        <v>356</v>
      </c>
      <c r="E3429">
        <v>461.55220992292999</v>
      </c>
      <c r="F3429">
        <v>118.541023164219</v>
      </c>
      <c r="G3429">
        <v>17.0306746722841</v>
      </c>
      <c r="H3429">
        <v>24.977941226016</v>
      </c>
      <c r="I3429">
        <v>63.246499956897402</v>
      </c>
      <c r="J3429">
        <v>1477.23769418495</v>
      </c>
    </row>
    <row r="3430" spans="1:10">
      <c r="A3430" t="s">
        <v>329</v>
      </c>
      <c r="B3430" t="s">
        <v>157</v>
      </c>
      <c r="C3430" t="s">
        <v>359</v>
      </c>
      <c r="D3430" t="s">
        <v>355</v>
      </c>
      <c r="E3430">
        <v>1344.50886677158</v>
      </c>
      <c r="F3430">
        <v>315.88110497397201</v>
      </c>
      <c r="G3430">
        <v>18.273336616520901</v>
      </c>
      <c r="H3430">
        <v>64.649068448216198</v>
      </c>
      <c r="I3430">
        <v>13.984600005798001</v>
      </c>
      <c r="J3430">
        <v>2756.49399792752</v>
      </c>
    </row>
    <row r="3431" spans="1:10">
      <c r="A3431" t="s">
        <v>329</v>
      </c>
      <c r="B3431" t="s">
        <v>157</v>
      </c>
      <c r="C3431" t="s">
        <v>359</v>
      </c>
      <c r="D3431" t="s">
        <v>356</v>
      </c>
      <c r="E3431">
        <v>1344.50886677158</v>
      </c>
      <c r="F3431">
        <v>316.50231664738698</v>
      </c>
      <c r="G3431">
        <v>18.589166105531699</v>
      </c>
      <c r="H3431">
        <v>64.669856717846102</v>
      </c>
      <c r="I3431">
        <v>82.132473265060597</v>
      </c>
      <c r="J3431">
        <v>3891.57832947314</v>
      </c>
    </row>
    <row r="3432" spans="1:10">
      <c r="A3432" t="s">
        <v>329</v>
      </c>
      <c r="B3432" t="s">
        <v>157</v>
      </c>
      <c r="C3432" t="s">
        <v>360</v>
      </c>
      <c r="D3432" t="s">
        <v>355</v>
      </c>
      <c r="E3432">
        <v>474.22581906985602</v>
      </c>
      <c r="F3432">
        <v>115.073194963223</v>
      </c>
      <c r="G3432">
        <v>14.959623713521299</v>
      </c>
      <c r="H3432">
        <v>30.955602578317698</v>
      </c>
      <c r="I3432">
        <v>6.0291426571574798</v>
      </c>
      <c r="J3432">
        <v>967.83664897439496</v>
      </c>
    </row>
    <row r="3433" spans="1:10">
      <c r="A3433" t="s">
        <v>329</v>
      </c>
      <c r="B3433" t="s">
        <v>157</v>
      </c>
      <c r="C3433" t="s">
        <v>360</v>
      </c>
      <c r="D3433" t="s">
        <v>356</v>
      </c>
      <c r="E3433">
        <v>474.22581906985602</v>
      </c>
      <c r="F3433">
        <v>115.34456217465799</v>
      </c>
      <c r="G3433">
        <v>15.824458638911199</v>
      </c>
      <c r="H3433">
        <v>30.968444914307</v>
      </c>
      <c r="I3433">
        <v>60.199194746108802</v>
      </c>
      <c r="J3433">
        <v>1377.8303994052201</v>
      </c>
    </row>
    <row r="3434" spans="1:10">
      <c r="A3434" t="s">
        <v>329</v>
      </c>
      <c r="B3434" t="s">
        <v>158</v>
      </c>
      <c r="C3434" t="s">
        <v>359</v>
      </c>
      <c r="D3434" t="s">
        <v>355</v>
      </c>
      <c r="E3434">
        <v>12219.7840554797</v>
      </c>
      <c r="F3434">
        <v>3053.12166482674</v>
      </c>
      <c r="G3434">
        <v>2763.3174099405801</v>
      </c>
      <c r="H3434">
        <v>7993.2275012543296</v>
      </c>
      <c r="I3434">
        <v>65342.533643518698</v>
      </c>
      <c r="J3434">
        <v>83847.001292627101</v>
      </c>
    </row>
    <row r="3435" spans="1:10">
      <c r="A3435" t="s">
        <v>329</v>
      </c>
      <c r="B3435" t="s">
        <v>158</v>
      </c>
      <c r="C3435" t="s">
        <v>359</v>
      </c>
      <c r="D3435" t="s">
        <v>356</v>
      </c>
      <c r="E3435">
        <v>12219.7840554713</v>
      </c>
      <c r="F3435">
        <v>3056.7342301623898</v>
      </c>
      <c r="G3435">
        <v>2772.0074786054302</v>
      </c>
      <c r="H3435">
        <v>7994.3210578219696</v>
      </c>
      <c r="I3435">
        <v>73752.470998328004</v>
      </c>
      <c r="J3435">
        <v>92218.3052941567</v>
      </c>
    </row>
    <row r="3436" spans="1:10">
      <c r="A3436" t="s">
        <v>329</v>
      </c>
      <c r="B3436" t="s">
        <v>158</v>
      </c>
      <c r="C3436" t="s">
        <v>360</v>
      </c>
      <c r="D3436" t="s">
        <v>355</v>
      </c>
      <c r="E3436">
        <v>8547.2963503038209</v>
      </c>
      <c r="F3436">
        <v>4363.7606099624199</v>
      </c>
      <c r="G3436">
        <v>1169.7028835794299</v>
      </c>
      <c r="H3436">
        <v>7838.8570192380803</v>
      </c>
      <c r="I3436">
        <v>25769.8382805486</v>
      </c>
      <c r="J3436">
        <v>101525.772341829</v>
      </c>
    </row>
    <row r="3437" spans="1:10">
      <c r="A3437" t="s">
        <v>329</v>
      </c>
      <c r="B3437" t="s">
        <v>158</v>
      </c>
      <c r="C3437" t="s">
        <v>360</v>
      </c>
      <c r="D3437" t="s">
        <v>356</v>
      </c>
      <c r="E3437">
        <v>8547.2963503077299</v>
      </c>
      <c r="F3437">
        <v>4374.5608842578804</v>
      </c>
      <c r="G3437">
        <v>1174.22087781405</v>
      </c>
      <c r="H3437">
        <v>7839.4409564690804</v>
      </c>
      <c r="I3437">
        <v>29168.719246376699</v>
      </c>
      <c r="J3437">
        <v>113774.695834628</v>
      </c>
    </row>
    <row r="3438" spans="1:10">
      <c r="A3438" t="s">
        <v>329</v>
      </c>
      <c r="B3438" t="s">
        <v>159</v>
      </c>
      <c r="C3438" t="s">
        <v>359</v>
      </c>
      <c r="D3438" t="s">
        <v>355</v>
      </c>
      <c r="E3438">
        <v>4353.3953543832504</v>
      </c>
      <c r="F3438">
        <v>1039.5992308289999</v>
      </c>
      <c r="G3438">
        <v>578.57853074215598</v>
      </c>
      <c r="H3438">
        <v>1816.06766946738</v>
      </c>
      <c r="I3438">
        <v>8208.2838135709208</v>
      </c>
      <c r="J3438">
        <v>26130.721493732501</v>
      </c>
    </row>
    <row r="3439" spans="1:10">
      <c r="A3439" t="s">
        <v>329</v>
      </c>
      <c r="B3439" t="s">
        <v>159</v>
      </c>
      <c r="C3439" t="s">
        <v>359</v>
      </c>
      <c r="D3439" t="s">
        <v>356</v>
      </c>
      <c r="E3439">
        <v>4353.3953543830503</v>
      </c>
      <c r="F3439">
        <v>1040.5138998896</v>
      </c>
      <c r="G3439">
        <v>581.226433667489</v>
      </c>
      <c r="H3439">
        <v>1816.6637407344299</v>
      </c>
      <c r="I3439">
        <v>10131.5753933172</v>
      </c>
      <c r="J3439">
        <v>29326.84775587</v>
      </c>
    </row>
    <row r="3440" spans="1:10">
      <c r="A3440" t="s">
        <v>329</v>
      </c>
      <c r="B3440" t="s">
        <v>159</v>
      </c>
      <c r="C3440" t="s">
        <v>360</v>
      </c>
      <c r="D3440" t="s">
        <v>355</v>
      </c>
      <c r="E3440">
        <v>1587.1730761941401</v>
      </c>
      <c r="F3440">
        <v>1207.1671198356601</v>
      </c>
      <c r="G3440">
        <v>225.31755227881601</v>
      </c>
      <c r="H3440">
        <v>1581.0665098295301</v>
      </c>
      <c r="I3440">
        <v>3319.0108888695599</v>
      </c>
      <c r="J3440">
        <v>25226.719652441199</v>
      </c>
    </row>
    <row r="3441" spans="1:10">
      <c r="A3441" t="s">
        <v>329</v>
      </c>
      <c r="B3441" t="s">
        <v>159</v>
      </c>
      <c r="C3441" t="s">
        <v>360</v>
      </c>
      <c r="D3441" t="s">
        <v>356</v>
      </c>
      <c r="E3441">
        <v>1587.1730761940501</v>
      </c>
      <c r="F3441">
        <v>1211.86500783682</v>
      </c>
      <c r="G3441">
        <v>226.02474929801801</v>
      </c>
      <c r="H3441">
        <v>1581.5342322285201</v>
      </c>
      <c r="I3441">
        <v>4040.7000651349999</v>
      </c>
      <c r="J3441">
        <v>28657.902694964101</v>
      </c>
    </row>
    <row r="3442" spans="1:10">
      <c r="A3442" t="s">
        <v>329</v>
      </c>
      <c r="B3442" t="s">
        <v>160</v>
      </c>
      <c r="C3442" t="s">
        <v>359</v>
      </c>
      <c r="D3442" t="s">
        <v>355</v>
      </c>
      <c r="E3442">
        <v>9671.84409945882</v>
      </c>
      <c r="F3442">
        <v>1704.02053337811</v>
      </c>
      <c r="G3442">
        <v>1064.9057711800399</v>
      </c>
      <c r="H3442">
        <v>4001.3489499815901</v>
      </c>
      <c r="I3442">
        <v>19982.972449671801</v>
      </c>
      <c r="J3442">
        <v>47033.610888081603</v>
      </c>
    </row>
    <row r="3443" spans="1:10">
      <c r="A3443" t="s">
        <v>329</v>
      </c>
      <c r="B3443" t="s">
        <v>160</v>
      </c>
      <c r="C3443" t="s">
        <v>359</v>
      </c>
      <c r="D3443" t="s">
        <v>356</v>
      </c>
      <c r="E3443">
        <v>9671.8440994588109</v>
      </c>
      <c r="F3443">
        <v>1705.9276361113</v>
      </c>
      <c r="G3443">
        <v>1070.34002905584</v>
      </c>
      <c r="H3443">
        <v>4002.0255950043102</v>
      </c>
      <c r="I3443">
        <v>23118.277585698099</v>
      </c>
      <c r="J3443">
        <v>52024.6874693879</v>
      </c>
    </row>
    <row r="3444" spans="1:10">
      <c r="A3444" t="s">
        <v>329</v>
      </c>
      <c r="B3444" t="s">
        <v>160</v>
      </c>
      <c r="C3444" t="s">
        <v>360</v>
      </c>
      <c r="D3444" t="s">
        <v>355</v>
      </c>
      <c r="E3444">
        <v>6810.1123973698304</v>
      </c>
      <c r="F3444">
        <v>3089.7725210696399</v>
      </c>
      <c r="G3444">
        <v>1098.47092321118</v>
      </c>
      <c r="H3444">
        <v>6456.7513708279903</v>
      </c>
      <c r="I3444">
        <v>25249.015312002801</v>
      </c>
      <c r="J3444">
        <v>70196.499038927897</v>
      </c>
    </row>
    <row r="3445" spans="1:10">
      <c r="A3445" t="s">
        <v>329</v>
      </c>
      <c r="B3445" t="s">
        <v>160</v>
      </c>
      <c r="C3445" t="s">
        <v>360</v>
      </c>
      <c r="D3445" t="s">
        <v>356</v>
      </c>
      <c r="E3445">
        <v>6810.1123973698104</v>
      </c>
      <c r="F3445">
        <v>3096.8258720937602</v>
      </c>
      <c r="G3445">
        <v>1101.07034598164</v>
      </c>
      <c r="H3445">
        <v>6458.28892753531</v>
      </c>
      <c r="I3445">
        <v>28381.281794808201</v>
      </c>
      <c r="J3445">
        <v>79067.077290392903</v>
      </c>
    </row>
    <row r="3446" spans="1:10">
      <c r="A3446" t="s">
        <v>324</v>
      </c>
      <c r="B3446" t="s">
        <v>412</v>
      </c>
      <c r="C3446" t="s">
        <v>359</v>
      </c>
      <c r="D3446" t="s">
        <v>355</v>
      </c>
      <c r="E3446">
        <v>39.543708563932803</v>
      </c>
      <c r="F3446">
        <v>3.1308759154314401</v>
      </c>
      <c r="G3446">
        <v>5.8660625569185996</v>
      </c>
      <c r="H3446">
        <v>2.6319708408604701</v>
      </c>
      <c r="I3446">
        <v>4.3222875770047304</v>
      </c>
      <c r="J3446">
        <v>34.926765984048799</v>
      </c>
    </row>
    <row r="3447" spans="1:10">
      <c r="A3447" t="s">
        <v>324</v>
      </c>
      <c r="B3447" t="s">
        <v>412</v>
      </c>
      <c r="C3447" t="s">
        <v>359</v>
      </c>
      <c r="D3447" t="s">
        <v>356</v>
      </c>
      <c r="E3447">
        <v>39.543708563932803</v>
      </c>
      <c r="F3447">
        <v>3.1308759154314401</v>
      </c>
      <c r="G3447">
        <v>5.8660625569185996</v>
      </c>
      <c r="H3447">
        <v>2.6319708408604701</v>
      </c>
      <c r="I3447">
        <v>12.2343594100558</v>
      </c>
      <c r="J3447">
        <v>26.708887617566901</v>
      </c>
    </row>
    <row r="3448" spans="1:10">
      <c r="A3448" t="s">
        <v>324</v>
      </c>
      <c r="B3448" t="s">
        <v>412</v>
      </c>
      <c r="C3448" t="s">
        <v>360</v>
      </c>
      <c r="D3448" t="s">
        <v>355</v>
      </c>
      <c r="E3448">
        <v>25.6931601612219</v>
      </c>
      <c r="F3448">
        <v>1.4782893381028599</v>
      </c>
      <c r="G3448">
        <v>3.9801374843990298</v>
      </c>
      <c r="H3448">
        <v>1.4464888598797201</v>
      </c>
      <c r="I3448">
        <v>3.35335951820616</v>
      </c>
      <c r="J3448">
        <v>13.7375858175054</v>
      </c>
    </row>
    <row r="3449" spans="1:10">
      <c r="A3449" t="s">
        <v>324</v>
      </c>
      <c r="B3449" t="s">
        <v>412</v>
      </c>
      <c r="C3449" t="s">
        <v>360</v>
      </c>
      <c r="D3449" t="s">
        <v>356</v>
      </c>
      <c r="E3449">
        <v>25.6931601612219</v>
      </c>
      <c r="F3449">
        <v>1.4782893381028599</v>
      </c>
      <c r="G3449">
        <v>3.9801374843990298</v>
      </c>
      <c r="H3449">
        <v>1.4464888598797201</v>
      </c>
      <c r="I3449">
        <v>7.8659018000544698</v>
      </c>
      <c r="J3449">
        <v>10.2298610021909</v>
      </c>
    </row>
    <row r="3450" spans="1:10">
      <c r="A3450" t="s">
        <v>324</v>
      </c>
      <c r="B3450" t="s">
        <v>413</v>
      </c>
      <c r="C3450" t="s">
        <v>359</v>
      </c>
      <c r="D3450" t="s">
        <v>355</v>
      </c>
      <c r="E3450">
        <v>55.501106970125498</v>
      </c>
      <c r="F3450">
        <v>4.4368893336624904</v>
      </c>
      <c r="G3450">
        <v>8.1246240349801599</v>
      </c>
      <c r="H3450">
        <v>2.6319708408604701</v>
      </c>
      <c r="I3450">
        <v>9.47839077273699</v>
      </c>
      <c r="J3450">
        <v>26.926674228055301</v>
      </c>
    </row>
    <row r="3451" spans="1:10">
      <c r="A3451" t="s">
        <v>324</v>
      </c>
      <c r="B3451" t="s">
        <v>413</v>
      </c>
      <c r="C3451" t="s">
        <v>359</v>
      </c>
      <c r="D3451" t="s">
        <v>356</v>
      </c>
      <c r="E3451">
        <v>55.501106970125498</v>
      </c>
      <c r="F3451">
        <v>4.4368893336624904</v>
      </c>
      <c r="G3451">
        <v>8.1246240349801599</v>
      </c>
      <c r="H3451">
        <v>2.6319708408604701</v>
      </c>
      <c r="I3451">
        <v>13.284900711941001</v>
      </c>
      <c r="J3451">
        <v>37.944984497361503</v>
      </c>
    </row>
    <row r="3452" spans="1:10">
      <c r="A3452" t="s">
        <v>324</v>
      </c>
      <c r="B3452" t="s">
        <v>413</v>
      </c>
      <c r="C3452" t="s">
        <v>360</v>
      </c>
      <c r="D3452" t="s">
        <v>355</v>
      </c>
      <c r="E3452">
        <v>47.888682798242698</v>
      </c>
      <c r="F3452">
        <v>1.8814669233024699</v>
      </c>
      <c r="G3452">
        <v>7.40313896237382</v>
      </c>
      <c r="H3452">
        <v>1.4464888598797201</v>
      </c>
      <c r="I3452">
        <v>8.9794606946633699</v>
      </c>
      <c r="J3452">
        <v>10.3291645639384</v>
      </c>
    </row>
    <row r="3453" spans="1:10">
      <c r="A3453" t="s">
        <v>324</v>
      </c>
      <c r="B3453" t="s">
        <v>413</v>
      </c>
      <c r="C3453" t="s">
        <v>360</v>
      </c>
      <c r="D3453" t="s">
        <v>356</v>
      </c>
      <c r="E3453">
        <v>47.888682798242698</v>
      </c>
      <c r="F3453">
        <v>1.8814669233024699</v>
      </c>
      <c r="G3453">
        <v>7.40313896237382</v>
      </c>
      <c r="H3453">
        <v>1.4464888598797201</v>
      </c>
      <c r="I3453">
        <v>11.7576503532436</v>
      </c>
      <c r="J3453">
        <v>14.7862959406095</v>
      </c>
    </row>
    <row r="3454" spans="1:10">
      <c r="A3454" t="s">
        <v>324</v>
      </c>
      <c r="B3454" t="s">
        <v>414</v>
      </c>
      <c r="C3454" t="s">
        <v>359</v>
      </c>
      <c r="D3454" t="s">
        <v>355</v>
      </c>
      <c r="E3454">
        <v>18.265219407688601</v>
      </c>
      <c r="F3454">
        <v>17.3360288230094</v>
      </c>
      <c r="G3454">
        <v>4.7708084616950801</v>
      </c>
      <c r="H3454">
        <v>1.0850134905897699</v>
      </c>
      <c r="I3454">
        <v>6.4681933111902401</v>
      </c>
      <c r="J3454">
        <v>71.342586089487398</v>
      </c>
    </row>
    <row r="3455" spans="1:10">
      <c r="A3455" t="s">
        <v>324</v>
      </c>
      <c r="B3455" t="s">
        <v>414</v>
      </c>
      <c r="C3455" t="s">
        <v>359</v>
      </c>
      <c r="D3455" t="s">
        <v>356</v>
      </c>
      <c r="E3455">
        <v>18.265219407688601</v>
      </c>
      <c r="F3455">
        <v>17.3360288230094</v>
      </c>
      <c r="G3455">
        <v>4.7708084616950801</v>
      </c>
      <c r="H3455">
        <v>1.0850134905897699</v>
      </c>
      <c r="I3455">
        <v>6.9724224865286004</v>
      </c>
      <c r="J3455">
        <v>22.852775302324201</v>
      </c>
    </row>
    <row r="3456" spans="1:10">
      <c r="A3456" t="s">
        <v>324</v>
      </c>
      <c r="B3456" t="s">
        <v>414</v>
      </c>
      <c r="C3456" t="s">
        <v>360</v>
      </c>
      <c r="D3456" t="s">
        <v>355</v>
      </c>
      <c r="E3456">
        <v>29.610546188553901</v>
      </c>
      <c r="F3456">
        <v>7.4499105502212704</v>
      </c>
      <c r="G3456">
        <v>10.4089366855846</v>
      </c>
      <c r="H3456">
        <v>0.73667942005426801</v>
      </c>
      <c r="I3456">
        <v>14.318555026514799</v>
      </c>
      <c r="J3456">
        <v>28.830020643332301</v>
      </c>
    </row>
    <row r="3457" spans="1:10">
      <c r="A3457" t="s">
        <v>324</v>
      </c>
      <c r="B3457" t="s">
        <v>414</v>
      </c>
      <c r="C3457" t="s">
        <v>360</v>
      </c>
      <c r="D3457" t="s">
        <v>356</v>
      </c>
      <c r="E3457">
        <v>29.610546188553901</v>
      </c>
      <c r="F3457">
        <v>7.4499105502212704</v>
      </c>
      <c r="G3457">
        <v>10.4089366855846</v>
      </c>
      <c r="H3457">
        <v>0.73667942005426801</v>
      </c>
      <c r="I3457">
        <v>14.8315511279111</v>
      </c>
      <c r="J3457">
        <v>8.8647397349649104</v>
      </c>
    </row>
    <row r="3458" spans="1:10">
      <c r="A3458" t="s">
        <v>324</v>
      </c>
      <c r="B3458" t="s">
        <v>415</v>
      </c>
      <c r="C3458" t="s">
        <v>359</v>
      </c>
      <c r="D3458" t="s">
        <v>355</v>
      </c>
      <c r="E3458">
        <v>4.6240408111358997</v>
      </c>
      <c r="F3458">
        <v>17.8758186584759</v>
      </c>
      <c r="G3458">
        <v>2.98097861530157</v>
      </c>
      <c r="H3458">
        <v>3.8272441125129202</v>
      </c>
      <c r="I3458">
        <v>6.07753398002954</v>
      </c>
      <c r="J3458">
        <v>44.783820929550103</v>
      </c>
    </row>
    <row r="3459" spans="1:10">
      <c r="A3459" t="s">
        <v>324</v>
      </c>
      <c r="B3459" t="s">
        <v>415</v>
      </c>
      <c r="C3459" t="s">
        <v>359</v>
      </c>
      <c r="D3459" t="s">
        <v>356</v>
      </c>
      <c r="E3459">
        <v>17.5412703733524</v>
      </c>
      <c r="F3459">
        <v>15.28166326288</v>
      </c>
      <c r="G3459">
        <v>7.3774368435754401</v>
      </c>
      <c r="H3459">
        <v>4.6452698652358997</v>
      </c>
      <c r="I3459">
        <v>3.4953641698278299</v>
      </c>
      <c r="J3459">
        <v>34.3487428168688</v>
      </c>
    </row>
    <row r="3460" spans="1:10">
      <c r="A3460" t="s">
        <v>324</v>
      </c>
      <c r="B3460" t="s">
        <v>415</v>
      </c>
      <c r="C3460" t="s">
        <v>360</v>
      </c>
      <c r="D3460" t="s">
        <v>355</v>
      </c>
      <c r="E3460">
        <v>10.998200955496699</v>
      </c>
      <c r="F3460">
        <v>7.1764035039158003</v>
      </c>
      <c r="G3460">
        <v>6.5386474408747404</v>
      </c>
      <c r="H3460">
        <v>1.62247344705184</v>
      </c>
      <c r="I3460">
        <v>11.839550860832</v>
      </c>
      <c r="J3460">
        <v>18.340067046919099</v>
      </c>
    </row>
    <row r="3461" spans="1:10">
      <c r="A3461" t="s">
        <v>324</v>
      </c>
      <c r="B3461" t="s">
        <v>415</v>
      </c>
      <c r="C3461" t="s">
        <v>360</v>
      </c>
      <c r="D3461" t="s">
        <v>356</v>
      </c>
      <c r="E3461">
        <v>42.604706801925303</v>
      </c>
      <c r="F3461">
        <v>6.8002234536334596</v>
      </c>
      <c r="G3461">
        <v>18.066148801012101</v>
      </c>
      <c r="H3461">
        <v>2.19136447016853</v>
      </c>
      <c r="I3461">
        <v>8.2421451636545005</v>
      </c>
      <c r="J3461">
        <v>13.4086961461795</v>
      </c>
    </row>
    <row r="3462" spans="1:10">
      <c r="A3462" t="s">
        <v>324</v>
      </c>
      <c r="B3462" t="s">
        <v>416</v>
      </c>
      <c r="C3462" t="s">
        <v>359</v>
      </c>
      <c r="D3462" t="s">
        <v>355</v>
      </c>
      <c r="E3462">
        <v>8.8651417144453308</v>
      </c>
      <c r="F3462">
        <v>15.421608839233899</v>
      </c>
      <c r="G3462">
        <v>4.7045284781964503</v>
      </c>
      <c r="H3462">
        <v>9.6584132816939796</v>
      </c>
      <c r="I3462">
        <v>8.3562965553043291</v>
      </c>
      <c r="J3462">
        <v>36.489741907323797</v>
      </c>
    </row>
    <row r="3463" spans="1:10">
      <c r="A3463" t="s">
        <v>324</v>
      </c>
      <c r="B3463" t="s">
        <v>416</v>
      </c>
      <c r="C3463" t="s">
        <v>359</v>
      </c>
      <c r="D3463" t="s">
        <v>356</v>
      </c>
      <c r="E3463">
        <v>37.409554600267597</v>
      </c>
      <c r="F3463">
        <v>9.0654507238528605</v>
      </c>
      <c r="G3463">
        <v>16.306155767237101</v>
      </c>
      <c r="H3463">
        <v>1.2320817713480301</v>
      </c>
      <c r="I3463">
        <v>6.7694373041432003</v>
      </c>
      <c r="J3463">
        <v>25.348619597233501</v>
      </c>
    </row>
    <row r="3464" spans="1:10">
      <c r="A3464" t="s">
        <v>324</v>
      </c>
      <c r="B3464" t="s">
        <v>416</v>
      </c>
      <c r="C3464" t="s">
        <v>360</v>
      </c>
      <c r="D3464" t="s">
        <v>355</v>
      </c>
      <c r="E3464">
        <v>12.5340258377277</v>
      </c>
      <c r="F3464">
        <v>6.2100352225639197</v>
      </c>
      <c r="G3464">
        <v>6.0705023301503402</v>
      </c>
      <c r="H3464">
        <v>4.34591103973532</v>
      </c>
      <c r="I3464">
        <v>9.5112298742868902</v>
      </c>
      <c r="J3464">
        <v>14.934993682529599</v>
      </c>
    </row>
    <row r="3465" spans="1:10">
      <c r="A3465" t="s">
        <v>324</v>
      </c>
      <c r="B3465" t="s">
        <v>416</v>
      </c>
      <c r="C3465" t="s">
        <v>360</v>
      </c>
      <c r="D3465" t="s">
        <v>356</v>
      </c>
      <c r="E3465">
        <v>51.671220100627103</v>
      </c>
      <c r="F3465">
        <v>4.2672435440170498</v>
      </c>
      <c r="G3465">
        <v>22.740540650518099</v>
      </c>
      <c r="H3465">
        <v>0.66645028935506601</v>
      </c>
      <c r="I3465">
        <v>10.2118484249108</v>
      </c>
      <c r="J3465">
        <v>10.5940082755715</v>
      </c>
    </row>
    <row r="3466" spans="1:10">
      <c r="A3466" t="s">
        <v>324</v>
      </c>
      <c r="B3466" t="s">
        <v>417</v>
      </c>
      <c r="C3466" t="s">
        <v>359</v>
      </c>
      <c r="D3466" t="s">
        <v>355</v>
      </c>
      <c r="E3466">
        <v>22.001133175204199</v>
      </c>
      <c r="F3466">
        <v>7.5504401744221603</v>
      </c>
      <c r="G3466">
        <v>5.5460199063776896</v>
      </c>
      <c r="H3466">
        <v>3.7365613556195898</v>
      </c>
      <c r="I3466">
        <v>3.7230929895621099</v>
      </c>
      <c r="J3466">
        <v>11.1435174346013</v>
      </c>
    </row>
    <row r="3467" spans="1:10">
      <c r="A3467" t="s">
        <v>324</v>
      </c>
      <c r="B3467" t="s">
        <v>417</v>
      </c>
      <c r="C3467" t="s">
        <v>359</v>
      </c>
      <c r="D3467" t="s">
        <v>356</v>
      </c>
      <c r="E3467">
        <v>22.001133175204199</v>
      </c>
      <c r="F3467">
        <v>7.5504401744221603</v>
      </c>
      <c r="G3467">
        <v>5.5460199063776896</v>
      </c>
      <c r="H3467">
        <v>3.7365613556195898</v>
      </c>
      <c r="I3467">
        <v>18.306508482477799</v>
      </c>
      <c r="J3467">
        <v>31.059300081478899</v>
      </c>
    </row>
    <row r="3468" spans="1:10">
      <c r="A3468" t="s">
        <v>324</v>
      </c>
      <c r="B3468" t="s">
        <v>417</v>
      </c>
      <c r="C3468" t="s">
        <v>360</v>
      </c>
      <c r="D3468" t="s">
        <v>355</v>
      </c>
      <c r="E3468">
        <v>17.7262322390614</v>
      </c>
      <c r="F3468">
        <v>3.1180947672596702</v>
      </c>
      <c r="G3468">
        <v>5.9992915647486802</v>
      </c>
      <c r="H3468">
        <v>1.43616852584563</v>
      </c>
      <c r="I3468">
        <v>5.67670617682914</v>
      </c>
      <c r="J3468">
        <v>5.1575005579231297</v>
      </c>
    </row>
    <row r="3469" spans="1:10">
      <c r="A3469" t="s">
        <v>324</v>
      </c>
      <c r="B3469" t="s">
        <v>417</v>
      </c>
      <c r="C3469" t="s">
        <v>360</v>
      </c>
      <c r="D3469" t="s">
        <v>356</v>
      </c>
      <c r="E3469">
        <v>17.7262322390614</v>
      </c>
      <c r="F3469">
        <v>3.1180947672596702</v>
      </c>
      <c r="G3469">
        <v>5.9992915647486802</v>
      </c>
      <c r="H3469">
        <v>1.43616852584563</v>
      </c>
      <c r="I3469">
        <v>17.113548861619002</v>
      </c>
      <c r="J3469">
        <v>13.3397332655776</v>
      </c>
    </row>
    <row r="3470" spans="1:10">
      <c r="A3470" t="s">
        <v>324</v>
      </c>
      <c r="B3470" t="s">
        <v>418</v>
      </c>
      <c r="C3470" t="s">
        <v>359</v>
      </c>
      <c r="D3470" t="s">
        <v>355</v>
      </c>
      <c r="E3470">
        <v>35.060853332850797</v>
      </c>
      <c r="F3470">
        <v>3.5141054721376799</v>
      </c>
      <c r="G3470">
        <v>5.60637704153502</v>
      </c>
      <c r="H3470">
        <v>2.6319708408604701</v>
      </c>
      <c r="I3470">
        <v>4.03565226271773</v>
      </c>
      <c r="J3470">
        <v>35.817375200673901</v>
      </c>
    </row>
    <row r="3471" spans="1:10">
      <c r="A3471" t="s">
        <v>324</v>
      </c>
      <c r="B3471" t="s">
        <v>418</v>
      </c>
      <c r="C3471" t="s">
        <v>359</v>
      </c>
      <c r="D3471" t="s">
        <v>356</v>
      </c>
      <c r="E3471">
        <v>35.060853332850797</v>
      </c>
      <c r="F3471">
        <v>3.5141054721376799</v>
      </c>
      <c r="G3471">
        <v>5.60637704153502</v>
      </c>
      <c r="H3471">
        <v>2.6319708408604701</v>
      </c>
      <c r="I3471">
        <v>11.761390447726599</v>
      </c>
      <c r="J3471">
        <v>26.5165834956377</v>
      </c>
    </row>
    <row r="3472" spans="1:10">
      <c r="A3472" t="s">
        <v>324</v>
      </c>
      <c r="B3472" t="s">
        <v>418</v>
      </c>
      <c r="C3472" t="s">
        <v>360</v>
      </c>
      <c r="D3472" t="s">
        <v>355</v>
      </c>
      <c r="E3472">
        <v>27.025888252243298</v>
      </c>
      <c r="F3472">
        <v>1.98432703383595</v>
      </c>
      <c r="G3472">
        <v>4.3954803921579702</v>
      </c>
      <c r="H3472">
        <v>1.4464888598797201</v>
      </c>
      <c r="I3472">
        <v>3.74354382723432</v>
      </c>
      <c r="J3472">
        <v>14.279524849852599</v>
      </c>
    </row>
    <row r="3473" spans="1:10">
      <c r="A3473" t="s">
        <v>324</v>
      </c>
      <c r="B3473" t="s">
        <v>418</v>
      </c>
      <c r="C3473" t="s">
        <v>360</v>
      </c>
      <c r="D3473" t="s">
        <v>356</v>
      </c>
      <c r="E3473">
        <v>27.025888252243298</v>
      </c>
      <c r="F3473">
        <v>1.98432703383595</v>
      </c>
      <c r="G3473">
        <v>4.3954803921579702</v>
      </c>
      <c r="H3473">
        <v>1.4464888598797201</v>
      </c>
      <c r="I3473">
        <v>8.6283194084877994</v>
      </c>
      <c r="J3473">
        <v>10.1837921903847</v>
      </c>
    </row>
    <row r="3474" spans="1:10">
      <c r="A3474" t="s">
        <v>324</v>
      </c>
      <c r="B3474" t="s">
        <v>136</v>
      </c>
      <c r="C3474" t="s">
        <v>359</v>
      </c>
      <c r="D3474" t="s">
        <v>355</v>
      </c>
      <c r="E3474">
        <v>337.145994004253</v>
      </c>
      <c r="F3474">
        <v>104.049431799776</v>
      </c>
      <c r="G3474">
        <v>43.753051612276998</v>
      </c>
      <c r="H3474">
        <v>71.924458530824097</v>
      </c>
      <c r="I3474">
        <v>15.951876210170299</v>
      </c>
      <c r="J3474">
        <v>2825.5645192744601</v>
      </c>
    </row>
    <row r="3475" spans="1:10">
      <c r="A3475" t="s">
        <v>324</v>
      </c>
      <c r="B3475" t="s">
        <v>136</v>
      </c>
      <c r="C3475" t="s">
        <v>359</v>
      </c>
      <c r="D3475" t="s">
        <v>356</v>
      </c>
      <c r="E3475">
        <v>337.14599400423901</v>
      </c>
      <c r="F3475">
        <v>104.32671490350801</v>
      </c>
      <c r="G3475">
        <v>44.096352970047498</v>
      </c>
      <c r="H3475">
        <v>71.9348481959955</v>
      </c>
      <c r="I3475">
        <v>130.95039621727099</v>
      </c>
      <c r="J3475">
        <v>2665.1016079003198</v>
      </c>
    </row>
    <row r="3476" spans="1:10">
      <c r="A3476" t="s">
        <v>324</v>
      </c>
      <c r="B3476" t="s">
        <v>136</v>
      </c>
      <c r="C3476" t="s">
        <v>360</v>
      </c>
      <c r="D3476" t="s">
        <v>355</v>
      </c>
      <c r="E3476">
        <v>272.70991444807402</v>
      </c>
      <c r="F3476">
        <v>61.979062279799997</v>
      </c>
      <c r="G3476">
        <v>16.2492747385378</v>
      </c>
      <c r="H3476">
        <v>41.051770245535401</v>
      </c>
      <c r="I3476">
        <v>7.5629485137501904</v>
      </c>
      <c r="J3476">
        <v>1569.10334996604</v>
      </c>
    </row>
    <row r="3477" spans="1:10">
      <c r="A3477" t="s">
        <v>324</v>
      </c>
      <c r="B3477" t="s">
        <v>136</v>
      </c>
      <c r="C3477" t="s">
        <v>360</v>
      </c>
      <c r="D3477" t="s">
        <v>356</v>
      </c>
      <c r="E3477">
        <v>272.70991444807402</v>
      </c>
      <c r="F3477">
        <v>62.592251883956003</v>
      </c>
      <c r="G3477">
        <v>16.378457333563201</v>
      </c>
      <c r="H3477">
        <v>41.059375016557702</v>
      </c>
      <c r="I3477">
        <v>48.911064448008403</v>
      </c>
      <c r="J3477">
        <v>1628.3841803309199</v>
      </c>
    </row>
    <row r="3478" spans="1:10">
      <c r="A3478" t="s">
        <v>324</v>
      </c>
      <c r="B3478" t="s">
        <v>137</v>
      </c>
      <c r="C3478" t="s">
        <v>359</v>
      </c>
      <c r="D3478" t="s">
        <v>355</v>
      </c>
      <c r="E3478">
        <v>626.53258305553902</v>
      </c>
      <c r="F3478">
        <v>181.40113461050501</v>
      </c>
      <c r="G3478">
        <v>84.604560716370699</v>
      </c>
      <c r="H3478">
        <v>46.397249551374401</v>
      </c>
      <c r="I3478">
        <v>57.669894920777502</v>
      </c>
      <c r="J3478">
        <v>413.60248175408401</v>
      </c>
    </row>
    <row r="3479" spans="1:10">
      <c r="A3479" t="s">
        <v>324</v>
      </c>
      <c r="B3479" t="s">
        <v>137</v>
      </c>
      <c r="C3479" t="s">
        <v>359</v>
      </c>
      <c r="D3479" t="s">
        <v>356</v>
      </c>
      <c r="E3479">
        <v>626.53258305554198</v>
      </c>
      <c r="F3479">
        <v>181.48905215875001</v>
      </c>
      <c r="G3479">
        <v>84.909607083393794</v>
      </c>
      <c r="H3479">
        <v>46.407383935619002</v>
      </c>
      <c r="I3479">
        <v>180.780389529492</v>
      </c>
      <c r="J3479">
        <v>837.79728322085498</v>
      </c>
    </row>
    <row r="3480" spans="1:10">
      <c r="A3480" t="s">
        <v>324</v>
      </c>
      <c r="B3480" t="s">
        <v>137</v>
      </c>
      <c r="C3480" t="s">
        <v>360</v>
      </c>
      <c r="D3480" t="s">
        <v>355</v>
      </c>
      <c r="E3480">
        <v>995.23969485882901</v>
      </c>
      <c r="F3480">
        <v>118.693159011258</v>
      </c>
      <c r="G3480">
        <v>32.432127869029998</v>
      </c>
      <c r="H3480">
        <v>26.618800266699601</v>
      </c>
      <c r="I3480">
        <v>22.7858766146683</v>
      </c>
      <c r="J3480">
        <v>742.20630515112305</v>
      </c>
    </row>
    <row r="3481" spans="1:10">
      <c r="A3481" t="s">
        <v>324</v>
      </c>
      <c r="B3481" t="s">
        <v>137</v>
      </c>
      <c r="C3481" t="s">
        <v>360</v>
      </c>
      <c r="D3481" t="s">
        <v>356</v>
      </c>
      <c r="E3481">
        <v>995.23969485882503</v>
      </c>
      <c r="F3481">
        <v>119.140271957195</v>
      </c>
      <c r="G3481">
        <v>32.552760630652699</v>
      </c>
      <c r="H3481">
        <v>26.628047402422101</v>
      </c>
      <c r="I3481">
        <v>68.739076332133905</v>
      </c>
      <c r="J3481">
        <v>1036.2099902657001</v>
      </c>
    </row>
    <row r="3482" spans="1:10">
      <c r="A3482" t="s">
        <v>324</v>
      </c>
      <c r="B3482" t="s">
        <v>138</v>
      </c>
      <c r="C3482" t="s">
        <v>359</v>
      </c>
      <c r="D3482" t="s">
        <v>355</v>
      </c>
      <c r="E3482">
        <v>319.68180618608301</v>
      </c>
      <c r="F3482">
        <v>553.28694071632106</v>
      </c>
      <c r="G3482">
        <v>422.59270875440302</v>
      </c>
      <c r="H3482">
        <v>557.24298871528504</v>
      </c>
      <c r="I3482">
        <v>117.50130990603</v>
      </c>
      <c r="J3482">
        <v>293.47178791462102</v>
      </c>
    </row>
    <row r="3483" spans="1:10">
      <c r="A3483" t="s">
        <v>324</v>
      </c>
      <c r="B3483" t="s">
        <v>138</v>
      </c>
      <c r="C3483" t="s">
        <v>359</v>
      </c>
      <c r="D3483" t="s">
        <v>356</v>
      </c>
      <c r="E3483">
        <v>338.79547403658597</v>
      </c>
      <c r="F3483">
        <v>334.79177400311301</v>
      </c>
      <c r="G3483">
        <v>107.46514361049501</v>
      </c>
      <c r="H3483">
        <v>200.636610283012</v>
      </c>
      <c r="I3483">
        <v>19.096300571724399</v>
      </c>
      <c r="J3483">
        <v>334.59196831714098</v>
      </c>
    </row>
    <row r="3484" spans="1:10">
      <c r="A3484" t="s">
        <v>324</v>
      </c>
      <c r="B3484" t="s">
        <v>138</v>
      </c>
      <c r="C3484" t="s">
        <v>360</v>
      </c>
      <c r="D3484" t="s">
        <v>355</v>
      </c>
      <c r="E3484">
        <v>890.01783352706695</v>
      </c>
      <c r="F3484">
        <v>248.28116881926701</v>
      </c>
      <c r="G3484">
        <v>167.050481406514</v>
      </c>
      <c r="H3484">
        <v>227.75130788992999</v>
      </c>
      <c r="I3484">
        <v>46.5837012389701</v>
      </c>
      <c r="J3484">
        <v>754.15603829826898</v>
      </c>
    </row>
    <row r="3485" spans="1:10">
      <c r="A3485" t="s">
        <v>324</v>
      </c>
      <c r="B3485" t="s">
        <v>138</v>
      </c>
      <c r="C3485" t="s">
        <v>360</v>
      </c>
      <c r="D3485" t="s">
        <v>356</v>
      </c>
      <c r="E3485">
        <v>874.67061985625003</v>
      </c>
      <c r="F3485">
        <v>170.21460302764501</v>
      </c>
      <c r="G3485">
        <v>44.7784895495572</v>
      </c>
      <c r="H3485">
        <v>76.0505555797114</v>
      </c>
      <c r="I3485">
        <v>13.032990412965599</v>
      </c>
      <c r="J3485">
        <v>904.48211010343198</v>
      </c>
    </row>
    <row r="3486" spans="1:10">
      <c r="A3486" t="s">
        <v>324</v>
      </c>
      <c r="B3486" t="s">
        <v>139</v>
      </c>
      <c r="C3486" t="s">
        <v>359</v>
      </c>
      <c r="D3486" t="s">
        <v>355</v>
      </c>
      <c r="E3486">
        <v>599.34105729831595</v>
      </c>
      <c r="F3486">
        <v>387.15958798211699</v>
      </c>
      <c r="G3486">
        <v>76.541398921677001</v>
      </c>
      <c r="H3486">
        <v>198.47403169319699</v>
      </c>
      <c r="I3486">
        <v>41.629125800168801</v>
      </c>
      <c r="J3486">
        <v>906.56327044041598</v>
      </c>
    </row>
    <row r="3487" spans="1:10">
      <c r="A3487" t="s">
        <v>324</v>
      </c>
      <c r="B3487" t="s">
        <v>139</v>
      </c>
      <c r="C3487" t="s">
        <v>359</v>
      </c>
      <c r="D3487" t="s">
        <v>356</v>
      </c>
      <c r="E3487">
        <v>522.75198334823097</v>
      </c>
      <c r="F3487">
        <v>574.82161544252904</v>
      </c>
      <c r="G3487">
        <v>499.47973578254403</v>
      </c>
      <c r="H3487">
        <v>606.16662162420596</v>
      </c>
      <c r="I3487">
        <v>381.06439303629799</v>
      </c>
      <c r="J3487">
        <v>789.956233779326</v>
      </c>
    </row>
    <row r="3488" spans="1:10">
      <c r="A3488" t="s">
        <v>324</v>
      </c>
      <c r="B3488" t="s">
        <v>139</v>
      </c>
      <c r="C3488" t="s">
        <v>360</v>
      </c>
      <c r="D3488" t="s">
        <v>355</v>
      </c>
      <c r="E3488">
        <v>1218.24649454942</v>
      </c>
      <c r="F3488">
        <v>198.962232003905</v>
      </c>
      <c r="G3488">
        <v>33.134450197771599</v>
      </c>
      <c r="H3488">
        <v>75.211659663349195</v>
      </c>
      <c r="I3488">
        <v>17.602477580120901</v>
      </c>
      <c r="J3488">
        <v>952.046639832035</v>
      </c>
    </row>
    <row r="3489" spans="1:10">
      <c r="A3489" t="s">
        <v>324</v>
      </c>
      <c r="B3489" t="s">
        <v>139</v>
      </c>
      <c r="C3489" t="s">
        <v>360</v>
      </c>
      <c r="D3489" t="s">
        <v>356</v>
      </c>
      <c r="E3489">
        <v>1172.5654156895901</v>
      </c>
      <c r="F3489">
        <v>245.34366946062599</v>
      </c>
      <c r="G3489">
        <v>198.894475564858</v>
      </c>
      <c r="H3489">
        <v>248.76503849640599</v>
      </c>
      <c r="I3489">
        <v>149.10536150104099</v>
      </c>
      <c r="J3489">
        <v>1076.63483621924</v>
      </c>
    </row>
    <row r="3490" spans="1:10">
      <c r="A3490" t="s">
        <v>324</v>
      </c>
      <c r="B3490" t="s">
        <v>140</v>
      </c>
      <c r="C3490" t="s">
        <v>359</v>
      </c>
      <c r="D3490" t="s">
        <v>355</v>
      </c>
      <c r="E3490">
        <v>1389.24163243611</v>
      </c>
      <c r="F3490">
        <v>118.95958749463701</v>
      </c>
      <c r="G3490">
        <v>72.651658309758503</v>
      </c>
      <c r="H3490">
        <v>39.588425504859401</v>
      </c>
      <c r="I3490">
        <v>34.190891869182998</v>
      </c>
      <c r="J3490">
        <v>1909.83554032392</v>
      </c>
    </row>
    <row r="3491" spans="1:10">
      <c r="A3491" t="s">
        <v>324</v>
      </c>
      <c r="B3491" t="s">
        <v>140</v>
      </c>
      <c r="C3491" t="s">
        <v>359</v>
      </c>
      <c r="D3491" t="s">
        <v>356</v>
      </c>
      <c r="E3491">
        <v>1389.24163243612</v>
      </c>
      <c r="F3491">
        <v>119.182075541597</v>
      </c>
      <c r="G3491">
        <v>72.968844765099206</v>
      </c>
      <c r="H3491">
        <v>39.598517590943402</v>
      </c>
      <c r="I3491">
        <v>171.88738913349701</v>
      </c>
      <c r="J3491">
        <v>2221.28270390323</v>
      </c>
    </row>
    <row r="3492" spans="1:10">
      <c r="A3492" t="s">
        <v>324</v>
      </c>
      <c r="B3492" t="s">
        <v>140</v>
      </c>
      <c r="C3492" t="s">
        <v>360</v>
      </c>
      <c r="D3492" t="s">
        <v>355</v>
      </c>
      <c r="E3492">
        <v>1181.96564035849</v>
      </c>
      <c r="F3492">
        <v>106.361950431922</v>
      </c>
      <c r="G3492">
        <v>27.519832553033002</v>
      </c>
      <c r="H3492">
        <v>24.3097952741436</v>
      </c>
      <c r="I3492">
        <v>13.237015461333</v>
      </c>
      <c r="J3492">
        <v>1314.2701499290599</v>
      </c>
    </row>
    <row r="3493" spans="1:10">
      <c r="A3493" t="s">
        <v>324</v>
      </c>
      <c r="B3493" t="s">
        <v>140</v>
      </c>
      <c r="C3493" t="s">
        <v>360</v>
      </c>
      <c r="D3493" t="s">
        <v>356</v>
      </c>
      <c r="E3493">
        <v>1181.9656403585</v>
      </c>
      <c r="F3493">
        <v>107.01917696251699</v>
      </c>
      <c r="G3493">
        <v>27.6436362200897</v>
      </c>
      <c r="H3493">
        <v>24.319006658487599</v>
      </c>
      <c r="I3493">
        <v>65.002499528138401</v>
      </c>
      <c r="J3493">
        <v>1590.7217201593901</v>
      </c>
    </row>
    <row r="3494" spans="1:10">
      <c r="A3494" t="s">
        <v>324</v>
      </c>
      <c r="B3494" t="s">
        <v>141</v>
      </c>
      <c r="C3494" t="s">
        <v>359</v>
      </c>
      <c r="D3494" t="s">
        <v>355</v>
      </c>
      <c r="E3494">
        <v>508.55635072619901</v>
      </c>
      <c r="F3494">
        <v>83.071817709088805</v>
      </c>
      <c r="G3494">
        <v>34.251549240012402</v>
      </c>
      <c r="H3494">
        <v>61.633999929155699</v>
      </c>
      <c r="I3494">
        <v>27.129335570682599</v>
      </c>
      <c r="J3494">
        <v>2778.76079074365</v>
      </c>
    </row>
    <row r="3495" spans="1:10">
      <c r="A3495" t="s">
        <v>324</v>
      </c>
      <c r="B3495" t="s">
        <v>141</v>
      </c>
      <c r="C3495" t="s">
        <v>359</v>
      </c>
      <c r="D3495" t="s">
        <v>356</v>
      </c>
      <c r="E3495">
        <v>508.55635072619901</v>
      </c>
      <c r="F3495">
        <v>83.281733385614899</v>
      </c>
      <c r="G3495">
        <v>34.616616826865403</v>
      </c>
      <c r="H3495">
        <v>61.643805232881398</v>
      </c>
      <c r="I3495">
        <v>119.540596859145</v>
      </c>
      <c r="J3495">
        <v>2610.89095367043</v>
      </c>
    </row>
    <row r="3496" spans="1:10">
      <c r="A3496" t="s">
        <v>324</v>
      </c>
      <c r="B3496" t="s">
        <v>141</v>
      </c>
      <c r="C3496" t="s">
        <v>360</v>
      </c>
      <c r="D3496" t="s">
        <v>355</v>
      </c>
      <c r="E3496">
        <v>242.973040365054</v>
      </c>
      <c r="F3496">
        <v>62.538836093632803</v>
      </c>
      <c r="G3496">
        <v>12.923664656830899</v>
      </c>
      <c r="H3496">
        <v>36.320024215552401</v>
      </c>
      <c r="I3496">
        <v>10.7028700234704</v>
      </c>
      <c r="J3496">
        <v>1699.6872715755901</v>
      </c>
    </row>
    <row r="3497" spans="1:10">
      <c r="A3497" t="s">
        <v>324</v>
      </c>
      <c r="B3497" t="s">
        <v>141</v>
      </c>
      <c r="C3497" t="s">
        <v>360</v>
      </c>
      <c r="D3497" t="s">
        <v>356</v>
      </c>
      <c r="E3497">
        <v>242.97304036505301</v>
      </c>
      <c r="F3497">
        <v>63.3723628148594</v>
      </c>
      <c r="G3497">
        <v>13.065883717681499</v>
      </c>
      <c r="H3497">
        <v>36.329301261694603</v>
      </c>
      <c r="I3497">
        <v>44.962774962995397</v>
      </c>
      <c r="J3497">
        <v>1781.98201039471</v>
      </c>
    </row>
    <row r="3498" spans="1:10">
      <c r="A3498" t="s">
        <v>324</v>
      </c>
      <c r="B3498" t="s">
        <v>142</v>
      </c>
      <c r="C3498" t="s">
        <v>359</v>
      </c>
      <c r="D3498" t="s">
        <v>355</v>
      </c>
      <c r="E3498">
        <v>778.81452647850801</v>
      </c>
      <c r="F3498">
        <v>106.223216921019</v>
      </c>
      <c r="G3498">
        <v>27.554118186863299</v>
      </c>
      <c r="H3498">
        <v>72.695395265659201</v>
      </c>
      <c r="I3498">
        <v>10.6613770338205</v>
      </c>
      <c r="J3498">
        <v>2850.6481282466798</v>
      </c>
    </row>
    <row r="3499" spans="1:10">
      <c r="A3499" t="s">
        <v>324</v>
      </c>
      <c r="B3499" t="s">
        <v>142</v>
      </c>
      <c r="C3499" t="s">
        <v>359</v>
      </c>
      <c r="D3499" t="s">
        <v>356</v>
      </c>
      <c r="E3499">
        <v>778.81452647850494</v>
      </c>
      <c r="F3499">
        <v>106.44694021090601</v>
      </c>
      <c r="G3499">
        <v>27.7935204151796</v>
      </c>
      <c r="H3499">
        <v>72.705315371357599</v>
      </c>
      <c r="I3499">
        <v>71.247929057064198</v>
      </c>
      <c r="J3499">
        <v>2642.7392618527601</v>
      </c>
    </row>
    <row r="3500" spans="1:10">
      <c r="A3500" t="s">
        <v>324</v>
      </c>
      <c r="B3500" t="s">
        <v>142</v>
      </c>
      <c r="C3500" t="s">
        <v>360</v>
      </c>
      <c r="D3500" t="s">
        <v>355</v>
      </c>
      <c r="E3500">
        <v>402.20234891630002</v>
      </c>
      <c r="F3500">
        <v>51.125613094358499</v>
      </c>
      <c r="G3500">
        <v>11.331402399457501</v>
      </c>
      <c r="H3500">
        <v>37.253631342841203</v>
      </c>
      <c r="I3500">
        <v>8.77779634516485</v>
      </c>
      <c r="J3500">
        <v>1591.1320836433799</v>
      </c>
    </row>
    <row r="3501" spans="1:10">
      <c r="A3501" t="s">
        <v>324</v>
      </c>
      <c r="B3501" t="s">
        <v>142</v>
      </c>
      <c r="C3501" t="s">
        <v>360</v>
      </c>
      <c r="D3501" t="s">
        <v>356</v>
      </c>
      <c r="E3501">
        <v>402.20234891629701</v>
      </c>
      <c r="F3501">
        <v>51.736623977626998</v>
      </c>
      <c r="G3501">
        <v>11.4849866905989</v>
      </c>
      <c r="H3501">
        <v>37.260920052665497</v>
      </c>
      <c r="I3501">
        <v>26.763681180789099</v>
      </c>
      <c r="J3501">
        <v>1608.62293132172</v>
      </c>
    </row>
    <row r="3502" spans="1:10">
      <c r="A3502" t="s">
        <v>324</v>
      </c>
      <c r="B3502" t="s">
        <v>143</v>
      </c>
      <c r="C3502" t="s">
        <v>359</v>
      </c>
      <c r="D3502" t="s">
        <v>355</v>
      </c>
      <c r="E3502">
        <v>1584.8131041260899</v>
      </c>
      <c r="F3502">
        <v>59.215671320232303</v>
      </c>
      <c r="G3502">
        <v>53.412095603820397</v>
      </c>
      <c r="H3502">
        <v>55.548701057987103</v>
      </c>
      <c r="I3502">
        <v>47.233320508311799</v>
      </c>
      <c r="J3502">
        <v>1491.7654025044601</v>
      </c>
    </row>
    <row r="3503" spans="1:10">
      <c r="A3503" t="s">
        <v>324</v>
      </c>
      <c r="B3503" t="s">
        <v>143</v>
      </c>
      <c r="C3503" t="s">
        <v>359</v>
      </c>
      <c r="D3503" t="s">
        <v>356</v>
      </c>
      <c r="E3503">
        <v>1584.8131041260999</v>
      </c>
      <c r="F3503">
        <v>59.524587833629099</v>
      </c>
      <c r="G3503">
        <v>53.658000301551901</v>
      </c>
      <c r="H3503">
        <v>55.557471352097402</v>
      </c>
      <c r="I3503">
        <v>103.198642116546</v>
      </c>
      <c r="J3503">
        <v>1512.1886266505701</v>
      </c>
    </row>
    <row r="3504" spans="1:10">
      <c r="A3504" t="s">
        <v>324</v>
      </c>
      <c r="B3504" t="s">
        <v>143</v>
      </c>
      <c r="C3504" t="s">
        <v>360</v>
      </c>
      <c r="D3504" t="s">
        <v>355</v>
      </c>
      <c r="E3504">
        <v>1286.4956915453099</v>
      </c>
      <c r="F3504">
        <v>76.348096458804406</v>
      </c>
      <c r="G3504">
        <v>23.512528552656001</v>
      </c>
      <c r="H3504">
        <v>25.688473850656401</v>
      </c>
      <c r="I3504">
        <v>23.2553246154459</v>
      </c>
      <c r="J3504">
        <v>1046.1510729941699</v>
      </c>
    </row>
    <row r="3505" spans="1:10">
      <c r="A3505" t="s">
        <v>324</v>
      </c>
      <c r="B3505" t="s">
        <v>143</v>
      </c>
      <c r="C3505" t="s">
        <v>360</v>
      </c>
      <c r="D3505" t="s">
        <v>356</v>
      </c>
      <c r="E3505">
        <v>1286.4956915452999</v>
      </c>
      <c r="F3505">
        <v>76.918985360816606</v>
      </c>
      <c r="G3505">
        <v>23.6675082170613</v>
      </c>
      <c r="H3505">
        <v>25.6960119221574</v>
      </c>
      <c r="I3505">
        <v>43.097248911210102</v>
      </c>
      <c r="J3505">
        <v>1213.8773180841799</v>
      </c>
    </row>
    <row r="3506" spans="1:10">
      <c r="A3506" t="s">
        <v>324</v>
      </c>
      <c r="B3506" t="s">
        <v>144</v>
      </c>
      <c r="C3506" t="s">
        <v>359</v>
      </c>
      <c r="D3506" t="s">
        <v>355</v>
      </c>
      <c r="E3506">
        <v>1310.92554211982</v>
      </c>
      <c r="F3506">
        <v>44.290782714571201</v>
      </c>
      <c r="G3506">
        <v>46.3030941195114</v>
      </c>
      <c r="H3506">
        <v>58.730615127381498</v>
      </c>
      <c r="I3506">
        <v>35.105763057759198</v>
      </c>
      <c r="J3506">
        <v>1910.2332354968801</v>
      </c>
    </row>
    <row r="3507" spans="1:10">
      <c r="A3507" t="s">
        <v>324</v>
      </c>
      <c r="B3507" t="s">
        <v>144</v>
      </c>
      <c r="C3507" t="s">
        <v>359</v>
      </c>
      <c r="D3507" t="s">
        <v>356</v>
      </c>
      <c r="E3507">
        <v>1310.92554211981</v>
      </c>
      <c r="F3507">
        <v>44.597160962742898</v>
      </c>
      <c r="G3507">
        <v>46.549309361818601</v>
      </c>
      <c r="H3507">
        <v>58.739944170465002</v>
      </c>
      <c r="I3507">
        <v>95.508802702192099</v>
      </c>
      <c r="J3507">
        <v>1880.5160614317799</v>
      </c>
    </row>
    <row r="3508" spans="1:10">
      <c r="A3508" t="s">
        <v>324</v>
      </c>
      <c r="B3508" t="s">
        <v>144</v>
      </c>
      <c r="C3508" t="s">
        <v>360</v>
      </c>
      <c r="D3508" t="s">
        <v>355</v>
      </c>
      <c r="E3508">
        <v>1111.8167372124001</v>
      </c>
      <c r="F3508">
        <v>70.472945048154003</v>
      </c>
      <c r="G3508">
        <v>18.1117382565747</v>
      </c>
      <c r="H3508">
        <v>27.678361845127</v>
      </c>
      <c r="I3508">
        <v>14.5893494754852</v>
      </c>
      <c r="J3508">
        <v>1322.85019837352</v>
      </c>
    </row>
    <row r="3509" spans="1:10">
      <c r="A3509" t="s">
        <v>324</v>
      </c>
      <c r="B3509" t="s">
        <v>144</v>
      </c>
      <c r="C3509" t="s">
        <v>360</v>
      </c>
      <c r="D3509" t="s">
        <v>356</v>
      </c>
      <c r="E3509">
        <v>1111.8167372123801</v>
      </c>
      <c r="F3509">
        <v>71.230887240593802</v>
      </c>
      <c r="G3509">
        <v>18.261398545269699</v>
      </c>
      <c r="H3509">
        <v>27.685954004783401</v>
      </c>
      <c r="I3509">
        <v>36.817035280039697</v>
      </c>
      <c r="J3509">
        <v>1469.69716805137</v>
      </c>
    </row>
    <row r="3510" spans="1:10">
      <c r="A3510" t="s">
        <v>324</v>
      </c>
      <c r="B3510" t="s">
        <v>145</v>
      </c>
      <c r="C3510" t="s">
        <v>359</v>
      </c>
      <c r="D3510" t="s">
        <v>355</v>
      </c>
      <c r="E3510">
        <v>727.38983708158105</v>
      </c>
      <c r="F3510">
        <v>90.950051589738095</v>
      </c>
      <c r="G3510">
        <v>19.9125681369723</v>
      </c>
      <c r="H3510">
        <v>61.1625667714613</v>
      </c>
      <c r="I3510">
        <v>9.7311094106505909</v>
      </c>
      <c r="J3510">
        <v>2802.4399241766801</v>
      </c>
    </row>
    <row r="3511" spans="1:10">
      <c r="A3511" t="s">
        <v>324</v>
      </c>
      <c r="B3511" t="s">
        <v>145</v>
      </c>
      <c r="C3511" t="s">
        <v>359</v>
      </c>
      <c r="D3511" t="s">
        <v>356</v>
      </c>
      <c r="E3511">
        <v>727.38983708157696</v>
      </c>
      <c r="F3511">
        <v>91.108441289346501</v>
      </c>
      <c r="G3511">
        <v>20.1755905430404</v>
      </c>
      <c r="H3511">
        <v>61.172109730291901</v>
      </c>
      <c r="I3511">
        <v>63.0026016179905</v>
      </c>
      <c r="J3511">
        <v>2591.1646871452299</v>
      </c>
    </row>
    <row r="3512" spans="1:10">
      <c r="A3512" t="s">
        <v>324</v>
      </c>
      <c r="B3512" t="s">
        <v>145</v>
      </c>
      <c r="C3512" t="s">
        <v>360</v>
      </c>
      <c r="D3512" t="s">
        <v>355</v>
      </c>
      <c r="E3512">
        <v>310.11249316740998</v>
      </c>
      <c r="F3512">
        <v>53.2980761906094</v>
      </c>
      <c r="G3512">
        <v>7.0462892105088502</v>
      </c>
      <c r="H3512">
        <v>32.293889840361203</v>
      </c>
      <c r="I3512">
        <v>5.7260189936157797</v>
      </c>
      <c r="J3512">
        <v>1725.0889606635401</v>
      </c>
    </row>
    <row r="3513" spans="1:10">
      <c r="A3513" t="s">
        <v>324</v>
      </c>
      <c r="B3513" t="s">
        <v>145</v>
      </c>
      <c r="C3513" t="s">
        <v>360</v>
      </c>
      <c r="D3513" t="s">
        <v>356</v>
      </c>
      <c r="E3513">
        <v>310.112493167406</v>
      </c>
      <c r="F3513">
        <v>54.149560649291899</v>
      </c>
      <c r="G3513">
        <v>7.1945574600620299</v>
      </c>
      <c r="H3513">
        <v>32.302575638014901</v>
      </c>
      <c r="I3513">
        <v>22.919412580929901</v>
      </c>
      <c r="J3513">
        <v>1759.92840927061</v>
      </c>
    </row>
    <row r="3514" spans="1:10">
      <c r="A3514" t="s">
        <v>324</v>
      </c>
      <c r="B3514" t="s">
        <v>146</v>
      </c>
      <c r="C3514" t="s">
        <v>359</v>
      </c>
      <c r="D3514" t="s">
        <v>355</v>
      </c>
      <c r="E3514">
        <v>1907.0755577977</v>
      </c>
      <c r="F3514">
        <v>144.68552466638201</v>
      </c>
      <c r="G3514">
        <v>103.396903311391</v>
      </c>
      <c r="H3514">
        <v>96.461828567495004</v>
      </c>
      <c r="I3514">
        <v>35.925269728297501</v>
      </c>
      <c r="J3514">
        <v>3765.7914864705099</v>
      </c>
    </row>
    <row r="3515" spans="1:10">
      <c r="A3515" t="s">
        <v>324</v>
      </c>
      <c r="B3515" t="s">
        <v>146</v>
      </c>
      <c r="C3515" t="s">
        <v>359</v>
      </c>
      <c r="D3515" t="s">
        <v>356</v>
      </c>
      <c r="E3515">
        <v>1907.0755577976799</v>
      </c>
      <c r="F3515">
        <v>145.20043523099699</v>
      </c>
      <c r="G3515">
        <v>103.907924379525</v>
      </c>
      <c r="H3515">
        <v>96.486918888911802</v>
      </c>
      <c r="I3515">
        <v>312.18650938229803</v>
      </c>
      <c r="J3515">
        <v>3849.25005263512</v>
      </c>
    </row>
    <row r="3516" spans="1:10">
      <c r="A3516" t="s">
        <v>324</v>
      </c>
      <c r="B3516" t="s">
        <v>146</v>
      </c>
      <c r="C3516" t="s">
        <v>360</v>
      </c>
      <c r="D3516" t="s">
        <v>355</v>
      </c>
      <c r="E3516">
        <v>1783.09036272259</v>
      </c>
      <c r="F3516">
        <v>185.46467542326499</v>
      </c>
      <c r="G3516">
        <v>39.680243293519403</v>
      </c>
      <c r="H3516">
        <v>58.637632788598196</v>
      </c>
      <c r="I3516">
        <v>14.2476146340068</v>
      </c>
      <c r="J3516">
        <v>2668.6398333269199</v>
      </c>
    </row>
    <row r="3517" spans="1:10">
      <c r="A3517" t="s">
        <v>324</v>
      </c>
      <c r="B3517" t="s">
        <v>146</v>
      </c>
      <c r="C3517" t="s">
        <v>360</v>
      </c>
      <c r="D3517" t="s">
        <v>356</v>
      </c>
      <c r="E3517">
        <v>1783.09036272258</v>
      </c>
      <c r="F3517">
        <v>186.38340350413401</v>
      </c>
      <c r="G3517">
        <v>39.885082229172703</v>
      </c>
      <c r="H3517">
        <v>58.6616151406323</v>
      </c>
      <c r="I3517">
        <v>118.138552419977</v>
      </c>
      <c r="J3517">
        <v>3082.0302244311001</v>
      </c>
    </row>
    <row r="3518" spans="1:10">
      <c r="A3518" t="s">
        <v>324</v>
      </c>
      <c r="B3518" t="s">
        <v>147</v>
      </c>
      <c r="C3518" t="s">
        <v>359</v>
      </c>
      <c r="D3518" t="s">
        <v>355</v>
      </c>
      <c r="E3518">
        <v>1277.4642732125001</v>
      </c>
      <c r="F3518">
        <v>126.34317108481</v>
      </c>
      <c r="G3518">
        <v>75.802233504923393</v>
      </c>
      <c r="H3518">
        <v>78.515604966635394</v>
      </c>
      <c r="I3518">
        <v>23.116000506865699</v>
      </c>
      <c r="J3518">
        <v>1396.4806894086501</v>
      </c>
    </row>
    <row r="3519" spans="1:10">
      <c r="A3519" t="s">
        <v>324</v>
      </c>
      <c r="B3519" t="s">
        <v>147</v>
      </c>
      <c r="C3519" t="s">
        <v>359</v>
      </c>
      <c r="D3519" t="s">
        <v>356</v>
      </c>
      <c r="E3519">
        <v>1277.4642732125001</v>
      </c>
      <c r="F3519">
        <v>126.690055101764</v>
      </c>
      <c r="G3519">
        <v>76.145760862396898</v>
      </c>
      <c r="H3519">
        <v>78.525443877054897</v>
      </c>
      <c r="I3519">
        <v>205.012376873796</v>
      </c>
      <c r="J3519">
        <v>1650.56961031785</v>
      </c>
    </row>
    <row r="3520" spans="1:10">
      <c r="A3520" t="s">
        <v>324</v>
      </c>
      <c r="B3520" t="s">
        <v>147</v>
      </c>
      <c r="C3520" t="s">
        <v>360</v>
      </c>
      <c r="D3520" t="s">
        <v>355</v>
      </c>
      <c r="E3520">
        <v>1225.2268733277101</v>
      </c>
      <c r="F3520">
        <v>159.16384447028599</v>
      </c>
      <c r="G3520">
        <v>26.9109341689865</v>
      </c>
      <c r="H3520">
        <v>44.2831303245908</v>
      </c>
      <c r="I3520">
        <v>12.3629002461117</v>
      </c>
      <c r="J3520">
        <v>950.92604865208705</v>
      </c>
    </row>
    <row r="3521" spans="1:10">
      <c r="A3521" t="s">
        <v>324</v>
      </c>
      <c r="B3521" t="s">
        <v>147</v>
      </c>
      <c r="C3521" t="s">
        <v>360</v>
      </c>
      <c r="D3521" t="s">
        <v>356</v>
      </c>
      <c r="E3521">
        <v>1225.2268733277201</v>
      </c>
      <c r="F3521">
        <v>159.75357916712599</v>
      </c>
      <c r="G3521">
        <v>27.046171499507999</v>
      </c>
      <c r="H3521">
        <v>44.292350667253501</v>
      </c>
      <c r="I3521">
        <v>72.992358820323403</v>
      </c>
      <c r="J3521">
        <v>1341.5674561736</v>
      </c>
    </row>
    <row r="3522" spans="1:10">
      <c r="A3522" t="s">
        <v>324</v>
      </c>
      <c r="B3522" t="s">
        <v>148</v>
      </c>
      <c r="C3522" t="s">
        <v>359</v>
      </c>
      <c r="D3522" t="s">
        <v>355</v>
      </c>
      <c r="E3522">
        <v>1854.51999177116</v>
      </c>
      <c r="F3522">
        <v>76.595470294191301</v>
      </c>
      <c r="G3522">
        <v>57.813287864412501</v>
      </c>
      <c r="H3522">
        <v>46.704054239066103</v>
      </c>
      <c r="I3522">
        <v>34.323431253613201</v>
      </c>
      <c r="J3522">
        <v>452.57227781263401</v>
      </c>
    </row>
    <row r="3523" spans="1:10">
      <c r="A3523" t="s">
        <v>324</v>
      </c>
      <c r="B3523" t="s">
        <v>148</v>
      </c>
      <c r="C3523" t="s">
        <v>359</v>
      </c>
      <c r="D3523" t="s">
        <v>356</v>
      </c>
      <c r="E3523">
        <v>1854.51999177115</v>
      </c>
      <c r="F3523">
        <v>76.774296435428397</v>
      </c>
      <c r="G3523">
        <v>58.0932605522027</v>
      </c>
      <c r="H3523">
        <v>46.710986075529298</v>
      </c>
      <c r="I3523">
        <v>130.299795351943</v>
      </c>
      <c r="J3523">
        <v>592.14686608956902</v>
      </c>
    </row>
    <row r="3524" spans="1:10">
      <c r="A3524" t="s">
        <v>324</v>
      </c>
      <c r="B3524" t="s">
        <v>148</v>
      </c>
      <c r="C3524" t="s">
        <v>360</v>
      </c>
      <c r="D3524" t="s">
        <v>355</v>
      </c>
      <c r="E3524">
        <v>3079.97017599729</v>
      </c>
      <c r="F3524">
        <v>136.46856694836899</v>
      </c>
      <c r="G3524">
        <v>22.4160985583528</v>
      </c>
      <c r="H3524">
        <v>23.2228591634323</v>
      </c>
      <c r="I3524">
        <v>15.748309378943</v>
      </c>
      <c r="J3524">
        <v>554.29039182577606</v>
      </c>
    </row>
    <row r="3525" spans="1:10">
      <c r="A3525" t="s">
        <v>324</v>
      </c>
      <c r="B3525" t="s">
        <v>148</v>
      </c>
      <c r="C3525" t="s">
        <v>360</v>
      </c>
      <c r="D3525" t="s">
        <v>356</v>
      </c>
      <c r="E3525">
        <v>3079.97017599726</v>
      </c>
      <c r="F3525">
        <v>136.937469202134</v>
      </c>
      <c r="G3525">
        <v>22.532992638258001</v>
      </c>
      <c r="H3525">
        <v>23.229810407380601</v>
      </c>
      <c r="I3525">
        <v>48.7582024470371</v>
      </c>
      <c r="J3525">
        <v>901.54701580046401</v>
      </c>
    </row>
    <row r="3526" spans="1:10">
      <c r="A3526" t="s">
        <v>324</v>
      </c>
      <c r="B3526" t="s">
        <v>149</v>
      </c>
      <c r="C3526" t="s">
        <v>359</v>
      </c>
      <c r="D3526" t="s">
        <v>355</v>
      </c>
      <c r="E3526">
        <v>965.25690361918203</v>
      </c>
      <c r="F3526">
        <v>41.476210165112903</v>
      </c>
      <c r="G3526">
        <v>107.521027375082</v>
      </c>
      <c r="H3526">
        <v>22.420805489081001</v>
      </c>
      <c r="I3526">
        <v>106.083115550005</v>
      </c>
      <c r="J3526">
        <v>266.67113868036603</v>
      </c>
    </row>
    <row r="3527" spans="1:10">
      <c r="A3527" t="s">
        <v>324</v>
      </c>
      <c r="B3527" t="s">
        <v>149</v>
      </c>
      <c r="C3527" t="s">
        <v>359</v>
      </c>
      <c r="D3527" t="s">
        <v>356</v>
      </c>
      <c r="E3527">
        <v>965.25690361917896</v>
      </c>
      <c r="F3527">
        <v>41.644044831176203</v>
      </c>
      <c r="G3527">
        <v>107.764651798554</v>
      </c>
      <c r="H3527">
        <v>22.428756929176998</v>
      </c>
      <c r="I3527">
        <v>195.72677554187001</v>
      </c>
      <c r="J3527">
        <v>353.63457968019202</v>
      </c>
    </row>
    <row r="3528" spans="1:10">
      <c r="A3528" t="s">
        <v>324</v>
      </c>
      <c r="B3528" t="s">
        <v>149</v>
      </c>
      <c r="C3528" t="s">
        <v>360</v>
      </c>
      <c r="D3528" t="s">
        <v>355</v>
      </c>
      <c r="E3528">
        <v>2708.2246783231899</v>
      </c>
      <c r="F3528">
        <v>117.408406745044</v>
      </c>
      <c r="G3528">
        <v>39.898943819941202</v>
      </c>
      <c r="H3528">
        <v>20.819480975725401</v>
      </c>
      <c r="I3528">
        <v>40.199899214302697</v>
      </c>
      <c r="J3528">
        <v>520.95541004633196</v>
      </c>
    </row>
    <row r="3529" spans="1:10">
      <c r="A3529" t="s">
        <v>324</v>
      </c>
      <c r="B3529" t="s">
        <v>149</v>
      </c>
      <c r="C3529" t="s">
        <v>360</v>
      </c>
      <c r="D3529" t="s">
        <v>356</v>
      </c>
      <c r="E3529">
        <v>2708.2246783231799</v>
      </c>
      <c r="F3529">
        <v>117.898032602589</v>
      </c>
      <c r="G3529">
        <v>40.0017114721688</v>
      </c>
      <c r="H3529">
        <v>20.8274050909104</v>
      </c>
      <c r="I3529">
        <v>71.909993350493394</v>
      </c>
      <c r="J3529">
        <v>823.09246214157895</v>
      </c>
    </row>
    <row r="3530" spans="1:10">
      <c r="A3530" t="s">
        <v>324</v>
      </c>
      <c r="B3530" t="s">
        <v>150</v>
      </c>
      <c r="C3530" t="s">
        <v>359</v>
      </c>
      <c r="D3530" t="s">
        <v>355</v>
      </c>
      <c r="E3530">
        <v>1983.70586124171</v>
      </c>
      <c r="F3530">
        <v>86.130376018025103</v>
      </c>
      <c r="G3530">
        <v>73.765519747111995</v>
      </c>
      <c r="H3530">
        <v>36.007423508690003</v>
      </c>
      <c r="I3530">
        <v>56.323011335033002</v>
      </c>
      <c r="J3530">
        <v>715.15927449715605</v>
      </c>
    </row>
    <row r="3531" spans="1:10">
      <c r="A3531" t="s">
        <v>324</v>
      </c>
      <c r="B3531" t="s">
        <v>150</v>
      </c>
      <c r="C3531" t="s">
        <v>359</v>
      </c>
      <c r="D3531" t="s">
        <v>356</v>
      </c>
      <c r="E3531">
        <v>1983.7058612416899</v>
      </c>
      <c r="F3531">
        <v>86.277487832338494</v>
      </c>
      <c r="G3531">
        <v>74.010622212994093</v>
      </c>
      <c r="H3531">
        <v>36.015563128598998</v>
      </c>
      <c r="I3531">
        <v>151.364788769028</v>
      </c>
      <c r="J3531">
        <v>926.814745772641</v>
      </c>
    </row>
    <row r="3532" spans="1:10">
      <c r="A3532" t="s">
        <v>324</v>
      </c>
      <c r="B3532" t="s">
        <v>150</v>
      </c>
      <c r="C3532" t="s">
        <v>360</v>
      </c>
      <c r="D3532" t="s">
        <v>355</v>
      </c>
      <c r="E3532">
        <v>3691.3328265949499</v>
      </c>
      <c r="F3532">
        <v>158.56523307630999</v>
      </c>
      <c r="G3532">
        <v>27.991541096970899</v>
      </c>
      <c r="H3532">
        <v>20.050399247962901</v>
      </c>
      <c r="I3532">
        <v>23.482139171855199</v>
      </c>
      <c r="J3532">
        <v>649.69664616447199</v>
      </c>
    </row>
    <row r="3533" spans="1:10">
      <c r="A3533" t="s">
        <v>324</v>
      </c>
      <c r="B3533" t="s">
        <v>150</v>
      </c>
      <c r="C3533" t="s">
        <v>360</v>
      </c>
      <c r="D3533" t="s">
        <v>356</v>
      </c>
      <c r="E3533">
        <v>3691.3328265949099</v>
      </c>
      <c r="F3533">
        <v>159.07776265183699</v>
      </c>
      <c r="G3533">
        <v>28.072914907009</v>
      </c>
      <c r="H3533">
        <v>20.0560908017166</v>
      </c>
      <c r="I3533">
        <v>55.989848689261699</v>
      </c>
      <c r="J3533">
        <v>1057.5991658334499</v>
      </c>
    </row>
    <row r="3534" spans="1:10">
      <c r="A3534" t="s">
        <v>324</v>
      </c>
      <c r="B3534" t="s">
        <v>151</v>
      </c>
      <c r="C3534" t="s">
        <v>359</v>
      </c>
      <c r="D3534" t="s">
        <v>355</v>
      </c>
      <c r="E3534">
        <v>2495.3301984295199</v>
      </c>
      <c r="F3534">
        <v>118.904289220119</v>
      </c>
      <c r="G3534">
        <v>82.858248459668005</v>
      </c>
      <c r="H3534">
        <v>39.2700532985385</v>
      </c>
      <c r="I3534">
        <v>72.254264896930707</v>
      </c>
      <c r="J3534">
        <v>1379.96590864819</v>
      </c>
    </row>
    <row r="3535" spans="1:10">
      <c r="A3535" t="s">
        <v>324</v>
      </c>
      <c r="B3535" t="s">
        <v>151</v>
      </c>
      <c r="C3535" t="s">
        <v>359</v>
      </c>
      <c r="D3535" t="s">
        <v>356</v>
      </c>
      <c r="E3535">
        <v>2495.3301984294999</v>
      </c>
      <c r="F3535">
        <v>119.12839743353901</v>
      </c>
      <c r="G3535">
        <v>83.128234037641704</v>
      </c>
      <c r="H3535">
        <v>39.278212368952303</v>
      </c>
      <c r="I3535">
        <v>161.00639037211499</v>
      </c>
      <c r="J3535">
        <v>1676.8737871175899</v>
      </c>
    </row>
    <row r="3536" spans="1:10">
      <c r="A3536" t="s">
        <v>324</v>
      </c>
      <c r="B3536" t="s">
        <v>151</v>
      </c>
      <c r="C3536" t="s">
        <v>360</v>
      </c>
      <c r="D3536" t="s">
        <v>355</v>
      </c>
      <c r="E3536">
        <v>1861.23108226817</v>
      </c>
      <c r="F3536">
        <v>147.75005594851899</v>
      </c>
      <c r="G3536">
        <v>30.342979512277701</v>
      </c>
      <c r="H3536">
        <v>24.2288711277128</v>
      </c>
      <c r="I3536">
        <v>27.223165172426899</v>
      </c>
      <c r="J3536">
        <v>941.73615071164795</v>
      </c>
    </row>
    <row r="3537" spans="1:10">
      <c r="A3537" t="s">
        <v>324</v>
      </c>
      <c r="B3537" t="s">
        <v>151</v>
      </c>
      <c r="C3537" t="s">
        <v>360</v>
      </c>
      <c r="D3537" t="s">
        <v>356</v>
      </c>
      <c r="E3537">
        <v>1861.23108226815</v>
      </c>
      <c r="F3537">
        <v>148.341214129158</v>
      </c>
      <c r="G3537">
        <v>30.451697641827899</v>
      </c>
      <c r="H3537">
        <v>24.236561627199201</v>
      </c>
      <c r="I3537">
        <v>58.444265430529498</v>
      </c>
      <c r="J3537">
        <v>1314.85230280736</v>
      </c>
    </row>
    <row r="3538" spans="1:10">
      <c r="A3538" t="s">
        <v>324</v>
      </c>
      <c r="B3538" t="s">
        <v>152</v>
      </c>
      <c r="C3538" t="s">
        <v>359</v>
      </c>
      <c r="D3538" t="s">
        <v>355</v>
      </c>
      <c r="E3538">
        <v>1750.9653047768099</v>
      </c>
      <c r="F3538">
        <v>107.772024749275</v>
      </c>
      <c r="G3538">
        <v>77.053364493391499</v>
      </c>
      <c r="H3538">
        <v>29.162749704752901</v>
      </c>
      <c r="I3538">
        <v>73.4345971896104</v>
      </c>
      <c r="J3538">
        <v>1113.58302764583</v>
      </c>
    </row>
    <row r="3539" spans="1:10">
      <c r="A3539" t="s">
        <v>324</v>
      </c>
      <c r="B3539" t="s">
        <v>152</v>
      </c>
      <c r="C3539" t="s">
        <v>359</v>
      </c>
      <c r="D3539" t="s">
        <v>356</v>
      </c>
      <c r="E3539">
        <v>1750.96530477683</v>
      </c>
      <c r="F3539">
        <v>108.046994485704</v>
      </c>
      <c r="G3539">
        <v>77.287889779456805</v>
      </c>
      <c r="H3539">
        <v>29.1706953909937</v>
      </c>
      <c r="I3539">
        <v>143.685756822255</v>
      </c>
      <c r="J3539">
        <v>1328.2342896534501</v>
      </c>
    </row>
    <row r="3540" spans="1:10">
      <c r="A3540" t="s">
        <v>324</v>
      </c>
      <c r="B3540" t="s">
        <v>152</v>
      </c>
      <c r="C3540" t="s">
        <v>360</v>
      </c>
      <c r="D3540" t="s">
        <v>355</v>
      </c>
      <c r="E3540">
        <v>1252.7955014486599</v>
      </c>
      <c r="F3540">
        <v>134.70786136165199</v>
      </c>
      <c r="G3540">
        <v>26.861968078949001</v>
      </c>
      <c r="H3540">
        <v>22.036414582979901</v>
      </c>
      <c r="I3540">
        <v>26.866089934161099</v>
      </c>
      <c r="J3540">
        <v>752.99891494415499</v>
      </c>
    </row>
    <row r="3541" spans="1:10">
      <c r="A3541" t="s">
        <v>324</v>
      </c>
      <c r="B3541" t="s">
        <v>152</v>
      </c>
      <c r="C3541" t="s">
        <v>360</v>
      </c>
      <c r="D3541" t="s">
        <v>356</v>
      </c>
      <c r="E3541">
        <v>1252.7955014486699</v>
      </c>
      <c r="F3541">
        <v>135.179233384459</v>
      </c>
      <c r="G3541">
        <v>26.959690610680699</v>
      </c>
      <c r="H3541">
        <v>22.044142025087901</v>
      </c>
      <c r="I3541">
        <v>49.938696440919898</v>
      </c>
      <c r="J3541">
        <v>1083.0881242815799</v>
      </c>
    </row>
    <row r="3542" spans="1:10">
      <c r="A3542" t="s">
        <v>324</v>
      </c>
      <c r="B3542" t="s">
        <v>153</v>
      </c>
      <c r="C3542" t="s">
        <v>359</v>
      </c>
      <c r="D3542" t="s">
        <v>355</v>
      </c>
      <c r="E3542">
        <v>963.284969924709</v>
      </c>
      <c r="F3542">
        <v>89.517558672252804</v>
      </c>
      <c r="G3542">
        <v>67.869996848793505</v>
      </c>
      <c r="H3542">
        <v>46.1398200485269</v>
      </c>
      <c r="I3542">
        <v>60.843973819543102</v>
      </c>
      <c r="J3542">
        <v>1443.10775485198</v>
      </c>
    </row>
    <row r="3543" spans="1:10">
      <c r="A3543" t="s">
        <v>324</v>
      </c>
      <c r="B3543" t="s">
        <v>153</v>
      </c>
      <c r="C3543" t="s">
        <v>359</v>
      </c>
      <c r="D3543" t="s">
        <v>356</v>
      </c>
      <c r="E3543">
        <v>963.28496992471798</v>
      </c>
      <c r="F3543">
        <v>89.777390895995396</v>
      </c>
      <c r="G3543">
        <v>68.1322033395939</v>
      </c>
      <c r="H3543">
        <v>46.147969316431301</v>
      </c>
      <c r="I3543">
        <v>132.438693691173</v>
      </c>
      <c r="J3543">
        <v>1626.0863955069999</v>
      </c>
    </row>
    <row r="3544" spans="1:10">
      <c r="A3544" t="s">
        <v>324</v>
      </c>
      <c r="B3544" t="s">
        <v>153</v>
      </c>
      <c r="C3544" t="s">
        <v>360</v>
      </c>
      <c r="D3544" t="s">
        <v>355</v>
      </c>
      <c r="E3544">
        <v>996.69103100327698</v>
      </c>
      <c r="F3544">
        <v>144.062803794475</v>
      </c>
      <c r="G3544">
        <v>29.455755338800401</v>
      </c>
      <c r="H3544">
        <v>24.6471608424505</v>
      </c>
      <c r="I3544">
        <v>36.035040251044698</v>
      </c>
      <c r="J3544">
        <v>954.23795042121696</v>
      </c>
    </row>
    <row r="3545" spans="1:10">
      <c r="A3545" t="s">
        <v>324</v>
      </c>
      <c r="B3545" t="s">
        <v>153</v>
      </c>
      <c r="C3545" t="s">
        <v>360</v>
      </c>
      <c r="D3545" t="s">
        <v>356</v>
      </c>
      <c r="E3545">
        <v>996.69103100328198</v>
      </c>
      <c r="F3545">
        <v>144.66036339295201</v>
      </c>
      <c r="G3545">
        <v>29.585850734748099</v>
      </c>
      <c r="H3545">
        <v>24.654074299999401</v>
      </c>
      <c r="I3545">
        <v>51.760127678140201</v>
      </c>
      <c r="J3545">
        <v>1305.4529436533301</v>
      </c>
    </row>
    <row r="3546" spans="1:10">
      <c r="A3546" t="s">
        <v>324</v>
      </c>
      <c r="B3546" t="s">
        <v>154</v>
      </c>
      <c r="C3546" t="s">
        <v>359</v>
      </c>
      <c r="D3546" t="s">
        <v>355</v>
      </c>
      <c r="E3546">
        <v>740.56337923904596</v>
      </c>
      <c r="F3546">
        <v>115.139276538008</v>
      </c>
      <c r="G3546">
        <v>57.0584326658187</v>
      </c>
      <c r="H3546">
        <v>24.769032034729399</v>
      </c>
      <c r="I3546">
        <v>39.782051468954897</v>
      </c>
      <c r="J3546">
        <v>3954.5721583315399</v>
      </c>
    </row>
    <row r="3547" spans="1:10">
      <c r="A3547" t="s">
        <v>324</v>
      </c>
      <c r="B3547" t="s">
        <v>154</v>
      </c>
      <c r="C3547" t="s">
        <v>359</v>
      </c>
      <c r="D3547" t="s">
        <v>356</v>
      </c>
      <c r="E3547">
        <v>740.56337923905801</v>
      </c>
      <c r="F3547">
        <v>115.79517896357</v>
      </c>
      <c r="G3547">
        <v>57.305291124897103</v>
      </c>
      <c r="H3547">
        <v>24.761793309871202</v>
      </c>
      <c r="I3547">
        <v>121.352074701549</v>
      </c>
      <c r="J3547">
        <v>3730.3536568321902</v>
      </c>
    </row>
    <row r="3548" spans="1:10">
      <c r="A3548" t="s">
        <v>324</v>
      </c>
      <c r="B3548" t="s">
        <v>154</v>
      </c>
      <c r="C3548" t="s">
        <v>360</v>
      </c>
      <c r="D3548" t="s">
        <v>355</v>
      </c>
      <c r="E3548">
        <v>268.16865244264301</v>
      </c>
      <c r="F3548">
        <v>57.204222506565301</v>
      </c>
      <c r="G3548">
        <v>37.986441045135997</v>
      </c>
      <c r="H3548">
        <v>21.5039627773325</v>
      </c>
      <c r="I3548">
        <v>30.040979571964801</v>
      </c>
      <c r="J3548">
        <v>1418.54751324106</v>
      </c>
    </row>
    <row r="3549" spans="1:10">
      <c r="A3549" t="s">
        <v>324</v>
      </c>
      <c r="B3549" t="s">
        <v>154</v>
      </c>
      <c r="C3549" t="s">
        <v>360</v>
      </c>
      <c r="D3549" t="s">
        <v>356</v>
      </c>
      <c r="E3549">
        <v>268.16865244264699</v>
      </c>
      <c r="F3549">
        <v>57.435221315481499</v>
      </c>
      <c r="G3549">
        <v>38.3519291357645</v>
      </c>
      <c r="H3549">
        <v>21.510437184196601</v>
      </c>
      <c r="I3549">
        <v>77.583894802531603</v>
      </c>
      <c r="J3549">
        <v>1324.7785712161699</v>
      </c>
    </row>
    <row r="3550" spans="1:10">
      <c r="A3550" t="s">
        <v>324</v>
      </c>
      <c r="B3550" t="s">
        <v>155</v>
      </c>
      <c r="C3550" t="s">
        <v>359</v>
      </c>
      <c r="D3550" t="s">
        <v>355</v>
      </c>
      <c r="E3550">
        <v>541.78867974579498</v>
      </c>
      <c r="F3550">
        <v>82.685655875434804</v>
      </c>
      <c r="G3550">
        <v>47.617843225959703</v>
      </c>
      <c r="H3550">
        <v>47.097574410632603</v>
      </c>
      <c r="I3550">
        <v>28.6877817720253</v>
      </c>
      <c r="J3550">
        <v>3631.8827162860098</v>
      </c>
    </row>
    <row r="3551" spans="1:10">
      <c r="A3551" t="s">
        <v>324</v>
      </c>
      <c r="B3551" t="s">
        <v>155</v>
      </c>
      <c r="C3551" t="s">
        <v>359</v>
      </c>
      <c r="D3551" t="s">
        <v>356</v>
      </c>
      <c r="E3551">
        <v>541.78867974579703</v>
      </c>
      <c r="F3551">
        <v>83.599205501460503</v>
      </c>
      <c r="G3551">
        <v>47.882118484113398</v>
      </c>
      <c r="H3551">
        <v>47.105884060747897</v>
      </c>
      <c r="I3551">
        <v>108.61319688440101</v>
      </c>
      <c r="J3551">
        <v>3526.7412413459201</v>
      </c>
    </row>
    <row r="3552" spans="1:10">
      <c r="A3552" t="s">
        <v>324</v>
      </c>
      <c r="B3552" t="s">
        <v>155</v>
      </c>
      <c r="C3552" t="s">
        <v>360</v>
      </c>
      <c r="D3552" t="s">
        <v>355</v>
      </c>
      <c r="E3552">
        <v>195.58027818554001</v>
      </c>
      <c r="F3552">
        <v>42.463849947204402</v>
      </c>
      <c r="G3552">
        <v>36.142166431649301</v>
      </c>
      <c r="H3552">
        <v>24.855158572709801</v>
      </c>
      <c r="I3552">
        <v>28.233161628458301</v>
      </c>
      <c r="J3552">
        <v>1282.1840283491399</v>
      </c>
    </row>
    <row r="3553" spans="1:10">
      <c r="A3553" t="s">
        <v>324</v>
      </c>
      <c r="B3553" t="s">
        <v>155</v>
      </c>
      <c r="C3553" t="s">
        <v>360</v>
      </c>
      <c r="D3553" t="s">
        <v>356</v>
      </c>
      <c r="E3553">
        <v>195.580278185541</v>
      </c>
      <c r="F3553">
        <v>42.785563325729903</v>
      </c>
      <c r="G3553">
        <v>36.517188227879799</v>
      </c>
      <c r="H3553">
        <v>24.861799885404199</v>
      </c>
      <c r="I3553">
        <v>74.755457589346406</v>
      </c>
      <c r="J3553">
        <v>1246.07652940355</v>
      </c>
    </row>
    <row r="3554" spans="1:10">
      <c r="A3554" t="s">
        <v>324</v>
      </c>
      <c r="B3554" t="s">
        <v>156</v>
      </c>
      <c r="C3554" t="s">
        <v>359</v>
      </c>
      <c r="D3554" t="s">
        <v>355</v>
      </c>
      <c r="E3554">
        <v>1246.4722624646399</v>
      </c>
      <c r="F3554">
        <v>107.123086793627</v>
      </c>
      <c r="G3554">
        <v>41.536325377759901</v>
      </c>
      <c r="H3554">
        <v>21.161095708003501</v>
      </c>
      <c r="I3554">
        <v>18.005791836716899</v>
      </c>
      <c r="J3554">
        <v>3932.4776311281998</v>
      </c>
    </row>
    <row r="3555" spans="1:10">
      <c r="A3555" t="s">
        <v>324</v>
      </c>
      <c r="B3555" t="s">
        <v>156</v>
      </c>
      <c r="C3555" t="s">
        <v>359</v>
      </c>
      <c r="D3555" t="s">
        <v>356</v>
      </c>
      <c r="E3555">
        <v>1246.4722624646299</v>
      </c>
      <c r="F3555">
        <v>107.88132290214</v>
      </c>
      <c r="G3555">
        <v>41.722621042776801</v>
      </c>
      <c r="H3555">
        <v>21.158833857482598</v>
      </c>
      <c r="I3555">
        <v>101.074742279806</v>
      </c>
      <c r="J3555">
        <v>3749.6968578318701</v>
      </c>
    </row>
    <row r="3556" spans="1:10">
      <c r="A3556" t="s">
        <v>324</v>
      </c>
      <c r="B3556" t="s">
        <v>156</v>
      </c>
      <c r="C3556" t="s">
        <v>360</v>
      </c>
      <c r="D3556" t="s">
        <v>355</v>
      </c>
      <c r="E3556">
        <v>485.03381179296099</v>
      </c>
      <c r="F3556">
        <v>56.0395713200543</v>
      </c>
      <c r="G3556">
        <v>27.354576591944902</v>
      </c>
      <c r="H3556">
        <v>17.131553701267698</v>
      </c>
      <c r="I3556">
        <v>12.14987033641</v>
      </c>
      <c r="J3556">
        <v>1407.87095856771</v>
      </c>
    </row>
    <row r="3557" spans="1:10">
      <c r="A3557" t="s">
        <v>324</v>
      </c>
      <c r="B3557" t="s">
        <v>156</v>
      </c>
      <c r="C3557" t="s">
        <v>360</v>
      </c>
      <c r="D3557" t="s">
        <v>356</v>
      </c>
      <c r="E3557">
        <v>485.03381179295701</v>
      </c>
      <c r="F3557">
        <v>56.303403631342903</v>
      </c>
      <c r="G3557">
        <v>27.863452184047599</v>
      </c>
      <c r="H3557">
        <v>17.1305999062075</v>
      </c>
      <c r="I3557">
        <v>67.293170589083502</v>
      </c>
      <c r="J3557">
        <v>1334.3799234952401</v>
      </c>
    </row>
    <row r="3558" spans="1:10">
      <c r="A3558" t="s">
        <v>324</v>
      </c>
      <c r="B3558" t="s">
        <v>157</v>
      </c>
      <c r="C3558" t="s">
        <v>359</v>
      </c>
      <c r="D3558" t="s">
        <v>355</v>
      </c>
      <c r="E3558">
        <v>1421.72976819513</v>
      </c>
      <c r="F3558">
        <v>84.341579360058603</v>
      </c>
      <c r="G3558">
        <v>21.486203742297</v>
      </c>
      <c r="H3558">
        <v>46.1892710769975</v>
      </c>
      <c r="I3558">
        <v>23.107778807324799</v>
      </c>
      <c r="J3558">
        <v>3619.71069524418</v>
      </c>
    </row>
    <row r="3559" spans="1:10">
      <c r="A3559" t="s">
        <v>324</v>
      </c>
      <c r="B3559" t="s">
        <v>157</v>
      </c>
      <c r="C3559" t="s">
        <v>359</v>
      </c>
      <c r="D3559" t="s">
        <v>356</v>
      </c>
      <c r="E3559">
        <v>1421.72976819516</v>
      </c>
      <c r="F3559">
        <v>85.2863898154922</v>
      </c>
      <c r="G3559">
        <v>21.701331977433199</v>
      </c>
      <c r="H3559">
        <v>46.199616040087498</v>
      </c>
      <c r="I3559">
        <v>74.916889206432799</v>
      </c>
      <c r="J3559">
        <v>3537.2209953397601</v>
      </c>
    </row>
    <row r="3560" spans="1:10">
      <c r="A3560" t="s">
        <v>324</v>
      </c>
      <c r="B3560" t="s">
        <v>157</v>
      </c>
      <c r="C3560" t="s">
        <v>360</v>
      </c>
      <c r="D3560" t="s">
        <v>355</v>
      </c>
      <c r="E3560">
        <v>502.29115235933898</v>
      </c>
      <c r="F3560">
        <v>42.007787293260499</v>
      </c>
      <c r="G3560">
        <v>25.589216856435002</v>
      </c>
      <c r="H3560">
        <v>25.387491978142901</v>
      </c>
      <c r="I3560">
        <v>13.4424165745765</v>
      </c>
      <c r="J3560">
        <v>1281.16521431705</v>
      </c>
    </row>
    <row r="3561" spans="1:10">
      <c r="A3561" t="s">
        <v>324</v>
      </c>
      <c r="B3561" t="s">
        <v>157</v>
      </c>
      <c r="C3561" t="s">
        <v>360</v>
      </c>
      <c r="D3561" t="s">
        <v>356</v>
      </c>
      <c r="E3561">
        <v>502.291152359347</v>
      </c>
      <c r="F3561">
        <v>42.331708207204599</v>
      </c>
      <c r="G3561">
        <v>26.1395606548096</v>
      </c>
      <c r="H3561">
        <v>25.386918915513501</v>
      </c>
      <c r="I3561">
        <v>64.519459509857001</v>
      </c>
      <c r="J3561">
        <v>1246.71964485029</v>
      </c>
    </row>
    <row r="3562" spans="1:10">
      <c r="A3562" t="s">
        <v>324</v>
      </c>
      <c r="B3562" t="s">
        <v>158</v>
      </c>
      <c r="C3562" t="s">
        <v>359</v>
      </c>
      <c r="D3562" t="s">
        <v>355</v>
      </c>
      <c r="E3562">
        <v>12432.5022137996</v>
      </c>
      <c r="F3562">
        <v>2578.8338172692702</v>
      </c>
      <c r="G3562">
        <v>2156.47437733066</v>
      </c>
      <c r="H3562">
        <v>8036.3734324962297</v>
      </c>
      <c r="I3562">
        <v>72152.948879253207</v>
      </c>
      <c r="J3562">
        <v>91105.328542046802</v>
      </c>
    </row>
    <row r="3563" spans="1:10">
      <c r="A3563" t="s">
        <v>324</v>
      </c>
      <c r="B3563" t="s">
        <v>158</v>
      </c>
      <c r="C3563" t="s">
        <v>359</v>
      </c>
      <c r="D3563" t="s">
        <v>356</v>
      </c>
      <c r="E3563">
        <v>12432.5022137997</v>
      </c>
      <c r="F3563">
        <v>2581.0246149149998</v>
      </c>
      <c r="G3563">
        <v>2163.09603622344</v>
      </c>
      <c r="H3563">
        <v>8036.7738598755004</v>
      </c>
      <c r="I3563">
        <v>76362.596890482906</v>
      </c>
      <c r="J3563">
        <v>95608.400161519297</v>
      </c>
    </row>
    <row r="3564" spans="1:10">
      <c r="A3564" t="s">
        <v>324</v>
      </c>
      <c r="B3564" t="s">
        <v>158</v>
      </c>
      <c r="C3564" t="s">
        <v>360</v>
      </c>
      <c r="D3564" t="s">
        <v>355</v>
      </c>
      <c r="E3564">
        <v>8705.7062008131306</v>
      </c>
      <c r="F3564">
        <v>4266.5388457257604</v>
      </c>
      <c r="G3564">
        <v>1169.9491219061299</v>
      </c>
      <c r="H3564">
        <v>7886.4782818097301</v>
      </c>
      <c r="I3564">
        <v>28532.654957294199</v>
      </c>
      <c r="J3564">
        <v>112539.416760965</v>
      </c>
    </row>
    <row r="3565" spans="1:10">
      <c r="A3565" t="s">
        <v>324</v>
      </c>
      <c r="B3565" t="s">
        <v>158</v>
      </c>
      <c r="C3565" t="s">
        <v>360</v>
      </c>
      <c r="D3565" t="s">
        <v>356</v>
      </c>
      <c r="E3565">
        <v>8705.7062008130997</v>
      </c>
      <c r="F3565">
        <v>4272.7505208422899</v>
      </c>
      <c r="G3565">
        <v>1172.77795459244</v>
      </c>
      <c r="H3565">
        <v>7886.8759890028196</v>
      </c>
      <c r="I3565">
        <v>31000.773251790299</v>
      </c>
      <c r="J3565">
        <v>121765.905433518</v>
      </c>
    </row>
    <row r="3566" spans="1:10">
      <c r="A3566" t="s">
        <v>324</v>
      </c>
      <c r="B3566" t="s">
        <v>159</v>
      </c>
      <c r="C3566" t="s">
        <v>359</v>
      </c>
      <c r="D3566" t="s">
        <v>355</v>
      </c>
      <c r="E3566">
        <v>4327.4756180900404</v>
      </c>
      <c r="F3566">
        <v>785.05796733605496</v>
      </c>
      <c r="G3566">
        <v>299.60834105968001</v>
      </c>
      <c r="H3566">
        <v>1191.1281009721999</v>
      </c>
      <c r="I3566">
        <v>9158.5756025308201</v>
      </c>
      <c r="J3566">
        <v>28357.698294149599</v>
      </c>
    </row>
    <row r="3567" spans="1:10">
      <c r="A3567" t="s">
        <v>324</v>
      </c>
      <c r="B3567" t="s">
        <v>159</v>
      </c>
      <c r="C3567" t="s">
        <v>359</v>
      </c>
      <c r="D3567" t="s">
        <v>356</v>
      </c>
      <c r="E3567">
        <v>4327.4756180900204</v>
      </c>
      <c r="F3567">
        <v>785.70809907526996</v>
      </c>
      <c r="G3567">
        <v>302.12676774844402</v>
      </c>
      <c r="H3567">
        <v>1191.5081511421099</v>
      </c>
      <c r="I3567">
        <v>9717.4521191256899</v>
      </c>
      <c r="J3567">
        <v>29956.568656581501</v>
      </c>
    </row>
    <row r="3568" spans="1:10">
      <c r="A3568" t="s">
        <v>324</v>
      </c>
      <c r="B3568" t="s">
        <v>159</v>
      </c>
      <c r="C3568" t="s">
        <v>360</v>
      </c>
      <c r="D3568" t="s">
        <v>355</v>
      </c>
      <c r="E3568">
        <v>1579.5443665969301</v>
      </c>
      <c r="F3568">
        <v>1227.42063782082</v>
      </c>
      <c r="G3568">
        <v>140.40019516984501</v>
      </c>
      <c r="H3568">
        <v>1538.14126085202</v>
      </c>
      <c r="I3568">
        <v>3710.7511737945701</v>
      </c>
      <c r="J3568">
        <v>28019.459775521002</v>
      </c>
    </row>
    <row r="3569" spans="1:10">
      <c r="A3569" t="s">
        <v>324</v>
      </c>
      <c r="B3569" t="s">
        <v>159</v>
      </c>
      <c r="C3569" t="s">
        <v>360</v>
      </c>
      <c r="D3569" t="s">
        <v>356</v>
      </c>
      <c r="E3569">
        <v>1579.5443665969201</v>
      </c>
      <c r="F3569">
        <v>1230.0747306301801</v>
      </c>
      <c r="G3569">
        <v>140.89819615771901</v>
      </c>
      <c r="H3569">
        <v>1538.3822898866799</v>
      </c>
      <c r="I3569">
        <v>3962.5904858221102</v>
      </c>
      <c r="J3569">
        <v>30715.637197214299</v>
      </c>
    </row>
    <row r="3570" spans="1:10">
      <c r="A3570" t="s">
        <v>324</v>
      </c>
      <c r="B3570" t="s">
        <v>160</v>
      </c>
      <c r="C3570" t="s">
        <v>359</v>
      </c>
      <c r="D3570" t="s">
        <v>355</v>
      </c>
      <c r="E3570">
        <v>9972.1347121274393</v>
      </c>
      <c r="F3570">
        <v>1455.6154881561299</v>
      </c>
      <c r="G3570">
        <v>999.76101206052601</v>
      </c>
      <c r="H3570">
        <v>4085.1675863989699</v>
      </c>
      <c r="I3570">
        <v>22357.704576738699</v>
      </c>
      <c r="J3570">
        <v>51101.864492852103</v>
      </c>
    </row>
    <row r="3571" spans="1:10">
      <c r="A3571" t="s">
        <v>324</v>
      </c>
      <c r="B3571" t="s">
        <v>160</v>
      </c>
      <c r="C3571" t="s">
        <v>359</v>
      </c>
      <c r="D3571" t="s">
        <v>356</v>
      </c>
      <c r="E3571">
        <v>9972.1347121274393</v>
      </c>
      <c r="F3571">
        <v>1456.70529659968</v>
      </c>
      <c r="G3571">
        <v>1003.41987711798</v>
      </c>
      <c r="H3571">
        <v>4085.4570138354102</v>
      </c>
      <c r="I3571">
        <v>24569.830736828098</v>
      </c>
      <c r="J3571">
        <v>53789.120377891202</v>
      </c>
    </row>
    <row r="3572" spans="1:10">
      <c r="A3572" t="s">
        <v>324</v>
      </c>
      <c r="B3572" t="s">
        <v>160</v>
      </c>
      <c r="C3572" t="s">
        <v>360</v>
      </c>
      <c r="D3572" t="s">
        <v>355</v>
      </c>
      <c r="E3572">
        <v>6984.2471592493002</v>
      </c>
      <c r="F3572">
        <v>3080.7871631601802</v>
      </c>
      <c r="G3572">
        <v>1143.5949968538901</v>
      </c>
      <c r="H3572">
        <v>6576.3605622863297</v>
      </c>
      <c r="I3572">
        <v>28129.9146289489</v>
      </c>
      <c r="J3572">
        <v>78021.667742665406</v>
      </c>
    </row>
    <row r="3573" spans="1:10">
      <c r="A3573" t="s">
        <v>324</v>
      </c>
      <c r="B3573" t="s">
        <v>160</v>
      </c>
      <c r="C3573" t="s">
        <v>360</v>
      </c>
      <c r="D3573" t="s">
        <v>356</v>
      </c>
      <c r="E3573">
        <v>6984.2471592493102</v>
      </c>
      <c r="F3573">
        <v>3084.6923992065799</v>
      </c>
      <c r="G3573">
        <v>1145.0434534604599</v>
      </c>
      <c r="H3573">
        <v>6577.1697234916801</v>
      </c>
      <c r="I3573">
        <v>30708.130438322802</v>
      </c>
      <c r="J3573">
        <v>84875.3347726457</v>
      </c>
    </row>
    <row r="3574" spans="1:10">
      <c r="A3574" t="s">
        <v>330</v>
      </c>
      <c r="B3574" t="s">
        <v>412</v>
      </c>
      <c r="C3574" t="s">
        <v>359</v>
      </c>
      <c r="D3574" t="s">
        <v>355</v>
      </c>
      <c r="E3574">
        <v>58.268932340971098</v>
      </c>
      <c r="F3574">
        <v>3.0923429643317402</v>
      </c>
      <c r="G3574">
        <v>5.1914223832408304</v>
      </c>
      <c r="H3574">
        <v>2.0580373531887401</v>
      </c>
      <c r="I3574">
        <v>4.0767299722212202</v>
      </c>
      <c r="J3574">
        <v>21.0698211156875</v>
      </c>
    </row>
    <row r="3575" spans="1:10">
      <c r="A3575" t="s">
        <v>330</v>
      </c>
      <c r="B3575" t="s">
        <v>412</v>
      </c>
      <c r="C3575" t="s">
        <v>359</v>
      </c>
      <c r="D3575" t="s">
        <v>356</v>
      </c>
      <c r="E3575">
        <v>58.268932340971098</v>
      </c>
      <c r="F3575">
        <v>3.0923429643317402</v>
      </c>
      <c r="G3575">
        <v>5.1914223832408304</v>
      </c>
      <c r="H3575">
        <v>2.0580373531887401</v>
      </c>
      <c r="I3575">
        <v>10.488728315179101</v>
      </c>
      <c r="J3575">
        <v>29.366577623159699</v>
      </c>
    </row>
    <row r="3576" spans="1:10">
      <c r="A3576" t="s">
        <v>330</v>
      </c>
      <c r="B3576" t="s">
        <v>412</v>
      </c>
      <c r="C3576" t="s">
        <v>360</v>
      </c>
      <c r="D3576" t="s">
        <v>355</v>
      </c>
      <c r="E3576">
        <v>38.292630713303197</v>
      </c>
      <c r="F3576">
        <v>1.22106427182136</v>
      </c>
      <c r="G3576">
        <v>3.4695791622348402</v>
      </c>
      <c r="H3576">
        <v>1.1453616296128699</v>
      </c>
      <c r="I3576">
        <v>2.8247839411147302</v>
      </c>
      <c r="J3576">
        <v>8.3323010386887599</v>
      </c>
    </row>
    <row r="3577" spans="1:10">
      <c r="A3577" t="s">
        <v>330</v>
      </c>
      <c r="B3577" t="s">
        <v>412</v>
      </c>
      <c r="C3577" t="s">
        <v>360</v>
      </c>
      <c r="D3577" t="s">
        <v>356</v>
      </c>
      <c r="E3577">
        <v>38.292630713303197</v>
      </c>
      <c r="F3577">
        <v>1.22106427182136</v>
      </c>
      <c r="G3577">
        <v>3.4695791622348402</v>
      </c>
      <c r="H3577">
        <v>1.1453616296128699</v>
      </c>
      <c r="I3577">
        <v>6.9130177824620196</v>
      </c>
      <c r="J3577">
        <v>11.358390178937199</v>
      </c>
    </row>
    <row r="3578" spans="1:10">
      <c r="A3578" t="s">
        <v>330</v>
      </c>
      <c r="B3578" t="s">
        <v>413</v>
      </c>
      <c r="C3578" t="s">
        <v>359</v>
      </c>
      <c r="D3578" t="s">
        <v>355</v>
      </c>
      <c r="E3578">
        <v>82.888953889650594</v>
      </c>
      <c r="F3578">
        <v>2.1082315663175901</v>
      </c>
      <c r="G3578">
        <v>5.8769426320651998</v>
      </c>
      <c r="H3578">
        <v>2.0580373531887401</v>
      </c>
      <c r="I3578">
        <v>7.05085730348579</v>
      </c>
      <c r="J3578">
        <v>19.5278998560233</v>
      </c>
    </row>
    <row r="3579" spans="1:10">
      <c r="A3579" t="s">
        <v>330</v>
      </c>
      <c r="B3579" t="s">
        <v>413</v>
      </c>
      <c r="C3579" t="s">
        <v>359</v>
      </c>
      <c r="D3579" t="s">
        <v>356</v>
      </c>
      <c r="E3579">
        <v>82.888953889650594</v>
      </c>
      <c r="F3579">
        <v>2.1082315663175901</v>
      </c>
      <c r="G3579">
        <v>5.8769426320651998</v>
      </c>
      <c r="H3579">
        <v>2.0580373531887401</v>
      </c>
      <c r="I3579">
        <v>9.4082313371070398</v>
      </c>
      <c r="J3579">
        <v>16.500077940961098</v>
      </c>
    </row>
    <row r="3580" spans="1:10">
      <c r="A3580" t="s">
        <v>330</v>
      </c>
      <c r="B3580" t="s">
        <v>413</v>
      </c>
      <c r="C3580" t="s">
        <v>360</v>
      </c>
      <c r="D3580" t="s">
        <v>355</v>
      </c>
      <c r="E3580">
        <v>72.387931904572</v>
      </c>
      <c r="F3580">
        <v>2.2494828517748799</v>
      </c>
      <c r="G3580">
        <v>5.3299431153622798</v>
      </c>
      <c r="H3580">
        <v>1.1453616296128699</v>
      </c>
      <c r="I3580">
        <v>6.5156855144023202</v>
      </c>
      <c r="J3580">
        <v>7.4688346617626502</v>
      </c>
    </row>
    <row r="3581" spans="1:10">
      <c r="A3581" t="s">
        <v>330</v>
      </c>
      <c r="B3581" t="s">
        <v>413</v>
      </c>
      <c r="C3581" t="s">
        <v>360</v>
      </c>
      <c r="D3581" t="s">
        <v>356</v>
      </c>
      <c r="E3581">
        <v>72.387931904572</v>
      </c>
      <c r="F3581">
        <v>2.2494828517748799</v>
      </c>
      <c r="G3581">
        <v>5.3299431153622798</v>
      </c>
      <c r="H3581">
        <v>1.1453616296128699</v>
      </c>
      <c r="I3581">
        <v>8.4122444665448999</v>
      </c>
      <c r="J3581">
        <v>8.7052859753744993</v>
      </c>
    </row>
    <row r="3582" spans="1:10">
      <c r="A3582" t="s">
        <v>330</v>
      </c>
      <c r="B3582" t="s">
        <v>414</v>
      </c>
      <c r="C3582" t="s">
        <v>359</v>
      </c>
      <c r="D3582" t="s">
        <v>355</v>
      </c>
      <c r="E3582">
        <v>24.078496730755699</v>
      </c>
      <c r="F3582">
        <v>21.620050443364601</v>
      </c>
      <c r="G3582">
        <v>3.56221299895059</v>
      </c>
      <c r="H3582">
        <v>2.3460909441668401</v>
      </c>
      <c r="I3582">
        <v>4.3238225259364897</v>
      </c>
      <c r="J3582">
        <v>3.2365448175339502</v>
      </c>
    </row>
    <row r="3583" spans="1:10">
      <c r="A3583" t="s">
        <v>330</v>
      </c>
      <c r="B3583" t="s">
        <v>414</v>
      </c>
      <c r="C3583" t="s">
        <v>359</v>
      </c>
      <c r="D3583" t="s">
        <v>356</v>
      </c>
      <c r="E3583">
        <v>24.078496730755699</v>
      </c>
      <c r="F3583">
        <v>21.620050443364601</v>
      </c>
      <c r="G3583">
        <v>3.56221299895059</v>
      </c>
      <c r="H3583">
        <v>2.3460909441668401</v>
      </c>
      <c r="I3583">
        <v>5.8120054129567</v>
      </c>
      <c r="J3583">
        <v>61.963721026087001</v>
      </c>
    </row>
    <row r="3584" spans="1:10">
      <c r="A3584" t="s">
        <v>330</v>
      </c>
      <c r="B3584" t="s">
        <v>414</v>
      </c>
      <c r="C3584" t="s">
        <v>360</v>
      </c>
      <c r="D3584" t="s">
        <v>355</v>
      </c>
      <c r="E3584">
        <v>45.234884890313097</v>
      </c>
      <c r="F3584">
        <v>8.6233396865546901</v>
      </c>
      <c r="G3584">
        <v>7.5985166655893401</v>
      </c>
      <c r="H3584">
        <v>0.81833513809147496</v>
      </c>
      <c r="I3584">
        <v>9.5699238313736004</v>
      </c>
      <c r="J3584">
        <v>1.6165625536753201</v>
      </c>
    </row>
    <row r="3585" spans="1:10">
      <c r="A3585" t="s">
        <v>330</v>
      </c>
      <c r="B3585" t="s">
        <v>414</v>
      </c>
      <c r="C3585" t="s">
        <v>360</v>
      </c>
      <c r="D3585" t="s">
        <v>356</v>
      </c>
      <c r="E3585">
        <v>45.234884890313097</v>
      </c>
      <c r="F3585">
        <v>8.6233396865546901</v>
      </c>
      <c r="G3585">
        <v>7.5985166655893401</v>
      </c>
      <c r="H3585">
        <v>0.81833513809147496</v>
      </c>
      <c r="I3585">
        <v>11.714696590285</v>
      </c>
      <c r="J3585">
        <v>24.593280453721</v>
      </c>
    </row>
    <row r="3586" spans="1:10">
      <c r="A3586" t="s">
        <v>330</v>
      </c>
      <c r="B3586" t="s">
        <v>415</v>
      </c>
      <c r="C3586" t="s">
        <v>359</v>
      </c>
      <c r="D3586" t="s">
        <v>355</v>
      </c>
      <c r="E3586">
        <v>17.5412703733524</v>
      </c>
      <c r="F3586">
        <v>15.979941427221</v>
      </c>
      <c r="G3586">
        <v>7.5367632410713696</v>
      </c>
      <c r="H3586">
        <v>4.6452698652359103</v>
      </c>
      <c r="I3586">
        <v>3.4953641698278202</v>
      </c>
      <c r="J3586">
        <v>34.348742816869702</v>
      </c>
    </row>
    <row r="3587" spans="1:10">
      <c r="A3587" t="s">
        <v>330</v>
      </c>
      <c r="B3587" t="s">
        <v>415</v>
      </c>
      <c r="C3587" t="s">
        <v>359</v>
      </c>
      <c r="D3587" t="s">
        <v>356</v>
      </c>
      <c r="E3587">
        <v>28.400730897835501</v>
      </c>
      <c r="F3587">
        <v>16.616787502879198</v>
      </c>
      <c r="G3587">
        <v>5.2786229793970696</v>
      </c>
      <c r="H3587">
        <v>4.6512030457354196</v>
      </c>
      <c r="I3587">
        <v>3.3943647022729801</v>
      </c>
      <c r="J3587">
        <v>37.123644779399498</v>
      </c>
    </row>
    <row r="3588" spans="1:10">
      <c r="A3588" t="s">
        <v>330</v>
      </c>
      <c r="B3588" t="s">
        <v>415</v>
      </c>
      <c r="C3588" t="s">
        <v>360</v>
      </c>
      <c r="D3588" t="s">
        <v>355</v>
      </c>
      <c r="E3588">
        <v>42.604706801925097</v>
      </c>
      <c r="F3588">
        <v>7.0689313208289501</v>
      </c>
      <c r="G3588">
        <v>18.596083647492001</v>
      </c>
      <c r="H3588">
        <v>2.19136447016853</v>
      </c>
      <c r="I3588">
        <v>8.2421451636544205</v>
      </c>
      <c r="J3588">
        <v>13.408696146179601</v>
      </c>
    </row>
    <row r="3589" spans="1:10">
      <c r="A3589" t="s">
        <v>330</v>
      </c>
      <c r="B3589" t="s">
        <v>415</v>
      </c>
      <c r="C3589" t="s">
        <v>360</v>
      </c>
      <c r="D3589" t="s">
        <v>356</v>
      </c>
      <c r="E3589">
        <v>69.804300180402194</v>
      </c>
      <c r="F3589">
        <v>6.6046769274969597</v>
      </c>
      <c r="G3589">
        <v>12.6915910911185</v>
      </c>
      <c r="H3589">
        <v>2.0997012774116302</v>
      </c>
      <c r="I3589">
        <v>7.8164411740266697</v>
      </c>
      <c r="J3589">
        <v>14.5862283129412</v>
      </c>
    </row>
    <row r="3590" spans="1:10">
      <c r="A3590" t="s">
        <v>330</v>
      </c>
      <c r="B3590" t="s">
        <v>416</v>
      </c>
      <c r="C3590" t="s">
        <v>359</v>
      </c>
      <c r="D3590" t="s">
        <v>355</v>
      </c>
      <c r="E3590">
        <v>37.409554600267498</v>
      </c>
      <c r="F3590">
        <v>9.6675800087721999</v>
      </c>
      <c r="G3590">
        <v>16.427089991952901</v>
      </c>
      <c r="H3590">
        <v>1.2320817713480201</v>
      </c>
      <c r="I3590">
        <v>6.7694373041431302</v>
      </c>
      <c r="J3590">
        <v>25.348619597232201</v>
      </c>
    </row>
    <row r="3591" spans="1:10">
      <c r="A3591" t="s">
        <v>330</v>
      </c>
      <c r="B3591" t="s">
        <v>416</v>
      </c>
      <c r="C3591" t="s">
        <v>359</v>
      </c>
      <c r="D3591" t="s">
        <v>356</v>
      </c>
      <c r="E3591">
        <v>59.020872514562299</v>
      </c>
      <c r="F3591">
        <v>18.268058247762902</v>
      </c>
      <c r="G3591">
        <v>10.597068699288799</v>
      </c>
      <c r="H3591">
        <v>1.4659536495232399</v>
      </c>
      <c r="I3591">
        <v>2.8060136343456601</v>
      </c>
      <c r="J3591">
        <v>24.1985199431927</v>
      </c>
    </row>
    <row r="3592" spans="1:10">
      <c r="A3592" t="s">
        <v>330</v>
      </c>
      <c r="B3592" t="s">
        <v>416</v>
      </c>
      <c r="C3592" t="s">
        <v>360</v>
      </c>
      <c r="D3592" t="s">
        <v>355</v>
      </c>
      <c r="E3592">
        <v>51.671220100627004</v>
      </c>
      <c r="F3592">
        <v>4.4938373625942196</v>
      </c>
      <c r="G3592">
        <v>23.268106640908499</v>
      </c>
      <c r="H3592">
        <v>0.66645028935506501</v>
      </c>
      <c r="I3592">
        <v>10.2118484249108</v>
      </c>
      <c r="J3592">
        <v>10.594008275571101</v>
      </c>
    </row>
    <row r="3593" spans="1:10">
      <c r="A3593" t="s">
        <v>330</v>
      </c>
      <c r="B3593" t="s">
        <v>416</v>
      </c>
      <c r="C3593" t="s">
        <v>360</v>
      </c>
      <c r="D3593" t="s">
        <v>356</v>
      </c>
      <c r="E3593">
        <v>85.019223893727798</v>
      </c>
      <c r="F3593">
        <v>7.3177125384685402</v>
      </c>
      <c r="G3593">
        <v>14.981520191707601</v>
      </c>
      <c r="H3593">
        <v>0.51670681438591004</v>
      </c>
      <c r="I3593">
        <v>4.2015132756774802</v>
      </c>
      <c r="J3593">
        <v>9.4661535705949493</v>
      </c>
    </row>
    <row r="3594" spans="1:10">
      <c r="A3594" t="s">
        <v>330</v>
      </c>
      <c r="B3594" t="s">
        <v>417</v>
      </c>
      <c r="C3594" t="s">
        <v>359</v>
      </c>
      <c r="D3594" t="s">
        <v>355</v>
      </c>
      <c r="E3594">
        <v>42.729860039677703</v>
      </c>
      <c r="F3594">
        <v>9.3822106512076804</v>
      </c>
      <c r="G3594">
        <v>14.0396359444367</v>
      </c>
      <c r="H3594">
        <v>5.4750889681394996</v>
      </c>
      <c r="I3594">
        <v>19.3512041438692</v>
      </c>
      <c r="J3594">
        <v>12.1897103784636</v>
      </c>
    </row>
    <row r="3595" spans="1:10">
      <c r="A3595" t="s">
        <v>330</v>
      </c>
      <c r="B3595" t="s">
        <v>417</v>
      </c>
      <c r="C3595" t="s">
        <v>359</v>
      </c>
      <c r="D3595" t="s">
        <v>356</v>
      </c>
      <c r="E3595">
        <v>42.729860039677703</v>
      </c>
      <c r="F3595">
        <v>9.3822106512076804</v>
      </c>
      <c r="G3595">
        <v>14.0396359444367</v>
      </c>
      <c r="H3595">
        <v>5.4750889681394996</v>
      </c>
      <c r="I3595">
        <v>19.970629317837901</v>
      </c>
      <c r="J3595">
        <v>37.369925524931801</v>
      </c>
    </row>
    <row r="3596" spans="1:10">
      <c r="A3596" t="s">
        <v>330</v>
      </c>
      <c r="B3596" t="s">
        <v>417</v>
      </c>
      <c r="C3596" t="s">
        <v>360</v>
      </c>
      <c r="D3596" t="s">
        <v>355</v>
      </c>
      <c r="E3596">
        <v>42.889344116425001</v>
      </c>
      <c r="F3596">
        <v>4.2673269763156503</v>
      </c>
      <c r="G3596">
        <v>14.821616817769501</v>
      </c>
      <c r="H3596">
        <v>2.4014517833847302</v>
      </c>
      <c r="I3596">
        <v>20.960920239695401</v>
      </c>
      <c r="J3596">
        <v>7.8156146585092596</v>
      </c>
    </row>
    <row r="3597" spans="1:10">
      <c r="A3597" t="s">
        <v>330</v>
      </c>
      <c r="B3597" t="s">
        <v>417</v>
      </c>
      <c r="C3597" t="s">
        <v>360</v>
      </c>
      <c r="D3597" t="s">
        <v>356</v>
      </c>
      <c r="E3597">
        <v>42.889344116425001</v>
      </c>
      <c r="F3597">
        <v>4.2673269763156503</v>
      </c>
      <c r="G3597">
        <v>14.821616817769501</v>
      </c>
      <c r="H3597">
        <v>2.4014517833847302</v>
      </c>
      <c r="I3597">
        <v>20.593451831124099</v>
      </c>
      <c r="J3597">
        <v>14.4952281041645</v>
      </c>
    </row>
    <row r="3598" spans="1:10">
      <c r="A3598" t="s">
        <v>330</v>
      </c>
      <c r="B3598" t="s">
        <v>418</v>
      </c>
      <c r="C3598" t="s">
        <v>359</v>
      </c>
      <c r="D3598" t="s">
        <v>355</v>
      </c>
      <c r="E3598">
        <v>53.525296614813101</v>
      </c>
      <c r="F3598">
        <v>3.1560465929155699</v>
      </c>
      <c r="G3598">
        <v>4.8726679630893601</v>
      </c>
      <c r="H3598">
        <v>2.0580373531887401</v>
      </c>
      <c r="I3598">
        <v>3.6111769000276901</v>
      </c>
      <c r="J3598">
        <v>20.8808481207301</v>
      </c>
    </row>
    <row r="3599" spans="1:10">
      <c r="A3599" t="s">
        <v>330</v>
      </c>
      <c r="B3599" t="s">
        <v>418</v>
      </c>
      <c r="C3599" t="s">
        <v>359</v>
      </c>
      <c r="D3599" t="s">
        <v>356</v>
      </c>
      <c r="E3599">
        <v>53.525296614813101</v>
      </c>
      <c r="F3599">
        <v>3.1560465929155699</v>
      </c>
      <c r="G3599">
        <v>4.8726679630893601</v>
      </c>
      <c r="H3599">
        <v>2.0580373531887401</v>
      </c>
      <c r="I3599">
        <v>10.0617193768447</v>
      </c>
      <c r="J3599">
        <v>29.332401539345</v>
      </c>
    </row>
    <row r="3600" spans="1:10">
      <c r="A3600" t="s">
        <v>330</v>
      </c>
      <c r="B3600" t="s">
        <v>418</v>
      </c>
      <c r="C3600" t="s">
        <v>360</v>
      </c>
      <c r="D3600" t="s">
        <v>355</v>
      </c>
      <c r="E3600">
        <v>41.464757797764698</v>
      </c>
      <c r="F3600">
        <v>1.3601292158790499</v>
      </c>
      <c r="G3600">
        <v>3.7329875645277601</v>
      </c>
      <c r="H3600">
        <v>1.1453616296128699</v>
      </c>
      <c r="I3600">
        <v>2.9472120409464799</v>
      </c>
      <c r="J3600">
        <v>8.3575227743532903</v>
      </c>
    </row>
    <row r="3601" spans="1:10">
      <c r="A3601" t="s">
        <v>330</v>
      </c>
      <c r="B3601" t="s">
        <v>418</v>
      </c>
      <c r="C3601" t="s">
        <v>360</v>
      </c>
      <c r="D3601" t="s">
        <v>356</v>
      </c>
      <c r="E3601">
        <v>41.464757797764698</v>
      </c>
      <c r="F3601">
        <v>1.3601292158790499</v>
      </c>
      <c r="G3601">
        <v>3.7329875645277601</v>
      </c>
      <c r="H3601">
        <v>1.1453616296128699</v>
      </c>
      <c r="I3601">
        <v>7.5280850945153297</v>
      </c>
      <c r="J3601">
        <v>11.3278610742555</v>
      </c>
    </row>
    <row r="3602" spans="1:10">
      <c r="A3602" t="s">
        <v>330</v>
      </c>
      <c r="B3602" t="s">
        <v>136</v>
      </c>
      <c r="C3602" t="s">
        <v>359</v>
      </c>
      <c r="D3602" t="s">
        <v>355</v>
      </c>
      <c r="E3602">
        <v>355.93235352870101</v>
      </c>
      <c r="F3602">
        <v>90.415801962533294</v>
      </c>
      <c r="G3602">
        <v>35.422974319536202</v>
      </c>
      <c r="H3602">
        <v>54.6689776522012</v>
      </c>
      <c r="I3602">
        <v>20.4751998673018</v>
      </c>
      <c r="J3602">
        <v>2506.1711371531601</v>
      </c>
    </row>
    <row r="3603" spans="1:10">
      <c r="A3603" t="s">
        <v>330</v>
      </c>
      <c r="B3603" t="s">
        <v>136</v>
      </c>
      <c r="C3603" t="s">
        <v>359</v>
      </c>
      <c r="D3603" t="s">
        <v>356</v>
      </c>
      <c r="E3603">
        <v>355.932353528688</v>
      </c>
      <c r="F3603">
        <v>90.838673869793794</v>
      </c>
      <c r="G3603">
        <v>35.706270418036297</v>
      </c>
      <c r="H3603">
        <v>54.676387546662397</v>
      </c>
      <c r="I3603">
        <v>117.11879223791</v>
      </c>
      <c r="J3603">
        <v>2625.59414337929</v>
      </c>
    </row>
    <row r="3604" spans="1:10">
      <c r="A3604" t="s">
        <v>330</v>
      </c>
      <c r="B3604" t="s">
        <v>136</v>
      </c>
      <c r="C3604" t="s">
        <v>360</v>
      </c>
      <c r="D3604" t="s">
        <v>355</v>
      </c>
      <c r="E3604">
        <v>273.68479581722801</v>
      </c>
      <c r="F3604">
        <v>83.747375593761404</v>
      </c>
      <c r="G3604">
        <v>13.2801763615421</v>
      </c>
      <c r="H3604">
        <v>31.440882369887099</v>
      </c>
      <c r="I3604">
        <v>8.1178561523075707</v>
      </c>
      <c r="J3604">
        <v>1519.4208116775801</v>
      </c>
    </row>
    <row r="3605" spans="1:10">
      <c r="A3605" t="s">
        <v>330</v>
      </c>
      <c r="B3605" t="s">
        <v>136</v>
      </c>
      <c r="C3605" t="s">
        <v>360</v>
      </c>
      <c r="D3605" t="s">
        <v>356</v>
      </c>
      <c r="E3605">
        <v>273.68479581722698</v>
      </c>
      <c r="F3605">
        <v>84.259062412946903</v>
      </c>
      <c r="G3605">
        <v>13.3858161661824</v>
      </c>
      <c r="H3605">
        <v>31.446563974219998</v>
      </c>
      <c r="I3605">
        <v>43.944515372978998</v>
      </c>
      <c r="J3605">
        <v>1701.0714211991799</v>
      </c>
    </row>
    <row r="3606" spans="1:10">
      <c r="A3606" t="s">
        <v>330</v>
      </c>
      <c r="B3606" t="s">
        <v>137</v>
      </c>
      <c r="C3606" t="s">
        <v>359</v>
      </c>
      <c r="D3606" t="s">
        <v>355</v>
      </c>
      <c r="E3606">
        <v>814.09011658818201</v>
      </c>
      <c r="F3606">
        <v>160.52624668261299</v>
      </c>
      <c r="G3606">
        <v>57.496665445694497</v>
      </c>
      <c r="H3606">
        <v>37.007720925615899</v>
      </c>
      <c r="I3606">
        <v>17.6705397683447</v>
      </c>
      <c r="J3606">
        <v>429.45620286610398</v>
      </c>
    </row>
    <row r="3607" spans="1:10">
      <c r="A3607" t="s">
        <v>330</v>
      </c>
      <c r="B3607" t="s">
        <v>137</v>
      </c>
      <c r="C3607" t="s">
        <v>359</v>
      </c>
      <c r="D3607" t="s">
        <v>356</v>
      </c>
      <c r="E3607">
        <v>814.09011658817997</v>
      </c>
      <c r="F3607">
        <v>160.59799642652999</v>
      </c>
      <c r="G3607">
        <v>57.758730607032298</v>
      </c>
      <c r="H3607">
        <v>37.015030536507702</v>
      </c>
      <c r="I3607">
        <v>146.92025436522201</v>
      </c>
      <c r="J3607">
        <v>785.576191577739</v>
      </c>
    </row>
    <row r="3608" spans="1:10">
      <c r="A3608" t="s">
        <v>330</v>
      </c>
      <c r="B3608" t="s">
        <v>137</v>
      </c>
      <c r="C3608" t="s">
        <v>360</v>
      </c>
      <c r="D3608" t="s">
        <v>355</v>
      </c>
      <c r="E3608">
        <v>983.92165445302703</v>
      </c>
      <c r="F3608">
        <v>114.02147281902</v>
      </c>
      <c r="G3608">
        <v>22.2199047589842</v>
      </c>
      <c r="H3608">
        <v>21.224361277097898</v>
      </c>
      <c r="I3608">
        <v>7.7516955837883303</v>
      </c>
      <c r="J3608">
        <v>809.45575040040205</v>
      </c>
    </row>
    <row r="3609" spans="1:10">
      <c r="A3609" t="s">
        <v>330</v>
      </c>
      <c r="B3609" t="s">
        <v>137</v>
      </c>
      <c r="C3609" t="s">
        <v>360</v>
      </c>
      <c r="D3609" t="s">
        <v>356</v>
      </c>
      <c r="E3609">
        <v>983.92165445302896</v>
      </c>
      <c r="F3609">
        <v>114.388063582494</v>
      </c>
      <c r="G3609">
        <v>22.322324263091499</v>
      </c>
      <c r="H3609">
        <v>21.231082871868999</v>
      </c>
      <c r="I3609">
        <v>56.070872461361901</v>
      </c>
      <c r="J3609">
        <v>1093.46141178517</v>
      </c>
    </row>
    <row r="3610" spans="1:10">
      <c r="A3610" t="s">
        <v>330</v>
      </c>
      <c r="B3610" t="s">
        <v>138</v>
      </c>
      <c r="C3610" t="s">
        <v>359</v>
      </c>
      <c r="D3610" t="s">
        <v>355</v>
      </c>
      <c r="E3610">
        <v>347.33160057971799</v>
      </c>
      <c r="F3610">
        <v>515.64907909754004</v>
      </c>
      <c r="G3610">
        <v>430.57474849738799</v>
      </c>
      <c r="H3610">
        <v>563.74394570075901</v>
      </c>
      <c r="I3610">
        <v>179.08308349158099</v>
      </c>
      <c r="J3610">
        <v>303.332165092038</v>
      </c>
    </row>
    <row r="3611" spans="1:10">
      <c r="A3611" t="s">
        <v>330</v>
      </c>
      <c r="B3611" t="s">
        <v>138</v>
      </c>
      <c r="C3611" t="s">
        <v>359</v>
      </c>
      <c r="D3611" t="s">
        <v>356</v>
      </c>
      <c r="E3611">
        <v>379.10700394555101</v>
      </c>
      <c r="F3611">
        <v>247.718618126102</v>
      </c>
      <c r="G3611">
        <v>72.949711903189694</v>
      </c>
      <c r="H3611">
        <v>158.35121115371001</v>
      </c>
      <c r="I3611">
        <v>20.472419063523802</v>
      </c>
      <c r="J3611">
        <v>367.94979327253901</v>
      </c>
    </row>
    <row r="3612" spans="1:10">
      <c r="A3612" t="s">
        <v>330</v>
      </c>
      <c r="B3612" t="s">
        <v>138</v>
      </c>
      <c r="C3612" t="s">
        <v>360</v>
      </c>
      <c r="D3612" t="s">
        <v>355</v>
      </c>
      <c r="E3612">
        <v>895.20603172982305</v>
      </c>
      <c r="F3612">
        <v>228.362167213649</v>
      </c>
      <c r="G3612">
        <v>171.235934656132</v>
      </c>
      <c r="H3612">
        <v>230.019617734908</v>
      </c>
      <c r="I3612">
        <v>72.089066197815796</v>
      </c>
      <c r="J3612">
        <v>818.81870999657804</v>
      </c>
    </row>
    <row r="3613" spans="1:10">
      <c r="A3613" t="s">
        <v>330</v>
      </c>
      <c r="B3613" t="s">
        <v>138</v>
      </c>
      <c r="C3613" t="s">
        <v>360</v>
      </c>
      <c r="D3613" t="s">
        <v>356</v>
      </c>
      <c r="E3613">
        <v>883.76376192150099</v>
      </c>
      <c r="F3613">
        <v>146.212345027163</v>
      </c>
      <c r="G3613">
        <v>30.565488832428201</v>
      </c>
      <c r="H3613">
        <v>60.118172058747803</v>
      </c>
      <c r="I3613">
        <v>8.9723802136518707</v>
      </c>
      <c r="J3613">
        <v>968.38368976507104</v>
      </c>
    </row>
    <row r="3614" spans="1:10">
      <c r="A3614" t="s">
        <v>330</v>
      </c>
      <c r="B3614" t="s">
        <v>139</v>
      </c>
      <c r="C3614" t="s">
        <v>359</v>
      </c>
      <c r="D3614" t="s">
        <v>355</v>
      </c>
      <c r="E3614">
        <v>536.93394363297796</v>
      </c>
      <c r="F3614">
        <v>387.59978207474501</v>
      </c>
      <c r="G3614">
        <v>163.71382281487499</v>
      </c>
      <c r="H3614">
        <v>255.236715131827</v>
      </c>
      <c r="I3614">
        <v>216.40740144538699</v>
      </c>
      <c r="J3614">
        <v>707.18595415924005</v>
      </c>
    </row>
    <row r="3615" spans="1:10">
      <c r="A3615" t="s">
        <v>330</v>
      </c>
      <c r="B3615" t="s">
        <v>139</v>
      </c>
      <c r="C3615" t="s">
        <v>359</v>
      </c>
      <c r="D3615" t="s">
        <v>356</v>
      </c>
      <c r="E3615">
        <v>482.90313940877297</v>
      </c>
      <c r="F3615">
        <v>346.23705459416198</v>
      </c>
      <c r="G3615">
        <v>377.15596580480002</v>
      </c>
      <c r="H3615">
        <v>512.51721136508399</v>
      </c>
      <c r="I3615">
        <v>288.154030443115</v>
      </c>
      <c r="J3615">
        <v>838.04852408208899</v>
      </c>
    </row>
    <row r="3616" spans="1:10">
      <c r="A3616" t="s">
        <v>330</v>
      </c>
      <c r="B3616" t="s">
        <v>139</v>
      </c>
      <c r="C3616" t="s">
        <v>360</v>
      </c>
      <c r="D3616" t="s">
        <v>355</v>
      </c>
      <c r="E3616">
        <v>1198.0499950231199</v>
      </c>
      <c r="F3616">
        <v>194.004302847535</v>
      </c>
      <c r="G3616">
        <v>67.210531146730105</v>
      </c>
      <c r="H3616">
        <v>98.854167830632093</v>
      </c>
      <c r="I3616">
        <v>86.723426294811503</v>
      </c>
      <c r="J3616">
        <v>965.32757980412202</v>
      </c>
    </row>
    <row r="3617" spans="1:10">
      <c r="A3617" t="s">
        <v>330</v>
      </c>
      <c r="B3617" t="s">
        <v>139</v>
      </c>
      <c r="C3617" t="s">
        <v>360</v>
      </c>
      <c r="D3617" t="s">
        <v>356</v>
      </c>
      <c r="E3617">
        <v>1159.3494485034901</v>
      </c>
      <c r="F3617">
        <v>178.91585064543301</v>
      </c>
      <c r="G3617">
        <v>150.56035926749001</v>
      </c>
      <c r="H3617">
        <v>210.233044057206</v>
      </c>
      <c r="I3617">
        <v>112.68106055770799</v>
      </c>
      <c r="J3617">
        <v>1162.79010593011</v>
      </c>
    </row>
    <row r="3618" spans="1:10">
      <c r="A3618" t="s">
        <v>330</v>
      </c>
      <c r="B3618" t="s">
        <v>140</v>
      </c>
      <c r="C3618" t="s">
        <v>359</v>
      </c>
      <c r="D3618" t="s">
        <v>355</v>
      </c>
      <c r="E3618">
        <v>1076.6855405019201</v>
      </c>
      <c r="F3618">
        <v>251.46185362888201</v>
      </c>
      <c r="G3618">
        <v>52.219919778447199</v>
      </c>
      <c r="H3618">
        <v>37.627988014772001</v>
      </c>
      <c r="I3618">
        <v>15.6141027422684</v>
      </c>
      <c r="J3618">
        <v>1418.0999587706001</v>
      </c>
    </row>
    <row r="3619" spans="1:10">
      <c r="A3619" t="s">
        <v>330</v>
      </c>
      <c r="B3619" t="s">
        <v>140</v>
      </c>
      <c r="C3619" t="s">
        <v>359</v>
      </c>
      <c r="D3619" t="s">
        <v>356</v>
      </c>
      <c r="E3619">
        <v>1076.6855405019201</v>
      </c>
      <c r="F3619">
        <v>251.58061351527999</v>
      </c>
      <c r="G3619">
        <v>52.473536395966399</v>
      </c>
      <c r="H3619">
        <v>37.635081883744199</v>
      </c>
      <c r="I3619">
        <v>134.538739437814</v>
      </c>
      <c r="J3619">
        <v>2096.4500023374399</v>
      </c>
    </row>
    <row r="3620" spans="1:10">
      <c r="A3620" t="s">
        <v>330</v>
      </c>
      <c r="B3620" t="s">
        <v>140</v>
      </c>
      <c r="C3620" t="s">
        <v>360</v>
      </c>
      <c r="D3620" t="s">
        <v>355</v>
      </c>
      <c r="E3620">
        <v>1112.2717183263901</v>
      </c>
      <c r="F3620">
        <v>149.91755250860501</v>
      </c>
      <c r="G3620">
        <v>19.870583870021001</v>
      </c>
      <c r="H3620">
        <v>21.539746709414199</v>
      </c>
      <c r="I3620">
        <v>6.3416217237466901</v>
      </c>
      <c r="J3620">
        <v>1239.07858328407</v>
      </c>
    </row>
    <row r="3621" spans="1:10">
      <c r="A3621" t="s">
        <v>330</v>
      </c>
      <c r="B3621" t="s">
        <v>140</v>
      </c>
      <c r="C3621" t="s">
        <v>360</v>
      </c>
      <c r="D3621" t="s">
        <v>356</v>
      </c>
      <c r="E3621">
        <v>1112.2717183263901</v>
      </c>
      <c r="F3621">
        <v>150.32779394433101</v>
      </c>
      <c r="G3621">
        <v>19.9684727654382</v>
      </c>
      <c r="H3621">
        <v>21.5462772965193</v>
      </c>
      <c r="I3621">
        <v>50.804240540995004</v>
      </c>
      <c r="J3621">
        <v>1629.9392704915499</v>
      </c>
    </row>
    <row r="3622" spans="1:10">
      <c r="A3622" t="s">
        <v>330</v>
      </c>
      <c r="B3622" t="s">
        <v>141</v>
      </c>
      <c r="C3622" t="s">
        <v>359</v>
      </c>
      <c r="D3622" t="s">
        <v>355</v>
      </c>
      <c r="E3622">
        <v>547.58925143380895</v>
      </c>
      <c r="F3622">
        <v>63.7215103532249</v>
      </c>
      <c r="G3622">
        <v>30.246546211109301</v>
      </c>
      <c r="H3622">
        <v>47.292415450048999</v>
      </c>
      <c r="I3622">
        <v>27.107752724882602</v>
      </c>
      <c r="J3622">
        <v>2506.4084089288799</v>
      </c>
    </row>
    <row r="3623" spans="1:10">
      <c r="A3623" t="s">
        <v>330</v>
      </c>
      <c r="B3623" t="s">
        <v>141</v>
      </c>
      <c r="C3623" t="s">
        <v>359</v>
      </c>
      <c r="D3623" t="s">
        <v>356</v>
      </c>
      <c r="E3623">
        <v>547.58925143381998</v>
      </c>
      <c r="F3623">
        <v>64.115921892948407</v>
      </c>
      <c r="G3623">
        <v>30.5401947796685</v>
      </c>
      <c r="H3623">
        <v>47.299464449904299</v>
      </c>
      <c r="I3623">
        <v>109.95302305982</v>
      </c>
      <c r="J3623">
        <v>2573.2263617574499</v>
      </c>
    </row>
    <row r="3624" spans="1:10">
      <c r="A3624" t="s">
        <v>330</v>
      </c>
      <c r="B3624" t="s">
        <v>141</v>
      </c>
      <c r="C3624" t="s">
        <v>360</v>
      </c>
      <c r="D3624" t="s">
        <v>355</v>
      </c>
      <c r="E3624">
        <v>252.76988485904701</v>
      </c>
      <c r="F3624">
        <v>75.256505293851404</v>
      </c>
      <c r="G3624">
        <v>11.4761005372202</v>
      </c>
      <c r="H3624">
        <v>28.0405417002953</v>
      </c>
      <c r="I3624">
        <v>10.2509104385332</v>
      </c>
      <c r="J3624">
        <v>1697.4754912554599</v>
      </c>
    </row>
    <row r="3625" spans="1:10">
      <c r="A3625" t="s">
        <v>330</v>
      </c>
      <c r="B3625" t="s">
        <v>141</v>
      </c>
      <c r="C3625" t="s">
        <v>360</v>
      </c>
      <c r="D3625" t="s">
        <v>356</v>
      </c>
      <c r="E3625">
        <v>252.76988485904999</v>
      </c>
      <c r="F3625">
        <v>75.906716782914899</v>
      </c>
      <c r="G3625">
        <v>11.588608479221501</v>
      </c>
      <c r="H3625">
        <v>28.0472703620819</v>
      </c>
      <c r="I3625">
        <v>41.466370804783402</v>
      </c>
      <c r="J3625">
        <v>1862.7125249199601</v>
      </c>
    </row>
    <row r="3626" spans="1:10">
      <c r="A3626" t="s">
        <v>330</v>
      </c>
      <c r="B3626" t="s">
        <v>142</v>
      </c>
      <c r="C3626" t="s">
        <v>359</v>
      </c>
      <c r="D3626" t="s">
        <v>355</v>
      </c>
      <c r="E3626">
        <v>809.03697920635</v>
      </c>
      <c r="F3626">
        <v>79.717897048150604</v>
      </c>
      <c r="G3626">
        <v>20.230370760920799</v>
      </c>
      <c r="H3626">
        <v>54.6971940865362</v>
      </c>
      <c r="I3626">
        <v>10.956487453510601</v>
      </c>
      <c r="J3626">
        <v>2529.0647930056198</v>
      </c>
    </row>
    <row r="3627" spans="1:10">
      <c r="A3627" t="s">
        <v>330</v>
      </c>
      <c r="B3627" t="s">
        <v>142</v>
      </c>
      <c r="C3627" t="s">
        <v>359</v>
      </c>
      <c r="D3627" t="s">
        <v>356</v>
      </c>
      <c r="E3627">
        <v>809.03697920635102</v>
      </c>
      <c r="F3627">
        <v>80.159025436375103</v>
      </c>
      <c r="G3627">
        <v>20.443774966387799</v>
      </c>
      <c r="H3627">
        <v>54.704364730888599</v>
      </c>
      <c r="I3627">
        <v>63.456800583445997</v>
      </c>
      <c r="J3627">
        <v>2608.2900934763902</v>
      </c>
    </row>
    <row r="3628" spans="1:10">
      <c r="A3628" t="s">
        <v>330</v>
      </c>
      <c r="B3628" t="s">
        <v>142</v>
      </c>
      <c r="C3628" t="s">
        <v>360</v>
      </c>
      <c r="D3628" t="s">
        <v>355</v>
      </c>
      <c r="E3628">
        <v>416.81298478912203</v>
      </c>
      <c r="F3628">
        <v>71.836442116226493</v>
      </c>
      <c r="G3628">
        <v>8.0019313479594505</v>
      </c>
      <c r="H3628">
        <v>28.447410645941101</v>
      </c>
      <c r="I3628">
        <v>7.2219147487624298</v>
      </c>
      <c r="J3628">
        <v>1539.62129583358</v>
      </c>
    </row>
    <row r="3629" spans="1:10">
      <c r="A3629" t="s">
        <v>330</v>
      </c>
      <c r="B3629" t="s">
        <v>142</v>
      </c>
      <c r="C3629" t="s">
        <v>360</v>
      </c>
      <c r="D3629" t="s">
        <v>356</v>
      </c>
      <c r="E3629">
        <v>416.812984789121</v>
      </c>
      <c r="F3629">
        <v>72.379371756641405</v>
      </c>
      <c r="G3629">
        <v>8.12627321842238</v>
      </c>
      <c r="H3629">
        <v>28.4529146449172</v>
      </c>
      <c r="I3629">
        <v>24.099453896559702</v>
      </c>
      <c r="J3629">
        <v>1685.68332100717</v>
      </c>
    </row>
    <row r="3630" spans="1:10">
      <c r="A3630" t="s">
        <v>330</v>
      </c>
      <c r="B3630" t="s">
        <v>143</v>
      </c>
      <c r="C3630" t="s">
        <v>359</v>
      </c>
      <c r="D3630" t="s">
        <v>355</v>
      </c>
      <c r="E3630">
        <v>1640.4241098733401</v>
      </c>
      <c r="F3630">
        <v>73.421700139490994</v>
      </c>
      <c r="G3630">
        <v>38.463408822723899</v>
      </c>
      <c r="H3630">
        <v>43.314380666437003</v>
      </c>
      <c r="I3630">
        <v>17.943711522304898</v>
      </c>
      <c r="J3630">
        <v>1335.7972523395399</v>
      </c>
    </row>
    <row r="3631" spans="1:10">
      <c r="A3631" t="s">
        <v>330</v>
      </c>
      <c r="B3631" t="s">
        <v>143</v>
      </c>
      <c r="C3631" t="s">
        <v>359</v>
      </c>
      <c r="D3631" t="s">
        <v>356</v>
      </c>
      <c r="E3631">
        <v>1640.4241098733501</v>
      </c>
      <c r="F3631">
        <v>73.669978249389303</v>
      </c>
      <c r="G3631">
        <v>38.676988733366201</v>
      </c>
      <c r="H3631">
        <v>43.320879866056998</v>
      </c>
      <c r="I3631">
        <v>90.927663184634895</v>
      </c>
      <c r="J3631">
        <v>1487.9805856481901</v>
      </c>
    </row>
    <row r="3632" spans="1:10">
      <c r="A3632" t="s">
        <v>330</v>
      </c>
      <c r="B3632" t="s">
        <v>143</v>
      </c>
      <c r="C3632" t="s">
        <v>360</v>
      </c>
      <c r="D3632" t="s">
        <v>355</v>
      </c>
      <c r="E3632">
        <v>1327.63823325409</v>
      </c>
      <c r="F3632">
        <v>87.402031704537805</v>
      </c>
      <c r="G3632">
        <v>16.560013748767101</v>
      </c>
      <c r="H3632">
        <v>20.304171050612698</v>
      </c>
      <c r="I3632">
        <v>8.89534094776538</v>
      </c>
      <c r="J3632">
        <v>1066.4604135366201</v>
      </c>
    </row>
    <row r="3633" spans="1:10">
      <c r="A3633" t="s">
        <v>330</v>
      </c>
      <c r="B3633" t="s">
        <v>143</v>
      </c>
      <c r="C3633" t="s">
        <v>360</v>
      </c>
      <c r="D3633" t="s">
        <v>356</v>
      </c>
      <c r="E3633">
        <v>1327.63823325409</v>
      </c>
      <c r="F3633">
        <v>87.848671933156893</v>
      </c>
      <c r="G3633">
        <v>16.683574138763898</v>
      </c>
      <c r="H3633">
        <v>20.3097991136144</v>
      </c>
      <c r="I3633">
        <v>38.1096868588427</v>
      </c>
      <c r="J3633">
        <v>1282.7682719859699</v>
      </c>
    </row>
    <row r="3634" spans="1:10">
      <c r="A3634" t="s">
        <v>330</v>
      </c>
      <c r="B3634" t="s">
        <v>144</v>
      </c>
      <c r="C3634" t="s">
        <v>359</v>
      </c>
      <c r="D3634" t="s">
        <v>355</v>
      </c>
      <c r="E3634">
        <v>1357.9416939703999</v>
      </c>
      <c r="F3634">
        <v>57.160744597244197</v>
      </c>
      <c r="G3634">
        <v>35.7112204746659</v>
      </c>
      <c r="H3634">
        <v>45.720248575667398</v>
      </c>
      <c r="I3634">
        <v>14.454202126278201</v>
      </c>
      <c r="J3634">
        <v>1738.4632662056099</v>
      </c>
    </row>
    <row r="3635" spans="1:10">
      <c r="A3635" t="s">
        <v>330</v>
      </c>
      <c r="B3635" t="s">
        <v>144</v>
      </c>
      <c r="C3635" t="s">
        <v>359</v>
      </c>
      <c r="D3635" t="s">
        <v>356</v>
      </c>
      <c r="E3635">
        <v>1357.9416939703999</v>
      </c>
      <c r="F3635">
        <v>57.425716394256099</v>
      </c>
      <c r="G3635">
        <v>35.920251342268202</v>
      </c>
      <c r="H3635">
        <v>45.727058979171503</v>
      </c>
      <c r="I3635">
        <v>86.904907059329304</v>
      </c>
      <c r="J3635">
        <v>1848.1781024868901</v>
      </c>
    </row>
    <row r="3636" spans="1:10">
      <c r="A3636" t="s">
        <v>330</v>
      </c>
      <c r="B3636" t="s">
        <v>144</v>
      </c>
      <c r="C3636" t="s">
        <v>360</v>
      </c>
      <c r="D3636" t="s">
        <v>355</v>
      </c>
      <c r="E3636">
        <v>1145.1116314291801</v>
      </c>
      <c r="F3636">
        <v>79.273988212325804</v>
      </c>
      <c r="G3636">
        <v>13.6894831417774</v>
      </c>
      <c r="H3636">
        <v>21.912847589648901</v>
      </c>
      <c r="I3636">
        <v>5.7404247385159497</v>
      </c>
      <c r="J3636">
        <v>1351.1407235923</v>
      </c>
    </row>
    <row r="3637" spans="1:10">
      <c r="A3637" t="s">
        <v>330</v>
      </c>
      <c r="B3637" t="s">
        <v>144</v>
      </c>
      <c r="C3637" t="s">
        <v>360</v>
      </c>
      <c r="D3637" t="s">
        <v>356</v>
      </c>
      <c r="E3637">
        <v>1145.1116314291801</v>
      </c>
      <c r="F3637">
        <v>79.838403966914896</v>
      </c>
      <c r="G3637">
        <v>13.805754553326301</v>
      </c>
      <c r="H3637">
        <v>21.9185655246743</v>
      </c>
      <c r="I3637">
        <v>33.909712303359399</v>
      </c>
      <c r="J3637">
        <v>1542.28097421443</v>
      </c>
    </row>
    <row r="3638" spans="1:10">
      <c r="A3638" t="s">
        <v>330</v>
      </c>
      <c r="B3638" t="s">
        <v>145</v>
      </c>
      <c r="C3638" t="s">
        <v>359</v>
      </c>
      <c r="D3638" t="s">
        <v>355</v>
      </c>
      <c r="E3638">
        <v>751.990972813339</v>
      </c>
      <c r="F3638">
        <v>56.668207551541101</v>
      </c>
      <c r="G3638">
        <v>16.506397521444701</v>
      </c>
      <c r="H3638">
        <v>46.684684155024897</v>
      </c>
      <c r="I3638">
        <v>13.766557373007499</v>
      </c>
      <c r="J3638">
        <v>2526.62270276246</v>
      </c>
    </row>
    <row r="3639" spans="1:10">
      <c r="A3639" t="s">
        <v>330</v>
      </c>
      <c r="B3639" t="s">
        <v>145</v>
      </c>
      <c r="C3639" t="s">
        <v>359</v>
      </c>
      <c r="D3639" t="s">
        <v>356</v>
      </c>
      <c r="E3639">
        <v>751.99097281333695</v>
      </c>
      <c r="F3639">
        <v>57.074906250999803</v>
      </c>
      <c r="G3639">
        <v>16.7320748759232</v>
      </c>
      <c r="H3639">
        <v>46.691614564566102</v>
      </c>
      <c r="I3639">
        <v>58.776179721745002</v>
      </c>
      <c r="J3639">
        <v>2558.2151986342001</v>
      </c>
    </row>
    <row r="3640" spans="1:10">
      <c r="A3640" t="s">
        <v>330</v>
      </c>
      <c r="B3640" t="s">
        <v>145</v>
      </c>
      <c r="C3640" t="s">
        <v>360</v>
      </c>
      <c r="D3640" t="s">
        <v>355</v>
      </c>
      <c r="E3640">
        <v>319.61447767085002</v>
      </c>
      <c r="F3640">
        <v>62.092549888037702</v>
      </c>
      <c r="G3640">
        <v>5.8579383953632904</v>
      </c>
      <c r="H3640">
        <v>24.998495324074401</v>
      </c>
      <c r="I3640">
        <v>7.5365535312260796</v>
      </c>
      <c r="J3640">
        <v>1720.03370752405</v>
      </c>
    </row>
    <row r="3641" spans="1:10">
      <c r="A3641" t="s">
        <v>330</v>
      </c>
      <c r="B3641" t="s">
        <v>145</v>
      </c>
      <c r="C3641" t="s">
        <v>360</v>
      </c>
      <c r="D3641" t="s">
        <v>356</v>
      </c>
      <c r="E3641">
        <v>319.61447767084701</v>
      </c>
      <c r="F3641">
        <v>62.791093148825098</v>
      </c>
      <c r="G3641">
        <v>5.9773014276720398</v>
      </c>
      <c r="H3641">
        <v>25.004872225549398</v>
      </c>
      <c r="I3641">
        <v>22.3419127416241</v>
      </c>
      <c r="J3641">
        <v>1845.51640556292</v>
      </c>
    </row>
    <row r="3642" spans="1:10">
      <c r="A3642" t="s">
        <v>330</v>
      </c>
      <c r="B3642" t="s">
        <v>146</v>
      </c>
      <c r="C3642" t="s">
        <v>359</v>
      </c>
      <c r="D3642" t="s">
        <v>355</v>
      </c>
      <c r="E3642">
        <v>1950.1067901347401</v>
      </c>
      <c r="F3642">
        <v>179.532230707568</v>
      </c>
      <c r="G3642">
        <v>78.698505523413104</v>
      </c>
      <c r="H3642">
        <v>77.995704560873094</v>
      </c>
      <c r="I3642">
        <v>61.654796866740703</v>
      </c>
      <c r="J3642">
        <v>3466.1323602164098</v>
      </c>
    </row>
    <row r="3643" spans="1:10">
      <c r="A3643" t="s">
        <v>330</v>
      </c>
      <c r="B3643" t="s">
        <v>146</v>
      </c>
      <c r="C3643" t="s">
        <v>359</v>
      </c>
      <c r="D3643" t="s">
        <v>356</v>
      </c>
      <c r="E3643">
        <v>1950.1067901347201</v>
      </c>
      <c r="F3643">
        <v>179.93335907977001</v>
      </c>
      <c r="G3643">
        <v>79.151261267555199</v>
      </c>
      <c r="H3643">
        <v>78.013684991919007</v>
      </c>
      <c r="I3643">
        <v>276.91463439237799</v>
      </c>
      <c r="J3643">
        <v>3827.2173309997802</v>
      </c>
    </row>
    <row r="3644" spans="1:10">
      <c r="A3644" t="s">
        <v>330</v>
      </c>
      <c r="B3644" t="s">
        <v>146</v>
      </c>
      <c r="C3644" t="s">
        <v>360</v>
      </c>
      <c r="D3644" t="s">
        <v>355</v>
      </c>
      <c r="E3644">
        <v>1817.4052381286999</v>
      </c>
      <c r="F3644">
        <v>215.08729028160701</v>
      </c>
      <c r="G3644">
        <v>30.299276264314901</v>
      </c>
      <c r="H3644">
        <v>47.116107957285699</v>
      </c>
      <c r="I3644">
        <v>22.706851571698699</v>
      </c>
      <c r="J3644">
        <v>2747.1048001743402</v>
      </c>
    </row>
    <row r="3645" spans="1:10">
      <c r="A3645" t="s">
        <v>330</v>
      </c>
      <c r="B3645" t="s">
        <v>146</v>
      </c>
      <c r="C3645" t="s">
        <v>360</v>
      </c>
      <c r="D3645" t="s">
        <v>356</v>
      </c>
      <c r="E3645">
        <v>1817.4052381286799</v>
      </c>
      <c r="F3645">
        <v>215.80956034222399</v>
      </c>
      <c r="G3645">
        <v>30.475541611818802</v>
      </c>
      <c r="H3645">
        <v>47.133410580263103</v>
      </c>
      <c r="I3645">
        <v>104.797630427973</v>
      </c>
      <c r="J3645">
        <v>3275.9520814596199</v>
      </c>
    </row>
    <row r="3646" spans="1:10">
      <c r="A3646" t="s">
        <v>330</v>
      </c>
      <c r="B3646" t="s">
        <v>147</v>
      </c>
      <c r="C3646" t="s">
        <v>359</v>
      </c>
      <c r="D3646" t="s">
        <v>355</v>
      </c>
      <c r="E3646">
        <v>1295.5259486260099</v>
      </c>
      <c r="F3646">
        <v>147.97057875590801</v>
      </c>
      <c r="G3646">
        <v>57.482142856839701</v>
      </c>
      <c r="H3646">
        <v>62.216593755948701</v>
      </c>
      <c r="I3646">
        <v>24.7022303634979</v>
      </c>
      <c r="J3646">
        <v>1236.4200545692199</v>
      </c>
    </row>
    <row r="3647" spans="1:10">
      <c r="A3647" t="s">
        <v>330</v>
      </c>
      <c r="B3647" t="s">
        <v>147</v>
      </c>
      <c r="C3647" t="s">
        <v>359</v>
      </c>
      <c r="D3647" t="s">
        <v>356</v>
      </c>
      <c r="E3647">
        <v>1295.52594862602</v>
      </c>
      <c r="F3647">
        <v>148.20379438591101</v>
      </c>
      <c r="G3647">
        <v>57.774370364323502</v>
      </c>
      <c r="H3647">
        <v>62.223722519795103</v>
      </c>
      <c r="I3647">
        <v>179.93888147397499</v>
      </c>
      <c r="J3647">
        <v>1600.89704648159</v>
      </c>
    </row>
    <row r="3648" spans="1:10">
      <c r="A3648" t="s">
        <v>330</v>
      </c>
      <c r="B3648" t="s">
        <v>147</v>
      </c>
      <c r="C3648" t="s">
        <v>360</v>
      </c>
      <c r="D3648" t="s">
        <v>355</v>
      </c>
      <c r="E3648">
        <v>1236.9497960710801</v>
      </c>
      <c r="F3648">
        <v>160.978785847019</v>
      </c>
      <c r="G3648">
        <v>20.569418002885701</v>
      </c>
      <c r="H3648">
        <v>35.3616408570537</v>
      </c>
      <c r="I3648">
        <v>10.5028264371019</v>
      </c>
      <c r="J3648">
        <v>974.13504587200305</v>
      </c>
    </row>
    <row r="3649" spans="1:10">
      <c r="A3649" t="s">
        <v>330</v>
      </c>
      <c r="B3649" t="s">
        <v>147</v>
      </c>
      <c r="C3649" t="s">
        <v>360</v>
      </c>
      <c r="D3649" t="s">
        <v>356</v>
      </c>
      <c r="E3649">
        <v>1236.9497960710801</v>
      </c>
      <c r="F3649">
        <v>161.42689950315699</v>
      </c>
      <c r="G3649">
        <v>20.6799046968322</v>
      </c>
      <c r="H3649">
        <v>35.368358028028403</v>
      </c>
      <c r="I3649">
        <v>64.264214284212997</v>
      </c>
      <c r="J3649">
        <v>1390.11239624678</v>
      </c>
    </row>
    <row r="3650" spans="1:10">
      <c r="A3650" t="s">
        <v>330</v>
      </c>
      <c r="B3650" t="s">
        <v>148</v>
      </c>
      <c r="C3650" t="s">
        <v>359</v>
      </c>
      <c r="D3650" t="s">
        <v>355</v>
      </c>
      <c r="E3650">
        <v>1885.47932878027</v>
      </c>
      <c r="F3650">
        <v>76.772289203473903</v>
      </c>
      <c r="G3650">
        <v>43.827277758093899</v>
      </c>
      <c r="H3650">
        <v>35.707757985047401</v>
      </c>
      <c r="I3650">
        <v>16.208970731694802</v>
      </c>
      <c r="J3650">
        <v>404.89685661818999</v>
      </c>
    </row>
    <row r="3651" spans="1:10">
      <c r="A3651" t="s">
        <v>330</v>
      </c>
      <c r="B3651" t="s">
        <v>148</v>
      </c>
      <c r="C3651" t="s">
        <v>359</v>
      </c>
      <c r="D3651" t="s">
        <v>356</v>
      </c>
      <c r="E3651">
        <v>1885.4793287802599</v>
      </c>
      <c r="F3651">
        <v>76.9006219014192</v>
      </c>
      <c r="G3651">
        <v>44.061470807294597</v>
      </c>
      <c r="H3651">
        <v>35.712812795071699</v>
      </c>
      <c r="I3651">
        <v>111.188763187896</v>
      </c>
      <c r="J3651">
        <v>588.08128096607004</v>
      </c>
    </row>
    <row r="3652" spans="1:10">
      <c r="A3652" t="s">
        <v>330</v>
      </c>
      <c r="B3652" t="s">
        <v>148</v>
      </c>
      <c r="C3652" t="s">
        <v>360</v>
      </c>
      <c r="D3652" t="s">
        <v>355</v>
      </c>
      <c r="E3652">
        <v>3131.1477717030398</v>
      </c>
      <c r="F3652">
        <v>130.741225600191</v>
      </c>
      <c r="G3652">
        <v>17.052940068487299</v>
      </c>
      <c r="H3652">
        <v>18.265550238038401</v>
      </c>
      <c r="I3652">
        <v>9.1495353513497601</v>
      </c>
      <c r="J3652">
        <v>597.02294560256905</v>
      </c>
    </row>
    <row r="3653" spans="1:10">
      <c r="A3653" t="s">
        <v>330</v>
      </c>
      <c r="B3653" t="s">
        <v>148</v>
      </c>
      <c r="C3653" t="s">
        <v>360</v>
      </c>
      <c r="D3653" t="s">
        <v>356</v>
      </c>
      <c r="E3653">
        <v>3131.1477717030298</v>
      </c>
      <c r="F3653">
        <v>131.09166131695801</v>
      </c>
      <c r="G3653">
        <v>17.147833853448098</v>
      </c>
      <c r="H3653">
        <v>18.270733854634301</v>
      </c>
      <c r="I3653">
        <v>41.4412759440836</v>
      </c>
      <c r="J3653">
        <v>937.79008320616401</v>
      </c>
    </row>
    <row r="3654" spans="1:10">
      <c r="A3654" t="s">
        <v>330</v>
      </c>
      <c r="B3654" t="s">
        <v>149</v>
      </c>
      <c r="C3654" t="s">
        <v>359</v>
      </c>
      <c r="D3654" t="s">
        <v>355</v>
      </c>
      <c r="E3654">
        <v>979.24742324987994</v>
      </c>
      <c r="F3654">
        <v>38.998562155404798</v>
      </c>
      <c r="G3654">
        <v>78.453072612080106</v>
      </c>
      <c r="H3654">
        <v>18.1634525873604</v>
      </c>
      <c r="I3654">
        <v>62.778625183594002</v>
      </c>
      <c r="J3654">
        <v>285.79073664322999</v>
      </c>
    </row>
    <row r="3655" spans="1:10">
      <c r="A3655" t="s">
        <v>330</v>
      </c>
      <c r="B3655" t="s">
        <v>149</v>
      </c>
      <c r="C3655" t="s">
        <v>359</v>
      </c>
      <c r="D3655" t="s">
        <v>356</v>
      </c>
      <c r="E3655">
        <v>979.24742324987199</v>
      </c>
      <c r="F3655">
        <v>39.120973476972203</v>
      </c>
      <c r="G3655">
        <v>78.650354374164095</v>
      </c>
      <c r="H3655">
        <v>18.169111298236199</v>
      </c>
      <c r="I3655">
        <v>157.594621366376</v>
      </c>
      <c r="J3655">
        <v>370.71091687779301</v>
      </c>
    </row>
    <row r="3656" spans="1:10">
      <c r="A3656" t="s">
        <v>330</v>
      </c>
      <c r="B3656" t="s">
        <v>149</v>
      </c>
      <c r="C3656" t="s">
        <v>360</v>
      </c>
      <c r="D3656" t="s">
        <v>355</v>
      </c>
      <c r="E3656">
        <v>2745.1279662932102</v>
      </c>
      <c r="F3656">
        <v>108.91871095290399</v>
      </c>
      <c r="G3656">
        <v>29.1421000125478</v>
      </c>
      <c r="H3656">
        <v>16.650628695511699</v>
      </c>
      <c r="I3656">
        <v>24.235800074420499</v>
      </c>
      <c r="J3656">
        <v>577.31627361372898</v>
      </c>
    </row>
    <row r="3657" spans="1:10">
      <c r="A3657" t="s">
        <v>330</v>
      </c>
      <c r="B3657" t="s">
        <v>149</v>
      </c>
      <c r="C3657" t="s">
        <v>360</v>
      </c>
      <c r="D3657" t="s">
        <v>356</v>
      </c>
      <c r="E3657">
        <v>2745.1279662931802</v>
      </c>
      <c r="F3657">
        <v>109.28399507198</v>
      </c>
      <c r="G3657">
        <v>29.2228366796698</v>
      </c>
      <c r="H3657">
        <v>16.656370584800602</v>
      </c>
      <c r="I3657">
        <v>57.779132459963002</v>
      </c>
      <c r="J3657">
        <v>860.95980912802202</v>
      </c>
    </row>
    <row r="3658" spans="1:10">
      <c r="A3658" t="s">
        <v>330</v>
      </c>
      <c r="B3658" t="s">
        <v>150</v>
      </c>
      <c r="C3658" t="s">
        <v>359</v>
      </c>
      <c r="D3658" t="s">
        <v>355</v>
      </c>
      <c r="E3658">
        <v>2027.8925438803101</v>
      </c>
      <c r="F3658">
        <v>88.549444190181603</v>
      </c>
      <c r="G3658">
        <v>54.907996636119897</v>
      </c>
      <c r="H3658">
        <v>28.145839744295401</v>
      </c>
      <c r="I3658">
        <v>28.875612060622</v>
      </c>
      <c r="J3658">
        <v>667.53084814726799</v>
      </c>
    </row>
    <row r="3659" spans="1:10">
      <c r="A3659" t="s">
        <v>330</v>
      </c>
      <c r="B3659" t="s">
        <v>150</v>
      </c>
      <c r="C3659" t="s">
        <v>359</v>
      </c>
      <c r="D3659" t="s">
        <v>356</v>
      </c>
      <c r="E3659">
        <v>2027.8925438802901</v>
      </c>
      <c r="F3659">
        <v>88.651665409015095</v>
      </c>
      <c r="G3659">
        <v>55.1121305032134</v>
      </c>
      <c r="H3659">
        <v>28.1517099023642</v>
      </c>
      <c r="I3659">
        <v>126.297228547548</v>
      </c>
      <c r="J3659">
        <v>897.46803628392001</v>
      </c>
    </row>
    <row r="3660" spans="1:10">
      <c r="A3660" t="s">
        <v>330</v>
      </c>
      <c r="B3660" t="s">
        <v>150</v>
      </c>
      <c r="C3660" t="s">
        <v>360</v>
      </c>
      <c r="D3660" t="s">
        <v>355</v>
      </c>
      <c r="E3660">
        <v>3753.3964165041498</v>
      </c>
      <c r="F3660">
        <v>146.41142127237799</v>
      </c>
      <c r="G3660">
        <v>20.8837478498514</v>
      </c>
      <c r="H3660">
        <v>15.9623980488029</v>
      </c>
      <c r="I3660">
        <v>13.5754603201962</v>
      </c>
      <c r="J3660">
        <v>701.33200252988502</v>
      </c>
    </row>
    <row r="3661" spans="1:10">
      <c r="A3661" t="s">
        <v>330</v>
      </c>
      <c r="B3661" t="s">
        <v>150</v>
      </c>
      <c r="C3661" t="s">
        <v>360</v>
      </c>
      <c r="D3661" t="s">
        <v>356</v>
      </c>
      <c r="E3661">
        <v>3753.3964165041298</v>
      </c>
      <c r="F3661">
        <v>146.78822950440801</v>
      </c>
      <c r="G3661">
        <v>20.951806042360001</v>
      </c>
      <c r="H3661">
        <v>15.966851440363399</v>
      </c>
      <c r="I3661">
        <v>46.538349716976597</v>
      </c>
      <c r="J3661">
        <v>1085.3160079357001</v>
      </c>
    </row>
    <row r="3662" spans="1:10">
      <c r="A3662" t="s">
        <v>330</v>
      </c>
      <c r="B3662" t="s">
        <v>151</v>
      </c>
      <c r="C3662" t="s">
        <v>359</v>
      </c>
      <c r="D3662" t="s">
        <v>355</v>
      </c>
      <c r="E3662">
        <v>2594.9264955366002</v>
      </c>
      <c r="F3662">
        <v>137.36415297118401</v>
      </c>
      <c r="G3662">
        <v>58.1765708288235</v>
      </c>
      <c r="H3662">
        <v>31.238198927832499</v>
      </c>
      <c r="I3662">
        <v>33.522876771084199</v>
      </c>
      <c r="J3662">
        <v>1258.24293722622</v>
      </c>
    </row>
    <row r="3663" spans="1:10">
      <c r="A3663" t="s">
        <v>330</v>
      </c>
      <c r="B3663" t="s">
        <v>151</v>
      </c>
      <c r="C3663" t="s">
        <v>359</v>
      </c>
      <c r="D3663" t="s">
        <v>356</v>
      </c>
      <c r="E3663">
        <v>2594.9264955365802</v>
      </c>
      <c r="F3663">
        <v>137.51619166925701</v>
      </c>
      <c r="G3663">
        <v>58.4007902545045</v>
      </c>
      <c r="H3663">
        <v>31.2440139981918</v>
      </c>
      <c r="I3663">
        <v>130.940041659016</v>
      </c>
      <c r="J3663">
        <v>1616.83481718752</v>
      </c>
    </row>
    <row r="3664" spans="1:10">
      <c r="A3664" t="s">
        <v>330</v>
      </c>
      <c r="B3664" t="s">
        <v>151</v>
      </c>
      <c r="C3664" t="s">
        <v>360</v>
      </c>
      <c r="D3664" t="s">
        <v>355</v>
      </c>
      <c r="E3664">
        <v>1917.5631695903401</v>
      </c>
      <c r="F3664">
        <v>142.611788778733</v>
      </c>
      <c r="G3664">
        <v>21.380802110386899</v>
      </c>
      <c r="H3664">
        <v>19.3642752527707</v>
      </c>
      <c r="I3664">
        <v>13.3647076212924</v>
      </c>
      <c r="J3664">
        <v>976.97219079698198</v>
      </c>
    </row>
    <row r="3665" spans="1:10">
      <c r="A3665" t="s">
        <v>330</v>
      </c>
      <c r="B3665" t="s">
        <v>151</v>
      </c>
      <c r="C3665" t="s">
        <v>360</v>
      </c>
      <c r="D3665" t="s">
        <v>356</v>
      </c>
      <c r="E3665">
        <v>1917.5631695903301</v>
      </c>
      <c r="F3665">
        <v>143.042132597744</v>
      </c>
      <c r="G3665">
        <v>21.468713295266198</v>
      </c>
      <c r="H3665">
        <v>19.369858433902799</v>
      </c>
      <c r="I3665">
        <v>47.491144781868996</v>
      </c>
      <c r="J3665">
        <v>1348.7769025743701</v>
      </c>
    </row>
    <row r="3666" spans="1:10">
      <c r="A3666" t="s">
        <v>330</v>
      </c>
      <c r="B3666" t="s">
        <v>152</v>
      </c>
      <c r="C3666" t="s">
        <v>359</v>
      </c>
      <c r="D3666" t="s">
        <v>355</v>
      </c>
      <c r="E3666">
        <v>1770.1793476344601</v>
      </c>
      <c r="F3666">
        <v>124.48350741791</v>
      </c>
      <c r="G3666">
        <v>55.298198047348997</v>
      </c>
      <c r="H3666">
        <v>24.378958265701101</v>
      </c>
      <c r="I3666">
        <v>35.664042783709</v>
      </c>
      <c r="J3666">
        <v>981.53390118374</v>
      </c>
    </row>
    <row r="3667" spans="1:10">
      <c r="A3667" t="s">
        <v>330</v>
      </c>
      <c r="B3667" t="s">
        <v>152</v>
      </c>
      <c r="C3667" t="s">
        <v>359</v>
      </c>
      <c r="D3667" t="s">
        <v>356</v>
      </c>
      <c r="E3667">
        <v>1770.1793476344601</v>
      </c>
      <c r="F3667">
        <v>124.66859121897301</v>
      </c>
      <c r="G3667">
        <v>55.496796872670899</v>
      </c>
      <c r="H3667">
        <v>24.384658255602801</v>
      </c>
      <c r="I3667">
        <v>120.586705591537</v>
      </c>
      <c r="J3667">
        <v>1287.2330481194699</v>
      </c>
    </row>
    <row r="3668" spans="1:10">
      <c r="A3668" t="s">
        <v>330</v>
      </c>
      <c r="B3668" t="s">
        <v>152</v>
      </c>
      <c r="C3668" t="s">
        <v>360</v>
      </c>
      <c r="D3668" t="s">
        <v>355</v>
      </c>
      <c r="E3668">
        <v>1270.1396027046001</v>
      </c>
      <c r="F3668">
        <v>135.69147042412899</v>
      </c>
      <c r="G3668">
        <v>19.361965870943099</v>
      </c>
      <c r="H3668">
        <v>17.740111622666099</v>
      </c>
      <c r="I3668">
        <v>13.8392585907021</v>
      </c>
      <c r="J3668">
        <v>769.65388743090898</v>
      </c>
    </row>
    <row r="3669" spans="1:10">
      <c r="A3669" t="s">
        <v>330</v>
      </c>
      <c r="B3669" t="s">
        <v>152</v>
      </c>
      <c r="C3669" t="s">
        <v>360</v>
      </c>
      <c r="D3669" t="s">
        <v>356</v>
      </c>
      <c r="E3669">
        <v>1270.1396027046001</v>
      </c>
      <c r="F3669">
        <v>136.047565677926</v>
      </c>
      <c r="G3669">
        <v>19.440914252280201</v>
      </c>
      <c r="H3669">
        <v>17.745729236672702</v>
      </c>
      <c r="I3669">
        <v>42.0408439559654</v>
      </c>
      <c r="J3669">
        <v>1120.1911881756801</v>
      </c>
    </row>
    <row r="3670" spans="1:10">
      <c r="A3670" t="s">
        <v>330</v>
      </c>
      <c r="B3670" t="s">
        <v>153</v>
      </c>
      <c r="C3670" t="s">
        <v>359</v>
      </c>
      <c r="D3670" t="s">
        <v>355</v>
      </c>
      <c r="E3670">
        <v>981.65385576330198</v>
      </c>
      <c r="F3670">
        <v>109.465146042811</v>
      </c>
      <c r="G3670">
        <v>49.971703051595398</v>
      </c>
      <c r="H3670">
        <v>36.474732350325603</v>
      </c>
      <c r="I3670">
        <v>30.362701396235298</v>
      </c>
      <c r="J3670">
        <v>1309.1325653526101</v>
      </c>
    </row>
    <row r="3671" spans="1:10">
      <c r="A3671" t="s">
        <v>330</v>
      </c>
      <c r="B3671" t="s">
        <v>153</v>
      </c>
      <c r="C3671" t="s">
        <v>359</v>
      </c>
      <c r="D3671" t="s">
        <v>356</v>
      </c>
      <c r="E3671">
        <v>981.65385576330505</v>
      </c>
      <c r="F3671">
        <v>109.63767677297101</v>
      </c>
      <c r="G3671">
        <v>50.190709234840398</v>
      </c>
      <c r="H3671">
        <v>36.480602489080397</v>
      </c>
      <c r="I3671">
        <v>112.59120223435799</v>
      </c>
      <c r="J3671">
        <v>1578.3586840975699</v>
      </c>
    </row>
    <row r="3672" spans="1:10">
      <c r="A3672" t="s">
        <v>330</v>
      </c>
      <c r="B3672" t="s">
        <v>153</v>
      </c>
      <c r="C3672" t="s">
        <v>360</v>
      </c>
      <c r="D3672" t="s">
        <v>355</v>
      </c>
      <c r="E3672">
        <v>1030.72634825726</v>
      </c>
      <c r="F3672">
        <v>138.70546283283301</v>
      </c>
      <c r="G3672">
        <v>21.568187928106202</v>
      </c>
      <c r="H3672">
        <v>19.823139453331201</v>
      </c>
      <c r="I3672">
        <v>21.203172278441599</v>
      </c>
      <c r="J3672">
        <v>986.54284743798496</v>
      </c>
    </row>
    <row r="3673" spans="1:10">
      <c r="A3673" t="s">
        <v>330</v>
      </c>
      <c r="B3673" t="s">
        <v>153</v>
      </c>
      <c r="C3673" t="s">
        <v>360</v>
      </c>
      <c r="D3673" t="s">
        <v>356</v>
      </c>
      <c r="E3673">
        <v>1030.72634825727</v>
      </c>
      <c r="F3673">
        <v>139.14255316152401</v>
      </c>
      <c r="G3673">
        <v>21.6675561810411</v>
      </c>
      <c r="H3673">
        <v>19.828307405237201</v>
      </c>
      <c r="I3673">
        <v>43.9274397519846</v>
      </c>
      <c r="J3673">
        <v>1342.0941398387399</v>
      </c>
    </row>
    <row r="3674" spans="1:10">
      <c r="A3674" t="s">
        <v>330</v>
      </c>
      <c r="B3674" t="s">
        <v>154</v>
      </c>
      <c r="C3674" t="s">
        <v>359</v>
      </c>
      <c r="D3674" t="s">
        <v>355</v>
      </c>
      <c r="E3674">
        <v>765.68785697983901</v>
      </c>
      <c r="F3674">
        <v>106.75326285297599</v>
      </c>
      <c r="G3674">
        <v>35.348562017116301</v>
      </c>
      <c r="H3674">
        <v>16.009192699884501</v>
      </c>
      <c r="I3674">
        <v>11.7191050335962</v>
      </c>
      <c r="J3674">
        <v>3609.5211661497101</v>
      </c>
    </row>
    <row r="3675" spans="1:10">
      <c r="A3675" t="s">
        <v>330</v>
      </c>
      <c r="B3675" t="s">
        <v>154</v>
      </c>
      <c r="C3675" t="s">
        <v>359</v>
      </c>
      <c r="D3675" t="s">
        <v>356</v>
      </c>
      <c r="E3675">
        <v>765.68785697983003</v>
      </c>
      <c r="F3675">
        <v>107.64589945175901</v>
      </c>
      <c r="G3675">
        <v>35.529395372112702</v>
      </c>
      <c r="H3675">
        <v>16.003789123789101</v>
      </c>
      <c r="I3675">
        <v>89.757616887176994</v>
      </c>
      <c r="J3675">
        <v>3744.7444529931499</v>
      </c>
    </row>
    <row r="3676" spans="1:10">
      <c r="A3676" t="s">
        <v>330</v>
      </c>
      <c r="B3676" t="s">
        <v>154</v>
      </c>
      <c r="C3676" t="s">
        <v>360</v>
      </c>
      <c r="D3676" t="s">
        <v>355</v>
      </c>
      <c r="E3676">
        <v>276.56371919690503</v>
      </c>
      <c r="F3676">
        <v>44.459270954984902</v>
      </c>
      <c r="G3676">
        <v>23.578747174257099</v>
      </c>
      <c r="H3676">
        <v>16.9835404083627</v>
      </c>
      <c r="I3676">
        <v>8.7209556537078896</v>
      </c>
      <c r="J3676">
        <v>1287.0839335259</v>
      </c>
    </row>
    <row r="3677" spans="1:10">
      <c r="A3677" t="s">
        <v>330</v>
      </c>
      <c r="B3677" t="s">
        <v>154</v>
      </c>
      <c r="C3677" t="s">
        <v>360</v>
      </c>
      <c r="D3677" t="s">
        <v>356</v>
      </c>
      <c r="E3677">
        <v>276.56371919690201</v>
      </c>
      <c r="F3677">
        <v>44.7348385229161</v>
      </c>
      <c r="G3677">
        <v>23.863033252524701</v>
      </c>
      <c r="H3677">
        <v>16.988177030056399</v>
      </c>
      <c r="I3677">
        <v>59.3449322187628</v>
      </c>
      <c r="J3677">
        <v>1332.3084699994699</v>
      </c>
    </row>
    <row r="3678" spans="1:10">
      <c r="A3678" t="s">
        <v>330</v>
      </c>
      <c r="B3678" t="s">
        <v>155</v>
      </c>
      <c r="C3678" t="s">
        <v>359</v>
      </c>
      <c r="D3678" t="s">
        <v>355</v>
      </c>
      <c r="E3678">
        <v>571.59388324177098</v>
      </c>
      <c r="F3678">
        <v>114.624048454023</v>
      </c>
      <c r="G3678">
        <v>28.460068341616399</v>
      </c>
      <c r="H3678">
        <v>35.885974883348602</v>
      </c>
      <c r="I3678">
        <v>8.7369893973414108</v>
      </c>
      <c r="J3678">
        <v>3329.0671853271701</v>
      </c>
    </row>
    <row r="3679" spans="1:10">
      <c r="A3679" t="s">
        <v>330</v>
      </c>
      <c r="B3679" t="s">
        <v>155</v>
      </c>
      <c r="C3679" t="s">
        <v>359</v>
      </c>
      <c r="D3679" t="s">
        <v>356</v>
      </c>
      <c r="E3679">
        <v>571.59388324178599</v>
      </c>
      <c r="F3679">
        <v>115.41963756886901</v>
      </c>
      <c r="G3679">
        <v>28.6537448590033</v>
      </c>
      <c r="H3679">
        <v>35.892323019736601</v>
      </c>
      <c r="I3679">
        <v>80.063714603105495</v>
      </c>
      <c r="J3679">
        <v>3539.42046649131</v>
      </c>
    </row>
    <row r="3680" spans="1:10">
      <c r="A3680" t="s">
        <v>330</v>
      </c>
      <c r="B3680" t="s">
        <v>155</v>
      </c>
      <c r="C3680" t="s">
        <v>360</v>
      </c>
      <c r="D3680" t="s">
        <v>355</v>
      </c>
      <c r="E3680">
        <v>207.55446760748501</v>
      </c>
      <c r="F3680">
        <v>45.655663039940002</v>
      </c>
      <c r="G3680">
        <v>21.874371790845</v>
      </c>
      <c r="H3680">
        <v>19.3561201344293</v>
      </c>
      <c r="I3680">
        <v>7.20689726065262</v>
      </c>
      <c r="J3680">
        <v>1170.0135728750699</v>
      </c>
    </row>
    <row r="3681" spans="1:10">
      <c r="A3681" t="s">
        <v>330</v>
      </c>
      <c r="B3681" t="s">
        <v>155</v>
      </c>
      <c r="C3681" t="s">
        <v>360</v>
      </c>
      <c r="D3681" t="s">
        <v>356</v>
      </c>
      <c r="E3681">
        <v>207.55446760748899</v>
      </c>
      <c r="F3681">
        <v>45.9274915285364</v>
      </c>
      <c r="G3681">
        <v>22.168376649035299</v>
      </c>
      <c r="H3681">
        <v>19.360947798766301</v>
      </c>
      <c r="I3681">
        <v>56.9820466884686</v>
      </c>
      <c r="J3681">
        <v>1252.5456106033901</v>
      </c>
    </row>
    <row r="3682" spans="1:10">
      <c r="A3682" t="s">
        <v>330</v>
      </c>
      <c r="B3682" t="s">
        <v>156</v>
      </c>
      <c r="C3682" t="s">
        <v>359</v>
      </c>
      <c r="D3682" t="s">
        <v>355</v>
      </c>
      <c r="E3682">
        <v>1297.1133282677999</v>
      </c>
      <c r="F3682">
        <v>114.66273536305999</v>
      </c>
      <c r="G3682">
        <v>26.435866206154099</v>
      </c>
      <c r="H3682">
        <v>14.7203153731762</v>
      </c>
      <c r="I3682">
        <v>9.1362504349003792</v>
      </c>
      <c r="J3682">
        <v>3589.3681224028001</v>
      </c>
    </row>
    <row r="3683" spans="1:10">
      <c r="A3683" t="s">
        <v>330</v>
      </c>
      <c r="B3683" t="s">
        <v>156</v>
      </c>
      <c r="C3683" t="s">
        <v>359</v>
      </c>
      <c r="D3683" t="s">
        <v>356</v>
      </c>
      <c r="E3683">
        <v>1297.1133282678099</v>
      </c>
      <c r="F3683">
        <v>115.52099037989601</v>
      </c>
      <c r="G3683">
        <v>26.5734132972763</v>
      </c>
      <c r="H3683">
        <v>14.7192825810521</v>
      </c>
      <c r="I3683">
        <v>77.635457967427001</v>
      </c>
      <c r="J3683">
        <v>3760.1338128058501</v>
      </c>
    </row>
    <row r="3684" spans="1:10">
      <c r="A3684" t="s">
        <v>330</v>
      </c>
      <c r="B3684" t="s">
        <v>156</v>
      </c>
      <c r="C3684" t="s">
        <v>360</v>
      </c>
      <c r="D3684" t="s">
        <v>355</v>
      </c>
      <c r="E3684">
        <v>504.09274570349203</v>
      </c>
      <c r="F3684">
        <v>47.350418286919897</v>
      </c>
      <c r="G3684">
        <v>16.684529967903199</v>
      </c>
      <c r="H3684">
        <v>13.5765347474499</v>
      </c>
      <c r="I3684">
        <v>8.8768817962387203</v>
      </c>
      <c r="J3684">
        <v>1277.1291909152801</v>
      </c>
    </row>
    <row r="3685" spans="1:10">
      <c r="A3685" t="s">
        <v>330</v>
      </c>
      <c r="B3685" t="s">
        <v>156</v>
      </c>
      <c r="C3685" t="s">
        <v>360</v>
      </c>
      <c r="D3685" t="s">
        <v>356</v>
      </c>
      <c r="E3685">
        <v>504.09274570349601</v>
      </c>
      <c r="F3685">
        <v>47.619947776424503</v>
      </c>
      <c r="G3685">
        <v>17.064278184544101</v>
      </c>
      <c r="H3685">
        <v>13.5763626227861</v>
      </c>
      <c r="I3685">
        <v>53.101841458793203</v>
      </c>
      <c r="J3685">
        <v>1340.00548846228</v>
      </c>
    </row>
    <row r="3686" spans="1:10">
      <c r="A3686" t="s">
        <v>330</v>
      </c>
      <c r="B3686" t="s">
        <v>157</v>
      </c>
      <c r="C3686" t="s">
        <v>359</v>
      </c>
      <c r="D3686" t="s">
        <v>355</v>
      </c>
      <c r="E3686">
        <v>1484.4271269035701</v>
      </c>
      <c r="F3686">
        <v>121.021250441677</v>
      </c>
      <c r="G3686">
        <v>13.148483589085901</v>
      </c>
      <c r="H3686">
        <v>36.111873174752297</v>
      </c>
      <c r="I3686">
        <v>24.795478537050901</v>
      </c>
      <c r="J3686">
        <v>3318.0210924338999</v>
      </c>
    </row>
    <row r="3687" spans="1:10">
      <c r="A3687" t="s">
        <v>330</v>
      </c>
      <c r="B3687" t="s">
        <v>157</v>
      </c>
      <c r="C3687" t="s">
        <v>359</v>
      </c>
      <c r="D3687" t="s">
        <v>356</v>
      </c>
      <c r="E3687">
        <v>1484.4271269035701</v>
      </c>
      <c r="F3687">
        <v>121.79151306496399</v>
      </c>
      <c r="G3687">
        <v>13.3036467351513</v>
      </c>
      <c r="H3687">
        <v>36.119583157599997</v>
      </c>
      <c r="I3687">
        <v>58.492909395110097</v>
      </c>
      <c r="J3687">
        <v>3547.6227911647802</v>
      </c>
    </row>
    <row r="3688" spans="1:10">
      <c r="A3688" t="s">
        <v>330</v>
      </c>
      <c r="B3688" t="s">
        <v>157</v>
      </c>
      <c r="C3688" t="s">
        <v>360</v>
      </c>
      <c r="D3688" t="s">
        <v>355</v>
      </c>
      <c r="E3688">
        <v>525.08701497478398</v>
      </c>
      <c r="F3688">
        <v>44.841499886316903</v>
      </c>
      <c r="G3688">
        <v>15.501512907201899</v>
      </c>
      <c r="H3688">
        <v>19.951817332968901</v>
      </c>
      <c r="I3688">
        <v>11.578058926941299</v>
      </c>
      <c r="J3688">
        <v>1169.2001708389701</v>
      </c>
    </row>
    <row r="3689" spans="1:10">
      <c r="A3689" t="s">
        <v>330</v>
      </c>
      <c r="B3689" t="s">
        <v>157</v>
      </c>
      <c r="C3689" t="s">
        <v>360</v>
      </c>
      <c r="D3689" t="s">
        <v>356</v>
      </c>
      <c r="E3689">
        <v>525.08701497478398</v>
      </c>
      <c r="F3689">
        <v>45.107094254653298</v>
      </c>
      <c r="G3689">
        <v>15.9150503329945</v>
      </c>
      <c r="H3689">
        <v>19.951814996565599</v>
      </c>
      <c r="I3689">
        <v>51.137512697520997</v>
      </c>
      <c r="J3689">
        <v>1253.05246512748</v>
      </c>
    </row>
    <row r="3690" spans="1:10">
      <c r="A3690" t="s">
        <v>330</v>
      </c>
      <c r="B3690" t="s">
        <v>158</v>
      </c>
      <c r="C3690" t="s">
        <v>359</v>
      </c>
      <c r="D3690" t="s">
        <v>355</v>
      </c>
      <c r="E3690">
        <v>12601.851417698599</v>
      </c>
      <c r="F3690">
        <v>2604.5370783091198</v>
      </c>
      <c r="G3690">
        <v>2342.9563859743698</v>
      </c>
      <c r="H3690">
        <v>8079.2948062495798</v>
      </c>
      <c r="I3690">
        <v>75065.172233819903</v>
      </c>
      <c r="J3690">
        <v>94704.224357093801</v>
      </c>
    </row>
    <row r="3691" spans="1:10">
      <c r="A3691" t="s">
        <v>330</v>
      </c>
      <c r="B3691" t="s">
        <v>158</v>
      </c>
      <c r="C3691" t="s">
        <v>359</v>
      </c>
      <c r="D3691" t="s">
        <v>356</v>
      </c>
      <c r="E3691">
        <v>12601.851417699099</v>
      </c>
      <c r="F3691">
        <v>2606.0540757881199</v>
      </c>
      <c r="G3691">
        <v>2348.0811009244899</v>
      </c>
      <c r="H3691">
        <v>8079.4088368201401</v>
      </c>
      <c r="I3691">
        <v>80068.571131041201</v>
      </c>
      <c r="J3691">
        <v>99767.674438195594</v>
      </c>
    </row>
    <row r="3692" spans="1:10">
      <c r="A3692" t="s">
        <v>330</v>
      </c>
      <c r="B3692" t="s">
        <v>158</v>
      </c>
      <c r="C3692" t="s">
        <v>360</v>
      </c>
      <c r="D3692" t="s">
        <v>355</v>
      </c>
      <c r="E3692">
        <v>8836.20023335927</v>
      </c>
      <c r="F3692">
        <v>4333.0756679288797</v>
      </c>
      <c r="G3692">
        <v>1208.48214650056</v>
      </c>
      <c r="H3692">
        <v>7865.2471891031701</v>
      </c>
      <c r="I3692">
        <v>30476.1505131228</v>
      </c>
      <c r="J3692">
        <v>120724.741020145</v>
      </c>
    </row>
    <row r="3693" spans="1:10">
      <c r="A3693" t="s">
        <v>330</v>
      </c>
      <c r="B3693" t="s">
        <v>158</v>
      </c>
      <c r="C3693" t="s">
        <v>360</v>
      </c>
      <c r="D3693" t="s">
        <v>356</v>
      </c>
      <c r="E3693">
        <v>8836.2002333590608</v>
      </c>
      <c r="F3693">
        <v>4337.5512537582599</v>
      </c>
      <c r="G3693">
        <v>1210.5548031513999</v>
      </c>
      <c r="H3693">
        <v>7865.5772921525604</v>
      </c>
      <c r="I3693">
        <v>33183.927210677903</v>
      </c>
      <c r="J3693">
        <v>130535.202924639</v>
      </c>
    </row>
    <row r="3694" spans="1:10">
      <c r="A3694" t="s">
        <v>330</v>
      </c>
      <c r="B3694" t="s">
        <v>159</v>
      </c>
      <c r="C3694" t="s">
        <v>359</v>
      </c>
      <c r="D3694" t="s">
        <v>355</v>
      </c>
      <c r="E3694">
        <v>4305.9353093228901</v>
      </c>
      <c r="F3694">
        <v>761.06604091595295</v>
      </c>
      <c r="G3694">
        <v>397.83640299393801</v>
      </c>
      <c r="H3694">
        <v>1198.3725350469999</v>
      </c>
      <c r="I3694">
        <v>8934.5453393555108</v>
      </c>
      <c r="J3694">
        <v>29180.011764923998</v>
      </c>
    </row>
    <row r="3695" spans="1:10">
      <c r="A3695" t="s">
        <v>330</v>
      </c>
      <c r="B3695" t="s">
        <v>159</v>
      </c>
      <c r="C3695" t="s">
        <v>359</v>
      </c>
      <c r="D3695" t="s">
        <v>356</v>
      </c>
      <c r="E3695">
        <v>4305.9353093228901</v>
      </c>
      <c r="F3695">
        <v>761.55866251989698</v>
      </c>
      <c r="G3695">
        <v>399.71633465560802</v>
      </c>
      <c r="H3695">
        <v>1198.6472625685501</v>
      </c>
      <c r="I3695">
        <v>9835.2219154108698</v>
      </c>
      <c r="J3695">
        <v>30753.481267809198</v>
      </c>
    </row>
    <row r="3696" spans="1:10">
      <c r="A3696" t="s">
        <v>330</v>
      </c>
      <c r="B3696" t="s">
        <v>159</v>
      </c>
      <c r="C3696" t="s">
        <v>360</v>
      </c>
      <c r="D3696" t="s">
        <v>355</v>
      </c>
      <c r="E3696">
        <v>1573.31113096227</v>
      </c>
      <c r="F3696">
        <v>1288.5471891874599</v>
      </c>
      <c r="G3696">
        <v>165.94098830141999</v>
      </c>
      <c r="H3696">
        <v>1587.65527844095</v>
      </c>
      <c r="I3696">
        <v>3699.5030089942502</v>
      </c>
      <c r="J3696">
        <v>30170.991420512699</v>
      </c>
    </row>
    <row r="3697" spans="1:10">
      <c r="A3697" t="s">
        <v>330</v>
      </c>
      <c r="B3697" t="s">
        <v>159</v>
      </c>
      <c r="C3697" t="s">
        <v>360</v>
      </c>
      <c r="D3697" t="s">
        <v>356</v>
      </c>
      <c r="E3697">
        <v>1573.31113096228</v>
      </c>
      <c r="F3697">
        <v>1290.4312538020599</v>
      </c>
      <c r="G3697">
        <v>166.38018797220801</v>
      </c>
      <c r="H3697">
        <v>1587.81028780821</v>
      </c>
      <c r="I3697">
        <v>4075.6334275153299</v>
      </c>
      <c r="J3697">
        <v>33127.4563398717</v>
      </c>
    </row>
    <row r="3698" spans="1:10">
      <c r="A3698" t="s">
        <v>330</v>
      </c>
      <c r="B3698" t="s">
        <v>160</v>
      </c>
      <c r="C3698" t="s">
        <v>359</v>
      </c>
      <c r="D3698" t="s">
        <v>355</v>
      </c>
      <c r="E3698">
        <v>10212.2088128463</v>
      </c>
      <c r="F3698">
        <v>1440.8643593301199</v>
      </c>
      <c r="G3698">
        <v>1097.71061295556</v>
      </c>
      <c r="H3698">
        <v>4188.8765878323802</v>
      </c>
      <c r="I3698">
        <v>23952.730640063</v>
      </c>
      <c r="J3698">
        <v>53053.599218790201</v>
      </c>
    </row>
    <row r="3699" spans="1:10">
      <c r="A3699" t="s">
        <v>330</v>
      </c>
      <c r="B3699" t="s">
        <v>160</v>
      </c>
      <c r="C3699" t="s">
        <v>359</v>
      </c>
      <c r="D3699" t="s">
        <v>356</v>
      </c>
      <c r="E3699">
        <v>10212.2088128463</v>
      </c>
      <c r="F3699">
        <v>1441.6331916648601</v>
      </c>
      <c r="G3699">
        <v>1100.58120045596</v>
      </c>
      <c r="H3699">
        <v>4188.9125486287303</v>
      </c>
      <c r="I3699">
        <v>26508.0325194004</v>
      </c>
      <c r="J3699">
        <v>55878.902564015603</v>
      </c>
    </row>
    <row r="3700" spans="1:10">
      <c r="A3700" t="s">
        <v>330</v>
      </c>
      <c r="B3700" t="s">
        <v>160</v>
      </c>
      <c r="C3700" t="s">
        <v>360</v>
      </c>
      <c r="D3700" t="s">
        <v>355</v>
      </c>
      <c r="E3700">
        <v>7127.81538712151</v>
      </c>
      <c r="F3700">
        <v>3124.1084674789299</v>
      </c>
      <c r="G3700">
        <v>1148.6477222245101</v>
      </c>
      <c r="H3700">
        <v>6573.0286522522501</v>
      </c>
      <c r="I3700">
        <v>30504.773108979101</v>
      </c>
      <c r="J3700">
        <v>84010.432975143602</v>
      </c>
    </row>
    <row r="3701" spans="1:10">
      <c r="A3701" t="s">
        <v>330</v>
      </c>
      <c r="B3701" t="s">
        <v>160</v>
      </c>
      <c r="C3701" t="s">
        <v>360</v>
      </c>
      <c r="D3701" t="s">
        <v>356</v>
      </c>
      <c r="E3701">
        <v>7127.81538712154</v>
      </c>
      <c r="F3701">
        <v>3126.84828042037</v>
      </c>
      <c r="G3701">
        <v>1149.68629753241</v>
      </c>
      <c r="H3701">
        <v>6573.5594231696496</v>
      </c>
      <c r="I3701">
        <v>33194.497789927002</v>
      </c>
      <c r="J3701">
        <v>91251.284909889</v>
      </c>
    </row>
    <row r="3702" spans="1:10">
      <c r="A3702" t="s">
        <v>331</v>
      </c>
      <c r="B3702" t="s">
        <v>412</v>
      </c>
      <c r="C3702" t="s">
        <v>359</v>
      </c>
      <c r="D3702" t="s">
        <v>355</v>
      </c>
      <c r="E3702">
        <v>72.4705898279461</v>
      </c>
      <c r="F3702">
        <v>1.30240908072303</v>
      </c>
      <c r="G3702">
        <v>4.1432602681563599</v>
      </c>
      <c r="H3702">
        <v>1.4884882652678599</v>
      </c>
      <c r="I3702">
        <v>2.04062493680479</v>
      </c>
      <c r="J3702">
        <v>24.945775410414399</v>
      </c>
    </row>
    <row r="3703" spans="1:10">
      <c r="A3703" t="s">
        <v>331</v>
      </c>
      <c r="B3703" t="s">
        <v>412</v>
      </c>
      <c r="C3703" t="s">
        <v>359</v>
      </c>
      <c r="D3703" t="s">
        <v>356</v>
      </c>
      <c r="E3703">
        <v>72.4705898279461</v>
      </c>
      <c r="F3703">
        <v>1.30240908072303</v>
      </c>
      <c r="G3703">
        <v>4.1432602681563599</v>
      </c>
      <c r="H3703">
        <v>1.4884882652678599</v>
      </c>
      <c r="I3703">
        <v>9.6108291477038801</v>
      </c>
      <c r="J3703">
        <v>28.1295976405112</v>
      </c>
    </row>
    <row r="3704" spans="1:10">
      <c r="A3704" t="s">
        <v>331</v>
      </c>
      <c r="B3704" t="s">
        <v>412</v>
      </c>
      <c r="C3704" t="s">
        <v>360</v>
      </c>
      <c r="D3704" t="s">
        <v>355</v>
      </c>
      <c r="E3704">
        <v>48.019906497627503</v>
      </c>
      <c r="F3704">
        <v>0.480336634399396</v>
      </c>
      <c r="G3704">
        <v>2.7483307541959001</v>
      </c>
      <c r="H3704">
        <v>0.83434973697812698</v>
      </c>
      <c r="I3704">
        <v>1.42333360648688</v>
      </c>
      <c r="J3704">
        <v>9.8578337752354201</v>
      </c>
    </row>
    <row r="3705" spans="1:10">
      <c r="A3705" t="s">
        <v>331</v>
      </c>
      <c r="B3705" t="s">
        <v>412</v>
      </c>
      <c r="C3705" t="s">
        <v>360</v>
      </c>
      <c r="D3705" t="s">
        <v>356</v>
      </c>
      <c r="E3705">
        <v>48.019906497627503</v>
      </c>
      <c r="F3705">
        <v>0.480336634399396</v>
      </c>
      <c r="G3705">
        <v>2.7483307541959001</v>
      </c>
      <c r="H3705">
        <v>0.83434973697812698</v>
      </c>
      <c r="I3705">
        <v>6.3158769679627396</v>
      </c>
      <c r="J3705">
        <v>10.8792739609201</v>
      </c>
    </row>
    <row r="3706" spans="1:10">
      <c r="A3706" t="s">
        <v>331</v>
      </c>
      <c r="B3706" t="s">
        <v>413</v>
      </c>
      <c r="C3706" t="s">
        <v>359</v>
      </c>
      <c r="D3706" t="s">
        <v>355</v>
      </c>
      <c r="E3706">
        <v>103.849087244679</v>
      </c>
      <c r="F3706">
        <v>21.326040354687301</v>
      </c>
      <c r="G3706">
        <v>7.0671812123400004</v>
      </c>
      <c r="H3706">
        <v>6.1343858432169096</v>
      </c>
      <c r="I3706">
        <v>6.5204572298225898</v>
      </c>
      <c r="J3706">
        <v>5.2542341059578304</v>
      </c>
    </row>
    <row r="3707" spans="1:10">
      <c r="A3707" t="s">
        <v>331</v>
      </c>
      <c r="B3707" t="s">
        <v>413</v>
      </c>
      <c r="C3707" t="s">
        <v>359</v>
      </c>
      <c r="D3707" t="s">
        <v>356</v>
      </c>
      <c r="E3707">
        <v>103.849087244679</v>
      </c>
      <c r="F3707">
        <v>21.326040354687301</v>
      </c>
      <c r="G3707">
        <v>7.0671812123400004</v>
      </c>
      <c r="H3707">
        <v>6.1343858432169096</v>
      </c>
      <c r="I3707">
        <v>13.2693726998292</v>
      </c>
      <c r="J3707">
        <v>59.318511867522702</v>
      </c>
    </row>
    <row r="3708" spans="1:10">
      <c r="A3708" t="s">
        <v>331</v>
      </c>
      <c r="B3708" t="s">
        <v>413</v>
      </c>
      <c r="C3708" t="s">
        <v>360</v>
      </c>
      <c r="D3708" t="s">
        <v>355</v>
      </c>
      <c r="E3708">
        <v>91.427906164065703</v>
      </c>
      <c r="F3708">
        <v>8.9210778044928496</v>
      </c>
      <c r="G3708">
        <v>6.7177408962055001</v>
      </c>
      <c r="H3708">
        <v>2.6563088811895401</v>
      </c>
      <c r="I3708">
        <v>6.1420263832950104</v>
      </c>
      <c r="J3708">
        <v>5.5589304588140704</v>
      </c>
    </row>
    <row r="3709" spans="1:10">
      <c r="A3709" t="s">
        <v>331</v>
      </c>
      <c r="B3709" t="s">
        <v>413</v>
      </c>
      <c r="C3709" t="s">
        <v>360</v>
      </c>
      <c r="D3709" t="s">
        <v>356</v>
      </c>
      <c r="E3709">
        <v>91.427906164065703</v>
      </c>
      <c r="F3709">
        <v>8.9210778044928496</v>
      </c>
      <c r="G3709">
        <v>6.7177408962055001</v>
      </c>
      <c r="H3709">
        <v>2.6563088811895401</v>
      </c>
      <c r="I3709">
        <v>12.669616288649699</v>
      </c>
      <c r="J3709">
        <v>23.4023999593574</v>
      </c>
    </row>
    <row r="3710" spans="1:10">
      <c r="A3710" t="s">
        <v>331</v>
      </c>
      <c r="B3710" t="s">
        <v>414</v>
      </c>
      <c r="C3710" t="s">
        <v>359</v>
      </c>
      <c r="D3710" t="s">
        <v>355</v>
      </c>
      <c r="E3710">
        <v>32.941387178194198</v>
      </c>
      <c r="F3710">
        <v>13.96717496646</v>
      </c>
      <c r="G3710">
        <v>2.3566427593727499</v>
      </c>
      <c r="H3710">
        <v>7.9827940024600998</v>
      </c>
      <c r="I3710">
        <v>3.1550026108695399</v>
      </c>
      <c r="J3710">
        <v>47.052548262559498</v>
      </c>
    </row>
    <row r="3711" spans="1:10">
      <c r="A3711" t="s">
        <v>331</v>
      </c>
      <c r="B3711" t="s">
        <v>414</v>
      </c>
      <c r="C3711" t="s">
        <v>359</v>
      </c>
      <c r="D3711" t="s">
        <v>356</v>
      </c>
      <c r="E3711">
        <v>32.941387178194198</v>
      </c>
      <c r="F3711">
        <v>13.96717496646</v>
      </c>
      <c r="G3711">
        <v>2.3566427593727499</v>
      </c>
      <c r="H3711">
        <v>7.9827940024600998</v>
      </c>
      <c r="I3711">
        <v>3.6182784022244898</v>
      </c>
      <c r="J3711">
        <v>8.2285755720060898</v>
      </c>
    </row>
    <row r="3712" spans="1:10">
      <c r="A3712" t="s">
        <v>331</v>
      </c>
      <c r="B3712" t="s">
        <v>414</v>
      </c>
      <c r="C3712" t="s">
        <v>360</v>
      </c>
      <c r="D3712" t="s">
        <v>355</v>
      </c>
      <c r="E3712">
        <v>56.560511015800998</v>
      </c>
      <c r="F3712">
        <v>5.7684005796686604</v>
      </c>
      <c r="G3712">
        <v>4.8261074866152196</v>
      </c>
      <c r="H3712">
        <v>3.1644225142839999</v>
      </c>
      <c r="I3712">
        <v>6.7250787781330201</v>
      </c>
      <c r="J3712">
        <v>18.790995127179301</v>
      </c>
    </row>
    <row r="3713" spans="1:10">
      <c r="A3713" t="s">
        <v>331</v>
      </c>
      <c r="B3713" t="s">
        <v>414</v>
      </c>
      <c r="C3713" t="s">
        <v>360</v>
      </c>
      <c r="D3713" t="s">
        <v>356</v>
      </c>
      <c r="E3713">
        <v>56.560511015800998</v>
      </c>
      <c r="F3713">
        <v>5.7684005796686604</v>
      </c>
      <c r="G3713">
        <v>4.8261074866152196</v>
      </c>
      <c r="H3713">
        <v>3.1644225142839999</v>
      </c>
      <c r="I3713">
        <v>6.8029676275751303</v>
      </c>
      <c r="J3713">
        <v>3.1084018875539501</v>
      </c>
    </row>
    <row r="3714" spans="1:10">
      <c r="A3714" t="s">
        <v>331</v>
      </c>
      <c r="B3714" t="s">
        <v>415</v>
      </c>
      <c r="C3714" t="s">
        <v>359</v>
      </c>
      <c r="D3714" t="s">
        <v>355</v>
      </c>
      <c r="E3714">
        <v>28.400730897835299</v>
      </c>
      <c r="F3714">
        <v>17.084289133436801</v>
      </c>
      <c r="G3714">
        <v>5.38640419732514</v>
      </c>
      <c r="H3714">
        <v>4.6512030457354196</v>
      </c>
      <c r="I3714">
        <v>3.3943647022729801</v>
      </c>
      <c r="J3714">
        <v>37.123644779398397</v>
      </c>
    </row>
    <row r="3715" spans="1:10">
      <c r="A3715" t="s">
        <v>331</v>
      </c>
      <c r="B3715" t="s">
        <v>415</v>
      </c>
      <c r="C3715" t="s">
        <v>359</v>
      </c>
      <c r="D3715" t="s">
        <v>356</v>
      </c>
      <c r="E3715">
        <v>37.041547491686003</v>
      </c>
      <c r="F3715">
        <v>0.83791624071929405</v>
      </c>
      <c r="G3715">
        <v>1.94044530595187</v>
      </c>
      <c r="H3715">
        <v>6.9709101114518299</v>
      </c>
      <c r="I3715">
        <v>0.36337280346455197</v>
      </c>
      <c r="J3715">
        <v>22.482655932054399</v>
      </c>
    </row>
    <row r="3716" spans="1:10">
      <c r="A3716" t="s">
        <v>331</v>
      </c>
      <c r="B3716" t="s">
        <v>415</v>
      </c>
      <c r="C3716" t="s">
        <v>360</v>
      </c>
      <c r="D3716" t="s">
        <v>355</v>
      </c>
      <c r="E3716">
        <v>69.804300180401896</v>
      </c>
      <c r="F3716">
        <v>6.78871406214905</v>
      </c>
      <c r="G3716">
        <v>13.0675139021543</v>
      </c>
      <c r="H3716">
        <v>2.0997012774116302</v>
      </c>
      <c r="I3716">
        <v>7.8164411740266502</v>
      </c>
      <c r="J3716">
        <v>14.586228312940801</v>
      </c>
    </row>
    <row r="3717" spans="1:10">
      <c r="A3717" t="s">
        <v>331</v>
      </c>
      <c r="B3717" t="s">
        <v>415</v>
      </c>
      <c r="C3717" t="s">
        <v>360</v>
      </c>
      <c r="D3717" t="s">
        <v>356</v>
      </c>
      <c r="E3717">
        <v>89.811487803113195</v>
      </c>
      <c r="F3717">
        <v>0.47153616911236801</v>
      </c>
      <c r="G3717">
        <v>5.23768944328451</v>
      </c>
      <c r="H3717">
        <v>2.9856369593292502</v>
      </c>
      <c r="I3717">
        <v>0.76476881523878903</v>
      </c>
      <c r="J3717">
        <v>8.7568383579091797</v>
      </c>
    </row>
    <row r="3718" spans="1:10">
      <c r="A3718" t="s">
        <v>331</v>
      </c>
      <c r="B3718" t="s">
        <v>416</v>
      </c>
      <c r="C3718" t="s">
        <v>359</v>
      </c>
      <c r="D3718" t="s">
        <v>355</v>
      </c>
      <c r="E3718">
        <v>59.0208725145621</v>
      </c>
      <c r="F3718">
        <v>18.652209655732499</v>
      </c>
      <c r="G3718">
        <v>10.680798358332</v>
      </c>
      <c r="H3718">
        <v>1.4659536495232399</v>
      </c>
      <c r="I3718">
        <v>2.8060136343456601</v>
      </c>
      <c r="J3718">
        <v>24.198519943191901</v>
      </c>
    </row>
    <row r="3719" spans="1:10">
      <c r="A3719" t="s">
        <v>331</v>
      </c>
      <c r="B3719" t="s">
        <v>416</v>
      </c>
      <c r="C3719" t="s">
        <v>359</v>
      </c>
      <c r="D3719" t="s">
        <v>356</v>
      </c>
      <c r="E3719">
        <v>76.995532483509095</v>
      </c>
      <c r="F3719">
        <v>7.5184535890099102</v>
      </c>
      <c r="G3719">
        <v>3.49327929951522</v>
      </c>
      <c r="H3719">
        <v>4.6859526097754403</v>
      </c>
      <c r="I3719">
        <v>2.4532164863201298</v>
      </c>
      <c r="J3719">
        <v>24.6076349395709</v>
      </c>
    </row>
    <row r="3720" spans="1:10">
      <c r="A3720" t="s">
        <v>331</v>
      </c>
      <c r="B3720" t="s">
        <v>416</v>
      </c>
      <c r="C3720" t="s">
        <v>360</v>
      </c>
      <c r="D3720" t="s">
        <v>355</v>
      </c>
      <c r="E3720">
        <v>85.0192238937274</v>
      </c>
      <c r="F3720">
        <v>7.4716577589985196</v>
      </c>
      <c r="G3720">
        <v>15.3629564921849</v>
      </c>
      <c r="H3720">
        <v>0.51670681438591004</v>
      </c>
      <c r="I3720">
        <v>4.2015132756774296</v>
      </c>
      <c r="J3720">
        <v>9.4661535705947006</v>
      </c>
    </row>
    <row r="3721" spans="1:10">
      <c r="A3721" t="s">
        <v>331</v>
      </c>
      <c r="B3721" t="s">
        <v>416</v>
      </c>
      <c r="C3721" t="s">
        <v>360</v>
      </c>
      <c r="D3721" t="s">
        <v>356</v>
      </c>
      <c r="E3721">
        <v>108.54633129244399</v>
      </c>
      <c r="F3721">
        <v>3.17230427742017</v>
      </c>
      <c r="G3721">
        <v>5.5391601085931201</v>
      </c>
      <c r="H3721">
        <v>1.81068196780714</v>
      </c>
      <c r="I3721">
        <v>4.3267043339007598</v>
      </c>
      <c r="J3721">
        <v>9.7460342849056207</v>
      </c>
    </row>
    <row r="3722" spans="1:10">
      <c r="A3722" t="s">
        <v>331</v>
      </c>
      <c r="B3722" t="s">
        <v>417</v>
      </c>
      <c r="C3722" t="s">
        <v>359</v>
      </c>
      <c r="D3722" t="s">
        <v>355</v>
      </c>
      <c r="E3722">
        <v>60.569253170847396</v>
      </c>
      <c r="F3722">
        <v>2.3224739861029202</v>
      </c>
      <c r="G3722">
        <v>8.5950393929151208</v>
      </c>
      <c r="H3722">
        <v>5.1060490599444197</v>
      </c>
      <c r="I3722">
        <v>9.8003812089984805</v>
      </c>
      <c r="J3722">
        <v>22.680115296263502</v>
      </c>
    </row>
    <row r="3723" spans="1:10">
      <c r="A3723" t="s">
        <v>331</v>
      </c>
      <c r="B3723" t="s">
        <v>417</v>
      </c>
      <c r="C3723" t="s">
        <v>359</v>
      </c>
      <c r="D3723" t="s">
        <v>356</v>
      </c>
      <c r="E3723">
        <v>60.569253170847396</v>
      </c>
      <c r="F3723">
        <v>2.3224739861029202</v>
      </c>
      <c r="G3723">
        <v>8.5950393929151208</v>
      </c>
      <c r="H3723">
        <v>5.1060490599444197</v>
      </c>
      <c r="I3723">
        <v>14.2712994434288</v>
      </c>
      <c r="J3723">
        <v>28.890581599208701</v>
      </c>
    </row>
    <row r="3724" spans="1:10">
      <c r="A3724" t="s">
        <v>331</v>
      </c>
      <c r="B3724" t="s">
        <v>417</v>
      </c>
      <c r="C3724" t="s">
        <v>360</v>
      </c>
      <c r="D3724" t="s">
        <v>355</v>
      </c>
      <c r="E3724">
        <v>63.625213101960597</v>
      </c>
      <c r="F3724">
        <v>1.1219542192171801</v>
      </c>
      <c r="G3724">
        <v>9.7171769161918906</v>
      </c>
      <c r="H3724">
        <v>2.2107630689213602</v>
      </c>
      <c r="I3724">
        <v>11.6114276148635</v>
      </c>
      <c r="J3724">
        <v>8.8011410911302494</v>
      </c>
    </row>
    <row r="3725" spans="1:10">
      <c r="A3725" t="s">
        <v>331</v>
      </c>
      <c r="B3725" t="s">
        <v>417</v>
      </c>
      <c r="C3725" t="s">
        <v>360</v>
      </c>
      <c r="D3725" t="s">
        <v>356</v>
      </c>
      <c r="E3725">
        <v>63.625213101960597</v>
      </c>
      <c r="F3725">
        <v>1.1219542192171801</v>
      </c>
      <c r="G3725">
        <v>9.7171769161918906</v>
      </c>
      <c r="H3725">
        <v>2.2107630689213602</v>
      </c>
      <c r="I3725">
        <v>15.607594605051499</v>
      </c>
      <c r="J3725">
        <v>11.530120156460001</v>
      </c>
    </row>
    <row r="3726" spans="1:10">
      <c r="A3726" t="s">
        <v>331</v>
      </c>
      <c r="B3726" t="s">
        <v>418</v>
      </c>
      <c r="C3726" t="s">
        <v>359</v>
      </c>
      <c r="D3726" t="s">
        <v>355</v>
      </c>
      <c r="E3726">
        <v>67.406458318794293</v>
      </c>
      <c r="F3726">
        <v>1.51147977983875</v>
      </c>
      <c r="G3726">
        <v>3.7459827476443102</v>
      </c>
      <c r="H3726">
        <v>1.4884882652678599</v>
      </c>
      <c r="I3726">
        <v>1.6268297342501401</v>
      </c>
      <c r="J3726">
        <v>24.8665751705059</v>
      </c>
    </row>
    <row r="3727" spans="1:10">
      <c r="A3727" t="s">
        <v>331</v>
      </c>
      <c r="B3727" t="s">
        <v>418</v>
      </c>
      <c r="C3727" t="s">
        <v>359</v>
      </c>
      <c r="D3727" t="s">
        <v>356</v>
      </c>
      <c r="E3727">
        <v>67.406458318794293</v>
      </c>
      <c r="F3727">
        <v>1.51147977983875</v>
      </c>
      <c r="G3727">
        <v>3.7459827476443102</v>
      </c>
      <c r="H3727">
        <v>1.4884882652678599</v>
      </c>
      <c r="I3727">
        <v>8.9206500851831105</v>
      </c>
      <c r="J3727">
        <v>28.585371833877399</v>
      </c>
    </row>
    <row r="3728" spans="1:10">
      <c r="A3728" t="s">
        <v>331</v>
      </c>
      <c r="B3728" t="s">
        <v>418</v>
      </c>
      <c r="C3728" t="s">
        <v>360</v>
      </c>
      <c r="D3728" t="s">
        <v>355</v>
      </c>
      <c r="E3728">
        <v>52.572035316828902</v>
      </c>
      <c r="F3728">
        <v>1.0469064835469399</v>
      </c>
      <c r="G3728">
        <v>2.9253498021734701</v>
      </c>
      <c r="H3728">
        <v>0.83434973697812698</v>
      </c>
      <c r="I3728">
        <v>1.44865765690447</v>
      </c>
      <c r="J3728">
        <v>9.9177851864223197</v>
      </c>
    </row>
    <row r="3729" spans="1:10">
      <c r="A3729" t="s">
        <v>331</v>
      </c>
      <c r="B3729" t="s">
        <v>418</v>
      </c>
      <c r="C3729" t="s">
        <v>360</v>
      </c>
      <c r="D3729" t="s">
        <v>356</v>
      </c>
      <c r="E3729">
        <v>52.572035316828902</v>
      </c>
      <c r="F3729">
        <v>1.0469064835469399</v>
      </c>
      <c r="G3729">
        <v>2.9253498021734701</v>
      </c>
      <c r="H3729">
        <v>0.83434973697812698</v>
      </c>
      <c r="I3729">
        <v>6.7886095201659602</v>
      </c>
      <c r="J3729">
        <v>11.166769222068201</v>
      </c>
    </row>
    <row r="3730" spans="1:10">
      <c r="A3730" t="s">
        <v>331</v>
      </c>
      <c r="B3730" t="s">
        <v>136</v>
      </c>
      <c r="C3730" t="s">
        <v>359</v>
      </c>
      <c r="D3730" t="s">
        <v>355</v>
      </c>
      <c r="E3730">
        <v>370.88039922863902</v>
      </c>
      <c r="F3730">
        <v>156.61980841962799</v>
      </c>
      <c r="G3730">
        <v>28.108660811829399</v>
      </c>
      <c r="H3730">
        <v>40.374118275005003</v>
      </c>
      <c r="I3730">
        <v>31.947730517529099</v>
      </c>
      <c r="J3730">
        <v>2503.2869638469601</v>
      </c>
    </row>
    <row r="3731" spans="1:10">
      <c r="A3731" t="s">
        <v>331</v>
      </c>
      <c r="B3731" t="s">
        <v>136</v>
      </c>
      <c r="C3731" t="s">
        <v>359</v>
      </c>
      <c r="D3731" t="s">
        <v>356</v>
      </c>
      <c r="E3731">
        <v>370.88039922864402</v>
      </c>
      <c r="F3731">
        <v>156.82976599784601</v>
      </c>
      <c r="G3731">
        <v>28.292564086478301</v>
      </c>
      <c r="H3731">
        <v>40.378664774225101</v>
      </c>
      <c r="I3731">
        <v>109.785662329055</v>
      </c>
      <c r="J3731">
        <v>2893.4587063388499</v>
      </c>
    </row>
    <row r="3732" spans="1:10">
      <c r="A3732" t="s">
        <v>331</v>
      </c>
      <c r="B3732" t="s">
        <v>136</v>
      </c>
      <c r="C3732" t="s">
        <v>360</v>
      </c>
      <c r="D3732" t="s">
        <v>355</v>
      </c>
      <c r="E3732">
        <v>274.60800919812198</v>
      </c>
      <c r="F3732">
        <v>113.45178801208</v>
      </c>
      <c r="G3732">
        <v>10.5577781921205</v>
      </c>
      <c r="H3732">
        <v>23.4936491971898</v>
      </c>
      <c r="I3732">
        <v>12.257220920543601</v>
      </c>
      <c r="J3732">
        <v>1615.8381721769199</v>
      </c>
    </row>
    <row r="3733" spans="1:10">
      <c r="A3733" t="s">
        <v>331</v>
      </c>
      <c r="B3733" t="s">
        <v>136</v>
      </c>
      <c r="C3733" t="s">
        <v>360</v>
      </c>
      <c r="D3733" t="s">
        <v>356</v>
      </c>
      <c r="E3733">
        <v>274.60800919812698</v>
      </c>
      <c r="F3733">
        <v>113.77382313387</v>
      </c>
      <c r="G3733">
        <v>10.6271159769018</v>
      </c>
      <c r="H3733">
        <v>23.497216889760502</v>
      </c>
      <c r="I3733">
        <v>41.411326370600598</v>
      </c>
      <c r="J3733">
        <v>1893.8742715580599</v>
      </c>
    </row>
    <row r="3734" spans="1:10">
      <c r="A3734" t="s">
        <v>331</v>
      </c>
      <c r="B3734" t="s">
        <v>137</v>
      </c>
      <c r="C3734" t="s">
        <v>359</v>
      </c>
      <c r="D3734" t="s">
        <v>355</v>
      </c>
      <c r="E3734">
        <v>979.66849093684903</v>
      </c>
      <c r="F3734">
        <v>146.0494872445</v>
      </c>
      <c r="G3734">
        <v>52.654655461412403</v>
      </c>
      <c r="H3734">
        <v>18.333984954478002</v>
      </c>
      <c r="I3734">
        <v>7.5425682396145799</v>
      </c>
      <c r="J3734">
        <v>499.59915386968402</v>
      </c>
    </row>
    <row r="3735" spans="1:10">
      <c r="A3735" t="s">
        <v>331</v>
      </c>
      <c r="B3735" t="s">
        <v>137</v>
      </c>
      <c r="C3735" t="s">
        <v>359</v>
      </c>
      <c r="D3735" t="s">
        <v>356</v>
      </c>
      <c r="E3735">
        <v>979.66849093684903</v>
      </c>
      <c r="F3735">
        <v>146.09848440181801</v>
      </c>
      <c r="G3735">
        <v>52.822551822591301</v>
      </c>
      <c r="H3735">
        <v>18.3377715020249</v>
      </c>
      <c r="I3735">
        <v>146.691711027975</v>
      </c>
      <c r="J3735">
        <v>821.62169228182904</v>
      </c>
    </row>
    <row r="3736" spans="1:10">
      <c r="A3736" t="s">
        <v>331</v>
      </c>
      <c r="B3736" t="s">
        <v>137</v>
      </c>
      <c r="C3736" t="s">
        <v>360</v>
      </c>
      <c r="D3736" t="s">
        <v>355</v>
      </c>
      <c r="E3736">
        <v>979.79889877222604</v>
      </c>
      <c r="F3736">
        <v>112.92406538387</v>
      </c>
      <c r="G3736">
        <v>20.1149463452888</v>
      </c>
      <c r="H3736">
        <v>13.185070387229899</v>
      </c>
      <c r="I3736">
        <v>3.2525048439960198</v>
      </c>
      <c r="J3736">
        <v>920.02915672979998</v>
      </c>
    </row>
    <row r="3737" spans="1:10">
      <c r="A3737" t="s">
        <v>331</v>
      </c>
      <c r="B3737" t="s">
        <v>137</v>
      </c>
      <c r="C3737" t="s">
        <v>360</v>
      </c>
      <c r="D3737" t="s">
        <v>356</v>
      </c>
      <c r="E3737">
        <v>979.79889877222502</v>
      </c>
      <c r="F3737">
        <v>113.17904713122201</v>
      </c>
      <c r="G3737">
        <v>20.178667516786401</v>
      </c>
      <c r="H3737">
        <v>13.1892907595665</v>
      </c>
      <c r="I3737">
        <v>55.5904842743846</v>
      </c>
      <c r="J3737">
        <v>1202.5528799153101</v>
      </c>
    </row>
    <row r="3738" spans="1:10">
      <c r="A3738" t="s">
        <v>331</v>
      </c>
      <c r="B3738" t="s">
        <v>138</v>
      </c>
      <c r="C3738" t="s">
        <v>359</v>
      </c>
      <c r="D3738" t="s">
        <v>355</v>
      </c>
      <c r="E3738">
        <v>385.24247123019001</v>
      </c>
      <c r="F3738">
        <v>385.846285484563</v>
      </c>
      <c r="G3738">
        <v>295.03230529047102</v>
      </c>
      <c r="H3738">
        <v>337.42019123818699</v>
      </c>
      <c r="I3738">
        <v>116.528972823513</v>
      </c>
      <c r="J3738">
        <v>343.151367536463</v>
      </c>
    </row>
    <row r="3739" spans="1:10">
      <c r="A3739" t="s">
        <v>331</v>
      </c>
      <c r="B3739" t="s">
        <v>138</v>
      </c>
      <c r="C3739" t="s">
        <v>359</v>
      </c>
      <c r="D3739" t="s">
        <v>356</v>
      </c>
      <c r="E3739">
        <v>405.317586111156</v>
      </c>
      <c r="F3739">
        <v>158.09113394425799</v>
      </c>
      <c r="G3739">
        <v>23.791281992068999</v>
      </c>
      <c r="H3739">
        <v>55.307471689381202</v>
      </c>
      <c r="I3739">
        <v>156.100541988738</v>
      </c>
      <c r="J3739">
        <v>427.53109578124798</v>
      </c>
    </row>
    <row r="3740" spans="1:10">
      <c r="A3740" t="s">
        <v>331</v>
      </c>
      <c r="B3740" t="s">
        <v>138</v>
      </c>
      <c r="C3740" t="s">
        <v>360</v>
      </c>
      <c r="D3740" t="s">
        <v>355</v>
      </c>
      <c r="E3740">
        <v>898.95978878392202</v>
      </c>
      <c r="F3740">
        <v>182.21119829827401</v>
      </c>
      <c r="G3740">
        <v>117.59700886752999</v>
      </c>
      <c r="H3740">
        <v>138.88311988844299</v>
      </c>
      <c r="I3740">
        <v>47.5361419571813</v>
      </c>
      <c r="J3740">
        <v>901.97621999922501</v>
      </c>
    </row>
    <row r="3741" spans="1:10">
      <c r="A3741" t="s">
        <v>331</v>
      </c>
      <c r="B3741" t="s">
        <v>138</v>
      </c>
      <c r="C3741" t="s">
        <v>360</v>
      </c>
      <c r="D3741" t="s">
        <v>356</v>
      </c>
      <c r="E3741">
        <v>889.60662219795302</v>
      </c>
      <c r="F3741">
        <v>121.72100431630599</v>
      </c>
      <c r="G3741">
        <v>8.7860226417448999</v>
      </c>
      <c r="H3741">
        <v>20.590232102798002</v>
      </c>
      <c r="I3741">
        <v>59.7407042887477</v>
      </c>
      <c r="J3741">
        <v>1087.99674198875</v>
      </c>
    </row>
    <row r="3742" spans="1:10">
      <c r="A3742" t="s">
        <v>331</v>
      </c>
      <c r="B3742" t="s">
        <v>139</v>
      </c>
      <c r="C3742" t="s">
        <v>359</v>
      </c>
      <c r="D3742" t="s">
        <v>355</v>
      </c>
      <c r="E3742">
        <v>492.316548082743</v>
      </c>
      <c r="F3742">
        <v>295.02715654526901</v>
      </c>
      <c r="G3742">
        <v>113.45081847640201</v>
      </c>
      <c r="H3742">
        <v>209.09848755047901</v>
      </c>
      <c r="I3742">
        <v>164.45262333445399</v>
      </c>
      <c r="J3742">
        <v>776.420201667014</v>
      </c>
    </row>
    <row r="3743" spans="1:10">
      <c r="A3743" t="s">
        <v>331</v>
      </c>
      <c r="B3743" t="s">
        <v>139</v>
      </c>
      <c r="C3743" t="s">
        <v>359</v>
      </c>
      <c r="D3743" t="s">
        <v>356</v>
      </c>
      <c r="E3743">
        <v>465.03674690677798</v>
      </c>
      <c r="F3743">
        <v>202.17514325384801</v>
      </c>
      <c r="G3743">
        <v>294.63702067413402</v>
      </c>
      <c r="H3743">
        <v>363.86522144477601</v>
      </c>
      <c r="I3743">
        <v>249.20487786028599</v>
      </c>
      <c r="J3743">
        <v>952.65122444532301</v>
      </c>
    </row>
    <row r="3744" spans="1:10">
      <c r="A3744" t="s">
        <v>331</v>
      </c>
      <c r="B3744" t="s">
        <v>139</v>
      </c>
      <c r="C3744" t="s">
        <v>360</v>
      </c>
      <c r="D3744" t="s">
        <v>355</v>
      </c>
      <c r="E3744">
        <v>1178.33078971242</v>
      </c>
      <c r="F3744">
        <v>163.43303425932601</v>
      </c>
      <c r="G3744">
        <v>46.968216522918397</v>
      </c>
      <c r="H3744">
        <v>81.405618124548994</v>
      </c>
      <c r="I3744">
        <v>65.651175336529803</v>
      </c>
      <c r="J3744">
        <v>1077.3342091626</v>
      </c>
    </row>
    <row r="3745" spans="1:10">
      <c r="A3745" t="s">
        <v>331</v>
      </c>
      <c r="B3745" t="s">
        <v>139</v>
      </c>
      <c r="C3745" t="s">
        <v>360</v>
      </c>
      <c r="D3745" t="s">
        <v>356</v>
      </c>
      <c r="E3745">
        <v>1152.5391614600701</v>
      </c>
      <c r="F3745">
        <v>137.616412800456</v>
      </c>
      <c r="G3745">
        <v>117.844165564747</v>
      </c>
      <c r="H3745">
        <v>150.003101761529</v>
      </c>
      <c r="I3745">
        <v>97.303352902661402</v>
      </c>
      <c r="J3745">
        <v>1308.2913049445001</v>
      </c>
    </row>
    <row r="3746" spans="1:10">
      <c r="A3746" t="s">
        <v>331</v>
      </c>
      <c r="B3746" t="s">
        <v>140</v>
      </c>
      <c r="C3746" t="s">
        <v>359</v>
      </c>
      <c r="D3746" t="s">
        <v>355</v>
      </c>
      <c r="E3746">
        <v>874.312839605053</v>
      </c>
      <c r="F3746">
        <v>230.00711365916001</v>
      </c>
      <c r="G3746">
        <v>67.025314720940898</v>
      </c>
      <c r="H3746">
        <v>28.1709039706586</v>
      </c>
      <c r="I3746">
        <v>11.4657404095902</v>
      </c>
      <c r="J3746">
        <v>1488.6478646558101</v>
      </c>
    </row>
    <row r="3747" spans="1:10">
      <c r="A3747" t="s">
        <v>331</v>
      </c>
      <c r="B3747" t="s">
        <v>140</v>
      </c>
      <c r="C3747" t="s">
        <v>359</v>
      </c>
      <c r="D3747" t="s">
        <v>356</v>
      </c>
      <c r="E3747">
        <v>874.31283960505402</v>
      </c>
      <c r="F3747">
        <v>230.08804861031999</v>
      </c>
      <c r="G3747">
        <v>67.2027492560659</v>
      </c>
      <c r="H3747">
        <v>28.1751617570234</v>
      </c>
      <c r="I3747">
        <v>180.57395977888399</v>
      </c>
      <c r="J3747">
        <v>2108.0103418038102</v>
      </c>
    </row>
    <row r="3748" spans="1:10">
      <c r="A3748" t="s">
        <v>331</v>
      </c>
      <c r="B3748" t="s">
        <v>140</v>
      </c>
      <c r="C3748" t="s">
        <v>360</v>
      </c>
      <c r="D3748" t="s">
        <v>355</v>
      </c>
      <c r="E3748">
        <v>1067.72441405577</v>
      </c>
      <c r="F3748">
        <v>146.526875291903</v>
      </c>
      <c r="G3748">
        <v>25.991966418380901</v>
      </c>
      <c r="H3748">
        <v>16.392451119593701</v>
      </c>
      <c r="I3748">
        <v>5.0484115742697098</v>
      </c>
      <c r="J3748">
        <v>1363.59022578396</v>
      </c>
    </row>
    <row r="3749" spans="1:10">
      <c r="A3749" t="s">
        <v>331</v>
      </c>
      <c r="B3749" t="s">
        <v>140</v>
      </c>
      <c r="C3749" t="s">
        <v>360</v>
      </c>
      <c r="D3749" t="s">
        <v>356</v>
      </c>
      <c r="E3749">
        <v>1067.72441405577</v>
      </c>
      <c r="F3749">
        <v>146.79337297107699</v>
      </c>
      <c r="G3749">
        <v>26.0595096151829</v>
      </c>
      <c r="H3749">
        <v>16.396469069084102</v>
      </c>
      <c r="I3749">
        <v>69.459692869642296</v>
      </c>
      <c r="J3749">
        <v>1745.87090376679</v>
      </c>
    </row>
    <row r="3750" spans="1:10">
      <c r="A3750" t="s">
        <v>331</v>
      </c>
      <c r="B3750" t="s">
        <v>141</v>
      </c>
      <c r="C3750" t="s">
        <v>359</v>
      </c>
      <c r="D3750" t="s">
        <v>355</v>
      </c>
      <c r="E3750">
        <v>577.57597525405401</v>
      </c>
      <c r="F3750">
        <v>101.205176657205</v>
      </c>
      <c r="G3750">
        <v>23.631467483720701</v>
      </c>
      <c r="H3750">
        <v>35.096223161462603</v>
      </c>
      <c r="I3750">
        <v>38.317547479810301</v>
      </c>
      <c r="J3750">
        <v>2494.0550427722701</v>
      </c>
    </row>
    <row r="3751" spans="1:10">
      <c r="A3751" t="s">
        <v>331</v>
      </c>
      <c r="B3751" t="s">
        <v>141</v>
      </c>
      <c r="C3751" t="s">
        <v>359</v>
      </c>
      <c r="D3751" t="s">
        <v>356</v>
      </c>
      <c r="E3751">
        <v>577.57597525404697</v>
      </c>
      <c r="F3751">
        <v>101.413009897724</v>
      </c>
      <c r="G3751">
        <v>23.820332630002699</v>
      </c>
      <c r="H3751">
        <v>35.100540206984398</v>
      </c>
      <c r="I3751">
        <v>103.736401604802</v>
      </c>
      <c r="J3751">
        <v>2715.2583774046698</v>
      </c>
    </row>
    <row r="3752" spans="1:10">
      <c r="A3752" t="s">
        <v>331</v>
      </c>
      <c r="B3752" t="s">
        <v>141</v>
      </c>
      <c r="C3752" t="s">
        <v>360</v>
      </c>
      <c r="D3752" t="s">
        <v>355</v>
      </c>
      <c r="E3752">
        <v>260.68654374328401</v>
      </c>
      <c r="F3752">
        <v>97.800158883397799</v>
      </c>
      <c r="G3752">
        <v>9.1916410736887695</v>
      </c>
      <c r="H3752">
        <v>21.054280946477199</v>
      </c>
      <c r="I3752">
        <v>14.515551134988099</v>
      </c>
      <c r="J3752">
        <v>1797.0705542159501</v>
      </c>
    </row>
    <row r="3753" spans="1:10">
      <c r="A3753" t="s">
        <v>331</v>
      </c>
      <c r="B3753" t="s">
        <v>141</v>
      </c>
      <c r="C3753" t="s">
        <v>360</v>
      </c>
      <c r="D3753" t="s">
        <v>356</v>
      </c>
      <c r="E3753">
        <v>260.68654374328298</v>
      </c>
      <c r="F3753">
        <v>98.170935091661804</v>
      </c>
      <c r="G3753">
        <v>9.2632554018191708</v>
      </c>
      <c r="H3753">
        <v>21.058421400746301</v>
      </c>
      <c r="I3753">
        <v>39.448669893317501</v>
      </c>
      <c r="J3753">
        <v>2035.88663832097</v>
      </c>
    </row>
    <row r="3754" spans="1:10">
      <c r="A3754" t="s">
        <v>331</v>
      </c>
      <c r="B3754" t="s">
        <v>142</v>
      </c>
      <c r="C3754" t="s">
        <v>359</v>
      </c>
      <c r="D3754" t="s">
        <v>355</v>
      </c>
      <c r="E3754">
        <v>831.96847084670605</v>
      </c>
      <c r="F3754">
        <v>146.98280895388899</v>
      </c>
      <c r="G3754">
        <v>16.499728911942601</v>
      </c>
      <c r="H3754">
        <v>40.879474680147098</v>
      </c>
      <c r="I3754">
        <v>17.2484464432967</v>
      </c>
      <c r="J3754">
        <v>2521.35123229284</v>
      </c>
    </row>
    <row r="3755" spans="1:10">
      <c r="A3755" t="s">
        <v>331</v>
      </c>
      <c r="B3755" t="s">
        <v>142</v>
      </c>
      <c r="C3755" t="s">
        <v>359</v>
      </c>
      <c r="D3755" t="s">
        <v>356</v>
      </c>
      <c r="E3755">
        <v>831.96847084670605</v>
      </c>
      <c r="F3755">
        <v>147.19795147897801</v>
      </c>
      <c r="G3755">
        <v>16.629167275128601</v>
      </c>
      <c r="H3755">
        <v>40.883897741851897</v>
      </c>
      <c r="I3755">
        <v>60.240095566746398</v>
      </c>
      <c r="J3755">
        <v>2882.0595633712901</v>
      </c>
    </row>
    <row r="3756" spans="1:10">
      <c r="A3756" t="s">
        <v>331</v>
      </c>
      <c r="B3756" t="s">
        <v>142</v>
      </c>
      <c r="C3756" t="s">
        <v>360</v>
      </c>
      <c r="D3756" t="s">
        <v>355</v>
      </c>
      <c r="E3756">
        <v>428.05674877349901</v>
      </c>
      <c r="F3756">
        <v>104.661302375308</v>
      </c>
      <c r="G3756">
        <v>7.1271438286458801</v>
      </c>
      <c r="H3756">
        <v>21.343365062979501</v>
      </c>
      <c r="I3756">
        <v>9.6818918533936102</v>
      </c>
      <c r="J3756">
        <v>1631.8687297049601</v>
      </c>
    </row>
    <row r="3757" spans="1:10">
      <c r="A3757" t="s">
        <v>331</v>
      </c>
      <c r="B3757" t="s">
        <v>142</v>
      </c>
      <c r="C3757" t="s">
        <v>360</v>
      </c>
      <c r="D3757" t="s">
        <v>356</v>
      </c>
      <c r="E3757">
        <v>428.05674877349799</v>
      </c>
      <c r="F3757">
        <v>104.993466896641</v>
      </c>
      <c r="G3757">
        <v>7.1948271179291199</v>
      </c>
      <c r="H3757">
        <v>21.346790953543799</v>
      </c>
      <c r="I3757">
        <v>23.382367437340601</v>
      </c>
      <c r="J3757">
        <v>1883.14242115761</v>
      </c>
    </row>
    <row r="3758" spans="1:10">
      <c r="A3758" t="s">
        <v>331</v>
      </c>
      <c r="B3758" t="s">
        <v>143</v>
      </c>
      <c r="C3758" t="s">
        <v>359</v>
      </c>
      <c r="D3758" t="s">
        <v>355</v>
      </c>
      <c r="E3758">
        <v>1682.3725264689399</v>
      </c>
      <c r="F3758">
        <v>109.069659924349</v>
      </c>
      <c r="G3758">
        <v>21.417796570295401</v>
      </c>
      <c r="H3758">
        <v>28.173945411873799</v>
      </c>
      <c r="I3758">
        <v>4.4096878131508097</v>
      </c>
      <c r="J3758">
        <v>1352.9022497768799</v>
      </c>
    </row>
    <row r="3759" spans="1:10">
      <c r="A3759" t="s">
        <v>331</v>
      </c>
      <c r="B3759" t="s">
        <v>143</v>
      </c>
      <c r="C3759" t="s">
        <v>359</v>
      </c>
      <c r="D3759" t="s">
        <v>356</v>
      </c>
      <c r="E3759">
        <v>1682.3725264689399</v>
      </c>
      <c r="F3759">
        <v>109.19538162185999</v>
      </c>
      <c r="G3759">
        <v>21.555831663636301</v>
      </c>
      <c r="H3759">
        <v>28.1781355763565</v>
      </c>
      <c r="I3759">
        <v>60.867108503559699</v>
      </c>
      <c r="J3759">
        <v>1632.5187780792701</v>
      </c>
    </row>
    <row r="3760" spans="1:10">
      <c r="A3760" t="s">
        <v>331</v>
      </c>
      <c r="B3760" t="s">
        <v>143</v>
      </c>
      <c r="C3760" t="s">
        <v>360</v>
      </c>
      <c r="D3760" t="s">
        <v>355</v>
      </c>
      <c r="E3760">
        <v>1359.19044548744</v>
      </c>
      <c r="F3760">
        <v>98.022026570211295</v>
      </c>
      <c r="G3760">
        <v>9.6336451356795205</v>
      </c>
      <c r="H3760">
        <v>14.2080609330307</v>
      </c>
      <c r="I3760">
        <v>2.5891163274083402</v>
      </c>
      <c r="J3760">
        <v>1167.1959571616801</v>
      </c>
    </row>
    <row r="3761" spans="1:10">
      <c r="A3761" t="s">
        <v>331</v>
      </c>
      <c r="B3761" t="s">
        <v>143</v>
      </c>
      <c r="C3761" t="s">
        <v>360</v>
      </c>
      <c r="D3761" t="s">
        <v>356</v>
      </c>
      <c r="E3761">
        <v>1359.19044548745</v>
      </c>
      <c r="F3761">
        <v>98.316733627731296</v>
      </c>
      <c r="G3761">
        <v>9.7056024633054605</v>
      </c>
      <c r="H3761">
        <v>14.211589484370901</v>
      </c>
      <c r="I3761">
        <v>26.179266688996702</v>
      </c>
      <c r="J3761">
        <v>1413.6320592310201</v>
      </c>
    </row>
    <row r="3762" spans="1:10">
      <c r="A3762" t="s">
        <v>331</v>
      </c>
      <c r="B3762" t="s">
        <v>144</v>
      </c>
      <c r="C3762" t="s">
        <v>359</v>
      </c>
      <c r="D3762" t="s">
        <v>355</v>
      </c>
      <c r="E3762">
        <v>1393.0503729534801</v>
      </c>
      <c r="F3762">
        <v>72.497102380258795</v>
      </c>
      <c r="G3762">
        <v>18.372659357226699</v>
      </c>
      <c r="H3762">
        <v>29.756640768355101</v>
      </c>
      <c r="I3762">
        <v>6.4672757071165501</v>
      </c>
      <c r="J3762">
        <v>1741.20573954614</v>
      </c>
    </row>
    <row r="3763" spans="1:10">
      <c r="A3763" t="s">
        <v>331</v>
      </c>
      <c r="B3763" t="s">
        <v>144</v>
      </c>
      <c r="C3763" t="s">
        <v>359</v>
      </c>
      <c r="D3763" t="s">
        <v>356</v>
      </c>
      <c r="E3763">
        <v>1393.0503729534801</v>
      </c>
      <c r="F3763">
        <v>72.649840475843405</v>
      </c>
      <c r="G3763">
        <v>18.5088403525838</v>
      </c>
      <c r="H3763">
        <v>29.761081836624001</v>
      </c>
      <c r="I3763">
        <v>56.708925236061098</v>
      </c>
      <c r="J3763">
        <v>1900.1857126351299</v>
      </c>
    </row>
    <row r="3764" spans="1:10">
      <c r="A3764" t="s">
        <v>331</v>
      </c>
      <c r="B3764" t="s">
        <v>144</v>
      </c>
      <c r="C3764" t="s">
        <v>360</v>
      </c>
      <c r="D3764" t="s">
        <v>355</v>
      </c>
      <c r="E3764">
        <v>1170.5513195819501</v>
      </c>
      <c r="F3764">
        <v>88.055208048506501</v>
      </c>
      <c r="G3764">
        <v>7.6502543688034699</v>
      </c>
      <c r="H3764">
        <v>14.6672239682881</v>
      </c>
      <c r="I3764">
        <v>3.2844081939435501</v>
      </c>
      <c r="J3764">
        <v>1450.08031950243</v>
      </c>
    </row>
    <row r="3765" spans="1:10">
      <c r="A3765" t="s">
        <v>331</v>
      </c>
      <c r="B3765" t="s">
        <v>144</v>
      </c>
      <c r="C3765" t="s">
        <v>360</v>
      </c>
      <c r="D3765" t="s">
        <v>356</v>
      </c>
      <c r="E3765">
        <v>1170.5513195819501</v>
      </c>
      <c r="F3765">
        <v>88.398915161649001</v>
      </c>
      <c r="G3765">
        <v>7.72598729150201</v>
      </c>
      <c r="H3765">
        <v>14.670778605660299</v>
      </c>
      <c r="I3765">
        <v>24.049823913893299</v>
      </c>
      <c r="J3765">
        <v>1667.5936823199299</v>
      </c>
    </row>
    <row r="3766" spans="1:10">
      <c r="A3766" t="s">
        <v>331</v>
      </c>
      <c r="B3766" t="s">
        <v>145</v>
      </c>
      <c r="C3766" t="s">
        <v>359</v>
      </c>
      <c r="D3766" t="s">
        <v>355</v>
      </c>
      <c r="E3766">
        <v>770.50285839957496</v>
      </c>
      <c r="F3766">
        <v>93.096248413267304</v>
      </c>
      <c r="G3766">
        <v>12.795224604752899</v>
      </c>
      <c r="H3766">
        <v>34.786101324826703</v>
      </c>
      <c r="I3766">
        <v>21.063735095966699</v>
      </c>
      <c r="J3766">
        <v>2509.4452853391699</v>
      </c>
    </row>
    <row r="3767" spans="1:10">
      <c r="A3767" t="s">
        <v>331</v>
      </c>
      <c r="B3767" t="s">
        <v>145</v>
      </c>
      <c r="C3767" t="s">
        <v>359</v>
      </c>
      <c r="D3767" t="s">
        <v>356</v>
      </c>
      <c r="E3767">
        <v>770.50285839956905</v>
      </c>
      <c r="F3767">
        <v>93.313174724098701</v>
      </c>
      <c r="G3767">
        <v>12.930926072489701</v>
      </c>
      <c r="H3767">
        <v>34.7903710159149</v>
      </c>
      <c r="I3767">
        <v>55.796116584345697</v>
      </c>
      <c r="J3767">
        <v>2704.7669824036402</v>
      </c>
    </row>
    <row r="3768" spans="1:10">
      <c r="A3768" t="s">
        <v>331</v>
      </c>
      <c r="B3768" t="s">
        <v>145</v>
      </c>
      <c r="C3768" t="s">
        <v>360</v>
      </c>
      <c r="D3768" t="s">
        <v>355</v>
      </c>
      <c r="E3768">
        <v>326.78187352935998</v>
      </c>
      <c r="F3768">
        <v>87.521378175096501</v>
      </c>
      <c r="G3768">
        <v>4.5660213901123798</v>
      </c>
      <c r="H3768">
        <v>18.665698320771799</v>
      </c>
      <c r="I3768">
        <v>10.2182391859685</v>
      </c>
      <c r="J3768">
        <v>1814.7791997668701</v>
      </c>
    </row>
    <row r="3769" spans="1:10">
      <c r="A3769" t="s">
        <v>331</v>
      </c>
      <c r="B3769" t="s">
        <v>145</v>
      </c>
      <c r="C3769" t="s">
        <v>360</v>
      </c>
      <c r="D3769" t="s">
        <v>356</v>
      </c>
      <c r="E3769">
        <v>326.78187352935601</v>
      </c>
      <c r="F3769">
        <v>87.908304191065497</v>
      </c>
      <c r="G3769">
        <v>4.6344963332049502</v>
      </c>
      <c r="H3769">
        <v>18.6696323744263</v>
      </c>
      <c r="I3769">
        <v>21.251130227243799</v>
      </c>
      <c r="J3769">
        <v>2023.2828860811601</v>
      </c>
    </row>
    <row r="3770" spans="1:10">
      <c r="A3770" t="s">
        <v>331</v>
      </c>
      <c r="B3770" t="s">
        <v>146</v>
      </c>
      <c r="C3770" t="s">
        <v>359</v>
      </c>
      <c r="D3770" t="s">
        <v>355</v>
      </c>
      <c r="E3770">
        <v>1982.6352033643</v>
      </c>
      <c r="F3770">
        <v>317.66296055002999</v>
      </c>
      <c r="G3770">
        <v>63.345898901459499</v>
      </c>
      <c r="H3770">
        <v>55.713990713538301</v>
      </c>
      <c r="I3770">
        <v>85.664639966612796</v>
      </c>
      <c r="J3770">
        <v>3533.5570467894199</v>
      </c>
    </row>
    <row r="3771" spans="1:10">
      <c r="A3771" t="s">
        <v>331</v>
      </c>
      <c r="B3771" t="s">
        <v>146</v>
      </c>
      <c r="C3771" t="s">
        <v>359</v>
      </c>
      <c r="D3771" t="s">
        <v>356</v>
      </c>
      <c r="E3771">
        <v>1982.63520336429</v>
      </c>
      <c r="F3771">
        <v>317.85455975234902</v>
      </c>
      <c r="G3771">
        <v>63.6292208549158</v>
      </c>
      <c r="H3771">
        <v>55.725008805652699</v>
      </c>
      <c r="I3771">
        <v>261.11900180999402</v>
      </c>
      <c r="J3771">
        <v>4360.71642442144</v>
      </c>
    </row>
    <row r="3772" spans="1:10">
      <c r="A3772" t="s">
        <v>331</v>
      </c>
      <c r="B3772" t="s">
        <v>146</v>
      </c>
      <c r="C3772" t="s">
        <v>360</v>
      </c>
      <c r="D3772" t="s">
        <v>355</v>
      </c>
      <c r="E3772">
        <v>1843.71423186984</v>
      </c>
      <c r="F3772">
        <v>285.25919300527198</v>
      </c>
      <c r="G3772">
        <v>25.171324915862701</v>
      </c>
      <c r="H3772">
        <v>34.700874148509499</v>
      </c>
      <c r="I3772">
        <v>31.8522315711811</v>
      </c>
      <c r="J3772">
        <v>3014.2745060736102</v>
      </c>
    </row>
    <row r="3773" spans="1:10">
      <c r="A3773" t="s">
        <v>331</v>
      </c>
      <c r="B3773" t="s">
        <v>146</v>
      </c>
      <c r="C3773" t="s">
        <v>360</v>
      </c>
      <c r="D3773" t="s">
        <v>356</v>
      </c>
      <c r="E3773">
        <v>1843.71423186984</v>
      </c>
      <c r="F3773">
        <v>285.71153641316999</v>
      </c>
      <c r="G3773">
        <v>25.280761875976498</v>
      </c>
      <c r="H3773">
        <v>34.711596987797599</v>
      </c>
      <c r="I3773">
        <v>99.904223377002495</v>
      </c>
      <c r="J3773">
        <v>3743.2643925971602</v>
      </c>
    </row>
    <row r="3774" spans="1:10">
      <c r="A3774" t="s">
        <v>331</v>
      </c>
      <c r="B3774" t="s">
        <v>147</v>
      </c>
      <c r="C3774" t="s">
        <v>359</v>
      </c>
      <c r="D3774" t="s">
        <v>355</v>
      </c>
      <c r="E3774">
        <v>1310.8479676882</v>
      </c>
      <c r="F3774">
        <v>174.10000602397099</v>
      </c>
      <c r="G3774">
        <v>47.290060385566299</v>
      </c>
      <c r="H3774">
        <v>45.426748882592697</v>
      </c>
      <c r="I3774">
        <v>40.1221266121238</v>
      </c>
      <c r="J3774">
        <v>1277.81226642254</v>
      </c>
    </row>
    <row r="3775" spans="1:10">
      <c r="A3775" t="s">
        <v>331</v>
      </c>
      <c r="B3775" t="s">
        <v>147</v>
      </c>
      <c r="C3775" t="s">
        <v>359</v>
      </c>
      <c r="D3775" t="s">
        <v>356</v>
      </c>
      <c r="E3775">
        <v>1310.8479676882</v>
      </c>
      <c r="F3775">
        <v>174.227845048288</v>
      </c>
      <c r="G3775">
        <v>47.476908773786498</v>
      </c>
      <c r="H3775">
        <v>45.431121817809696</v>
      </c>
      <c r="I3775">
        <v>170.86614560038899</v>
      </c>
      <c r="J3775">
        <v>1739.5060806890599</v>
      </c>
    </row>
    <row r="3776" spans="1:10">
      <c r="A3776" t="s">
        <v>331</v>
      </c>
      <c r="B3776" t="s">
        <v>147</v>
      </c>
      <c r="C3776" t="s">
        <v>360</v>
      </c>
      <c r="D3776" t="s">
        <v>355</v>
      </c>
      <c r="E3776">
        <v>1247.45941609598</v>
      </c>
      <c r="F3776">
        <v>156.967235676352</v>
      </c>
      <c r="G3776">
        <v>17.070801626727601</v>
      </c>
      <c r="H3776">
        <v>26.108319089595899</v>
      </c>
      <c r="I3776">
        <v>14.745512386846301</v>
      </c>
      <c r="J3776">
        <v>1097.4818658030799</v>
      </c>
    </row>
    <row r="3777" spans="1:10">
      <c r="A3777" t="s">
        <v>331</v>
      </c>
      <c r="B3777" t="s">
        <v>147</v>
      </c>
      <c r="C3777" t="s">
        <v>360</v>
      </c>
      <c r="D3777" t="s">
        <v>356</v>
      </c>
      <c r="E3777">
        <v>1247.45941609598</v>
      </c>
      <c r="F3777">
        <v>157.26368118464899</v>
      </c>
      <c r="G3777">
        <v>17.1424382412808</v>
      </c>
      <c r="H3777">
        <v>26.112455126255199</v>
      </c>
      <c r="I3777">
        <v>61.668001416180999</v>
      </c>
      <c r="J3777">
        <v>1507.6726369170999</v>
      </c>
    </row>
    <row r="3778" spans="1:10">
      <c r="A3778" t="s">
        <v>331</v>
      </c>
      <c r="B3778" t="s">
        <v>148</v>
      </c>
      <c r="C3778" t="s">
        <v>359</v>
      </c>
      <c r="D3778" t="s">
        <v>355</v>
      </c>
      <c r="E3778">
        <v>1909.5835001089399</v>
      </c>
      <c r="F3778">
        <v>80.072830627185894</v>
      </c>
      <c r="G3778">
        <v>36.546730023107699</v>
      </c>
      <c r="H3778">
        <v>26.073745081300299</v>
      </c>
      <c r="I3778">
        <v>10.317987275189701</v>
      </c>
      <c r="J3778">
        <v>438.53285655432802</v>
      </c>
    </row>
    <row r="3779" spans="1:10">
      <c r="A3779" t="s">
        <v>331</v>
      </c>
      <c r="B3779" t="s">
        <v>148</v>
      </c>
      <c r="C3779" t="s">
        <v>359</v>
      </c>
      <c r="D3779" t="s">
        <v>356</v>
      </c>
      <c r="E3779">
        <v>1909.5835001089299</v>
      </c>
      <c r="F3779">
        <v>80.146186243030797</v>
      </c>
      <c r="G3779">
        <v>36.702917151333203</v>
      </c>
      <c r="H3779">
        <v>26.076861478358602</v>
      </c>
      <c r="I3779">
        <v>104.579209830691</v>
      </c>
      <c r="J3779">
        <v>651.48064703928901</v>
      </c>
    </row>
    <row r="3780" spans="1:10">
      <c r="A3780" t="s">
        <v>331</v>
      </c>
      <c r="B3780" t="s">
        <v>148</v>
      </c>
      <c r="C3780" t="s">
        <v>360</v>
      </c>
      <c r="D3780" t="s">
        <v>355</v>
      </c>
      <c r="E3780">
        <v>3171.52476199785</v>
      </c>
      <c r="F3780">
        <v>118.841303533702</v>
      </c>
      <c r="G3780">
        <v>14.1929854961127</v>
      </c>
      <c r="H3780">
        <v>13.5587236120552</v>
      </c>
      <c r="I3780">
        <v>6.2697358126459699</v>
      </c>
      <c r="J3780">
        <v>696.82752672070001</v>
      </c>
    </row>
    <row r="3781" spans="1:10">
      <c r="A3781" t="s">
        <v>331</v>
      </c>
      <c r="B3781" t="s">
        <v>148</v>
      </c>
      <c r="C3781" t="s">
        <v>360</v>
      </c>
      <c r="D3781" t="s">
        <v>356</v>
      </c>
      <c r="E3781">
        <v>3171.52476199784</v>
      </c>
      <c r="F3781">
        <v>119.07077368051399</v>
      </c>
      <c r="G3781">
        <v>14.254241217406101</v>
      </c>
      <c r="H3781">
        <v>13.5619692253574</v>
      </c>
      <c r="I3781">
        <v>38.833698500597301</v>
      </c>
      <c r="J3781">
        <v>1008.9431925004</v>
      </c>
    </row>
    <row r="3782" spans="1:10">
      <c r="A3782" t="s">
        <v>331</v>
      </c>
      <c r="B3782" t="s">
        <v>149</v>
      </c>
      <c r="C3782" t="s">
        <v>359</v>
      </c>
      <c r="D3782" t="s">
        <v>355</v>
      </c>
      <c r="E3782">
        <v>990.11662383956195</v>
      </c>
      <c r="F3782">
        <v>38.157266001062503</v>
      </c>
      <c r="G3782">
        <v>64.070360403132298</v>
      </c>
      <c r="H3782">
        <v>13.6012062192284</v>
      </c>
      <c r="I3782">
        <v>37.502113000566702</v>
      </c>
      <c r="J3782">
        <v>316.809319874106</v>
      </c>
    </row>
    <row r="3783" spans="1:10">
      <c r="A3783" t="s">
        <v>331</v>
      </c>
      <c r="B3783" t="s">
        <v>149</v>
      </c>
      <c r="C3783" t="s">
        <v>359</v>
      </c>
      <c r="D3783" t="s">
        <v>356</v>
      </c>
      <c r="E3783">
        <v>990.11662383955797</v>
      </c>
      <c r="F3783">
        <v>38.229614423564598</v>
      </c>
      <c r="G3783">
        <v>64.201069959872498</v>
      </c>
      <c r="H3783">
        <v>13.604568762449</v>
      </c>
      <c r="I3783">
        <v>142.55307000941801</v>
      </c>
      <c r="J3783">
        <v>368.75155997165803</v>
      </c>
    </row>
    <row r="3784" spans="1:10">
      <c r="A3784" t="s">
        <v>331</v>
      </c>
      <c r="B3784" t="s">
        <v>149</v>
      </c>
      <c r="C3784" t="s">
        <v>360</v>
      </c>
      <c r="D3784" t="s">
        <v>355</v>
      </c>
      <c r="E3784">
        <v>2773.8889066524598</v>
      </c>
      <c r="F3784">
        <v>99.527006706730504</v>
      </c>
      <c r="G3784">
        <v>24.105456373852899</v>
      </c>
      <c r="H3784">
        <v>12.4541394297685</v>
      </c>
      <c r="I3784">
        <v>15.2839448936361</v>
      </c>
      <c r="J3784">
        <v>667.69930974995702</v>
      </c>
    </row>
    <row r="3785" spans="1:10">
      <c r="A3785" t="s">
        <v>331</v>
      </c>
      <c r="B3785" t="s">
        <v>149</v>
      </c>
      <c r="C3785" t="s">
        <v>360</v>
      </c>
      <c r="D3785" t="s">
        <v>356</v>
      </c>
      <c r="E3785">
        <v>2773.8889066524498</v>
      </c>
      <c r="F3785">
        <v>99.762158496741506</v>
      </c>
      <c r="G3785">
        <v>24.157504456339598</v>
      </c>
      <c r="H3785">
        <v>12.457648861665399</v>
      </c>
      <c r="I3785">
        <v>52.718336703619897</v>
      </c>
      <c r="J3785">
        <v>925.64989341834996</v>
      </c>
    </row>
    <row r="3786" spans="1:10">
      <c r="A3786" t="s">
        <v>331</v>
      </c>
      <c r="B3786" t="s">
        <v>150</v>
      </c>
      <c r="C3786" t="s">
        <v>359</v>
      </c>
      <c r="D3786" t="s">
        <v>355</v>
      </c>
      <c r="E3786">
        <v>2061.1547399117799</v>
      </c>
      <c r="F3786">
        <v>71.085223929693598</v>
      </c>
      <c r="G3786">
        <v>44.499671728325801</v>
      </c>
      <c r="H3786">
        <v>20.943074657425299</v>
      </c>
      <c r="I3786">
        <v>11.8785023335547</v>
      </c>
      <c r="J3786">
        <v>702.25067053580096</v>
      </c>
    </row>
    <row r="3787" spans="1:10">
      <c r="A3787" t="s">
        <v>331</v>
      </c>
      <c r="B3787" t="s">
        <v>150</v>
      </c>
      <c r="C3787" t="s">
        <v>359</v>
      </c>
      <c r="D3787" t="s">
        <v>356</v>
      </c>
      <c r="E3787">
        <v>2061.1547399117799</v>
      </c>
      <c r="F3787">
        <v>71.1569427447549</v>
      </c>
      <c r="G3787">
        <v>44.636444861596601</v>
      </c>
      <c r="H3787">
        <v>20.9466453744405</v>
      </c>
      <c r="I3787">
        <v>115.160974662233</v>
      </c>
      <c r="J3787">
        <v>880.73631330720605</v>
      </c>
    </row>
    <row r="3788" spans="1:10">
      <c r="A3788" t="s">
        <v>331</v>
      </c>
      <c r="B3788" t="s">
        <v>150</v>
      </c>
      <c r="C3788" t="s">
        <v>360</v>
      </c>
      <c r="D3788" t="s">
        <v>355</v>
      </c>
      <c r="E3788">
        <v>3801.9039848857201</v>
      </c>
      <c r="F3788">
        <v>128.221256268209</v>
      </c>
      <c r="G3788">
        <v>16.7323553879441</v>
      </c>
      <c r="H3788">
        <v>11.9727426078916</v>
      </c>
      <c r="I3788">
        <v>7.2404087279240201</v>
      </c>
      <c r="J3788">
        <v>806.42277172386002</v>
      </c>
    </row>
    <row r="3789" spans="1:10">
      <c r="A3789" t="s">
        <v>331</v>
      </c>
      <c r="B3789" t="s">
        <v>150</v>
      </c>
      <c r="C3789" t="s">
        <v>360</v>
      </c>
      <c r="D3789" t="s">
        <v>356</v>
      </c>
      <c r="E3789">
        <v>3801.9039848857101</v>
      </c>
      <c r="F3789">
        <v>128.45980507563701</v>
      </c>
      <c r="G3789">
        <v>16.781207169062</v>
      </c>
      <c r="H3789">
        <v>11.9756700142709</v>
      </c>
      <c r="I3789">
        <v>42.298708954095503</v>
      </c>
      <c r="J3789">
        <v>1144.02416896312</v>
      </c>
    </row>
    <row r="3790" spans="1:10">
      <c r="A3790" t="s">
        <v>331</v>
      </c>
      <c r="B3790" t="s">
        <v>151</v>
      </c>
      <c r="C3790" t="s">
        <v>359</v>
      </c>
      <c r="D3790" t="s">
        <v>355</v>
      </c>
      <c r="E3790">
        <v>2671.2717931636798</v>
      </c>
      <c r="F3790">
        <v>127.02658007971699</v>
      </c>
      <c r="G3790">
        <v>49.586550477471697</v>
      </c>
      <c r="H3790">
        <v>22.569276146237002</v>
      </c>
      <c r="I3790">
        <v>17.911829805459099</v>
      </c>
      <c r="J3790">
        <v>1298.14222450181</v>
      </c>
    </row>
    <row r="3791" spans="1:10">
      <c r="A3791" t="s">
        <v>331</v>
      </c>
      <c r="B3791" t="s">
        <v>151</v>
      </c>
      <c r="C3791" t="s">
        <v>359</v>
      </c>
      <c r="D3791" t="s">
        <v>356</v>
      </c>
      <c r="E3791">
        <v>2671.2717931636598</v>
      </c>
      <c r="F3791">
        <v>127.12561729522599</v>
      </c>
      <c r="G3791">
        <v>49.735099183709302</v>
      </c>
      <c r="H3791">
        <v>22.572793857781502</v>
      </c>
      <c r="I3791">
        <v>122.81262595321699</v>
      </c>
      <c r="J3791">
        <v>1629.6497707799101</v>
      </c>
    </row>
    <row r="3792" spans="1:10">
      <c r="A3792" t="s">
        <v>331</v>
      </c>
      <c r="B3792" t="s">
        <v>151</v>
      </c>
      <c r="C3792" t="s">
        <v>360</v>
      </c>
      <c r="D3792" t="s">
        <v>355</v>
      </c>
      <c r="E3792">
        <v>1962.4764968981799</v>
      </c>
      <c r="F3792">
        <v>129.771871082931</v>
      </c>
      <c r="G3792">
        <v>18.557243753771299</v>
      </c>
      <c r="H3792">
        <v>14.415617591310101</v>
      </c>
      <c r="I3792">
        <v>8.1775570257100405</v>
      </c>
      <c r="J3792">
        <v>1082.4217501236401</v>
      </c>
    </row>
    <row r="3793" spans="1:10">
      <c r="A3793" t="s">
        <v>331</v>
      </c>
      <c r="B3793" t="s">
        <v>151</v>
      </c>
      <c r="C3793" t="s">
        <v>360</v>
      </c>
      <c r="D3793" t="s">
        <v>356</v>
      </c>
      <c r="E3793">
        <v>1962.4764968981699</v>
      </c>
      <c r="F3793">
        <v>130.038945158828</v>
      </c>
      <c r="G3793">
        <v>18.6137008732811</v>
      </c>
      <c r="H3793">
        <v>14.4190487927855</v>
      </c>
      <c r="I3793">
        <v>45.086346978919003</v>
      </c>
      <c r="J3793">
        <v>1423.01473429167</v>
      </c>
    </row>
    <row r="3794" spans="1:10">
      <c r="A3794" t="s">
        <v>331</v>
      </c>
      <c r="B3794" t="s">
        <v>152</v>
      </c>
      <c r="C3794" t="s">
        <v>359</v>
      </c>
      <c r="D3794" t="s">
        <v>355</v>
      </c>
      <c r="E3794">
        <v>1786.29554373215</v>
      </c>
      <c r="F3794">
        <v>134.50820668206501</v>
      </c>
      <c r="G3794">
        <v>36.899582380021599</v>
      </c>
      <c r="H3794">
        <v>15.400630446158701</v>
      </c>
      <c r="I3794">
        <v>14.1796301684981</v>
      </c>
      <c r="J3794">
        <v>1015.52446020115</v>
      </c>
    </row>
    <row r="3795" spans="1:10">
      <c r="A3795" t="s">
        <v>331</v>
      </c>
      <c r="B3795" t="s">
        <v>152</v>
      </c>
      <c r="C3795" t="s">
        <v>359</v>
      </c>
      <c r="D3795" t="s">
        <v>356</v>
      </c>
      <c r="E3795">
        <v>1786.29554373215</v>
      </c>
      <c r="F3795">
        <v>134.612245452503</v>
      </c>
      <c r="G3795">
        <v>37.0281634889283</v>
      </c>
      <c r="H3795">
        <v>15.403860551094301</v>
      </c>
      <c r="I3795">
        <v>90.806623844614606</v>
      </c>
      <c r="J3795">
        <v>1370.84020470065</v>
      </c>
    </row>
    <row r="3796" spans="1:10">
      <c r="A3796" t="s">
        <v>331</v>
      </c>
      <c r="B3796" t="s">
        <v>152</v>
      </c>
      <c r="C3796" t="s">
        <v>360</v>
      </c>
      <c r="D3796" t="s">
        <v>355</v>
      </c>
      <c r="E3796">
        <v>1285.1821474304199</v>
      </c>
      <c r="F3796">
        <v>121.991623008755</v>
      </c>
      <c r="G3796">
        <v>13.030441271332601</v>
      </c>
      <c r="H3796">
        <v>13.053482184720799</v>
      </c>
      <c r="I3796">
        <v>6.1274095677918003</v>
      </c>
      <c r="J3796">
        <v>869.69457292109098</v>
      </c>
    </row>
    <row r="3797" spans="1:10">
      <c r="A3797" t="s">
        <v>331</v>
      </c>
      <c r="B3797" t="s">
        <v>152</v>
      </c>
      <c r="C3797" t="s">
        <v>360</v>
      </c>
      <c r="D3797" t="s">
        <v>356</v>
      </c>
      <c r="E3797">
        <v>1285.1821474304199</v>
      </c>
      <c r="F3797">
        <v>122.23191491223</v>
      </c>
      <c r="G3797">
        <v>13.0823362830007</v>
      </c>
      <c r="H3797">
        <v>13.0561400091872</v>
      </c>
      <c r="I3797">
        <v>32.259901251621002</v>
      </c>
      <c r="J3797">
        <v>1186.9582983083901</v>
      </c>
    </row>
    <row r="3798" spans="1:10">
      <c r="A3798" t="s">
        <v>331</v>
      </c>
      <c r="B3798" t="s">
        <v>153</v>
      </c>
      <c r="C3798" t="s">
        <v>359</v>
      </c>
      <c r="D3798" t="s">
        <v>355</v>
      </c>
      <c r="E3798">
        <v>996.90823411623899</v>
      </c>
      <c r="F3798">
        <v>96.279057606315106</v>
      </c>
      <c r="G3798">
        <v>34.947106588594103</v>
      </c>
      <c r="H3798">
        <v>24.8096986827587</v>
      </c>
      <c r="I3798">
        <v>12.153391024399999</v>
      </c>
      <c r="J3798">
        <v>1336.13657740441</v>
      </c>
    </row>
    <row r="3799" spans="1:10">
      <c r="A3799" t="s">
        <v>331</v>
      </c>
      <c r="B3799" t="s">
        <v>153</v>
      </c>
      <c r="C3799" t="s">
        <v>359</v>
      </c>
      <c r="D3799" t="s">
        <v>356</v>
      </c>
      <c r="E3799">
        <v>996.90823411624797</v>
      </c>
      <c r="F3799">
        <v>96.393442323353497</v>
      </c>
      <c r="G3799">
        <v>35.088288940175502</v>
      </c>
      <c r="H3799">
        <v>24.813331932844999</v>
      </c>
      <c r="I3799">
        <v>89.816093907855603</v>
      </c>
      <c r="J3799">
        <v>1572.1306793456999</v>
      </c>
    </row>
    <row r="3800" spans="1:10">
      <c r="A3800" t="s">
        <v>331</v>
      </c>
      <c r="B3800" t="s">
        <v>153</v>
      </c>
      <c r="C3800" t="s">
        <v>360</v>
      </c>
      <c r="D3800" t="s">
        <v>355</v>
      </c>
      <c r="E3800">
        <v>1059.47082292906</v>
      </c>
      <c r="F3800">
        <v>116.91786115893601</v>
      </c>
      <c r="G3800">
        <v>14.404341507061799</v>
      </c>
      <c r="H3800">
        <v>12.822431017673701</v>
      </c>
      <c r="I3800">
        <v>13.0538359738845</v>
      </c>
      <c r="J3800">
        <v>1088.8561812938599</v>
      </c>
    </row>
    <row r="3801" spans="1:10">
      <c r="A3801" t="s">
        <v>331</v>
      </c>
      <c r="B3801" t="s">
        <v>153</v>
      </c>
      <c r="C3801" t="s">
        <v>360</v>
      </c>
      <c r="D3801" t="s">
        <v>356</v>
      </c>
      <c r="E3801">
        <v>1059.47082292906</v>
      </c>
      <c r="F3801">
        <v>117.19444801817301</v>
      </c>
      <c r="G3801">
        <v>14.466631682708201</v>
      </c>
      <c r="H3801">
        <v>12.824759513888599</v>
      </c>
      <c r="I3801">
        <v>33.178339910411999</v>
      </c>
      <c r="J3801">
        <v>1389.93686974515</v>
      </c>
    </row>
    <row r="3802" spans="1:10">
      <c r="A3802" t="s">
        <v>331</v>
      </c>
      <c r="B3802" t="s">
        <v>154</v>
      </c>
      <c r="C3802" t="s">
        <v>359</v>
      </c>
      <c r="D3802" t="s">
        <v>355</v>
      </c>
      <c r="E3802">
        <v>784.66493292196003</v>
      </c>
      <c r="F3802">
        <v>186.82450705214501</v>
      </c>
      <c r="G3802">
        <v>48.240570621232699</v>
      </c>
      <c r="H3802">
        <v>8.7497918096982108</v>
      </c>
      <c r="I3802">
        <v>12.347913256123899</v>
      </c>
      <c r="J3802">
        <v>3652.7262235881899</v>
      </c>
    </row>
    <row r="3803" spans="1:10">
      <c r="A3803" t="s">
        <v>331</v>
      </c>
      <c r="B3803" t="s">
        <v>154</v>
      </c>
      <c r="C3803" t="s">
        <v>359</v>
      </c>
      <c r="D3803" t="s">
        <v>356</v>
      </c>
      <c r="E3803">
        <v>784.66493292195298</v>
      </c>
      <c r="F3803">
        <v>187.270940447534</v>
      </c>
      <c r="G3803">
        <v>48.347642957659801</v>
      </c>
      <c r="H3803">
        <v>8.7496445973951893</v>
      </c>
      <c r="I3803">
        <v>124.43749767656</v>
      </c>
      <c r="J3803">
        <v>4091.77030297183</v>
      </c>
    </row>
    <row r="3804" spans="1:10">
      <c r="A3804" t="s">
        <v>331</v>
      </c>
      <c r="B3804" t="s">
        <v>154</v>
      </c>
      <c r="C3804" t="s">
        <v>360</v>
      </c>
      <c r="D3804" t="s">
        <v>355</v>
      </c>
      <c r="E3804">
        <v>282.974756741975</v>
      </c>
      <c r="F3804">
        <v>75.783513611041201</v>
      </c>
      <c r="G3804">
        <v>32.274473668670801</v>
      </c>
      <c r="H3804">
        <v>12.5921331268845</v>
      </c>
      <c r="I3804">
        <v>8.4574028504422394</v>
      </c>
      <c r="J3804">
        <v>1303.36242612466</v>
      </c>
    </row>
    <row r="3805" spans="1:10">
      <c r="A3805" t="s">
        <v>331</v>
      </c>
      <c r="B3805" t="s">
        <v>154</v>
      </c>
      <c r="C3805" t="s">
        <v>360</v>
      </c>
      <c r="D3805" t="s">
        <v>356</v>
      </c>
      <c r="E3805">
        <v>282.97475674197301</v>
      </c>
      <c r="F3805">
        <v>75.929985601985905</v>
      </c>
      <c r="G3805">
        <v>32.452824891060303</v>
      </c>
      <c r="H3805">
        <v>12.596201004846501</v>
      </c>
      <c r="I3805">
        <v>83.642764397137</v>
      </c>
      <c r="J3805">
        <v>1475.81640179543</v>
      </c>
    </row>
    <row r="3806" spans="1:10">
      <c r="A3806" t="s">
        <v>331</v>
      </c>
      <c r="B3806" t="s">
        <v>155</v>
      </c>
      <c r="C3806" t="s">
        <v>359</v>
      </c>
      <c r="D3806" t="s">
        <v>355</v>
      </c>
      <c r="E3806">
        <v>593.99802979605499</v>
      </c>
      <c r="F3806">
        <v>188.48165680340401</v>
      </c>
      <c r="G3806">
        <v>44.0825525511138</v>
      </c>
      <c r="H3806">
        <v>29.5280097808776</v>
      </c>
      <c r="I3806">
        <v>7.1236956827351303</v>
      </c>
      <c r="J3806">
        <v>3389.6842754120498</v>
      </c>
    </row>
    <row r="3807" spans="1:10">
      <c r="A3807" t="s">
        <v>331</v>
      </c>
      <c r="B3807" t="s">
        <v>155</v>
      </c>
      <c r="C3807" t="s">
        <v>359</v>
      </c>
      <c r="D3807" t="s">
        <v>356</v>
      </c>
      <c r="E3807">
        <v>593.99802979606102</v>
      </c>
      <c r="F3807">
        <v>188.89719912523299</v>
      </c>
      <c r="G3807">
        <v>44.1922839343218</v>
      </c>
      <c r="H3807">
        <v>29.532366166646099</v>
      </c>
      <c r="I3807">
        <v>119.681680713378</v>
      </c>
      <c r="J3807">
        <v>3842.6158870535501</v>
      </c>
    </row>
    <row r="3808" spans="1:10">
      <c r="A3808" t="s">
        <v>331</v>
      </c>
      <c r="B3808" t="s">
        <v>155</v>
      </c>
      <c r="C3808" t="s">
        <v>360</v>
      </c>
      <c r="D3808" t="s">
        <v>355</v>
      </c>
      <c r="E3808">
        <v>216.67836002443201</v>
      </c>
      <c r="F3808">
        <v>82.095635989269994</v>
      </c>
      <c r="G3808">
        <v>31.278779484027499</v>
      </c>
      <c r="H3808">
        <v>15.008986812100501</v>
      </c>
      <c r="I3808">
        <v>7.0926818692209501</v>
      </c>
      <c r="J3808">
        <v>1194.6920359297101</v>
      </c>
    </row>
    <row r="3809" spans="1:10">
      <c r="A3809" t="s">
        <v>331</v>
      </c>
      <c r="B3809" t="s">
        <v>155</v>
      </c>
      <c r="C3809" t="s">
        <v>360</v>
      </c>
      <c r="D3809" t="s">
        <v>356</v>
      </c>
      <c r="E3809">
        <v>216.678360024433</v>
      </c>
      <c r="F3809">
        <v>82.231591404423796</v>
      </c>
      <c r="G3809">
        <v>31.4600161735789</v>
      </c>
      <c r="H3809">
        <v>15.0127709320147</v>
      </c>
      <c r="I3809">
        <v>82.493388161046497</v>
      </c>
      <c r="J3809">
        <v>1378.5017970717099</v>
      </c>
    </row>
    <row r="3810" spans="1:10">
      <c r="A3810" t="s">
        <v>331</v>
      </c>
      <c r="B3810" t="s">
        <v>156</v>
      </c>
      <c r="C3810" t="s">
        <v>359</v>
      </c>
      <c r="D3810" t="s">
        <v>355</v>
      </c>
      <c r="E3810">
        <v>1335.74613885947</v>
      </c>
      <c r="F3810">
        <v>198.06445447863501</v>
      </c>
      <c r="G3810">
        <v>35.906447577590399</v>
      </c>
      <c r="H3810">
        <v>10.8819467068029</v>
      </c>
      <c r="I3810">
        <v>7.8749446457143097</v>
      </c>
      <c r="J3810">
        <v>3636.57046730501</v>
      </c>
    </row>
    <row r="3811" spans="1:10">
      <c r="A3811" t="s">
        <v>331</v>
      </c>
      <c r="B3811" t="s">
        <v>156</v>
      </c>
      <c r="C3811" t="s">
        <v>359</v>
      </c>
      <c r="D3811" t="s">
        <v>356</v>
      </c>
      <c r="E3811">
        <v>1335.74613885947</v>
      </c>
      <c r="F3811">
        <v>198.49720019646099</v>
      </c>
      <c r="G3811">
        <v>35.990855952304102</v>
      </c>
      <c r="H3811">
        <v>10.8850293251958</v>
      </c>
      <c r="I3811">
        <v>104.081330791252</v>
      </c>
      <c r="J3811">
        <v>4107.05822498006</v>
      </c>
    </row>
    <row r="3812" spans="1:10">
      <c r="A3812" t="s">
        <v>331</v>
      </c>
      <c r="B3812" t="s">
        <v>156</v>
      </c>
      <c r="C3812" t="s">
        <v>360</v>
      </c>
      <c r="D3812" t="s">
        <v>355</v>
      </c>
      <c r="E3812">
        <v>518.69798196399404</v>
      </c>
      <c r="F3812">
        <v>84.297393688875204</v>
      </c>
      <c r="G3812">
        <v>25.754573931364</v>
      </c>
      <c r="H3812">
        <v>10.262227566908001</v>
      </c>
      <c r="I3812">
        <v>7.9229796207804002</v>
      </c>
      <c r="J3812">
        <v>1295.2060503569501</v>
      </c>
    </row>
    <row r="3813" spans="1:10">
      <c r="A3813" t="s">
        <v>331</v>
      </c>
      <c r="B3813" t="s">
        <v>156</v>
      </c>
      <c r="C3813" t="s">
        <v>360</v>
      </c>
      <c r="D3813" t="s">
        <v>356</v>
      </c>
      <c r="E3813">
        <v>518.69798196399404</v>
      </c>
      <c r="F3813">
        <v>84.435520364686298</v>
      </c>
      <c r="G3813">
        <v>25.9759200527273</v>
      </c>
      <c r="H3813">
        <v>10.2649276306755</v>
      </c>
      <c r="I3813">
        <v>77.659489571254099</v>
      </c>
      <c r="J3813">
        <v>1482.7294114358399</v>
      </c>
    </row>
    <row r="3814" spans="1:10">
      <c r="A3814" t="s">
        <v>331</v>
      </c>
      <c r="B3814" t="s">
        <v>157</v>
      </c>
      <c r="C3814" t="s">
        <v>359</v>
      </c>
      <c r="D3814" t="s">
        <v>355</v>
      </c>
      <c r="E3814">
        <v>1531.6361535451699</v>
      </c>
      <c r="F3814">
        <v>194.91123968862701</v>
      </c>
      <c r="G3814">
        <v>26.779342439345498</v>
      </c>
      <c r="H3814">
        <v>29.818154327068601</v>
      </c>
      <c r="I3814">
        <v>19.883821817851398</v>
      </c>
      <c r="J3814">
        <v>3381.2134279945199</v>
      </c>
    </row>
    <row r="3815" spans="1:10">
      <c r="A3815" t="s">
        <v>331</v>
      </c>
      <c r="B3815" t="s">
        <v>157</v>
      </c>
      <c r="C3815" t="s">
        <v>359</v>
      </c>
      <c r="D3815" t="s">
        <v>356</v>
      </c>
      <c r="E3815">
        <v>1531.6361535451799</v>
      </c>
      <c r="F3815">
        <v>195.31977285437901</v>
      </c>
      <c r="G3815">
        <v>26.8667771859465</v>
      </c>
      <c r="H3815">
        <v>29.8230795504615</v>
      </c>
      <c r="I3815">
        <v>93.010796242267503</v>
      </c>
      <c r="J3815">
        <v>3853.6106995416199</v>
      </c>
    </row>
    <row r="3816" spans="1:10">
      <c r="A3816" t="s">
        <v>331</v>
      </c>
      <c r="B3816" t="s">
        <v>157</v>
      </c>
      <c r="C3816" t="s">
        <v>360</v>
      </c>
      <c r="D3816" t="s">
        <v>355</v>
      </c>
      <c r="E3816">
        <v>542.26355468145005</v>
      </c>
      <c r="F3816">
        <v>79.534878930331502</v>
      </c>
      <c r="G3816">
        <v>25.210554872636301</v>
      </c>
      <c r="H3816">
        <v>15.0065113875687</v>
      </c>
      <c r="I3816">
        <v>9.8196695111041308</v>
      </c>
      <c r="J3816">
        <v>1194.2761154924699</v>
      </c>
    </row>
    <row r="3817" spans="1:10">
      <c r="A3817" t="s">
        <v>331</v>
      </c>
      <c r="B3817" t="s">
        <v>157</v>
      </c>
      <c r="C3817" t="s">
        <v>360</v>
      </c>
      <c r="D3817" t="s">
        <v>356</v>
      </c>
      <c r="E3817">
        <v>542.26355468145096</v>
      </c>
      <c r="F3817">
        <v>79.674564131085205</v>
      </c>
      <c r="G3817">
        <v>25.4404741152035</v>
      </c>
      <c r="H3817">
        <v>15.008627561008399</v>
      </c>
      <c r="I3817">
        <v>77.146132631054499</v>
      </c>
      <c r="J3817">
        <v>1381.03790816883</v>
      </c>
    </row>
    <row r="3818" spans="1:10">
      <c r="A3818" t="s">
        <v>331</v>
      </c>
      <c r="B3818" t="s">
        <v>158</v>
      </c>
      <c r="C3818" t="s">
        <v>359</v>
      </c>
      <c r="D3818" t="s">
        <v>355</v>
      </c>
      <c r="E3818">
        <v>12729.696059915899</v>
      </c>
      <c r="F3818">
        <v>2517.8928414761799</v>
      </c>
      <c r="G3818">
        <v>2451.5452632746201</v>
      </c>
      <c r="H3818">
        <v>8545.2517681946392</v>
      </c>
      <c r="I3818">
        <v>79088.744020925005</v>
      </c>
      <c r="J3818">
        <v>99078.293578987999</v>
      </c>
    </row>
    <row r="3819" spans="1:10">
      <c r="A3819" t="s">
        <v>331</v>
      </c>
      <c r="B3819" t="s">
        <v>158</v>
      </c>
      <c r="C3819" t="s">
        <v>359</v>
      </c>
      <c r="D3819" t="s">
        <v>356</v>
      </c>
      <c r="E3819">
        <v>12729.696059915899</v>
      </c>
      <c r="F3819">
        <v>2518.75983008804</v>
      </c>
      <c r="G3819">
        <v>2454.7841534813401</v>
      </c>
      <c r="H3819">
        <v>8545.2143199077</v>
      </c>
      <c r="I3819">
        <v>84609.252401518694</v>
      </c>
      <c r="J3819">
        <v>104096.047966888</v>
      </c>
    </row>
    <row r="3820" spans="1:10">
      <c r="A3820" t="s">
        <v>331</v>
      </c>
      <c r="B3820" t="s">
        <v>158</v>
      </c>
      <c r="C3820" t="s">
        <v>360</v>
      </c>
      <c r="D3820" t="s">
        <v>355</v>
      </c>
      <c r="E3820">
        <v>8936.8135771612997</v>
      </c>
      <c r="F3820">
        <v>4222.81554776962</v>
      </c>
      <c r="G3820">
        <v>1218.1829685834</v>
      </c>
      <c r="H3820">
        <v>8140.3437925163898</v>
      </c>
      <c r="I3820">
        <v>32783.613774604397</v>
      </c>
      <c r="J3820">
        <v>129719.58947096</v>
      </c>
    </row>
    <row r="3821" spans="1:10">
      <c r="A3821" t="s">
        <v>331</v>
      </c>
      <c r="B3821" t="s">
        <v>158</v>
      </c>
      <c r="C3821" t="s">
        <v>360</v>
      </c>
      <c r="D3821" t="s">
        <v>356</v>
      </c>
      <c r="E3821">
        <v>8936.8135771612997</v>
      </c>
      <c r="F3821">
        <v>4225.4541959423896</v>
      </c>
      <c r="G3821">
        <v>1219.43845047677</v>
      </c>
      <c r="H3821">
        <v>8140.5394190881398</v>
      </c>
      <c r="I3821">
        <v>35562.339612083</v>
      </c>
      <c r="J3821">
        <v>139624.97990028001</v>
      </c>
    </row>
    <row r="3822" spans="1:10">
      <c r="A3822" t="s">
        <v>331</v>
      </c>
      <c r="B3822" t="s">
        <v>159</v>
      </c>
      <c r="C3822" t="s">
        <v>359</v>
      </c>
      <c r="D3822" t="s">
        <v>355</v>
      </c>
      <c r="E3822">
        <v>4290.8362772173296</v>
      </c>
      <c r="F3822">
        <v>780.40499226086797</v>
      </c>
      <c r="G3822">
        <v>512.68537562603001</v>
      </c>
      <c r="H3822">
        <v>1254.96020594472</v>
      </c>
      <c r="I3822">
        <v>9243.2730247074105</v>
      </c>
      <c r="J3822">
        <v>30178.0094495226</v>
      </c>
    </row>
    <row r="3823" spans="1:10">
      <c r="A3823" t="s">
        <v>331</v>
      </c>
      <c r="B3823" t="s">
        <v>159</v>
      </c>
      <c r="C3823" t="s">
        <v>359</v>
      </c>
      <c r="D3823" t="s">
        <v>356</v>
      </c>
      <c r="E3823">
        <v>4290.8362772173796</v>
      </c>
      <c r="F3823">
        <v>780.69692082732695</v>
      </c>
      <c r="G3823">
        <v>513.81740898178703</v>
      </c>
      <c r="H3823">
        <v>1255.12079087803</v>
      </c>
      <c r="I3823">
        <v>10509.8483532221</v>
      </c>
      <c r="J3823">
        <v>31909.820427873201</v>
      </c>
    </row>
    <row r="3824" spans="1:10">
      <c r="A3824" t="s">
        <v>331</v>
      </c>
      <c r="B3824" t="s">
        <v>159</v>
      </c>
      <c r="C3824" t="s">
        <v>360</v>
      </c>
      <c r="D3824" t="s">
        <v>355</v>
      </c>
      <c r="E3824">
        <v>1568.9696348645</v>
      </c>
      <c r="F3824">
        <v>1376.8311194758001</v>
      </c>
      <c r="G3824">
        <v>194.18827261080301</v>
      </c>
      <c r="H3824">
        <v>1616.6518862097801</v>
      </c>
      <c r="I3824">
        <v>3878.0871251756398</v>
      </c>
      <c r="J3824">
        <v>32692.8670930156</v>
      </c>
    </row>
    <row r="3825" spans="1:10">
      <c r="A3825" t="s">
        <v>331</v>
      </c>
      <c r="B3825" t="s">
        <v>159</v>
      </c>
      <c r="C3825" t="s">
        <v>360</v>
      </c>
      <c r="D3825" t="s">
        <v>356</v>
      </c>
      <c r="E3825">
        <v>1568.96963486453</v>
      </c>
      <c r="F3825">
        <v>1377.9164651543199</v>
      </c>
      <c r="G3825">
        <v>194.52239204690099</v>
      </c>
      <c r="H3825">
        <v>1616.73411939487</v>
      </c>
      <c r="I3825">
        <v>4322.10410548254</v>
      </c>
      <c r="J3825">
        <v>35994.182100756101</v>
      </c>
    </row>
    <row r="3826" spans="1:10">
      <c r="A3826" t="s">
        <v>331</v>
      </c>
      <c r="B3826" t="s">
        <v>160</v>
      </c>
      <c r="C3826" t="s">
        <v>359</v>
      </c>
      <c r="D3826" t="s">
        <v>355</v>
      </c>
      <c r="E3826">
        <v>10390.7446773582</v>
      </c>
      <c r="F3826">
        <v>1492.73350669195</v>
      </c>
      <c r="G3826">
        <v>1213.78470899079</v>
      </c>
      <c r="H3826">
        <v>4345.1482695004797</v>
      </c>
      <c r="I3826">
        <v>26043.683727181098</v>
      </c>
      <c r="J3826">
        <v>55332.006017298801</v>
      </c>
    </row>
    <row r="3827" spans="1:10">
      <c r="A3827" t="s">
        <v>331</v>
      </c>
      <c r="B3827" t="s">
        <v>160</v>
      </c>
      <c r="C3827" t="s">
        <v>359</v>
      </c>
      <c r="D3827" t="s">
        <v>356</v>
      </c>
      <c r="E3827">
        <v>10390.7446773582</v>
      </c>
      <c r="F3827">
        <v>1493.1802387149201</v>
      </c>
      <c r="G3827">
        <v>1215.5663328620301</v>
      </c>
      <c r="H3827">
        <v>4345.0585333129602</v>
      </c>
      <c r="I3827">
        <v>28944.2630730948</v>
      </c>
      <c r="J3827">
        <v>58792.881108164802</v>
      </c>
    </row>
    <row r="3828" spans="1:10">
      <c r="A3828" t="s">
        <v>331</v>
      </c>
      <c r="B3828" t="s">
        <v>160</v>
      </c>
      <c r="C3828" t="s">
        <v>360</v>
      </c>
      <c r="D3828" t="s">
        <v>355</v>
      </c>
      <c r="E3828">
        <v>7237.7681285156796</v>
      </c>
      <c r="F3828">
        <v>3240.02590150486</v>
      </c>
      <c r="G3828">
        <v>1140.11106930199</v>
      </c>
      <c r="H3828">
        <v>6641.3651589957899</v>
      </c>
      <c r="I3828">
        <v>33043.7820916571</v>
      </c>
      <c r="J3828">
        <v>90589.803321286905</v>
      </c>
    </row>
    <row r="3829" spans="1:10">
      <c r="A3829" t="s">
        <v>331</v>
      </c>
      <c r="B3829" t="s">
        <v>160</v>
      </c>
      <c r="C3829" t="s">
        <v>360</v>
      </c>
      <c r="D3829" t="s">
        <v>356</v>
      </c>
      <c r="E3829">
        <v>7237.7681285156996</v>
      </c>
      <c r="F3829">
        <v>3241.57324793322</v>
      </c>
      <c r="G3829">
        <v>1140.7220406530801</v>
      </c>
      <c r="H3829">
        <v>6641.6349293847898</v>
      </c>
      <c r="I3829">
        <v>35815.350998008696</v>
      </c>
      <c r="J3829">
        <v>98488.561114786004</v>
      </c>
    </row>
    <row r="3830" spans="1:10">
      <c r="A3830" t="s">
        <v>135</v>
      </c>
      <c r="B3830" t="s">
        <v>412</v>
      </c>
      <c r="C3830" t="s">
        <v>359</v>
      </c>
      <c r="D3830" t="s">
        <v>355</v>
      </c>
      <c r="E3830">
        <v>82.807647751057999</v>
      </c>
      <c r="F3830">
        <v>4.5288846073121203</v>
      </c>
      <c r="G3830">
        <v>1.5244676073446299</v>
      </c>
      <c r="H3830">
        <v>0.65582266220067897</v>
      </c>
      <c r="I3830">
        <v>1.4301375958374101</v>
      </c>
      <c r="J3830">
        <v>25.982988388903099</v>
      </c>
    </row>
    <row r="3831" spans="1:10">
      <c r="A3831" t="s">
        <v>135</v>
      </c>
      <c r="B3831" t="s">
        <v>412</v>
      </c>
      <c r="C3831" t="s">
        <v>359</v>
      </c>
      <c r="D3831" t="s">
        <v>356</v>
      </c>
      <c r="E3831">
        <v>82.807647751057999</v>
      </c>
      <c r="F3831">
        <v>4.5288846073121203</v>
      </c>
      <c r="G3831">
        <v>1.5244676073446299</v>
      </c>
      <c r="H3831">
        <v>0.65582266220067897</v>
      </c>
      <c r="I3831">
        <v>7.9504363677727303</v>
      </c>
      <c r="J3831">
        <v>44.895436670716599</v>
      </c>
    </row>
    <row r="3832" spans="1:10">
      <c r="A3832" t="s">
        <v>135</v>
      </c>
      <c r="B3832" t="s">
        <v>412</v>
      </c>
      <c r="C3832" t="s">
        <v>360</v>
      </c>
      <c r="D3832" t="s">
        <v>355</v>
      </c>
      <c r="E3832">
        <v>55.070271170824697</v>
      </c>
      <c r="F3832">
        <v>1.8141136646410101</v>
      </c>
      <c r="G3832">
        <v>1.1346675877283601</v>
      </c>
      <c r="H3832">
        <v>0.373447354140506</v>
      </c>
      <c r="I3832">
        <v>0.83453166895995501</v>
      </c>
      <c r="J3832">
        <v>10.2767427361086</v>
      </c>
    </row>
    <row r="3833" spans="1:10">
      <c r="A3833" t="s">
        <v>135</v>
      </c>
      <c r="B3833" t="s">
        <v>412</v>
      </c>
      <c r="C3833" t="s">
        <v>360</v>
      </c>
      <c r="D3833" t="s">
        <v>356</v>
      </c>
      <c r="E3833">
        <v>55.070271170824697</v>
      </c>
      <c r="F3833">
        <v>1.8141136646410101</v>
      </c>
      <c r="G3833">
        <v>1.1346675877283601</v>
      </c>
      <c r="H3833">
        <v>0.373447354140506</v>
      </c>
      <c r="I3833">
        <v>5.6419838035484</v>
      </c>
      <c r="J3833">
        <v>17.824895102354699</v>
      </c>
    </row>
    <row r="3834" spans="1:10">
      <c r="A3834" t="s">
        <v>135</v>
      </c>
      <c r="B3834" t="s">
        <v>413</v>
      </c>
      <c r="C3834" t="s">
        <v>359</v>
      </c>
      <c r="D3834" t="s">
        <v>355</v>
      </c>
      <c r="E3834">
        <v>110.469774348417</v>
      </c>
      <c r="F3834">
        <v>6.7638018834203804</v>
      </c>
      <c r="G3834">
        <v>2.21714254846998</v>
      </c>
      <c r="H3834">
        <v>2.4221910471829902</v>
      </c>
      <c r="I3834">
        <v>3.2803980482969801</v>
      </c>
      <c r="J3834">
        <v>50.608541801273702</v>
      </c>
    </row>
    <row r="3835" spans="1:10">
      <c r="A3835" t="s">
        <v>135</v>
      </c>
      <c r="B3835" t="s">
        <v>413</v>
      </c>
      <c r="C3835" t="s">
        <v>359</v>
      </c>
      <c r="D3835" t="s">
        <v>356</v>
      </c>
      <c r="E3835">
        <v>110.469774348417</v>
      </c>
      <c r="F3835">
        <v>6.7638018834203804</v>
      </c>
      <c r="G3835">
        <v>2.21714254846998</v>
      </c>
      <c r="H3835">
        <v>2.4221910471829902</v>
      </c>
      <c r="I3835">
        <v>6.3862499006222997</v>
      </c>
      <c r="J3835">
        <v>23.011289332968801</v>
      </c>
    </row>
    <row r="3836" spans="1:10">
      <c r="A3836" t="s">
        <v>135</v>
      </c>
      <c r="B3836" t="s">
        <v>413</v>
      </c>
      <c r="C3836" t="s">
        <v>360</v>
      </c>
      <c r="D3836" t="s">
        <v>355</v>
      </c>
      <c r="E3836">
        <v>102.654635967902</v>
      </c>
      <c r="F3836">
        <v>3.6655484768968001</v>
      </c>
      <c r="G3836">
        <v>2.4354505238161299</v>
      </c>
      <c r="H3836">
        <v>0.92235281786775003</v>
      </c>
      <c r="I3836">
        <v>4.0441836576539698</v>
      </c>
      <c r="J3836">
        <v>20.1379425458356</v>
      </c>
    </row>
    <row r="3837" spans="1:10">
      <c r="A3837" t="s">
        <v>135</v>
      </c>
      <c r="B3837" t="s">
        <v>413</v>
      </c>
      <c r="C3837" t="s">
        <v>360</v>
      </c>
      <c r="D3837" t="s">
        <v>356</v>
      </c>
      <c r="E3837">
        <v>102.654635967902</v>
      </c>
      <c r="F3837">
        <v>3.6655484768968001</v>
      </c>
      <c r="G3837">
        <v>2.4354505238161299</v>
      </c>
      <c r="H3837">
        <v>0.92235281786775003</v>
      </c>
      <c r="I3837">
        <v>6.5603939056541796</v>
      </c>
      <c r="J3837">
        <v>12.314492941309799</v>
      </c>
    </row>
    <row r="3838" spans="1:10">
      <c r="A3838" t="s">
        <v>135</v>
      </c>
      <c r="B3838" t="s">
        <v>414</v>
      </c>
      <c r="C3838" t="s">
        <v>359</v>
      </c>
      <c r="D3838" t="s">
        <v>355</v>
      </c>
      <c r="E3838">
        <v>32.941387178194198</v>
      </c>
      <c r="F3838">
        <v>13.8531466851261</v>
      </c>
      <c r="G3838">
        <v>2.4268069204693599</v>
      </c>
      <c r="H3838">
        <v>7.9827940024600998</v>
      </c>
      <c r="I3838">
        <v>3.6182784022244898</v>
      </c>
      <c r="J3838">
        <v>8.2285755720058198</v>
      </c>
    </row>
    <row r="3839" spans="1:10">
      <c r="A3839" t="s">
        <v>135</v>
      </c>
      <c r="B3839" t="s">
        <v>414</v>
      </c>
      <c r="C3839" t="s">
        <v>359</v>
      </c>
      <c r="D3839" t="s">
        <v>356</v>
      </c>
      <c r="E3839">
        <v>35.2789196971857</v>
      </c>
      <c r="F3839">
        <v>30.184718502954301</v>
      </c>
      <c r="G3839">
        <v>4.0695270763877698</v>
      </c>
      <c r="H3839">
        <v>3.0850352969306298</v>
      </c>
      <c r="I3839">
        <v>6.9337591862048802</v>
      </c>
      <c r="J3839">
        <v>80.701160378774702</v>
      </c>
    </row>
    <row r="3840" spans="1:10">
      <c r="A3840" t="s">
        <v>135</v>
      </c>
      <c r="B3840" t="s">
        <v>414</v>
      </c>
      <c r="C3840" t="s">
        <v>360</v>
      </c>
      <c r="D3840" t="s">
        <v>355</v>
      </c>
      <c r="E3840">
        <v>56.560511015800799</v>
      </c>
      <c r="F3840">
        <v>5.7145989481557997</v>
      </c>
      <c r="G3840">
        <v>5.0222278059884102</v>
      </c>
      <c r="H3840">
        <v>3.1644225142840101</v>
      </c>
      <c r="I3840">
        <v>6.8029676275751196</v>
      </c>
      <c r="J3840">
        <v>3.1084018875538901</v>
      </c>
    </row>
    <row r="3841" spans="1:10">
      <c r="A3841" t="s">
        <v>135</v>
      </c>
      <c r="B3841" t="s">
        <v>414</v>
      </c>
      <c r="C3841" t="s">
        <v>360</v>
      </c>
      <c r="D3841" t="s">
        <v>356</v>
      </c>
      <c r="E3841">
        <v>71.357009514839106</v>
      </c>
      <c r="F3841">
        <v>12.731749597925401</v>
      </c>
      <c r="G3841">
        <v>4.9966722497691096</v>
      </c>
      <c r="H3841">
        <v>1.4532227832384099</v>
      </c>
      <c r="I3841">
        <v>8.5904917217075596</v>
      </c>
      <c r="J3841">
        <v>33.593870959240803</v>
      </c>
    </row>
    <row r="3842" spans="1:10">
      <c r="A3842" t="s">
        <v>135</v>
      </c>
      <c r="B3842" t="s">
        <v>415</v>
      </c>
      <c r="C3842" t="s">
        <v>359</v>
      </c>
      <c r="D3842" t="s">
        <v>355</v>
      </c>
      <c r="E3842">
        <v>37.041547491686003</v>
      </c>
      <c r="F3842">
        <v>1.3653090257988001</v>
      </c>
      <c r="G3842">
        <v>2.0068886060234701</v>
      </c>
      <c r="H3842">
        <v>6.9709101114518299</v>
      </c>
      <c r="I3842">
        <v>0.36337280346455297</v>
      </c>
      <c r="J3842">
        <v>22.482655932054499</v>
      </c>
    </row>
    <row r="3843" spans="1:10">
      <c r="A3843" t="s">
        <v>135</v>
      </c>
      <c r="B3843" t="s">
        <v>415</v>
      </c>
      <c r="C3843" t="s">
        <v>359</v>
      </c>
      <c r="D3843" t="s">
        <v>356</v>
      </c>
      <c r="E3843">
        <v>39.326340972489398</v>
      </c>
      <c r="F3843">
        <v>25.091110447781698</v>
      </c>
      <c r="G3843">
        <v>1.6998348737375399</v>
      </c>
      <c r="H3843">
        <v>0.96316697494026005</v>
      </c>
      <c r="I3843">
        <v>2.5312880829620599</v>
      </c>
      <c r="J3843">
        <v>73.326683389982193</v>
      </c>
    </row>
    <row r="3844" spans="1:10">
      <c r="A3844" t="s">
        <v>135</v>
      </c>
      <c r="B3844" t="s">
        <v>415</v>
      </c>
      <c r="C3844" t="s">
        <v>360</v>
      </c>
      <c r="D3844" t="s">
        <v>355</v>
      </c>
      <c r="E3844">
        <v>89.811487803113195</v>
      </c>
      <c r="F3844">
        <v>0.60489950545715399</v>
      </c>
      <c r="G3844">
        <v>5.4372799068063999</v>
      </c>
      <c r="H3844">
        <v>2.9856369593292502</v>
      </c>
      <c r="I3844">
        <v>0.76476881523879603</v>
      </c>
      <c r="J3844">
        <v>8.7568383579092099</v>
      </c>
    </row>
    <row r="3845" spans="1:10">
      <c r="A3845" t="s">
        <v>135</v>
      </c>
      <c r="B3845" t="s">
        <v>415</v>
      </c>
      <c r="C3845" t="s">
        <v>360</v>
      </c>
      <c r="D3845" t="s">
        <v>356</v>
      </c>
      <c r="E3845">
        <v>99.355773465057297</v>
      </c>
      <c r="F3845">
        <v>10.798741693558901</v>
      </c>
      <c r="G3845">
        <v>4.0711207849031901</v>
      </c>
      <c r="H3845">
        <v>0.37525700078466201</v>
      </c>
      <c r="I3845">
        <v>6.3089488964161697</v>
      </c>
      <c r="J3845">
        <v>30.502418625673801</v>
      </c>
    </row>
    <row r="3846" spans="1:10">
      <c r="A3846" t="s">
        <v>135</v>
      </c>
      <c r="B3846" t="s">
        <v>416</v>
      </c>
      <c r="C3846" t="s">
        <v>359</v>
      </c>
      <c r="D3846" t="s">
        <v>355</v>
      </c>
      <c r="E3846">
        <v>76.995532483509194</v>
      </c>
      <c r="F3846">
        <v>7.2659345791103496</v>
      </c>
      <c r="G3846">
        <v>3.54117385302674</v>
      </c>
      <c r="H3846">
        <v>4.6859526097754403</v>
      </c>
      <c r="I3846">
        <v>2.4532164863201502</v>
      </c>
      <c r="J3846">
        <v>24.607634939571</v>
      </c>
    </row>
    <row r="3847" spans="1:10">
      <c r="A3847" t="s">
        <v>135</v>
      </c>
      <c r="B3847" t="s">
        <v>416</v>
      </c>
      <c r="C3847" t="s">
        <v>359</v>
      </c>
      <c r="D3847" t="s">
        <v>356</v>
      </c>
      <c r="E3847">
        <v>74.213644997666805</v>
      </c>
      <c r="F3847">
        <v>59.874828855392103</v>
      </c>
      <c r="G3847">
        <v>3.4284924884993502</v>
      </c>
      <c r="H3847">
        <v>0.76099134769252097</v>
      </c>
      <c r="I3847">
        <v>3.7494770988479602</v>
      </c>
      <c r="J3847">
        <v>101.960443160569</v>
      </c>
    </row>
    <row r="3848" spans="1:10">
      <c r="A3848" t="s">
        <v>135</v>
      </c>
      <c r="B3848" t="s">
        <v>416</v>
      </c>
      <c r="C3848" t="s">
        <v>360</v>
      </c>
      <c r="D3848" t="s">
        <v>355</v>
      </c>
      <c r="E3848">
        <v>108.546331292443</v>
      </c>
      <c r="F3848">
        <v>3.0755486098705598</v>
      </c>
      <c r="G3848">
        <v>5.7387429378880803</v>
      </c>
      <c r="H3848">
        <v>1.81068196780714</v>
      </c>
      <c r="I3848">
        <v>4.3267043339007598</v>
      </c>
      <c r="J3848">
        <v>9.7460342849056296</v>
      </c>
    </row>
    <row r="3849" spans="1:10">
      <c r="A3849" t="s">
        <v>135</v>
      </c>
      <c r="B3849" t="s">
        <v>416</v>
      </c>
      <c r="C3849" t="s">
        <v>360</v>
      </c>
      <c r="D3849" t="s">
        <v>356</v>
      </c>
      <c r="E3849">
        <v>117.298251077739</v>
      </c>
      <c r="F3849">
        <v>24.932697859855299</v>
      </c>
      <c r="G3849">
        <v>6.7444794045765297</v>
      </c>
      <c r="H3849">
        <v>0.425106842426762</v>
      </c>
      <c r="I3849">
        <v>7.6939014389471598</v>
      </c>
      <c r="J3849">
        <v>42.005580889262397</v>
      </c>
    </row>
    <row r="3850" spans="1:10">
      <c r="A3850" t="s">
        <v>135</v>
      </c>
      <c r="B3850" t="s">
        <v>417</v>
      </c>
      <c r="C3850" t="s">
        <v>359</v>
      </c>
      <c r="D3850" t="s">
        <v>355</v>
      </c>
      <c r="E3850">
        <v>70.821746728656606</v>
      </c>
      <c r="F3850">
        <v>6.2403762454126701</v>
      </c>
      <c r="G3850">
        <v>4.0038552965965204</v>
      </c>
      <c r="H3850">
        <v>7.5687502884224402</v>
      </c>
      <c r="I3850">
        <v>4.8129827591807102</v>
      </c>
      <c r="J3850">
        <v>18.957549183630999</v>
      </c>
    </row>
    <row r="3851" spans="1:10">
      <c r="A3851" t="s">
        <v>135</v>
      </c>
      <c r="B3851" t="s">
        <v>417</v>
      </c>
      <c r="C3851" t="s">
        <v>359</v>
      </c>
      <c r="D3851" t="s">
        <v>356</v>
      </c>
      <c r="E3851">
        <v>63.587270169653301</v>
      </c>
      <c r="F3851">
        <v>116.186865290415</v>
      </c>
      <c r="G3851">
        <v>6.2146154285071296</v>
      </c>
      <c r="H3851">
        <v>0.87710688580270402</v>
      </c>
      <c r="I3851">
        <v>4.7838903493240998</v>
      </c>
      <c r="J3851">
        <v>130.15936310586699</v>
      </c>
    </row>
    <row r="3852" spans="1:10">
      <c r="A3852" t="s">
        <v>135</v>
      </c>
      <c r="B3852" t="s">
        <v>417</v>
      </c>
      <c r="C3852" t="s">
        <v>360</v>
      </c>
      <c r="D3852" t="s">
        <v>355</v>
      </c>
      <c r="E3852">
        <v>77.570841695851001</v>
      </c>
      <c r="F3852">
        <v>2.7530027350603099</v>
      </c>
      <c r="G3852">
        <v>3.72773303263978</v>
      </c>
      <c r="H3852">
        <v>3.12713297820545</v>
      </c>
      <c r="I3852">
        <v>5.1236552609405903</v>
      </c>
      <c r="J3852">
        <v>8.0392900488456807</v>
      </c>
    </row>
    <row r="3853" spans="1:10">
      <c r="A3853" t="s">
        <v>135</v>
      </c>
      <c r="B3853" t="s">
        <v>417</v>
      </c>
      <c r="C3853" t="s">
        <v>360</v>
      </c>
      <c r="D3853" t="s">
        <v>356</v>
      </c>
      <c r="E3853">
        <v>83.912856732824807</v>
      </c>
      <c r="F3853">
        <v>49.374342528649898</v>
      </c>
      <c r="G3853">
        <v>14.586315732449499</v>
      </c>
      <c r="H3853">
        <v>0.45536319304138501</v>
      </c>
      <c r="I3853">
        <v>9.5660476685021596</v>
      </c>
      <c r="J3853">
        <v>53.884588294228998</v>
      </c>
    </row>
    <row r="3854" spans="1:10">
      <c r="A3854" t="s">
        <v>135</v>
      </c>
      <c r="B3854" t="s">
        <v>418</v>
      </c>
      <c r="C3854" t="s">
        <v>359</v>
      </c>
      <c r="D3854" t="s">
        <v>355</v>
      </c>
      <c r="E3854">
        <v>76.606940463322999</v>
      </c>
      <c r="F3854">
        <v>4.6493185938964503</v>
      </c>
      <c r="G3854">
        <v>1.41831924100116</v>
      </c>
      <c r="H3854">
        <v>0.65582266220067897</v>
      </c>
      <c r="I3854">
        <v>1.3279468957362599</v>
      </c>
      <c r="J3854">
        <v>25.626606797517798</v>
      </c>
    </row>
    <row r="3855" spans="1:10">
      <c r="A3855" t="s">
        <v>135</v>
      </c>
      <c r="B3855" t="s">
        <v>418</v>
      </c>
      <c r="C3855" t="s">
        <v>359</v>
      </c>
      <c r="D3855" t="s">
        <v>356</v>
      </c>
      <c r="E3855">
        <v>76.606940463322999</v>
      </c>
      <c r="F3855">
        <v>4.6493185938964503</v>
      </c>
      <c r="G3855">
        <v>1.41831924100116</v>
      </c>
      <c r="H3855">
        <v>0.65582266220067897</v>
      </c>
      <c r="I3855">
        <v>7.4260542084060903</v>
      </c>
      <c r="J3855">
        <v>45.068830888595997</v>
      </c>
    </row>
    <row r="3856" spans="1:10">
      <c r="A3856" t="s">
        <v>135</v>
      </c>
      <c r="B3856" t="s">
        <v>418</v>
      </c>
      <c r="C3856" t="s">
        <v>360</v>
      </c>
      <c r="D3856" t="s">
        <v>355</v>
      </c>
      <c r="E3856">
        <v>60.084939390730099</v>
      </c>
      <c r="F3856">
        <v>1.8719548015403</v>
      </c>
      <c r="G3856">
        <v>1.2508135037127199</v>
      </c>
      <c r="H3856">
        <v>0.373447354140506</v>
      </c>
      <c r="I3856">
        <v>0.89379963511165295</v>
      </c>
      <c r="J3856">
        <v>10.090783725011001</v>
      </c>
    </row>
    <row r="3857" spans="1:10">
      <c r="A3857" t="s">
        <v>135</v>
      </c>
      <c r="B3857" t="s">
        <v>418</v>
      </c>
      <c r="C3857" t="s">
        <v>360</v>
      </c>
      <c r="D3857" t="s">
        <v>356</v>
      </c>
      <c r="E3857">
        <v>60.084939390730099</v>
      </c>
      <c r="F3857">
        <v>1.8719548015403</v>
      </c>
      <c r="G3857">
        <v>1.2508135037127199</v>
      </c>
      <c r="H3857">
        <v>0.373447354140506</v>
      </c>
      <c r="I3857">
        <v>6.1545671966018398</v>
      </c>
      <c r="J3857">
        <v>17.912210605512499</v>
      </c>
    </row>
    <row r="3858" spans="1:10">
      <c r="A3858" t="s">
        <v>135</v>
      </c>
      <c r="B3858" t="s">
        <v>136</v>
      </c>
      <c r="C3858" t="s">
        <v>359</v>
      </c>
      <c r="D3858" t="s">
        <v>355</v>
      </c>
      <c r="E3858">
        <v>380.96258157858301</v>
      </c>
      <c r="F3858">
        <v>308.56919559497197</v>
      </c>
      <c r="G3858">
        <v>17.4679408351879</v>
      </c>
      <c r="H3858">
        <v>14.873584996038501</v>
      </c>
      <c r="I3858">
        <v>54.234493256632099</v>
      </c>
      <c r="J3858">
        <v>2814.8986798627602</v>
      </c>
    </row>
    <row r="3859" spans="1:10">
      <c r="A3859" t="s">
        <v>135</v>
      </c>
      <c r="B3859" t="s">
        <v>136</v>
      </c>
      <c r="C3859" t="s">
        <v>359</v>
      </c>
      <c r="D3859" t="s">
        <v>356</v>
      </c>
      <c r="E3859">
        <v>380.96258157858301</v>
      </c>
      <c r="F3859">
        <v>308.65830946839901</v>
      </c>
      <c r="G3859">
        <v>17.621080891107098</v>
      </c>
      <c r="H3859">
        <v>14.877347075137999</v>
      </c>
      <c r="I3859">
        <v>128.63902716169</v>
      </c>
      <c r="J3859">
        <v>4095.1840575018</v>
      </c>
    </row>
    <row r="3860" spans="1:10">
      <c r="A3860" t="s">
        <v>135</v>
      </c>
      <c r="B3860" t="s">
        <v>136</v>
      </c>
      <c r="C3860" t="s">
        <v>360</v>
      </c>
      <c r="D3860" t="s">
        <v>355</v>
      </c>
      <c r="E3860">
        <v>274.778329299831</v>
      </c>
      <c r="F3860">
        <v>251.911723639337</v>
      </c>
      <c r="G3860">
        <v>6.7449468128913397</v>
      </c>
      <c r="H3860">
        <v>8.5728585080419002</v>
      </c>
      <c r="I3860">
        <v>20.730027247788701</v>
      </c>
      <c r="J3860">
        <v>1837.7285659813299</v>
      </c>
    </row>
    <row r="3861" spans="1:10">
      <c r="A3861" t="s">
        <v>135</v>
      </c>
      <c r="B3861" t="s">
        <v>136</v>
      </c>
      <c r="C3861" t="s">
        <v>360</v>
      </c>
      <c r="D3861" t="s">
        <v>356</v>
      </c>
      <c r="E3861">
        <v>274.77832929983299</v>
      </c>
      <c r="F3861">
        <v>252.05177545681099</v>
      </c>
      <c r="G3861">
        <v>6.7996462182696602</v>
      </c>
      <c r="H3861">
        <v>8.5761298070855307</v>
      </c>
      <c r="I3861">
        <v>49.359556690757202</v>
      </c>
      <c r="J3861">
        <v>2879.2449675131302</v>
      </c>
    </row>
    <row r="3862" spans="1:10">
      <c r="A3862" t="s">
        <v>135</v>
      </c>
      <c r="B3862" t="s">
        <v>137</v>
      </c>
      <c r="C3862" t="s">
        <v>359</v>
      </c>
      <c r="D3862" t="s">
        <v>355</v>
      </c>
      <c r="E3862">
        <v>979.99624370263405</v>
      </c>
      <c r="F3862">
        <v>204.634772156623</v>
      </c>
      <c r="G3862">
        <v>39.012367026446697</v>
      </c>
      <c r="H3862">
        <v>81.647061926690199</v>
      </c>
      <c r="I3862">
        <v>69.285666108713102</v>
      </c>
      <c r="J3862">
        <v>790.17973471122298</v>
      </c>
    </row>
    <row r="3863" spans="1:10">
      <c r="A3863" t="s">
        <v>135</v>
      </c>
      <c r="B3863" t="s">
        <v>137</v>
      </c>
      <c r="C3863" t="s">
        <v>359</v>
      </c>
      <c r="D3863" t="s">
        <v>356</v>
      </c>
      <c r="E3863">
        <v>988.28385616067396</v>
      </c>
      <c r="F3863">
        <v>166.18221899926101</v>
      </c>
      <c r="G3863">
        <v>26.4716577512445</v>
      </c>
      <c r="H3863">
        <v>4.6606662328633499</v>
      </c>
      <c r="I3863" s="45">
        <v>5.8669583043963203E-14</v>
      </c>
      <c r="J3863">
        <v>1208.03044561347</v>
      </c>
    </row>
    <row r="3864" spans="1:10">
      <c r="A3864" t="s">
        <v>135</v>
      </c>
      <c r="B3864" t="s">
        <v>137</v>
      </c>
      <c r="C3864" t="s">
        <v>360</v>
      </c>
      <c r="D3864" t="s">
        <v>355</v>
      </c>
      <c r="E3864">
        <v>990.20294006056702</v>
      </c>
      <c r="F3864">
        <v>183.035903462259</v>
      </c>
      <c r="G3864">
        <v>18.657178366250999</v>
      </c>
      <c r="H3864">
        <v>35.6414078892251</v>
      </c>
      <c r="I3864">
        <v>26.059748305518799</v>
      </c>
      <c r="J3864">
        <v>1152.4499922376699</v>
      </c>
    </row>
    <row r="3865" spans="1:10">
      <c r="A3865" t="s">
        <v>135</v>
      </c>
      <c r="B3865" t="s">
        <v>137</v>
      </c>
      <c r="C3865" t="s">
        <v>360</v>
      </c>
      <c r="D3865" t="s">
        <v>356</v>
      </c>
      <c r="E3865">
        <v>979.47203055857699</v>
      </c>
      <c r="F3865">
        <v>211.52667930727401</v>
      </c>
      <c r="G3865">
        <v>10.3103143338276</v>
      </c>
      <c r="H3865">
        <v>4.6760048472584304</v>
      </c>
      <c r="I3865" s="45">
        <v>1.07833048013691E-13</v>
      </c>
      <c r="J3865">
        <v>1907.6244929802001</v>
      </c>
    </row>
    <row r="3866" spans="1:10">
      <c r="A3866" t="s">
        <v>135</v>
      </c>
      <c r="B3866" t="s">
        <v>138</v>
      </c>
      <c r="C3866" t="s">
        <v>359</v>
      </c>
      <c r="D3866" t="s">
        <v>355</v>
      </c>
      <c r="E3866">
        <v>409.25826581293501</v>
      </c>
      <c r="F3866">
        <v>66.847103534564795</v>
      </c>
      <c r="G3866">
        <v>19.325991598903801</v>
      </c>
      <c r="H3866">
        <v>10.4405872172345</v>
      </c>
      <c r="I3866">
        <v>79.479714166220703</v>
      </c>
      <c r="J3866">
        <v>410.52076585790599</v>
      </c>
    </row>
    <row r="3867" spans="1:10">
      <c r="A3867" t="s">
        <v>135</v>
      </c>
      <c r="B3867" t="s">
        <v>138</v>
      </c>
      <c r="C3867" t="s">
        <v>359</v>
      </c>
      <c r="D3867" t="s">
        <v>356</v>
      </c>
      <c r="E3867">
        <v>405.624432960533</v>
      </c>
      <c r="F3867">
        <v>96.901726684650896</v>
      </c>
      <c r="G3867">
        <v>12.8735410212521</v>
      </c>
      <c r="H3867">
        <v>23.0280566560245</v>
      </c>
      <c r="I3867" s="45">
        <v>6.1432900431821702E-13</v>
      </c>
      <c r="J3867">
        <v>719.03695830987999</v>
      </c>
    </row>
    <row r="3868" spans="1:10">
      <c r="A3868" t="s">
        <v>135</v>
      </c>
      <c r="B3868" t="s">
        <v>138</v>
      </c>
      <c r="C3868" t="s">
        <v>360</v>
      </c>
      <c r="D3868" t="s">
        <v>355</v>
      </c>
      <c r="E3868">
        <v>899.44699754188696</v>
      </c>
      <c r="F3868">
        <v>182.82692162768799</v>
      </c>
      <c r="G3868">
        <v>9.1303176396886307</v>
      </c>
      <c r="H3868">
        <v>5.3722887640740398</v>
      </c>
      <c r="I3868">
        <v>30.490793117203101</v>
      </c>
      <c r="J3868">
        <v>1042.0099409766101</v>
      </c>
    </row>
    <row r="3869" spans="1:10">
      <c r="A3869" t="s">
        <v>135</v>
      </c>
      <c r="B3869" t="s">
        <v>138</v>
      </c>
      <c r="C3869" t="s">
        <v>360</v>
      </c>
      <c r="D3869" t="s">
        <v>356</v>
      </c>
      <c r="E3869">
        <v>892.13917737514498</v>
      </c>
      <c r="F3869">
        <v>186.15667749563301</v>
      </c>
      <c r="G3869">
        <v>4.9118935483638904</v>
      </c>
      <c r="H3869">
        <v>11.6385033539375</v>
      </c>
      <c r="I3869" s="45">
        <v>1.0845688136025801E-12</v>
      </c>
      <c r="J3869">
        <v>1762.9532977922299</v>
      </c>
    </row>
    <row r="3870" spans="1:10">
      <c r="A3870" t="s">
        <v>135</v>
      </c>
      <c r="B3870" t="s">
        <v>139</v>
      </c>
      <c r="C3870" t="s">
        <v>359</v>
      </c>
      <c r="D3870" t="s">
        <v>355</v>
      </c>
      <c r="E3870">
        <v>470.52833870322797</v>
      </c>
      <c r="F3870">
        <v>138.10035322090101</v>
      </c>
      <c r="G3870">
        <v>63.044504499577698</v>
      </c>
      <c r="H3870">
        <v>38.029622730776801</v>
      </c>
      <c r="I3870">
        <v>171.37064833655899</v>
      </c>
      <c r="J3870">
        <v>912.55417461276295</v>
      </c>
    </row>
    <row r="3871" spans="1:10">
      <c r="A3871" t="s">
        <v>135</v>
      </c>
      <c r="B3871" t="s">
        <v>139</v>
      </c>
      <c r="C3871" t="s">
        <v>359</v>
      </c>
      <c r="D3871" t="s">
        <v>356</v>
      </c>
      <c r="E3871">
        <v>465.15045245561902</v>
      </c>
      <c r="F3871">
        <v>138.082394685818</v>
      </c>
      <c r="G3871">
        <v>4.1839669169314799</v>
      </c>
      <c r="H3871">
        <v>37.0797312089569</v>
      </c>
      <c r="I3871" s="45">
        <v>8.1257619444266196E-14</v>
      </c>
      <c r="J3871">
        <v>1471.74066685202</v>
      </c>
    </row>
    <row r="3872" spans="1:10">
      <c r="A3872" t="s">
        <v>135</v>
      </c>
      <c r="B3872" t="s">
        <v>139</v>
      </c>
      <c r="C3872" t="s">
        <v>360</v>
      </c>
      <c r="D3872" t="s">
        <v>355</v>
      </c>
      <c r="E3872">
        <v>1164.8707904833</v>
      </c>
      <c r="F3872">
        <v>213.406555041156</v>
      </c>
      <c r="G3872">
        <v>25.875925255943699</v>
      </c>
      <c r="H3872">
        <v>14.8833054459402</v>
      </c>
      <c r="I3872">
        <v>67.610455550003195</v>
      </c>
      <c r="J3872">
        <v>1250.93423744041</v>
      </c>
    </row>
    <row r="3873" spans="1:10">
      <c r="A3873" t="s">
        <v>135</v>
      </c>
      <c r="B3873" t="s">
        <v>139</v>
      </c>
      <c r="C3873" t="s">
        <v>360</v>
      </c>
      <c r="D3873" t="s">
        <v>356</v>
      </c>
      <c r="E3873">
        <v>1156.1332841845301</v>
      </c>
      <c r="F3873">
        <v>212.867306986747</v>
      </c>
      <c r="G3873">
        <v>4.5125090378190098</v>
      </c>
      <c r="H3873">
        <v>17.7288499349586</v>
      </c>
      <c r="I3873" s="45">
        <v>1.1601948859811599E-13</v>
      </c>
      <c r="J3873">
        <v>2098.7578145832099</v>
      </c>
    </row>
    <row r="3874" spans="1:10">
      <c r="A3874" t="s">
        <v>135</v>
      </c>
      <c r="B3874" t="s">
        <v>140</v>
      </c>
      <c r="C3874" t="s">
        <v>359</v>
      </c>
      <c r="D3874" t="s">
        <v>355</v>
      </c>
      <c r="E3874">
        <v>766.73081439589498</v>
      </c>
      <c r="F3874">
        <v>244.84845839318299</v>
      </c>
      <c r="G3874">
        <v>25.2736786647332</v>
      </c>
      <c r="H3874">
        <v>5.7376236302077297</v>
      </c>
      <c r="I3874">
        <v>93.723617244046295</v>
      </c>
      <c r="J3874">
        <v>1684.2828307396801</v>
      </c>
    </row>
    <row r="3875" spans="1:10">
      <c r="A3875" t="s">
        <v>135</v>
      </c>
      <c r="B3875" t="s">
        <v>140</v>
      </c>
      <c r="C3875" t="s">
        <v>359</v>
      </c>
      <c r="D3875" t="s">
        <v>356</v>
      </c>
      <c r="E3875">
        <v>760.77356755029098</v>
      </c>
      <c r="F3875">
        <v>249.21320903575</v>
      </c>
      <c r="G3875">
        <v>8.0677328269543196</v>
      </c>
      <c r="H3875">
        <v>40.990862768210299</v>
      </c>
      <c r="I3875" s="45">
        <v>2.2648948170093501E-13</v>
      </c>
      <c r="J3875">
        <v>2708.0222954108299</v>
      </c>
    </row>
    <row r="3876" spans="1:10">
      <c r="A3876" t="s">
        <v>135</v>
      </c>
      <c r="B3876" t="s">
        <v>140</v>
      </c>
      <c r="C3876" t="s">
        <v>360</v>
      </c>
      <c r="D3876" t="s">
        <v>355</v>
      </c>
      <c r="E3876">
        <v>1041.6468672128501</v>
      </c>
      <c r="F3876">
        <v>259.491345872804</v>
      </c>
      <c r="G3876">
        <v>10.5373583916247</v>
      </c>
      <c r="H3876">
        <v>3.3716800256007899</v>
      </c>
      <c r="I3876">
        <v>36.301948155341698</v>
      </c>
      <c r="J3876">
        <v>1565.78040531123</v>
      </c>
    </row>
    <row r="3877" spans="1:10">
      <c r="A3877" t="s">
        <v>135</v>
      </c>
      <c r="B3877" t="s">
        <v>140</v>
      </c>
      <c r="C3877" t="s">
        <v>360</v>
      </c>
      <c r="D3877" t="s">
        <v>356</v>
      </c>
      <c r="E3877">
        <v>1034.7254450876801</v>
      </c>
      <c r="F3877">
        <v>239.624299584564</v>
      </c>
      <c r="G3877">
        <v>10.184747233357101</v>
      </c>
      <c r="H3877">
        <v>23.0071724411448</v>
      </c>
      <c r="I3877" s="45">
        <v>1.5317926349230401E-13</v>
      </c>
      <c r="J3877">
        <v>2601.0223018104002</v>
      </c>
    </row>
    <row r="3878" spans="1:10">
      <c r="A3878" t="s">
        <v>135</v>
      </c>
      <c r="B3878" t="s">
        <v>141</v>
      </c>
      <c r="C3878" t="s">
        <v>359</v>
      </c>
      <c r="D3878" t="s">
        <v>355</v>
      </c>
      <c r="E3878">
        <v>597.10989739684601</v>
      </c>
      <c r="F3878">
        <v>275.44496651882099</v>
      </c>
      <c r="G3878">
        <v>16.658478590783201</v>
      </c>
      <c r="H3878">
        <v>13.8870789193858</v>
      </c>
      <c r="I3878">
        <v>56.605557224464498</v>
      </c>
      <c r="J3878">
        <v>2663.5304284025501</v>
      </c>
    </row>
    <row r="3879" spans="1:10">
      <c r="A3879" t="s">
        <v>135</v>
      </c>
      <c r="B3879" t="s">
        <v>141</v>
      </c>
      <c r="C3879" t="s">
        <v>359</v>
      </c>
      <c r="D3879" t="s">
        <v>356</v>
      </c>
      <c r="E3879">
        <v>597.10989739684396</v>
      </c>
      <c r="F3879">
        <v>275.51557345111701</v>
      </c>
      <c r="G3879">
        <v>16.813708920357101</v>
      </c>
      <c r="H3879">
        <v>13.890510932236401</v>
      </c>
      <c r="I3879">
        <v>127.441937241848</v>
      </c>
      <c r="J3879">
        <v>3821.7666175116701</v>
      </c>
    </row>
    <row r="3880" spans="1:10">
      <c r="A3880" t="s">
        <v>135</v>
      </c>
      <c r="B3880" t="s">
        <v>141</v>
      </c>
      <c r="C3880" t="s">
        <v>360</v>
      </c>
      <c r="D3880" t="s">
        <v>355</v>
      </c>
      <c r="E3880">
        <v>265.98149748732601</v>
      </c>
      <c r="F3880">
        <v>277.30007539528202</v>
      </c>
      <c r="G3880">
        <v>6.4668069542419904</v>
      </c>
      <c r="H3880">
        <v>8.1877914577359494</v>
      </c>
      <c r="I3880">
        <v>21.479317062933401</v>
      </c>
      <c r="J3880">
        <v>1991.8467584089001</v>
      </c>
    </row>
    <row r="3881" spans="1:10">
      <c r="A3881" t="s">
        <v>135</v>
      </c>
      <c r="B3881" t="s">
        <v>141</v>
      </c>
      <c r="C3881" t="s">
        <v>360</v>
      </c>
      <c r="D3881" t="s">
        <v>356</v>
      </c>
      <c r="E3881">
        <v>265.98149748732698</v>
      </c>
      <c r="F3881">
        <v>277.46419658501901</v>
      </c>
      <c r="G3881">
        <v>6.5223930951930003</v>
      </c>
      <c r="H3881">
        <v>8.1911762296087698</v>
      </c>
      <c r="I3881">
        <v>48.963721787839503</v>
      </c>
      <c r="J3881">
        <v>3130.5273630525298</v>
      </c>
    </row>
    <row r="3882" spans="1:10">
      <c r="A3882" t="s">
        <v>135</v>
      </c>
      <c r="B3882" t="s">
        <v>142</v>
      </c>
      <c r="C3882" t="s">
        <v>359</v>
      </c>
      <c r="D3882" t="s">
        <v>355</v>
      </c>
      <c r="E3882">
        <v>846.91008890646401</v>
      </c>
      <c r="F3882">
        <v>305.52903417949301</v>
      </c>
      <c r="G3882">
        <v>10.377558614749301</v>
      </c>
      <c r="H3882">
        <v>15.1249373235588</v>
      </c>
      <c r="I3882">
        <v>27.9696840984261</v>
      </c>
      <c r="J3882">
        <v>2825.5986325199901</v>
      </c>
    </row>
    <row r="3883" spans="1:10">
      <c r="A3883" t="s">
        <v>135</v>
      </c>
      <c r="B3883" t="s">
        <v>142</v>
      </c>
      <c r="C3883" t="s">
        <v>359</v>
      </c>
      <c r="D3883" t="s">
        <v>356</v>
      </c>
      <c r="E3883">
        <v>846.91008890646594</v>
      </c>
      <c r="F3883">
        <v>305.618410197912</v>
      </c>
      <c r="G3883">
        <v>10.506764061293101</v>
      </c>
      <c r="H3883">
        <v>15.128727691938201</v>
      </c>
      <c r="I3883">
        <v>71.960175124829306</v>
      </c>
      <c r="J3883">
        <v>4092.8666813013201</v>
      </c>
    </row>
    <row r="3884" spans="1:10">
      <c r="A3884" t="s">
        <v>135</v>
      </c>
      <c r="B3884" t="s">
        <v>142</v>
      </c>
      <c r="C3884" t="s">
        <v>360</v>
      </c>
      <c r="D3884" t="s">
        <v>355</v>
      </c>
      <c r="E3884">
        <v>435.279463328963</v>
      </c>
      <c r="F3884">
        <v>249.17811051354499</v>
      </c>
      <c r="G3884">
        <v>4.6073811728092</v>
      </c>
      <c r="H3884">
        <v>8.1704643421819494</v>
      </c>
      <c r="I3884">
        <v>11.918447292539399</v>
      </c>
      <c r="J3884">
        <v>1847.7948759021499</v>
      </c>
    </row>
    <row r="3885" spans="1:10">
      <c r="A3885" t="s">
        <v>135</v>
      </c>
      <c r="B3885" t="s">
        <v>142</v>
      </c>
      <c r="C3885" t="s">
        <v>360</v>
      </c>
      <c r="D3885" t="s">
        <v>356</v>
      </c>
      <c r="E3885">
        <v>435.27946332896403</v>
      </c>
      <c r="F3885">
        <v>249.318590807682</v>
      </c>
      <c r="G3885">
        <v>4.6673164659221396</v>
      </c>
      <c r="H3885">
        <v>8.1734600819060503</v>
      </c>
      <c r="I3885">
        <v>31.1902864379325</v>
      </c>
      <c r="J3885">
        <v>2877.1241950489798</v>
      </c>
    </row>
    <row r="3886" spans="1:10">
      <c r="A3886" t="s">
        <v>135</v>
      </c>
      <c r="B3886" t="s">
        <v>143</v>
      </c>
      <c r="C3886" t="s">
        <v>359</v>
      </c>
      <c r="D3886" t="s">
        <v>355</v>
      </c>
      <c r="E3886">
        <v>1691.3971658979599</v>
      </c>
      <c r="F3886">
        <v>182.65348099271</v>
      </c>
      <c r="G3886">
        <v>8.5380838095639096</v>
      </c>
      <c r="H3886">
        <v>11.078275054730801</v>
      </c>
      <c r="I3886">
        <v>33.938460677490802</v>
      </c>
      <c r="J3886">
        <v>1585.87123327462</v>
      </c>
    </row>
    <row r="3887" spans="1:10">
      <c r="A3887" t="s">
        <v>135</v>
      </c>
      <c r="B3887" t="s">
        <v>143</v>
      </c>
      <c r="C3887" t="s">
        <v>359</v>
      </c>
      <c r="D3887" t="s">
        <v>356</v>
      </c>
      <c r="E3887">
        <v>1691.3971658979599</v>
      </c>
      <c r="F3887">
        <v>182.71500808835501</v>
      </c>
      <c r="G3887">
        <v>8.6840201158818395</v>
      </c>
      <c r="H3887">
        <v>11.0811584176052</v>
      </c>
      <c r="I3887">
        <v>69.006581459410299</v>
      </c>
      <c r="J3887">
        <v>2337.54448321987</v>
      </c>
    </row>
    <row r="3888" spans="1:10">
      <c r="A3888" t="s">
        <v>135</v>
      </c>
      <c r="B3888" t="s">
        <v>143</v>
      </c>
      <c r="C3888" t="s">
        <v>360</v>
      </c>
      <c r="D3888" t="s">
        <v>355</v>
      </c>
      <c r="E3888">
        <v>1369.36791828277</v>
      </c>
      <c r="F3888">
        <v>206.71982898487801</v>
      </c>
      <c r="G3888">
        <v>4.2852787423447101</v>
      </c>
      <c r="H3888">
        <v>6.3722788557398102</v>
      </c>
      <c r="I3888">
        <v>13.409505477527601</v>
      </c>
      <c r="J3888">
        <v>1369.4317002904099</v>
      </c>
    </row>
    <row r="3889" spans="1:10">
      <c r="A3889" t="s">
        <v>135</v>
      </c>
      <c r="B3889" t="s">
        <v>143</v>
      </c>
      <c r="C3889" t="s">
        <v>360</v>
      </c>
      <c r="D3889" t="s">
        <v>356</v>
      </c>
      <c r="E3889">
        <v>1369.36791828277</v>
      </c>
      <c r="F3889">
        <v>206.856858148512</v>
      </c>
      <c r="G3889">
        <v>4.3474457047104904</v>
      </c>
      <c r="H3889">
        <v>6.3751788215764602</v>
      </c>
      <c r="I3889">
        <v>30.5682006212094</v>
      </c>
      <c r="J3889">
        <v>2221.09543073753</v>
      </c>
    </row>
    <row r="3890" spans="1:10">
      <c r="A3890" t="s">
        <v>135</v>
      </c>
      <c r="B3890" t="s">
        <v>144</v>
      </c>
      <c r="C3890" t="s">
        <v>359</v>
      </c>
      <c r="D3890" t="s">
        <v>355</v>
      </c>
      <c r="E3890">
        <v>1395.4830084013499</v>
      </c>
      <c r="F3890">
        <v>194.091724012284</v>
      </c>
      <c r="G3890">
        <v>7.93557253625342</v>
      </c>
      <c r="H3890">
        <v>11.394431575791801</v>
      </c>
      <c r="I3890">
        <v>35.535316122113201</v>
      </c>
      <c r="J3890">
        <v>1874.1140093976201</v>
      </c>
    </row>
    <row r="3891" spans="1:10">
      <c r="A3891" t="s">
        <v>135</v>
      </c>
      <c r="B3891" t="s">
        <v>144</v>
      </c>
      <c r="C3891" t="s">
        <v>359</v>
      </c>
      <c r="D3891" t="s">
        <v>356</v>
      </c>
      <c r="E3891">
        <v>1395.4830084013499</v>
      </c>
      <c r="F3891">
        <v>194.14518941655001</v>
      </c>
      <c r="G3891">
        <v>8.0854340291871001</v>
      </c>
      <c r="H3891">
        <v>11.397467274420199</v>
      </c>
      <c r="I3891">
        <v>68.134173471304095</v>
      </c>
      <c r="J3891">
        <v>2689.4986820418999</v>
      </c>
    </row>
    <row r="3892" spans="1:10">
      <c r="A3892" t="s">
        <v>135</v>
      </c>
      <c r="B3892" t="s">
        <v>144</v>
      </c>
      <c r="C3892" t="s">
        <v>360</v>
      </c>
      <c r="D3892" t="s">
        <v>355</v>
      </c>
      <c r="E3892">
        <v>1177.2390972979799</v>
      </c>
      <c r="F3892">
        <v>237.729247625363</v>
      </c>
      <c r="G3892">
        <v>4.1647198692533696</v>
      </c>
      <c r="H3892">
        <v>6.28278764822924</v>
      </c>
      <c r="I3892">
        <v>13.542564540279299</v>
      </c>
      <c r="J3892">
        <v>1640.94831248828</v>
      </c>
    </row>
    <row r="3893" spans="1:10">
      <c r="A3893" t="s">
        <v>135</v>
      </c>
      <c r="B3893" t="s">
        <v>144</v>
      </c>
      <c r="C3893" t="s">
        <v>360</v>
      </c>
      <c r="D3893" t="s">
        <v>356</v>
      </c>
      <c r="E3893">
        <v>1177.2390972979799</v>
      </c>
      <c r="F3893">
        <v>237.88434106210499</v>
      </c>
      <c r="G3893">
        <v>4.2293777010621501</v>
      </c>
      <c r="H3893">
        <v>6.2852779127337799</v>
      </c>
      <c r="I3893">
        <v>30.4490954186168</v>
      </c>
      <c r="J3893">
        <v>2614.8123144114402</v>
      </c>
    </row>
    <row r="3894" spans="1:10">
      <c r="A3894" t="s">
        <v>135</v>
      </c>
      <c r="B3894" t="s">
        <v>145</v>
      </c>
      <c r="C3894" t="s">
        <v>359</v>
      </c>
      <c r="D3894" t="s">
        <v>355</v>
      </c>
      <c r="E3894">
        <v>782.93873546225996</v>
      </c>
      <c r="F3894">
        <v>272.76431096259802</v>
      </c>
      <c r="G3894">
        <v>9.8000182272316305</v>
      </c>
      <c r="H3894">
        <v>13.837881035032201</v>
      </c>
      <c r="I3894">
        <v>29.6426116785929</v>
      </c>
      <c r="J3894">
        <v>2672.9588188093999</v>
      </c>
    </row>
    <row r="3895" spans="1:10">
      <c r="A3895" t="s">
        <v>135</v>
      </c>
      <c r="B3895" t="s">
        <v>145</v>
      </c>
      <c r="C3895" t="s">
        <v>359</v>
      </c>
      <c r="D3895" t="s">
        <v>356</v>
      </c>
      <c r="E3895">
        <v>782.938735462257</v>
      </c>
      <c r="F3895">
        <v>272.835137031079</v>
      </c>
      <c r="G3895">
        <v>9.9321977181094994</v>
      </c>
      <c r="H3895">
        <v>13.8413213533115</v>
      </c>
      <c r="I3895">
        <v>71.089416892781799</v>
      </c>
      <c r="J3895">
        <v>3819.5616139641502</v>
      </c>
    </row>
    <row r="3896" spans="1:10">
      <c r="A3896" t="s">
        <v>135</v>
      </c>
      <c r="B3896" t="s">
        <v>145</v>
      </c>
      <c r="C3896" t="s">
        <v>360</v>
      </c>
      <c r="D3896" t="s">
        <v>355</v>
      </c>
      <c r="E3896">
        <v>331.471649859362</v>
      </c>
      <c r="F3896">
        <v>274.14807083761599</v>
      </c>
      <c r="G3896">
        <v>4.3437978139834996</v>
      </c>
      <c r="H3896">
        <v>7.6744772371357799</v>
      </c>
      <c r="I3896">
        <v>12.7257427750977</v>
      </c>
      <c r="J3896">
        <v>2003.36869055694</v>
      </c>
    </row>
    <row r="3897" spans="1:10">
      <c r="A3897" t="s">
        <v>135</v>
      </c>
      <c r="B3897" t="s">
        <v>145</v>
      </c>
      <c r="C3897" t="s">
        <v>360</v>
      </c>
      <c r="D3897" t="s">
        <v>356</v>
      </c>
      <c r="E3897">
        <v>331.47164985936001</v>
      </c>
      <c r="F3897">
        <v>274.31266737003</v>
      </c>
      <c r="G3897">
        <v>4.4041983213666303</v>
      </c>
      <c r="H3897">
        <v>7.67749446956645</v>
      </c>
      <c r="I3897">
        <v>30.776630983055199</v>
      </c>
      <c r="J3897">
        <v>3127.9716857568201</v>
      </c>
    </row>
    <row r="3898" spans="1:10">
      <c r="A3898" t="s">
        <v>135</v>
      </c>
      <c r="B3898" t="s">
        <v>146</v>
      </c>
      <c r="C3898" t="s">
        <v>359</v>
      </c>
      <c r="D3898" t="s">
        <v>355</v>
      </c>
      <c r="E3898">
        <v>1918.8371739689401</v>
      </c>
      <c r="F3898">
        <v>418.980558794947</v>
      </c>
      <c r="G3898">
        <v>41.6570046578722</v>
      </c>
      <c r="H3898">
        <v>27.787092441856</v>
      </c>
      <c r="I3898">
        <v>136.759529206981</v>
      </c>
      <c r="J3898">
        <v>3970.9508448541901</v>
      </c>
    </row>
    <row r="3899" spans="1:10">
      <c r="A3899" t="s">
        <v>135</v>
      </c>
      <c r="B3899" t="s">
        <v>146</v>
      </c>
      <c r="C3899" t="s">
        <v>359</v>
      </c>
      <c r="D3899" t="s">
        <v>356</v>
      </c>
      <c r="E3899">
        <v>1918.8371739689401</v>
      </c>
      <c r="F3899">
        <v>419.07754642198302</v>
      </c>
      <c r="G3899">
        <v>41.900273523768902</v>
      </c>
      <c r="H3899">
        <v>27.794126694856502</v>
      </c>
      <c r="I3899">
        <v>313.78181992313699</v>
      </c>
      <c r="J3899">
        <v>5714.0640420799</v>
      </c>
    </row>
    <row r="3900" spans="1:10">
      <c r="A3900" t="s">
        <v>135</v>
      </c>
      <c r="B3900" t="s">
        <v>146</v>
      </c>
      <c r="C3900" t="s">
        <v>360</v>
      </c>
      <c r="D3900" t="s">
        <v>355</v>
      </c>
      <c r="E3900">
        <v>1836.19945870423</v>
      </c>
      <c r="F3900">
        <v>452.86886954501199</v>
      </c>
      <c r="G3900">
        <v>16.2791117166304</v>
      </c>
      <c r="H3900">
        <v>16.755372833289801</v>
      </c>
      <c r="I3900">
        <v>51.367724760055999</v>
      </c>
      <c r="J3900">
        <v>3509.15321217984</v>
      </c>
    </row>
    <row r="3901" spans="1:10">
      <c r="A3901" t="s">
        <v>135</v>
      </c>
      <c r="B3901" t="s">
        <v>146</v>
      </c>
      <c r="C3901" t="s">
        <v>360</v>
      </c>
      <c r="D3901" t="s">
        <v>356</v>
      </c>
      <c r="E3901">
        <v>1836.19945870423</v>
      </c>
      <c r="F3901">
        <v>453.08869077788398</v>
      </c>
      <c r="G3901">
        <v>16.366339302670099</v>
      </c>
      <c r="H3901">
        <v>16.762335706401</v>
      </c>
      <c r="I3901">
        <v>120.422552092983</v>
      </c>
      <c r="J3901">
        <v>5380.6488981827897</v>
      </c>
    </row>
    <row r="3902" spans="1:10">
      <c r="A3902" t="s">
        <v>135</v>
      </c>
      <c r="B3902" t="s">
        <v>147</v>
      </c>
      <c r="C3902" t="s">
        <v>359</v>
      </c>
      <c r="D3902" t="s">
        <v>355</v>
      </c>
      <c r="E3902">
        <v>1316.0859575393299</v>
      </c>
      <c r="F3902">
        <v>215.178563445441</v>
      </c>
      <c r="G3902">
        <v>27.541089734272099</v>
      </c>
      <c r="H3902">
        <v>21.1223748273393</v>
      </c>
      <c r="I3902">
        <v>76.219731015313499</v>
      </c>
      <c r="J3902">
        <v>1526.8703934709399</v>
      </c>
    </row>
    <row r="3903" spans="1:10">
      <c r="A3903" t="s">
        <v>135</v>
      </c>
      <c r="B3903" t="s">
        <v>147</v>
      </c>
      <c r="C3903" t="s">
        <v>359</v>
      </c>
      <c r="D3903" t="s">
        <v>356</v>
      </c>
      <c r="E3903">
        <v>1316.0859575393299</v>
      </c>
      <c r="F3903">
        <v>215.24813336823999</v>
      </c>
      <c r="G3903">
        <v>27.704601685445301</v>
      </c>
      <c r="H3903">
        <v>21.125460865764801</v>
      </c>
      <c r="I3903">
        <v>193.20456593095901</v>
      </c>
      <c r="J3903">
        <v>2419.0025335046498</v>
      </c>
    </row>
    <row r="3904" spans="1:10">
      <c r="A3904" t="s">
        <v>135</v>
      </c>
      <c r="B3904" t="s">
        <v>147</v>
      </c>
      <c r="C3904" t="s">
        <v>360</v>
      </c>
      <c r="D3904" t="s">
        <v>355</v>
      </c>
      <c r="E3904">
        <v>1249.95863481694</v>
      </c>
      <c r="F3904">
        <v>239.70542083373701</v>
      </c>
      <c r="G3904">
        <v>10.2225946454727</v>
      </c>
      <c r="H3904">
        <v>12.2038311477465</v>
      </c>
      <c r="I3904">
        <v>27.980343039416699</v>
      </c>
      <c r="J3904">
        <v>1310.09747655213</v>
      </c>
    </row>
    <row r="3905" spans="1:10">
      <c r="A3905" t="s">
        <v>135</v>
      </c>
      <c r="B3905" t="s">
        <v>147</v>
      </c>
      <c r="C3905" t="s">
        <v>360</v>
      </c>
      <c r="D3905" t="s">
        <v>356</v>
      </c>
      <c r="E3905">
        <v>1249.95863481694</v>
      </c>
      <c r="F3905">
        <v>239.86141822814901</v>
      </c>
      <c r="G3905">
        <v>10.2813682404392</v>
      </c>
      <c r="H3905">
        <v>12.206735400008499</v>
      </c>
      <c r="I3905">
        <v>70.993512459709507</v>
      </c>
      <c r="J3905">
        <v>2303.2990312751799</v>
      </c>
    </row>
    <row r="3906" spans="1:10">
      <c r="A3906" t="s">
        <v>135</v>
      </c>
      <c r="B3906" t="s">
        <v>148</v>
      </c>
      <c r="C3906" t="s">
        <v>359</v>
      </c>
      <c r="D3906" t="s">
        <v>355</v>
      </c>
      <c r="E3906">
        <v>1922.78964277144</v>
      </c>
      <c r="F3906">
        <v>94.184528684455898</v>
      </c>
      <c r="G3906">
        <v>16.558749517857901</v>
      </c>
      <c r="H3906">
        <v>11.394332654869</v>
      </c>
      <c r="I3906">
        <v>32.144994136297299</v>
      </c>
      <c r="J3906">
        <v>555.07356812758098</v>
      </c>
    </row>
    <row r="3907" spans="1:10">
      <c r="A3907" t="s">
        <v>135</v>
      </c>
      <c r="B3907" t="s">
        <v>148</v>
      </c>
      <c r="C3907" t="s">
        <v>359</v>
      </c>
      <c r="D3907" t="s">
        <v>356</v>
      </c>
      <c r="E3907">
        <v>1922.78964277144</v>
      </c>
      <c r="F3907">
        <v>94.2278432242165</v>
      </c>
      <c r="G3907">
        <v>16.686391977497198</v>
      </c>
      <c r="H3907">
        <v>11.3967264904469</v>
      </c>
      <c r="I3907">
        <v>102.621846900818</v>
      </c>
      <c r="J3907">
        <v>939.74549250572204</v>
      </c>
    </row>
    <row r="3908" spans="1:10">
      <c r="A3908" t="s">
        <v>135</v>
      </c>
      <c r="B3908" t="s">
        <v>148</v>
      </c>
      <c r="C3908" t="s">
        <v>360</v>
      </c>
      <c r="D3908" t="s">
        <v>355</v>
      </c>
      <c r="E3908">
        <v>3194.6470117050098</v>
      </c>
      <c r="F3908">
        <v>173.48697219418</v>
      </c>
      <c r="G3908">
        <v>6.2338851900285004</v>
      </c>
      <c r="H3908">
        <v>6.2999706563488802</v>
      </c>
      <c r="I3908">
        <v>11.6636924713779</v>
      </c>
      <c r="J3908">
        <v>849.715065579569</v>
      </c>
    </row>
    <row r="3909" spans="1:10">
      <c r="A3909" t="s">
        <v>135</v>
      </c>
      <c r="B3909" t="s">
        <v>148</v>
      </c>
      <c r="C3909" t="s">
        <v>360</v>
      </c>
      <c r="D3909" t="s">
        <v>356</v>
      </c>
      <c r="E3909">
        <v>3194.6470117050098</v>
      </c>
      <c r="F3909">
        <v>173.61223390439801</v>
      </c>
      <c r="G3909">
        <v>6.2802244765320099</v>
      </c>
      <c r="H3909">
        <v>6.3022947945160697</v>
      </c>
      <c r="I3909">
        <v>37.836467392249098</v>
      </c>
      <c r="J3909">
        <v>1566.7643368541301</v>
      </c>
    </row>
    <row r="3910" spans="1:10">
      <c r="A3910" t="s">
        <v>135</v>
      </c>
      <c r="B3910" t="s">
        <v>149</v>
      </c>
      <c r="C3910" t="s">
        <v>359</v>
      </c>
      <c r="D3910" t="s">
        <v>355</v>
      </c>
      <c r="E3910">
        <v>997.19092000033299</v>
      </c>
      <c r="F3910">
        <v>61.451111928191303</v>
      </c>
      <c r="G3910">
        <v>21.699907169731901</v>
      </c>
      <c r="H3910">
        <v>8.3405307780573601</v>
      </c>
      <c r="I3910">
        <v>17.2986748648628</v>
      </c>
      <c r="J3910">
        <v>327.81995693229402</v>
      </c>
    </row>
    <row r="3911" spans="1:10">
      <c r="A3911" t="s">
        <v>135</v>
      </c>
      <c r="B3911" t="s">
        <v>149</v>
      </c>
      <c r="C3911" t="s">
        <v>359</v>
      </c>
      <c r="D3911" t="s">
        <v>356</v>
      </c>
      <c r="E3911">
        <v>997.19092000033402</v>
      </c>
      <c r="F3911">
        <v>61.490694597079802</v>
      </c>
      <c r="G3911">
        <v>21.812501026954799</v>
      </c>
      <c r="H3911">
        <v>8.3428044992341999</v>
      </c>
      <c r="I3911">
        <v>110.33963622917</v>
      </c>
      <c r="J3911">
        <v>580.67759403971104</v>
      </c>
    </row>
    <row r="3912" spans="1:10">
      <c r="A3912" t="s">
        <v>135</v>
      </c>
      <c r="B3912" t="s">
        <v>149</v>
      </c>
      <c r="C3912" t="s">
        <v>360</v>
      </c>
      <c r="D3912" t="s">
        <v>355</v>
      </c>
      <c r="E3912">
        <v>2792.88545037326</v>
      </c>
      <c r="F3912">
        <v>163.38066297571299</v>
      </c>
      <c r="G3912">
        <v>8.1276624388618206</v>
      </c>
      <c r="H3912">
        <v>5.9337106216835496</v>
      </c>
      <c r="I3912">
        <v>6.0783102881658797</v>
      </c>
      <c r="J3912">
        <v>793.98262372649697</v>
      </c>
    </row>
    <row r="3913" spans="1:10">
      <c r="A3913" t="s">
        <v>135</v>
      </c>
      <c r="B3913" t="s">
        <v>149</v>
      </c>
      <c r="C3913" t="s">
        <v>360</v>
      </c>
      <c r="D3913" t="s">
        <v>356</v>
      </c>
      <c r="E3913">
        <v>2792.88545037326</v>
      </c>
      <c r="F3913">
        <v>163.508682565756</v>
      </c>
      <c r="G3913">
        <v>8.1694435479101593</v>
      </c>
      <c r="H3913">
        <v>5.93621264044494</v>
      </c>
      <c r="I3913">
        <v>40.713651912447098</v>
      </c>
      <c r="J3913">
        <v>1466.0335293615999</v>
      </c>
    </row>
    <row r="3914" spans="1:10">
      <c r="A3914" t="s">
        <v>135</v>
      </c>
      <c r="B3914" t="s">
        <v>150</v>
      </c>
      <c r="C3914" t="s">
        <v>359</v>
      </c>
      <c r="D3914" t="s">
        <v>355</v>
      </c>
      <c r="E3914">
        <v>2078.9021901076899</v>
      </c>
      <c r="F3914">
        <v>109.062870437699</v>
      </c>
      <c r="G3914">
        <v>17.781539842930499</v>
      </c>
      <c r="H3914">
        <v>10.4066087858551</v>
      </c>
      <c r="I3914">
        <v>28.3263545187679</v>
      </c>
      <c r="J3914">
        <v>757.02429582959303</v>
      </c>
    </row>
    <row r="3915" spans="1:10">
      <c r="A3915" t="s">
        <v>135</v>
      </c>
      <c r="B3915" t="s">
        <v>150</v>
      </c>
      <c r="C3915" t="s">
        <v>359</v>
      </c>
      <c r="D3915" t="s">
        <v>356</v>
      </c>
      <c r="E3915">
        <v>2078.9021901076899</v>
      </c>
      <c r="F3915">
        <v>109.09844988848199</v>
      </c>
      <c r="G3915">
        <v>17.9024841497498</v>
      </c>
      <c r="H3915">
        <v>10.4090331575355</v>
      </c>
      <c r="I3915">
        <v>104.50450374142299</v>
      </c>
      <c r="J3915">
        <v>1215.39919590877</v>
      </c>
    </row>
    <row r="3916" spans="1:10">
      <c r="A3916" t="s">
        <v>135</v>
      </c>
      <c r="B3916" t="s">
        <v>150</v>
      </c>
      <c r="C3916" t="s">
        <v>360</v>
      </c>
      <c r="D3916" t="s">
        <v>355</v>
      </c>
      <c r="E3916">
        <v>3829.4500209422399</v>
      </c>
      <c r="F3916">
        <v>191.768558394846</v>
      </c>
      <c r="G3916">
        <v>6.6335123490283303</v>
      </c>
      <c r="H3916">
        <v>5.9521517585405999</v>
      </c>
      <c r="I3916">
        <v>10.260461065580399</v>
      </c>
      <c r="J3916">
        <v>961.60975374820396</v>
      </c>
    </row>
    <row r="3917" spans="1:10">
      <c r="A3917" t="s">
        <v>135</v>
      </c>
      <c r="B3917" t="s">
        <v>150</v>
      </c>
      <c r="C3917" t="s">
        <v>360</v>
      </c>
      <c r="D3917" t="s">
        <v>356</v>
      </c>
      <c r="E3917">
        <v>3829.4500209422399</v>
      </c>
      <c r="F3917">
        <v>191.901052554687</v>
      </c>
      <c r="G3917">
        <v>6.67750050624569</v>
      </c>
      <c r="H3917">
        <v>5.9543338943115396</v>
      </c>
      <c r="I3917">
        <v>38.476959787488397</v>
      </c>
      <c r="J3917">
        <v>1753.0703693622099</v>
      </c>
    </row>
    <row r="3918" spans="1:10">
      <c r="A3918" t="s">
        <v>135</v>
      </c>
      <c r="B3918" t="s">
        <v>151</v>
      </c>
      <c r="C3918" t="s">
        <v>359</v>
      </c>
      <c r="D3918" t="s">
        <v>355</v>
      </c>
      <c r="E3918">
        <v>2712.9318787757602</v>
      </c>
      <c r="F3918">
        <v>188.38009436610901</v>
      </c>
      <c r="G3918">
        <v>19.178852858904101</v>
      </c>
      <c r="H3918">
        <v>10.5781064602276</v>
      </c>
      <c r="I3918">
        <v>24.791097335071701</v>
      </c>
      <c r="J3918">
        <v>1431.3986740590699</v>
      </c>
    </row>
    <row r="3919" spans="1:10">
      <c r="A3919" t="s">
        <v>135</v>
      </c>
      <c r="B3919" t="s">
        <v>151</v>
      </c>
      <c r="C3919" t="s">
        <v>359</v>
      </c>
      <c r="D3919" t="s">
        <v>356</v>
      </c>
      <c r="E3919">
        <v>2712.9318787757702</v>
      </c>
      <c r="F3919">
        <v>188.42770031875099</v>
      </c>
      <c r="G3919">
        <v>19.3003804419895</v>
      </c>
      <c r="H3919">
        <v>10.5805372666194</v>
      </c>
      <c r="I3919">
        <v>106.501403390619</v>
      </c>
      <c r="J3919">
        <v>2228.4334217052101</v>
      </c>
    </row>
    <row r="3920" spans="1:10">
      <c r="A3920" t="s">
        <v>135</v>
      </c>
      <c r="B3920" t="s">
        <v>151</v>
      </c>
      <c r="C3920" t="s">
        <v>360</v>
      </c>
      <c r="D3920" t="s">
        <v>355</v>
      </c>
      <c r="E3920">
        <v>1983.19142414003</v>
      </c>
      <c r="F3920">
        <v>221.52517032436199</v>
      </c>
      <c r="G3920">
        <v>7.1329204989733697</v>
      </c>
      <c r="H3920">
        <v>6.5129415082721396</v>
      </c>
      <c r="I3920">
        <v>9.0051652174894503</v>
      </c>
      <c r="J3920">
        <v>1255.2091592142699</v>
      </c>
    </row>
    <row r="3921" spans="1:10">
      <c r="A3921" t="s">
        <v>135</v>
      </c>
      <c r="B3921" t="s">
        <v>151</v>
      </c>
      <c r="C3921" t="s">
        <v>360</v>
      </c>
      <c r="D3921" t="s">
        <v>356</v>
      </c>
      <c r="E3921">
        <v>1983.19142414003</v>
      </c>
      <c r="F3921">
        <v>221.66666063239001</v>
      </c>
      <c r="G3921">
        <v>7.1770854080047704</v>
      </c>
      <c r="H3921">
        <v>6.5154088049433403</v>
      </c>
      <c r="I3921">
        <v>39.202086599362801</v>
      </c>
      <c r="J3921">
        <v>2169.13392331154</v>
      </c>
    </row>
    <row r="3922" spans="1:10">
      <c r="A3922" t="s">
        <v>135</v>
      </c>
      <c r="B3922" t="s">
        <v>152</v>
      </c>
      <c r="C3922" t="s">
        <v>359</v>
      </c>
      <c r="D3922" t="s">
        <v>355</v>
      </c>
      <c r="E3922">
        <v>1793.70446776362</v>
      </c>
      <c r="F3922">
        <v>167.17510137748101</v>
      </c>
      <c r="G3922">
        <v>12.5948793767013</v>
      </c>
      <c r="H3922">
        <v>8.3723169582137995</v>
      </c>
      <c r="I3922">
        <v>31.567099147137299</v>
      </c>
      <c r="J3922">
        <v>1239.48691756274</v>
      </c>
    </row>
    <row r="3923" spans="1:10">
      <c r="A3923" t="s">
        <v>135</v>
      </c>
      <c r="B3923" t="s">
        <v>152</v>
      </c>
      <c r="C3923" t="s">
        <v>359</v>
      </c>
      <c r="D3923" t="s">
        <v>356</v>
      </c>
      <c r="E3923">
        <v>1793.70446776362</v>
      </c>
      <c r="F3923">
        <v>167.23127206430999</v>
      </c>
      <c r="G3923">
        <v>12.718810313753799</v>
      </c>
      <c r="H3923">
        <v>8.3742069692788892</v>
      </c>
      <c r="I3923">
        <v>85.221538362963301</v>
      </c>
      <c r="J3923">
        <v>1930.65391537492</v>
      </c>
    </row>
    <row r="3924" spans="1:10">
      <c r="A3924" t="s">
        <v>135</v>
      </c>
      <c r="B3924" t="s">
        <v>152</v>
      </c>
      <c r="C3924" t="s">
        <v>360</v>
      </c>
      <c r="D3924" t="s">
        <v>355</v>
      </c>
      <c r="E3924">
        <v>1301.1901128121399</v>
      </c>
      <c r="F3924">
        <v>187.14960924404301</v>
      </c>
      <c r="G3924">
        <v>4.7116719619288796</v>
      </c>
      <c r="H3924">
        <v>5.7969688313796004</v>
      </c>
      <c r="I3924">
        <v>11.159865959147099</v>
      </c>
      <c r="J3924">
        <v>1064.7480830705199</v>
      </c>
    </row>
    <row r="3925" spans="1:10">
      <c r="A3925" t="s">
        <v>135</v>
      </c>
      <c r="B3925" t="s">
        <v>152</v>
      </c>
      <c r="C3925" t="s">
        <v>360</v>
      </c>
      <c r="D3925" t="s">
        <v>356</v>
      </c>
      <c r="E3925">
        <v>1301.1901128121399</v>
      </c>
      <c r="F3925">
        <v>187.27528482909901</v>
      </c>
      <c r="G3925">
        <v>4.7595953962838902</v>
      </c>
      <c r="H3925">
        <v>5.80005285517327</v>
      </c>
      <c r="I3925">
        <v>31.1056505139926</v>
      </c>
      <c r="J3925">
        <v>1838.41676035105</v>
      </c>
    </row>
    <row r="3926" spans="1:10">
      <c r="A3926" t="s">
        <v>135</v>
      </c>
      <c r="B3926" t="s">
        <v>153</v>
      </c>
      <c r="C3926" t="s">
        <v>359</v>
      </c>
      <c r="D3926" t="s">
        <v>355</v>
      </c>
      <c r="E3926">
        <v>998.98139910031898</v>
      </c>
      <c r="F3926">
        <v>174.781902662345</v>
      </c>
      <c r="G3926">
        <v>13.044882952807001</v>
      </c>
      <c r="H3926">
        <v>10.483601297703199</v>
      </c>
      <c r="I3926">
        <v>30.435488787367799</v>
      </c>
      <c r="J3926">
        <v>1480.9213984356099</v>
      </c>
    </row>
    <row r="3927" spans="1:10">
      <c r="A3927" t="s">
        <v>135</v>
      </c>
      <c r="B3927" t="s">
        <v>153</v>
      </c>
      <c r="C3927" t="s">
        <v>359</v>
      </c>
      <c r="D3927" t="s">
        <v>356</v>
      </c>
      <c r="E3927">
        <v>998.98139910032103</v>
      </c>
      <c r="F3927">
        <v>174.83081294078201</v>
      </c>
      <c r="G3927">
        <v>13.1684824541381</v>
      </c>
      <c r="H3927">
        <v>10.4861447108867</v>
      </c>
      <c r="I3927">
        <v>85.874071637130697</v>
      </c>
      <c r="J3927">
        <v>2216.30428977868</v>
      </c>
    </row>
    <row r="3928" spans="1:10">
      <c r="A3928" t="s">
        <v>135</v>
      </c>
      <c r="B3928" t="s">
        <v>153</v>
      </c>
      <c r="C3928" t="s">
        <v>360</v>
      </c>
      <c r="D3928" t="s">
        <v>355</v>
      </c>
      <c r="E3928">
        <v>1084.4232187478499</v>
      </c>
      <c r="F3928">
        <v>213.79610405421101</v>
      </c>
      <c r="G3928">
        <v>4.8604304950681101</v>
      </c>
      <c r="H3928">
        <v>5.5261533960484996</v>
      </c>
      <c r="I3928">
        <v>11.001513260912899</v>
      </c>
      <c r="J3928">
        <v>1283.8221716621699</v>
      </c>
    </row>
    <row r="3929" spans="1:10">
      <c r="A3929" t="s">
        <v>135</v>
      </c>
      <c r="B3929" t="s">
        <v>153</v>
      </c>
      <c r="C3929" t="s">
        <v>360</v>
      </c>
      <c r="D3929" t="s">
        <v>356</v>
      </c>
      <c r="E3929">
        <v>1084.4232187478499</v>
      </c>
      <c r="F3929">
        <v>213.93889627764901</v>
      </c>
      <c r="G3929">
        <v>4.9086062180331096</v>
      </c>
      <c r="H3929">
        <v>5.5281776528032696</v>
      </c>
      <c r="I3929">
        <v>31.285069919573999</v>
      </c>
      <c r="J3929">
        <v>2161.9843402193001</v>
      </c>
    </row>
    <row r="3930" spans="1:10">
      <c r="A3930" t="s">
        <v>135</v>
      </c>
      <c r="B3930" t="s">
        <v>154</v>
      </c>
      <c r="C3930" t="s">
        <v>359</v>
      </c>
      <c r="D3930" t="s">
        <v>355</v>
      </c>
      <c r="E3930">
        <v>744.21558672812</v>
      </c>
      <c r="F3930">
        <v>401.02237999390502</v>
      </c>
      <c r="G3930">
        <v>22.638192352714</v>
      </c>
      <c r="H3930">
        <v>9.7570327573768694</v>
      </c>
      <c r="I3930">
        <v>6.3900521734910702</v>
      </c>
      <c r="J3930">
        <v>4010.7848813046398</v>
      </c>
    </row>
    <row r="3931" spans="1:10">
      <c r="A3931" t="s">
        <v>135</v>
      </c>
      <c r="B3931" t="s">
        <v>154</v>
      </c>
      <c r="C3931" t="s">
        <v>359</v>
      </c>
      <c r="D3931" t="s">
        <v>356</v>
      </c>
      <c r="E3931">
        <v>744.215586728125</v>
      </c>
      <c r="F3931">
        <v>401.20892810162297</v>
      </c>
      <c r="G3931">
        <v>22.708754424809499</v>
      </c>
      <c r="H3931">
        <v>9.7600304343684492</v>
      </c>
      <c r="I3931">
        <v>102.185456612637</v>
      </c>
      <c r="J3931">
        <v>5656.6565965537202</v>
      </c>
    </row>
    <row r="3932" spans="1:10">
      <c r="A3932" t="s">
        <v>135</v>
      </c>
      <c r="B3932" t="s">
        <v>154</v>
      </c>
      <c r="C3932" t="s">
        <v>360</v>
      </c>
      <c r="D3932" t="s">
        <v>355</v>
      </c>
      <c r="E3932">
        <v>264.18767838641099</v>
      </c>
      <c r="F3932">
        <v>151.489382895017</v>
      </c>
      <c r="G3932">
        <v>17.0983689576905</v>
      </c>
      <c r="H3932">
        <v>6.7064325977501698</v>
      </c>
      <c r="I3932">
        <v>4.6641012284598498</v>
      </c>
      <c r="J3932">
        <v>1448.36171065146</v>
      </c>
    </row>
    <row r="3933" spans="1:10">
      <c r="A3933" t="s">
        <v>135</v>
      </c>
      <c r="B3933" t="s">
        <v>154</v>
      </c>
      <c r="C3933" t="s">
        <v>360</v>
      </c>
      <c r="D3933" t="s">
        <v>356</v>
      </c>
      <c r="E3933">
        <v>264.18767838641202</v>
      </c>
      <c r="F3933">
        <v>151.55509885528599</v>
      </c>
      <c r="G3933">
        <v>17.217584218400301</v>
      </c>
      <c r="H3933">
        <v>6.7101036176163698</v>
      </c>
      <c r="I3933">
        <v>74.692114236870907</v>
      </c>
      <c r="J3933">
        <v>2065.5926034725198</v>
      </c>
    </row>
    <row r="3934" spans="1:10">
      <c r="A3934" t="s">
        <v>135</v>
      </c>
      <c r="B3934" t="s">
        <v>155</v>
      </c>
      <c r="C3934" t="s">
        <v>359</v>
      </c>
      <c r="D3934" t="s">
        <v>355</v>
      </c>
      <c r="E3934">
        <v>663.48047893642001</v>
      </c>
      <c r="F3934">
        <v>380.97085837421298</v>
      </c>
      <c r="G3934">
        <v>22.341705592621398</v>
      </c>
      <c r="H3934">
        <v>14.275297843841599</v>
      </c>
      <c r="I3934">
        <v>7.1208539989866502</v>
      </c>
      <c r="J3934">
        <v>3754.0105459514998</v>
      </c>
    </row>
    <row r="3935" spans="1:10">
      <c r="A3935" t="s">
        <v>135</v>
      </c>
      <c r="B3935" t="s">
        <v>155</v>
      </c>
      <c r="C3935" t="s">
        <v>359</v>
      </c>
      <c r="D3935" t="s">
        <v>356</v>
      </c>
      <c r="E3935">
        <v>663.48047893641899</v>
      </c>
      <c r="F3935">
        <v>381.15384653890999</v>
      </c>
      <c r="G3935">
        <v>22.4123062187277</v>
      </c>
      <c r="H3935">
        <v>14.279230416916199</v>
      </c>
      <c r="I3935">
        <v>101.713618124775</v>
      </c>
      <c r="J3935">
        <v>5316.1332681678596</v>
      </c>
    </row>
    <row r="3936" spans="1:10">
      <c r="A3936" t="s">
        <v>135</v>
      </c>
      <c r="B3936" t="s">
        <v>155</v>
      </c>
      <c r="C3936" t="s">
        <v>360</v>
      </c>
      <c r="D3936" t="s">
        <v>355</v>
      </c>
      <c r="E3936">
        <v>253.78008565562499</v>
      </c>
      <c r="F3936">
        <v>144.93792529242899</v>
      </c>
      <c r="G3936">
        <v>17.023695314211299</v>
      </c>
      <c r="H3936">
        <v>7.51975993640756</v>
      </c>
      <c r="I3936">
        <v>4.7743277274343603</v>
      </c>
      <c r="J3936">
        <v>1344.34801391311</v>
      </c>
    </row>
    <row r="3937" spans="1:10">
      <c r="A3937" t="s">
        <v>135</v>
      </c>
      <c r="B3937" t="s">
        <v>155</v>
      </c>
      <c r="C3937" t="s">
        <v>360</v>
      </c>
      <c r="D3937" t="s">
        <v>356</v>
      </c>
      <c r="E3937">
        <v>253.78008565562499</v>
      </c>
      <c r="F3937">
        <v>145.00385481564399</v>
      </c>
      <c r="G3937">
        <v>17.143105360201201</v>
      </c>
      <c r="H3937">
        <v>7.5230815247421203</v>
      </c>
      <c r="I3937">
        <v>74.573291339693995</v>
      </c>
      <c r="J3937">
        <v>1932.9695175526099</v>
      </c>
    </row>
    <row r="3938" spans="1:10">
      <c r="A3938" t="s">
        <v>135</v>
      </c>
      <c r="B3938" t="s">
        <v>156</v>
      </c>
      <c r="C3938" t="s">
        <v>359</v>
      </c>
      <c r="D3938" t="s">
        <v>355</v>
      </c>
      <c r="E3938">
        <v>1313.16731715779</v>
      </c>
      <c r="F3938">
        <v>404.97429683990498</v>
      </c>
      <c r="G3938">
        <v>19.254232474627301</v>
      </c>
      <c r="H3938">
        <v>11.160231916672499</v>
      </c>
      <c r="I3938">
        <v>9.8153978675881994</v>
      </c>
      <c r="J3938">
        <v>3996.1111712931302</v>
      </c>
    </row>
    <row r="3939" spans="1:10">
      <c r="A3939" t="s">
        <v>135</v>
      </c>
      <c r="B3939" t="s">
        <v>156</v>
      </c>
      <c r="C3939" t="s">
        <v>359</v>
      </c>
      <c r="D3939" t="s">
        <v>356</v>
      </c>
      <c r="E3939">
        <v>1313.16731715778</v>
      </c>
      <c r="F3939">
        <v>405.16016301914698</v>
      </c>
      <c r="G3939">
        <v>19.3090613454189</v>
      </c>
      <c r="H3939">
        <v>11.163523954204701</v>
      </c>
      <c r="I3939">
        <v>92.397881099919701</v>
      </c>
      <c r="J3939">
        <v>5659.16213830175</v>
      </c>
    </row>
    <row r="3940" spans="1:10">
      <c r="A3940" t="s">
        <v>135</v>
      </c>
      <c r="B3940" t="s">
        <v>156</v>
      </c>
      <c r="C3940" t="s">
        <v>360</v>
      </c>
      <c r="D3940" t="s">
        <v>355</v>
      </c>
      <c r="E3940">
        <v>521.25105660884196</v>
      </c>
      <c r="F3940">
        <v>153.321900315872</v>
      </c>
      <c r="G3940">
        <v>16.928040282157198</v>
      </c>
      <c r="H3940">
        <v>6.9108772577759296</v>
      </c>
      <c r="I3940">
        <v>8.3858447813352903</v>
      </c>
      <c r="J3940">
        <v>1441.50636335479</v>
      </c>
    </row>
    <row r="3941" spans="1:10">
      <c r="A3941" t="s">
        <v>135</v>
      </c>
      <c r="B3941" t="s">
        <v>156</v>
      </c>
      <c r="C3941" t="s">
        <v>360</v>
      </c>
      <c r="D3941" t="s">
        <v>356</v>
      </c>
      <c r="E3941">
        <v>521.25105660884105</v>
      </c>
      <c r="F3941">
        <v>153.38744348034001</v>
      </c>
      <c r="G3941">
        <v>17.073791336584598</v>
      </c>
      <c r="H3941">
        <v>6.9140813981814997</v>
      </c>
      <c r="I3941">
        <v>78.622619379126107</v>
      </c>
      <c r="J3941">
        <v>2066.7735712766998</v>
      </c>
    </row>
    <row r="3942" spans="1:10">
      <c r="A3942" t="s">
        <v>135</v>
      </c>
      <c r="B3942" t="s">
        <v>157</v>
      </c>
      <c r="C3942" t="s">
        <v>359</v>
      </c>
      <c r="D3942" t="s">
        <v>355</v>
      </c>
      <c r="E3942">
        <v>1618.95974574347</v>
      </c>
      <c r="F3942">
        <v>383.70791601146902</v>
      </c>
      <c r="G3942">
        <v>18.273794968371401</v>
      </c>
      <c r="H3942">
        <v>14.373014156714101</v>
      </c>
      <c r="I3942">
        <v>12.5180437077933</v>
      </c>
      <c r="J3942">
        <v>3743.7399098304099</v>
      </c>
    </row>
    <row r="3943" spans="1:10">
      <c r="A3943" t="s">
        <v>135</v>
      </c>
      <c r="B3943" t="s">
        <v>157</v>
      </c>
      <c r="C3943" t="s">
        <v>359</v>
      </c>
      <c r="D3943" t="s">
        <v>356</v>
      </c>
      <c r="E3943">
        <v>1618.95974574347</v>
      </c>
      <c r="F3943">
        <v>383.89039725030699</v>
      </c>
      <c r="G3943">
        <v>18.328452352864399</v>
      </c>
      <c r="H3943">
        <v>14.377070729644201</v>
      </c>
      <c r="I3943">
        <v>90.928306353495799</v>
      </c>
      <c r="J3943">
        <v>5317.8057598597297</v>
      </c>
    </row>
    <row r="3944" spans="1:10">
      <c r="A3944" t="s">
        <v>135</v>
      </c>
      <c r="B3944" t="s">
        <v>157</v>
      </c>
      <c r="C3944" t="s">
        <v>360</v>
      </c>
      <c r="D3944" t="s">
        <v>355</v>
      </c>
      <c r="E3944">
        <v>581.96804365743003</v>
      </c>
      <c r="F3944">
        <v>145.4556035873</v>
      </c>
      <c r="G3944">
        <v>16.9918852614903</v>
      </c>
      <c r="H3944">
        <v>7.5284421659216099</v>
      </c>
      <c r="I3944">
        <v>8.6038766808901794</v>
      </c>
      <c r="J3944">
        <v>1342.24227223206</v>
      </c>
    </row>
    <row r="3945" spans="1:10">
      <c r="A3945" t="s">
        <v>135</v>
      </c>
      <c r="B3945" t="s">
        <v>157</v>
      </c>
      <c r="C3945" t="s">
        <v>360</v>
      </c>
      <c r="D3945" t="s">
        <v>356</v>
      </c>
      <c r="E3945">
        <v>581.96804365742901</v>
      </c>
      <c r="F3945">
        <v>145.52136511792699</v>
      </c>
      <c r="G3945">
        <v>17.138159781746602</v>
      </c>
      <c r="H3945">
        <v>7.5314976063496797</v>
      </c>
      <c r="I3945">
        <v>78.701592092591994</v>
      </c>
      <c r="J3945">
        <v>1933.2840972081001</v>
      </c>
    </row>
    <row r="3946" spans="1:10">
      <c r="A3946" t="s">
        <v>135</v>
      </c>
      <c r="B3946" t="s">
        <v>158</v>
      </c>
      <c r="C3946" t="s">
        <v>359</v>
      </c>
      <c r="D3946" t="s">
        <v>355</v>
      </c>
      <c r="E3946">
        <v>12830.129415601101</v>
      </c>
      <c r="F3946">
        <v>2095.9047965139198</v>
      </c>
      <c r="G3946">
        <v>2549.72944212328</v>
      </c>
      <c r="H3946">
        <v>5364.8237456337201</v>
      </c>
      <c r="I3946">
        <v>84090.416078292197</v>
      </c>
      <c r="J3946">
        <v>103668.356893926</v>
      </c>
    </row>
    <row r="3947" spans="1:10">
      <c r="A3947" t="s">
        <v>135</v>
      </c>
      <c r="B3947" t="s">
        <v>158</v>
      </c>
      <c r="C3947" t="s">
        <v>359</v>
      </c>
      <c r="D3947" t="s">
        <v>356</v>
      </c>
      <c r="E3947">
        <v>12830.129415601101</v>
      </c>
      <c r="F3947">
        <v>2096.3573901964301</v>
      </c>
      <c r="G3947">
        <v>2551.3040171021298</v>
      </c>
      <c r="H3947">
        <v>5365.1002219332404</v>
      </c>
      <c r="I3947">
        <v>94005.2278906266</v>
      </c>
      <c r="J3947">
        <v>111681.35407232201</v>
      </c>
    </row>
    <row r="3948" spans="1:10">
      <c r="A3948" t="s">
        <v>135</v>
      </c>
      <c r="B3948" t="s">
        <v>158</v>
      </c>
      <c r="C3948" t="s">
        <v>360</v>
      </c>
      <c r="D3948" t="s">
        <v>355</v>
      </c>
      <c r="E3948">
        <v>9002.8172806510502</v>
      </c>
      <c r="F3948">
        <v>3404.23530537433</v>
      </c>
      <c r="G3948">
        <v>1214.4260003117299</v>
      </c>
      <c r="H3948">
        <v>4777.6074842163998</v>
      </c>
      <c r="I3948">
        <v>35344.646556859101</v>
      </c>
      <c r="J3948">
        <v>139131.86465233</v>
      </c>
    </row>
    <row r="3949" spans="1:10">
      <c r="A3949" t="s">
        <v>135</v>
      </c>
      <c r="B3949" t="s">
        <v>158</v>
      </c>
      <c r="C3949" t="s">
        <v>360</v>
      </c>
      <c r="D3949" t="s">
        <v>356</v>
      </c>
      <c r="E3949">
        <v>9002.8172806510192</v>
      </c>
      <c r="F3949">
        <v>3405.6910379606002</v>
      </c>
      <c r="G3949">
        <v>1215.0474076007099</v>
      </c>
      <c r="H3949">
        <v>4777.9824701470297</v>
      </c>
      <c r="I3949">
        <v>40013.0938510548</v>
      </c>
      <c r="J3949">
        <v>152105.926183465</v>
      </c>
    </row>
    <row r="3950" spans="1:10">
      <c r="A3950" t="s">
        <v>135</v>
      </c>
      <c r="B3950" t="s">
        <v>159</v>
      </c>
      <c r="C3950" t="s">
        <v>359</v>
      </c>
      <c r="D3950" t="s">
        <v>355</v>
      </c>
      <c r="E3950">
        <v>4282.2286113997498</v>
      </c>
      <c r="F3950">
        <v>682.77896730561702</v>
      </c>
      <c r="G3950">
        <v>670.31783569646905</v>
      </c>
      <c r="H3950">
        <v>1154.30488540174</v>
      </c>
      <c r="I3950">
        <v>10121.517411590001</v>
      </c>
      <c r="J3950">
        <v>31547.180469021499</v>
      </c>
    </row>
    <row r="3951" spans="1:10">
      <c r="A3951" t="s">
        <v>135</v>
      </c>
      <c r="B3951" t="s">
        <v>159</v>
      </c>
      <c r="C3951" t="s">
        <v>359</v>
      </c>
      <c r="D3951" t="s">
        <v>356</v>
      </c>
      <c r="E3951">
        <v>4282.2286113997498</v>
      </c>
      <c r="F3951">
        <v>682.92987832248002</v>
      </c>
      <c r="G3951">
        <v>670.87686303731005</v>
      </c>
      <c r="H3951">
        <v>1154.4092563069701</v>
      </c>
      <c r="I3951">
        <v>12827.3504890449</v>
      </c>
      <c r="J3951">
        <v>34216.932204411198</v>
      </c>
    </row>
    <row r="3952" spans="1:10">
      <c r="A3952" t="s">
        <v>135</v>
      </c>
      <c r="B3952" t="s">
        <v>159</v>
      </c>
      <c r="C3952" t="s">
        <v>360</v>
      </c>
      <c r="D3952" t="s">
        <v>355</v>
      </c>
      <c r="E3952">
        <v>1566.4994848496899</v>
      </c>
      <c r="F3952">
        <v>1193.4952891151499</v>
      </c>
      <c r="G3952">
        <v>245.607372164541</v>
      </c>
      <c r="H3952">
        <v>1187.89783563332</v>
      </c>
      <c r="I3952">
        <v>4192.2995710168498</v>
      </c>
      <c r="J3952">
        <v>35693.734029026302</v>
      </c>
    </row>
    <row r="3953" spans="1:10">
      <c r="A3953" t="s">
        <v>135</v>
      </c>
      <c r="B3953" t="s">
        <v>159</v>
      </c>
      <c r="C3953" t="s">
        <v>360</v>
      </c>
      <c r="D3953" t="s">
        <v>356</v>
      </c>
      <c r="E3953">
        <v>1566.4994848496899</v>
      </c>
      <c r="F3953">
        <v>1194.0604618241</v>
      </c>
      <c r="G3953">
        <v>245.80212006077099</v>
      </c>
      <c r="H3953">
        <v>1187.98852829508</v>
      </c>
      <c r="I3953">
        <v>5094.0384342048301</v>
      </c>
      <c r="J3953">
        <v>40349.528998025096</v>
      </c>
    </row>
    <row r="3954" spans="1:10">
      <c r="A3954" t="s">
        <v>135</v>
      </c>
      <c r="B3954" t="s">
        <v>160</v>
      </c>
      <c r="C3954" t="s">
        <v>359</v>
      </c>
      <c r="D3954" t="s">
        <v>355</v>
      </c>
      <c r="E3954">
        <v>10519.519525002799</v>
      </c>
      <c r="F3954">
        <v>1134.3069868227501</v>
      </c>
      <c r="G3954">
        <v>1165.5601130438799</v>
      </c>
      <c r="H3954">
        <v>3668.51465503592</v>
      </c>
      <c r="I3954">
        <v>28714.199465283102</v>
      </c>
      <c r="J3954">
        <v>58475.710191115002</v>
      </c>
    </row>
    <row r="3955" spans="1:10">
      <c r="A3955" t="s">
        <v>135</v>
      </c>
      <c r="B3955" t="s">
        <v>160</v>
      </c>
      <c r="C3955" t="s">
        <v>359</v>
      </c>
      <c r="D3955" t="s">
        <v>356</v>
      </c>
      <c r="E3955">
        <v>10519.519525002701</v>
      </c>
      <c r="F3955">
        <v>1134.5552744106501</v>
      </c>
      <c r="G3955">
        <v>1166.4471936889399</v>
      </c>
      <c r="H3955">
        <v>3668.6142091727702</v>
      </c>
      <c r="I3955">
        <v>33160.158678027998</v>
      </c>
      <c r="J3955">
        <v>62868.028041855097</v>
      </c>
    </row>
    <row r="3956" spans="1:10">
      <c r="A3956" t="s">
        <v>135</v>
      </c>
      <c r="B3956" t="s">
        <v>160</v>
      </c>
      <c r="C3956" t="s">
        <v>360</v>
      </c>
      <c r="D3956" t="s">
        <v>355</v>
      </c>
      <c r="E3956">
        <v>7304.3181054667803</v>
      </c>
      <c r="F3956">
        <v>2400.68840584899</v>
      </c>
      <c r="G3956">
        <v>840.20538505416596</v>
      </c>
      <c r="H3956">
        <v>4686.2227750785396</v>
      </c>
      <c r="I3956">
        <v>35758.165880258603</v>
      </c>
      <c r="J3956">
        <v>98142.125984861705</v>
      </c>
    </row>
    <row r="3957" spans="1:10">
      <c r="A3957" t="s">
        <v>135</v>
      </c>
      <c r="B3957" t="s">
        <v>160</v>
      </c>
      <c r="C3957" t="s">
        <v>360</v>
      </c>
      <c r="D3957" t="s">
        <v>356</v>
      </c>
      <c r="E3957">
        <v>7304.3181054667602</v>
      </c>
      <c r="F3957">
        <v>2401.5441870383102</v>
      </c>
      <c r="G3957">
        <v>840.53502520830898</v>
      </c>
      <c r="H3957">
        <v>4686.5507720158303</v>
      </c>
      <c r="I3957">
        <v>38855.841948304602</v>
      </c>
      <c r="J3957">
        <v>107372.595489695</v>
      </c>
    </row>
  </sheetData>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J46"/>
  <sheetViews>
    <sheetView workbookViewId="0">
      <selection activeCell="C51" sqref="C51"/>
    </sheetView>
  </sheetViews>
  <sheetFormatPr defaultColWidth="9" defaultRowHeight="14.25"/>
  <cols>
    <col min="1" max="9" width="9" style="44"/>
    <col min="10" max="10" width="11.25" style="44" customWidth="1"/>
    <col min="11" max="16384" width="9" style="44"/>
  </cols>
  <sheetData>
    <row r="1" spans="1:10" ht="27.75" customHeight="1">
      <c r="A1" s="233" t="s">
        <v>419</v>
      </c>
      <c r="B1" s="233"/>
      <c r="C1" s="233"/>
      <c r="D1" s="233"/>
      <c r="E1" s="233"/>
      <c r="F1" s="233"/>
      <c r="G1" s="233"/>
      <c r="H1" s="233"/>
      <c r="I1" s="233"/>
      <c r="J1" s="233"/>
    </row>
    <row r="2" spans="1:10">
      <c r="A2" s="234" t="s">
        <v>420</v>
      </c>
      <c r="B2" s="234"/>
      <c r="C2" s="234"/>
      <c r="D2" s="234"/>
      <c r="E2" s="234"/>
      <c r="F2" s="234"/>
      <c r="G2" s="234"/>
      <c r="H2" s="234"/>
      <c r="I2" s="234"/>
      <c r="J2" s="234"/>
    </row>
    <row r="3" spans="1:10">
      <c r="A3" s="234" t="s">
        <v>121</v>
      </c>
      <c r="B3" s="234"/>
      <c r="C3" s="234"/>
      <c r="D3" s="234"/>
      <c r="E3" s="234"/>
      <c r="F3" s="234"/>
      <c r="G3" s="234"/>
      <c r="H3" s="234"/>
      <c r="I3" s="234"/>
      <c r="J3" s="234"/>
    </row>
    <row r="4" spans="1:10">
      <c r="A4" s="234"/>
      <c r="B4" s="234"/>
      <c r="C4" s="234"/>
      <c r="D4" s="234"/>
      <c r="E4" s="234"/>
      <c r="F4" s="234"/>
      <c r="G4" s="234"/>
      <c r="H4" s="234"/>
      <c r="I4" s="234"/>
      <c r="J4" s="234"/>
    </row>
    <row r="5" spans="1:10">
      <c r="A5" s="234"/>
      <c r="B5" s="234"/>
      <c r="C5" s="234"/>
      <c r="D5" s="234"/>
      <c r="E5" s="234"/>
      <c r="F5" s="234"/>
      <c r="G5" s="234"/>
      <c r="H5" s="234"/>
      <c r="I5" s="234"/>
      <c r="J5" s="234"/>
    </row>
    <row r="6" spans="1:10" ht="15" customHeight="1">
      <c r="A6" s="234" t="s">
        <v>421</v>
      </c>
      <c r="B6" s="234"/>
      <c r="C6" s="234"/>
      <c r="D6" s="234"/>
      <c r="E6" s="234"/>
      <c r="F6" s="234"/>
      <c r="G6" s="234"/>
      <c r="H6" s="234"/>
      <c r="I6" s="234"/>
      <c r="J6" s="234"/>
    </row>
    <row r="7" spans="1:10">
      <c r="A7" s="234"/>
      <c r="B7" s="234"/>
      <c r="C7" s="234"/>
      <c r="D7" s="234"/>
      <c r="E7" s="234"/>
      <c r="F7" s="234"/>
      <c r="G7" s="234"/>
      <c r="H7" s="234"/>
      <c r="I7" s="234"/>
      <c r="J7" s="234"/>
    </row>
    <row r="8" spans="1:10">
      <c r="A8" s="234"/>
      <c r="B8" s="234"/>
      <c r="C8" s="234"/>
      <c r="D8" s="234"/>
      <c r="E8" s="234"/>
      <c r="F8" s="234"/>
      <c r="G8" s="234"/>
      <c r="H8" s="234"/>
      <c r="I8" s="234"/>
      <c r="J8" s="234"/>
    </row>
    <row r="9" spans="1:10" ht="15" customHeight="1">
      <c r="A9" s="234" t="s">
        <v>422</v>
      </c>
      <c r="B9" s="234"/>
      <c r="C9" s="234"/>
      <c r="D9" s="234"/>
      <c r="E9" s="234"/>
      <c r="F9" s="234"/>
      <c r="G9" s="234"/>
      <c r="H9" s="234"/>
      <c r="I9" s="234"/>
      <c r="J9" s="234"/>
    </row>
    <row r="10" spans="1:10">
      <c r="A10" s="234"/>
      <c r="B10" s="234"/>
      <c r="C10" s="234"/>
      <c r="D10" s="234"/>
      <c r="E10" s="234"/>
      <c r="F10" s="234"/>
      <c r="G10" s="234"/>
      <c r="H10" s="234"/>
      <c r="I10" s="234"/>
      <c r="J10" s="234"/>
    </row>
    <row r="11" spans="1:10">
      <c r="A11" s="234"/>
      <c r="B11" s="234"/>
      <c r="C11" s="234"/>
      <c r="D11" s="234"/>
      <c r="E11" s="234"/>
      <c r="F11" s="234"/>
      <c r="G11" s="234"/>
      <c r="H11" s="234"/>
      <c r="I11" s="234"/>
      <c r="J11" s="234"/>
    </row>
    <row r="12" spans="1:10">
      <c r="A12" s="234"/>
      <c r="B12" s="234"/>
      <c r="C12" s="234"/>
      <c r="D12" s="234"/>
      <c r="E12" s="234"/>
      <c r="F12" s="234"/>
      <c r="G12" s="234"/>
      <c r="H12" s="234"/>
      <c r="I12" s="234"/>
      <c r="J12" s="234"/>
    </row>
    <row r="13" spans="1:10">
      <c r="A13" s="234"/>
      <c r="B13" s="234"/>
      <c r="C13" s="234"/>
      <c r="D13" s="234"/>
      <c r="E13" s="234"/>
      <c r="F13" s="234"/>
      <c r="G13" s="234"/>
      <c r="H13" s="234"/>
      <c r="I13" s="234"/>
      <c r="J13" s="234"/>
    </row>
    <row r="14" spans="1:10" ht="15" customHeight="1">
      <c r="A14" s="234" t="s">
        <v>5</v>
      </c>
      <c r="B14" s="234"/>
      <c r="C14" s="234"/>
      <c r="D14" s="234"/>
      <c r="E14" s="234"/>
      <c r="F14" s="234"/>
      <c r="G14" s="234"/>
      <c r="H14" s="234"/>
      <c r="I14" s="234"/>
      <c r="J14" s="234"/>
    </row>
    <row r="15" spans="1:10">
      <c r="A15" s="234"/>
      <c r="B15" s="234"/>
      <c r="C15" s="234"/>
      <c r="D15" s="234"/>
      <c r="E15" s="234"/>
      <c r="F15" s="234"/>
      <c r="G15" s="234"/>
      <c r="H15" s="234"/>
      <c r="I15" s="234"/>
      <c r="J15" s="234"/>
    </row>
    <row r="16" spans="1:10">
      <c r="A16" s="234"/>
      <c r="B16" s="234"/>
      <c r="C16" s="234"/>
      <c r="D16" s="234"/>
      <c r="E16" s="234"/>
      <c r="F16" s="234"/>
      <c r="G16" s="234"/>
      <c r="H16" s="234"/>
      <c r="I16" s="234"/>
      <c r="J16" s="234"/>
    </row>
    <row r="17" spans="1:10">
      <c r="A17" s="234" t="s">
        <v>12</v>
      </c>
      <c r="B17" s="234"/>
      <c r="C17" s="234"/>
      <c r="D17" s="234"/>
      <c r="E17" s="234"/>
      <c r="F17" s="234"/>
      <c r="G17" s="234"/>
      <c r="H17" s="234"/>
      <c r="I17" s="234"/>
      <c r="J17" s="234"/>
    </row>
    <row r="18" spans="1:10">
      <c r="A18" s="234"/>
      <c r="B18" s="234"/>
      <c r="C18" s="234"/>
      <c r="D18" s="234"/>
      <c r="E18" s="234"/>
      <c r="F18" s="234"/>
      <c r="G18" s="234"/>
      <c r="H18" s="234"/>
      <c r="I18" s="234"/>
      <c r="J18" s="234"/>
    </row>
    <row r="19" spans="1:10">
      <c r="A19" s="234" t="s">
        <v>13</v>
      </c>
      <c r="B19" s="234"/>
      <c r="C19" s="234"/>
      <c r="D19" s="234"/>
      <c r="E19" s="234"/>
      <c r="F19" s="234"/>
      <c r="G19" s="234"/>
      <c r="H19" s="234"/>
      <c r="I19" s="234"/>
      <c r="J19" s="234"/>
    </row>
    <row r="20" spans="1:10">
      <c r="A20" s="234"/>
      <c r="B20" s="234"/>
      <c r="C20" s="234"/>
      <c r="D20" s="234"/>
      <c r="E20" s="234"/>
      <c r="F20" s="234"/>
      <c r="G20" s="234"/>
      <c r="H20" s="234"/>
      <c r="I20" s="234"/>
      <c r="J20" s="234"/>
    </row>
    <row r="21" spans="1:10">
      <c r="A21" s="234" t="s">
        <v>17</v>
      </c>
      <c r="B21" s="234"/>
      <c r="C21" s="234"/>
      <c r="D21" s="234"/>
      <c r="E21" s="234"/>
      <c r="F21" s="234"/>
      <c r="G21" s="234"/>
      <c r="H21" s="234"/>
      <c r="I21" s="234"/>
      <c r="J21" s="234"/>
    </row>
    <row r="22" spans="1:10">
      <c r="A22" s="234"/>
      <c r="B22" s="234"/>
      <c r="C22" s="234"/>
      <c r="D22" s="234"/>
      <c r="E22" s="234"/>
      <c r="F22" s="234"/>
      <c r="G22" s="234"/>
      <c r="H22" s="234"/>
      <c r="I22" s="234"/>
      <c r="J22" s="234"/>
    </row>
    <row r="23" spans="1:10">
      <c r="A23" s="234" t="s">
        <v>19</v>
      </c>
      <c r="B23" s="234"/>
      <c r="C23" s="234"/>
      <c r="D23" s="234"/>
      <c r="E23" s="234"/>
      <c r="F23" s="234"/>
      <c r="G23" s="234"/>
      <c r="H23" s="234"/>
      <c r="I23" s="234"/>
      <c r="J23" s="234"/>
    </row>
    <row r="24" spans="1:10">
      <c r="A24" s="234"/>
      <c r="B24" s="234"/>
      <c r="C24" s="234"/>
      <c r="D24" s="234"/>
      <c r="E24" s="234"/>
      <c r="F24" s="234"/>
      <c r="G24" s="234"/>
      <c r="H24" s="234"/>
      <c r="I24" s="234"/>
      <c r="J24" s="234"/>
    </row>
    <row r="25" spans="1:10">
      <c r="A25" s="234"/>
      <c r="B25" s="234"/>
      <c r="C25" s="234"/>
      <c r="D25" s="234"/>
      <c r="E25" s="234"/>
      <c r="F25" s="234"/>
      <c r="G25" s="234"/>
      <c r="H25" s="234"/>
      <c r="I25" s="234"/>
      <c r="J25" s="234"/>
    </row>
    <row r="26" spans="1:10" ht="15" customHeight="1">
      <c r="A26" s="234" t="s">
        <v>32</v>
      </c>
      <c r="B26" s="234"/>
      <c r="C26" s="234"/>
      <c r="D26" s="234"/>
      <c r="E26" s="234"/>
      <c r="F26" s="234"/>
      <c r="G26" s="234"/>
      <c r="H26" s="234"/>
      <c r="I26" s="234"/>
      <c r="J26" s="234"/>
    </row>
    <row r="27" spans="1:10">
      <c r="A27" s="234"/>
      <c r="B27" s="234"/>
      <c r="C27" s="234"/>
      <c r="D27" s="234"/>
      <c r="E27" s="234"/>
      <c r="F27" s="234"/>
      <c r="G27" s="234"/>
      <c r="H27" s="234"/>
      <c r="I27" s="234"/>
      <c r="J27" s="234"/>
    </row>
    <row r="28" spans="1:10">
      <c r="A28" s="234" t="s">
        <v>36</v>
      </c>
      <c r="B28" s="234"/>
      <c r="C28" s="234"/>
      <c r="D28" s="234"/>
      <c r="E28" s="234"/>
      <c r="F28" s="234"/>
      <c r="G28" s="234"/>
      <c r="H28" s="234"/>
      <c r="I28" s="234"/>
      <c r="J28" s="234"/>
    </row>
    <row r="29" spans="1:10">
      <c r="A29" s="234"/>
      <c r="B29" s="234"/>
      <c r="C29" s="234"/>
      <c r="D29" s="234"/>
      <c r="E29" s="234"/>
      <c r="F29" s="234"/>
      <c r="G29" s="234"/>
      <c r="H29" s="234"/>
      <c r="I29" s="234"/>
      <c r="J29" s="234"/>
    </row>
    <row r="30" spans="1:10" ht="15" customHeight="1">
      <c r="A30" s="234" t="s">
        <v>39</v>
      </c>
      <c r="B30" s="234"/>
      <c r="C30" s="234"/>
      <c r="D30" s="234"/>
      <c r="E30" s="234"/>
      <c r="F30" s="234"/>
      <c r="G30" s="234"/>
      <c r="H30" s="234"/>
      <c r="I30" s="234"/>
      <c r="J30" s="234"/>
    </row>
    <row r="31" spans="1:10">
      <c r="A31" s="234"/>
      <c r="B31" s="234"/>
      <c r="C31" s="234"/>
      <c r="D31" s="234"/>
      <c r="E31" s="234"/>
      <c r="F31" s="234"/>
      <c r="G31" s="234"/>
      <c r="H31" s="234"/>
      <c r="I31" s="234"/>
      <c r="J31" s="234"/>
    </row>
    <row r="32" spans="1:10">
      <c r="A32" s="234" t="s">
        <v>423</v>
      </c>
      <c r="B32" s="234"/>
      <c r="C32" s="234"/>
      <c r="D32" s="234"/>
      <c r="E32" s="234"/>
      <c r="F32" s="234"/>
      <c r="G32" s="234"/>
      <c r="H32" s="234"/>
      <c r="I32" s="234"/>
      <c r="J32" s="234"/>
    </row>
    <row r="33" spans="1:10">
      <c r="A33" s="234"/>
      <c r="B33" s="234"/>
      <c r="C33" s="234"/>
      <c r="D33" s="234"/>
      <c r="E33" s="234"/>
      <c r="F33" s="234"/>
      <c r="G33" s="234"/>
      <c r="H33" s="234"/>
      <c r="I33" s="234"/>
      <c r="J33" s="234"/>
    </row>
    <row r="34" spans="1:10" ht="14.25" customHeight="1">
      <c r="A34" s="234" t="s">
        <v>424</v>
      </c>
      <c r="B34" s="234"/>
      <c r="C34" s="234"/>
      <c r="D34" s="234"/>
      <c r="E34" s="234"/>
      <c r="F34" s="234"/>
      <c r="G34" s="234"/>
      <c r="H34" s="234"/>
      <c r="I34" s="234"/>
      <c r="J34" s="234"/>
    </row>
    <row r="35" spans="1:10">
      <c r="A35" s="234"/>
      <c r="B35" s="234"/>
      <c r="C35" s="234"/>
      <c r="D35" s="234"/>
      <c r="E35" s="234"/>
      <c r="F35" s="234"/>
      <c r="G35" s="234"/>
      <c r="H35" s="234"/>
      <c r="I35" s="234"/>
      <c r="J35" s="234"/>
    </row>
    <row r="36" spans="1:10">
      <c r="A36" s="234"/>
      <c r="B36" s="234"/>
      <c r="C36" s="234"/>
      <c r="D36" s="234"/>
      <c r="E36" s="234"/>
      <c r="F36" s="234"/>
      <c r="G36" s="234"/>
      <c r="H36" s="234"/>
      <c r="I36" s="234"/>
      <c r="J36" s="234"/>
    </row>
    <row r="37" spans="1:10">
      <c r="A37" s="234" t="s">
        <v>425</v>
      </c>
      <c r="B37" s="234"/>
      <c r="C37" s="234"/>
      <c r="D37" s="234"/>
      <c r="E37" s="234"/>
      <c r="F37" s="234"/>
      <c r="G37" s="234"/>
      <c r="H37" s="234"/>
      <c r="I37" s="234"/>
      <c r="J37" s="234"/>
    </row>
    <row r="38" spans="1:10">
      <c r="A38" s="234"/>
      <c r="B38" s="234"/>
      <c r="C38" s="234"/>
      <c r="D38" s="234"/>
      <c r="E38" s="234"/>
      <c r="F38" s="234"/>
      <c r="G38" s="234"/>
      <c r="H38" s="234"/>
      <c r="I38" s="234"/>
      <c r="J38" s="234"/>
    </row>
    <row r="39" spans="1:10">
      <c r="A39" s="234" t="s">
        <v>426</v>
      </c>
      <c r="B39" s="234"/>
      <c r="C39" s="234"/>
      <c r="D39" s="234"/>
      <c r="E39" s="234"/>
      <c r="F39" s="234"/>
      <c r="G39" s="234"/>
      <c r="H39" s="234"/>
      <c r="I39" s="234"/>
      <c r="J39" s="234"/>
    </row>
    <row r="40" spans="1:10">
      <c r="A40" s="234"/>
      <c r="B40" s="234"/>
      <c r="C40" s="234"/>
      <c r="D40" s="234"/>
      <c r="E40" s="234"/>
      <c r="F40" s="234"/>
      <c r="G40" s="234"/>
      <c r="H40" s="234"/>
      <c r="I40" s="234"/>
      <c r="J40" s="234"/>
    </row>
    <row r="42" spans="1:10" ht="15" customHeight="1">
      <c r="A42" s="234" t="s">
        <v>427</v>
      </c>
      <c r="B42" s="234"/>
      <c r="C42" s="234"/>
      <c r="D42" s="234"/>
      <c r="E42" s="234"/>
      <c r="F42" s="234"/>
      <c r="G42" s="234"/>
      <c r="H42" s="234"/>
      <c r="I42" s="234"/>
      <c r="J42" s="234"/>
    </row>
    <row r="43" spans="1:10">
      <c r="A43" s="234"/>
      <c r="B43" s="234"/>
      <c r="C43" s="234"/>
      <c r="D43" s="234"/>
      <c r="E43" s="234"/>
      <c r="F43" s="234"/>
      <c r="G43" s="234"/>
      <c r="H43" s="234"/>
      <c r="I43" s="234"/>
      <c r="J43" s="234"/>
    </row>
    <row r="44" spans="1:10">
      <c r="A44" s="234"/>
      <c r="B44" s="234"/>
      <c r="C44" s="234"/>
      <c r="D44" s="234"/>
      <c r="E44" s="234"/>
      <c r="F44" s="234"/>
      <c r="G44" s="234"/>
      <c r="H44" s="234"/>
      <c r="I44" s="234"/>
      <c r="J44" s="234"/>
    </row>
    <row r="45" spans="1:10">
      <c r="A45" s="234" t="s">
        <v>428</v>
      </c>
      <c r="B45" s="234"/>
      <c r="C45" s="234"/>
      <c r="D45" s="234"/>
      <c r="E45" s="234"/>
      <c r="F45" s="234"/>
      <c r="G45" s="234"/>
      <c r="H45" s="234"/>
      <c r="I45" s="234"/>
      <c r="J45" s="234"/>
    </row>
    <row r="46" spans="1:10">
      <c r="A46" s="234"/>
      <c r="B46" s="234"/>
      <c r="C46" s="234"/>
      <c r="D46" s="234"/>
      <c r="E46" s="234"/>
      <c r="F46" s="234"/>
      <c r="G46" s="234"/>
      <c r="H46" s="234"/>
      <c r="I46" s="234"/>
      <c r="J46" s="234"/>
    </row>
  </sheetData>
  <mergeCells count="19">
    <mergeCell ref="A37:J38"/>
    <mergeCell ref="A39:J40"/>
    <mergeCell ref="A42:J44"/>
    <mergeCell ref="A45:J46"/>
    <mergeCell ref="A23:J25"/>
    <mergeCell ref="A26:J27"/>
    <mergeCell ref="A28:J29"/>
    <mergeCell ref="A30:J31"/>
    <mergeCell ref="A32:J33"/>
    <mergeCell ref="A34:J36"/>
    <mergeCell ref="A1:J1"/>
    <mergeCell ref="A2:J2"/>
    <mergeCell ref="A21:J22"/>
    <mergeCell ref="A14:J16"/>
    <mergeCell ref="A17:J18"/>
    <mergeCell ref="A19:J20"/>
    <mergeCell ref="A3:J5"/>
    <mergeCell ref="A6:J8"/>
    <mergeCell ref="A9:J1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FF0000"/>
  </sheetPr>
  <dimension ref="A1:I151"/>
  <sheetViews>
    <sheetView topLeftCell="A142" workbookViewId="0">
      <selection activeCell="A154" sqref="A154:XFD1048576"/>
    </sheetView>
  </sheetViews>
  <sheetFormatPr defaultColWidth="9" defaultRowHeight="12.75"/>
  <cols>
    <col min="1" max="1" width="6.75" style="35" customWidth="1"/>
    <col min="2" max="3" width="9" style="35"/>
    <col min="4" max="4" width="8.125" style="35" customWidth="1"/>
    <col min="5" max="5" width="22" style="35" customWidth="1"/>
    <col min="6" max="6" width="31.125" style="35" customWidth="1"/>
    <col min="7" max="16384" width="9" style="36"/>
  </cols>
  <sheetData>
    <row r="1" spans="1:9" ht="14.25" customHeight="1">
      <c r="A1" s="235" t="s">
        <v>429</v>
      </c>
      <c r="B1" s="235"/>
      <c r="C1" s="235"/>
      <c r="D1" s="235"/>
      <c r="E1" s="235"/>
      <c r="F1" s="235"/>
    </row>
    <row r="2" spans="1:9" ht="14.25" customHeight="1">
      <c r="A2" s="246" t="s">
        <v>430</v>
      </c>
      <c r="B2" s="246"/>
      <c r="C2" s="246"/>
      <c r="D2" s="246"/>
      <c r="E2" s="246"/>
      <c r="F2" s="246"/>
    </row>
    <row r="3" spans="1:9" ht="14.25" customHeight="1">
      <c r="A3" s="246"/>
      <c r="B3" s="246"/>
      <c r="C3" s="246"/>
      <c r="D3" s="246"/>
      <c r="E3" s="246"/>
      <c r="F3" s="246"/>
    </row>
    <row r="4" spans="1:9">
      <c r="A4" s="236" t="s">
        <v>205</v>
      </c>
      <c r="B4" s="237"/>
      <c r="C4" s="237"/>
      <c r="D4" s="237"/>
      <c r="E4" s="237"/>
      <c r="F4" s="237"/>
    </row>
    <row r="5" spans="1:9" ht="14.25" customHeight="1">
      <c r="A5" s="238" t="s">
        <v>171</v>
      </c>
      <c r="B5" s="238"/>
      <c r="C5" s="238"/>
      <c r="D5" s="238"/>
      <c r="E5" s="238"/>
      <c r="F5" s="238"/>
    </row>
    <row r="6" spans="1:9" ht="14.25" customHeight="1">
      <c r="A6" s="237" t="s">
        <v>431</v>
      </c>
      <c r="B6" s="237"/>
      <c r="C6" s="237"/>
      <c r="D6" s="237"/>
      <c r="E6" s="237"/>
      <c r="F6" s="237"/>
    </row>
    <row r="7" spans="1:9" ht="14.25" customHeight="1">
      <c r="A7" s="237"/>
      <c r="B7" s="237"/>
      <c r="C7" s="237"/>
      <c r="D7" s="237"/>
      <c r="E7" s="237"/>
      <c r="F7" s="237"/>
    </row>
    <row r="8" spans="1:9" ht="15.75">
      <c r="A8" s="38" t="s">
        <v>432</v>
      </c>
      <c r="B8" s="39"/>
    </row>
    <row r="9" spans="1:9" ht="15.75" customHeight="1">
      <c r="A9" s="246" t="s">
        <v>433</v>
      </c>
      <c r="B9" s="246"/>
      <c r="C9" s="246"/>
      <c r="D9" s="246"/>
      <c r="E9" s="246"/>
      <c r="F9" s="246"/>
    </row>
    <row r="10" spans="1:9" ht="14.25" customHeight="1">
      <c r="A10" s="246"/>
      <c r="B10" s="246"/>
      <c r="C10" s="246"/>
      <c r="D10" s="246"/>
      <c r="E10" s="246"/>
      <c r="F10" s="246"/>
    </row>
    <row r="11" spans="1:9" ht="14.25" customHeight="1">
      <c r="A11" s="239"/>
      <c r="B11" s="239"/>
      <c r="C11" s="239"/>
      <c r="D11" s="239"/>
      <c r="E11" s="239"/>
      <c r="F11" s="239"/>
    </row>
    <row r="12" spans="1:9" s="34" customFormat="1" ht="15.75" customHeight="1">
      <c r="A12" s="240" t="s">
        <v>179</v>
      </c>
      <c r="B12" s="240"/>
      <c r="C12" s="240"/>
      <c r="D12" s="240"/>
      <c r="E12" s="240"/>
      <c r="F12" s="240"/>
      <c r="G12" s="40"/>
      <c r="H12" s="40"/>
      <c r="I12" s="40"/>
    </row>
    <row r="13" spans="1:9" s="34" customFormat="1">
      <c r="A13" s="241" t="s">
        <v>180</v>
      </c>
      <c r="B13" s="241"/>
      <c r="C13" s="241"/>
      <c r="D13" s="241"/>
      <c r="E13" s="5" t="s">
        <v>181</v>
      </c>
      <c r="F13" s="5" t="s">
        <v>182</v>
      </c>
    </row>
    <row r="14" spans="1:9" s="34" customFormat="1" ht="15.75">
      <c r="A14" s="208" t="s">
        <v>434</v>
      </c>
      <c r="B14" s="208"/>
      <c r="C14" s="208"/>
      <c r="D14" s="208"/>
      <c r="E14" s="5" t="s">
        <v>185</v>
      </c>
      <c r="F14" s="5" t="s">
        <v>186</v>
      </c>
    </row>
    <row r="15" spans="1:9" s="34" customFormat="1" ht="15.75">
      <c r="A15" s="208" t="s">
        <v>194</v>
      </c>
      <c r="B15" s="208"/>
      <c r="C15" s="208"/>
      <c r="D15" s="208"/>
      <c r="E15" s="5">
        <v>3</v>
      </c>
      <c r="F15" s="5" t="s">
        <v>195</v>
      </c>
    </row>
    <row r="16" spans="1:9" s="34" customFormat="1">
      <c r="A16" s="208" t="s">
        <v>197</v>
      </c>
      <c r="B16" s="208"/>
      <c r="C16" s="208"/>
      <c r="D16" s="208"/>
      <c r="E16" s="5">
        <v>2</v>
      </c>
      <c r="F16" s="5">
        <v>3</v>
      </c>
    </row>
    <row r="17" spans="1:6" s="34" customFormat="1">
      <c r="A17" s="208" t="s">
        <v>200</v>
      </c>
      <c r="B17" s="208"/>
      <c r="C17" s="208"/>
      <c r="D17" s="208"/>
      <c r="E17" s="5">
        <v>1.5</v>
      </c>
      <c r="F17" s="5">
        <v>2</v>
      </c>
    </row>
    <row r="18" spans="1:6" s="34" customFormat="1">
      <c r="A18" s="30"/>
      <c r="B18" s="30"/>
      <c r="C18" s="30"/>
      <c r="D18" s="30"/>
      <c r="E18" s="30"/>
      <c r="F18" s="30"/>
    </row>
    <row r="19" spans="1:6" s="34" customFormat="1">
      <c r="A19" s="246" t="s">
        <v>435</v>
      </c>
      <c r="B19" s="246"/>
      <c r="C19" s="246"/>
      <c r="D19" s="246"/>
      <c r="E19" s="246"/>
      <c r="F19" s="246"/>
    </row>
    <row r="20" spans="1:6" s="34" customFormat="1">
      <c r="A20" s="246"/>
      <c r="B20" s="246"/>
      <c r="C20" s="246"/>
      <c r="D20" s="246"/>
      <c r="E20" s="246"/>
      <c r="F20" s="246"/>
    </row>
    <row r="21" spans="1:6" s="34" customFormat="1" ht="15.75">
      <c r="A21" s="238" t="s">
        <v>436</v>
      </c>
      <c r="B21" s="238"/>
      <c r="C21" s="238"/>
      <c r="D21" s="238"/>
      <c r="E21" s="238"/>
      <c r="F21" s="238"/>
    </row>
    <row r="22" spans="1:6" s="34" customFormat="1" ht="15.75" customHeight="1">
      <c r="A22" s="248" t="s">
        <v>437</v>
      </c>
      <c r="B22" s="248"/>
      <c r="C22" s="248"/>
      <c r="D22" s="248"/>
      <c r="E22" s="248"/>
      <c r="F22" s="248"/>
    </row>
    <row r="23" spans="1:6" s="34" customFormat="1">
      <c r="A23" s="248"/>
      <c r="B23" s="248"/>
      <c r="C23" s="248"/>
      <c r="D23" s="248"/>
      <c r="E23" s="248"/>
      <c r="F23" s="248"/>
    </row>
    <row r="24" spans="1:6" s="34" customFormat="1" ht="15.75" customHeight="1">
      <c r="A24" s="248" t="s">
        <v>438</v>
      </c>
      <c r="B24" s="248"/>
      <c r="C24" s="248"/>
      <c r="D24" s="248"/>
      <c r="E24" s="248"/>
      <c r="F24" s="248"/>
    </row>
    <row r="25" spans="1:6" s="34" customFormat="1">
      <c r="A25" s="248"/>
      <c r="B25" s="248"/>
      <c r="C25" s="248"/>
      <c r="D25" s="248"/>
      <c r="E25" s="248"/>
      <c r="F25" s="248"/>
    </row>
    <row r="26" spans="1:6" s="34" customFormat="1">
      <c r="A26" s="248"/>
      <c r="B26" s="248"/>
      <c r="C26" s="248"/>
      <c r="D26" s="248"/>
      <c r="E26" s="248"/>
      <c r="F26" s="248"/>
    </row>
    <row r="27" spans="1:6" s="34" customFormat="1" ht="15.75" customHeight="1">
      <c r="A27" s="246" t="s">
        <v>215</v>
      </c>
      <c r="B27" s="246"/>
      <c r="C27" s="246"/>
      <c r="D27" s="246"/>
      <c r="E27" s="246"/>
      <c r="F27" s="246"/>
    </row>
    <row r="28" spans="1:6" s="34" customFormat="1">
      <c r="A28" s="246"/>
      <c r="B28" s="246"/>
      <c r="C28" s="246"/>
      <c r="D28" s="246"/>
      <c r="E28" s="246"/>
      <c r="F28" s="246"/>
    </row>
    <row r="29" spans="1:6" s="34" customFormat="1">
      <c r="A29" s="238" t="s">
        <v>216</v>
      </c>
      <c r="B29" s="238"/>
      <c r="C29" s="238"/>
      <c r="D29" s="238"/>
      <c r="E29" s="238"/>
      <c r="F29" s="238"/>
    </row>
    <row r="30" spans="1:6" s="34" customFormat="1" ht="15.75">
      <c r="A30" s="238" t="s">
        <v>217</v>
      </c>
      <c r="B30" s="238"/>
      <c r="C30" s="238"/>
      <c r="D30" s="238"/>
      <c r="E30" s="238"/>
      <c r="F30" s="238"/>
    </row>
    <row r="31" spans="1:6" s="34" customFormat="1" ht="15.75">
      <c r="A31" s="238" t="s">
        <v>218</v>
      </c>
      <c r="B31" s="238"/>
      <c r="C31" s="238"/>
      <c r="D31" s="238"/>
      <c r="E31" s="238"/>
      <c r="F31" s="238"/>
    </row>
    <row r="32" spans="1:6" s="34" customFormat="1" ht="15.75">
      <c r="A32" s="238" t="s">
        <v>219</v>
      </c>
      <c r="B32" s="238"/>
      <c r="C32" s="238"/>
      <c r="D32" s="238"/>
      <c r="E32" s="238"/>
      <c r="F32" s="238"/>
    </row>
    <row r="33" spans="1:6" s="34" customFormat="1">
      <c r="A33" s="238" t="s">
        <v>220</v>
      </c>
      <c r="B33" s="238"/>
      <c r="C33" s="238"/>
      <c r="D33" s="238"/>
      <c r="E33" s="238"/>
      <c r="F33" s="238"/>
    </row>
    <row r="34" spans="1:6" s="34" customFormat="1" ht="15.75">
      <c r="A34" s="238" t="s">
        <v>221</v>
      </c>
      <c r="B34" s="238"/>
      <c r="C34" s="238"/>
      <c r="D34" s="238"/>
      <c r="E34" s="238"/>
      <c r="F34" s="238"/>
    </row>
    <row r="35" spans="1:6" s="34" customFormat="1" ht="15.75">
      <c r="A35" s="238" t="s">
        <v>222</v>
      </c>
      <c r="B35" s="238"/>
      <c r="C35" s="238"/>
      <c r="D35" s="238"/>
      <c r="E35" s="238"/>
      <c r="F35" s="238"/>
    </row>
    <row r="36" spans="1:6" s="34" customFormat="1" ht="15.75">
      <c r="A36" s="238" t="s">
        <v>223</v>
      </c>
      <c r="B36" s="238"/>
      <c r="C36" s="238"/>
      <c r="D36" s="238"/>
      <c r="E36" s="238"/>
      <c r="F36" s="238"/>
    </row>
    <row r="37" spans="1:6" s="34" customFormat="1" ht="15.75" customHeight="1">
      <c r="A37" s="246" t="s">
        <v>439</v>
      </c>
      <c r="B37" s="246"/>
      <c r="C37" s="246"/>
      <c r="D37" s="246"/>
      <c r="E37" s="246"/>
      <c r="F37" s="246"/>
    </row>
    <row r="38" spans="1:6" s="34" customFormat="1">
      <c r="A38" s="246"/>
      <c r="B38" s="246"/>
      <c r="C38" s="246"/>
      <c r="D38" s="246"/>
      <c r="E38" s="246"/>
      <c r="F38" s="246"/>
    </row>
    <row r="39" spans="1:6" s="34" customFormat="1" ht="14.25" customHeight="1">
      <c r="A39" s="246"/>
      <c r="B39" s="246"/>
      <c r="C39" s="246"/>
      <c r="D39" s="246"/>
      <c r="E39" s="246"/>
      <c r="F39" s="246"/>
    </row>
    <row r="40" spans="1:6" s="34" customFormat="1" ht="14.25" customHeight="1">
      <c r="A40" s="246" t="s">
        <v>440</v>
      </c>
      <c r="B40" s="246"/>
      <c r="C40" s="246"/>
      <c r="D40" s="246"/>
      <c r="E40" s="246"/>
      <c r="F40" s="246"/>
    </row>
    <row r="41" spans="1:6" s="34" customFormat="1" ht="14.25" customHeight="1">
      <c r="A41" s="246"/>
      <c r="B41" s="246"/>
      <c r="C41" s="246"/>
      <c r="D41" s="246"/>
      <c r="E41" s="246"/>
      <c r="F41" s="246"/>
    </row>
    <row r="42" spans="1:6" s="34" customFormat="1" ht="14.25" customHeight="1">
      <c r="A42" s="246" t="s">
        <v>441</v>
      </c>
      <c r="B42" s="246"/>
      <c r="C42" s="246"/>
      <c r="D42" s="246"/>
      <c r="E42" s="246"/>
      <c r="F42" s="246"/>
    </row>
    <row r="43" spans="1:6" s="34" customFormat="1">
      <c r="A43" s="246"/>
      <c r="B43" s="246"/>
      <c r="C43" s="246"/>
      <c r="D43" s="246"/>
      <c r="E43" s="246"/>
      <c r="F43" s="246"/>
    </row>
    <row r="44" spans="1:6" s="34" customFormat="1" ht="15.75" customHeight="1">
      <c r="A44" s="246" t="s">
        <v>442</v>
      </c>
      <c r="B44" s="246"/>
      <c r="C44" s="246"/>
      <c r="D44" s="246"/>
      <c r="E44" s="246"/>
      <c r="F44" s="246"/>
    </row>
    <row r="45" spans="1:6" s="34" customFormat="1" ht="14.25" customHeight="1">
      <c r="A45" s="246"/>
      <c r="B45" s="246"/>
      <c r="C45" s="246"/>
      <c r="D45" s="246"/>
      <c r="E45" s="246"/>
      <c r="F45" s="246"/>
    </row>
    <row r="46" spans="1:6" s="34" customFormat="1" ht="14.25" customHeight="1">
      <c r="A46" s="246" t="s">
        <v>443</v>
      </c>
      <c r="B46" s="246"/>
      <c r="C46" s="246"/>
      <c r="D46" s="246"/>
      <c r="E46" s="246"/>
      <c r="F46" s="246"/>
    </row>
    <row r="47" spans="1:6" s="34" customFormat="1" ht="14.25" customHeight="1">
      <c r="A47" s="246"/>
      <c r="B47" s="246"/>
      <c r="C47" s="246"/>
      <c r="D47" s="246"/>
      <c r="E47" s="246"/>
      <c r="F47" s="246"/>
    </row>
    <row r="48" spans="1:6" s="34" customFormat="1" ht="14.25" customHeight="1">
      <c r="A48" s="246"/>
      <c r="B48" s="246"/>
      <c r="C48" s="246"/>
      <c r="D48" s="246"/>
      <c r="E48" s="246"/>
      <c r="F48" s="246"/>
    </row>
    <row r="49" spans="1:6" s="34" customFormat="1" ht="14.25" customHeight="1">
      <c r="A49" s="246" t="s">
        <v>444</v>
      </c>
      <c r="B49" s="246"/>
      <c r="C49" s="246"/>
      <c r="D49" s="246"/>
      <c r="E49" s="246"/>
      <c r="F49" s="246"/>
    </row>
    <row r="50" spans="1:6" s="34" customFormat="1" ht="14.25" customHeight="1">
      <c r="A50" s="246"/>
      <c r="B50" s="246"/>
      <c r="C50" s="246"/>
      <c r="D50" s="246"/>
      <c r="E50" s="246"/>
      <c r="F50" s="246"/>
    </row>
    <row r="51" spans="1:6" s="34" customFormat="1" ht="14.25">
      <c r="A51" s="242" t="s">
        <v>445</v>
      </c>
      <c r="B51" s="238"/>
      <c r="C51" s="238"/>
      <c r="D51" s="238"/>
      <c r="E51" s="238"/>
      <c r="F51" s="238"/>
    </row>
    <row r="52" spans="1:6" s="34" customFormat="1" ht="14.25" customHeight="1">
      <c r="A52" s="238" t="s">
        <v>162</v>
      </c>
      <c r="B52" s="238"/>
      <c r="C52" s="238"/>
      <c r="D52" s="238"/>
      <c r="E52" s="238"/>
      <c r="F52" s="238"/>
    </row>
    <row r="53" spans="1:6" s="34" customFormat="1" ht="14.25" customHeight="1">
      <c r="A53" s="246" t="s">
        <v>163</v>
      </c>
      <c r="B53" s="246"/>
      <c r="C53" s="246"/>
      <c r="D53" s="246"/>
      <c r="E53" s="246"/>
      <c r="F53" s="246"/>
    </row>
    <row r="54" spans="1:6" s="34" customFormat="1" ht="14.25" customHeight="1">
      <c r="A54" s="246"/>
      <c r="B54" s="246"/>
      <c r="C54" s="246"/>
      <c r="D54" s="246"/>
      <c r="E54" s="246"/>
      <c r="F54" s="246"/>
    </row>
    <row r="55" spans="1:6" s="34" customFormat="1" ht="15.75">
      <c r="A55" s="238" t="s">
        <v>164</v>
      </c>
      <c r="B55" s="238"/>
      <c r="C55" s="238"/>
      <c r="D55" s="238"/>
      <c r="E55" s="238"/>
      <c r="F55" s="238"/>
    </row>
    <row r="56" spans="1:6" s="34" customFormat="1" ht="15.75" customHeight="1">
      <c r="A56" s="246" t="s">
        <v>165</v>
      </c>
      <c r="B56" s="246"/>
      <c r="C56" s="246"/>
      <c r="D56" s="246"/>
      <c r="E56" s="246"/>
      <c r="F56" s="246"/>
    </row>
    <row r="57" spans="1:6" s="34" customFormat="1" ht="14.25" customHeight="1">
      <c r="A57" s="246"/>
      <c r="B57" s="246"/>
      <c r="C57" s="246"/>
      <c r="D57" s="246"/>
      <c r="E57" s="246"/>
      <c r="F57" s="246"/>
    </row>
    <row r="58" spans="1:6" s="34" customFormat="1" ht="14.25">
      <c r="A58" s="41"/>
      <c r="B58" s="27"/>
      <c r="C58" s="37"/>
      <c r="D58" s="37"/>
      <c r="E58" s="37"/>
      <c r="F58" s="37"/>
    </row>
    <row r="59" spans="1:6" s="34" customFormat="1">
      <c r="A59" s="42"/>
      <c r="B59" s="43"/>
      <c r="C59" s="37"/>
      <c r="D59" s="37"/>
      <c r="E59" s="37"/>
      <c r="F59" s="37"/>
    </row>
    <row r="60" spans="1:6" s="34" customFormat="1" ht="14.25">
      <c r="A60" s="41" t="s">
        <v>171</v>
      </c>
      <c r="B60" s="27"/>
      <c r="C60" s="37"/>
      <c r="D60" s="37"/>
      <c r="E60" s="37"/>
      <c r="F60" s="37"/>
    </row>
    <row r="61" spans="1:6" s="34" customFormat="1" ht="15.75">
      <c r="A61" s="243" t="s">
        <v>169</v>
      </c>
      <c r="B61" s="243"/>
      <c r="C61" s="243"/>
      <c r="D61" s="243"/>
      <c r="E61" s="243"/>
      <c r="F61" s="243"/>
    </row>
    <row r="62" spans="1:6" s="34" customFormat="1" ht="15.75">
      <c r="A62" s="243" t="s">
        <v>170</v>
      </c>
      <c r="B62" s="243"/>
      <c r="C62" s="243"/>
      <c r="D62" s="243"/>
      <c r="E62" s="243"/>
      <c r="F62" s="243"/>
    </row>
    <row r="63" spans="1:6" s="34" customFormat="1" ht="14.25" customHeight="1">
      <c r="A63" s="249" t="s">
        <v>446</v>
      </c>
      <c r="B63" s="249"/>
      <c r="C63" s="249"/>
      <c r="D63" s="249"/>
      <c r="E63" s="249"/>
      <c r="F63" s="249"/>
    </row>
    <row r="64" spans="1:6" s="34" customFormat="1">
      <c r="A64" s="249"/>
      <c r="B64" s="249"/>
      <c r="C64" s="249"/>
      <c r="D64" s="249"/>
      <c r="E64" s="249"/>
      <c r="F64" s="249"/>
    </row>
    <row r="65" spans="1:6" s="34" customFormat="1">
      <c r="A65" s="37"/>
      <c r="B65" s="37"/>
      <c r="C65" s="37"/>
      <c r="D65" s="37"/>
      <c r="E65" s="37"/>
      <c r="F65" s="37"/>
    </row>
    <row r="67" spans="1:6">
      <c r="A67" s="242" t="s">
        <v>447</v>
      </c>
      <c r="B67" s="242"/>
      <c r="C67" s="242"/>
      <c r="D67" s="242"/>
      <c r="E67" s="242"/>
      <c r="F67" s="242"/>
    </row>
    <row r="68" spans="1:6">
      <c r="A68" s="246" t="s">
        <v>448</v>
      </c>
      <c r="B68" s="246"/>
      <c r="C68" s="246"/>
      <c r="D68" s="246"/>
      <c r="E68" s="246"/>
      <c r="F68" s="246"/>
    </row>
    <row r="69" spans="1:6">
      <c r="A69" s="246"/>
      <c r="B69" s="246"/>
      <c r="C69" s="246"/>
      <c r="D69" s="246"/>
      <c r="E69" s="246"/>
      <c r="F69" s="246"/>
    </row>
    <row r="70" spans="1:6">
      <c r="A70" s="246"/>
      <c r="B70" s="246"/>
      <c r="C70" s="246"/>
      <c r="D70" s="246"/>
      <c r="E70" s="246"/>
      <c r="F70" s="246"/>
    </row>
    <row r="71" spans="1:6">
      <c r="A71" s="246" t="s">
        <v>449</v>
      </c>
      <c r="B71" s="246"/>
      <c r="C71" s="246"/>
      <c r="D71" s="246"/>
      <c r="E71" s="246"/>
      <c r="F71" s="246"/>
    </row>
    <row r="72" spans="1:6">
      <c r="A72" s="246"/>
      <c r="B72" s="246"/>
      <c r="C72" s="246"/>
      <c r="D72" s="246"/>
      <c r="E72" s="246"/>
      <c r="F72" s="246"/>
    </row>
    <row r="73" spans="1:6">
      <c r="A73" s="35" t="s">
        <v>450</v>
      </c>
    </row>
    <row r="112" spans="1:5">
      <c r="A112" s="242" t="s">
        <v>451</v>
      </c>
      <c r="B112" s="242"/>
      <c r="C112" s="242"/>
      <c r="D112" s="242"/>
      <c r="E112" s="242"/>
    </row>
    <row r="113" spans="1:6">
      <c r="A113" s="246" t="s">
        <v>452</v>
      </c>
      <c r="B113" s="246"/>
      <c r="C113" s="246"/>
      <c r="D113" s="246"/>
      <c r="E113" s="246"/>
      <c r="F113" s="246"/>
    </row>
    <row r="114" spans="1:6">
      <c r="A114" s="246"/>
      <c r="B114" s="246"/>
      <c r="C114" s="246"/>
      <c r="D114" s="246"/>
      <c r="E114" s="246"/>
      <c r="F114" s="246"/>
    </row>
    <row r="115" spans="1:6">
      <c r="A115" s="246" t="s">
        <v>453</v>
      </c>
      <c r="B115" s="246"/>
      <c r="C115" s="246"/>
      <c r="D115" s="246"/>
      <c r="E115" s="246"/>
      <c r="F115" s="246"/>
    </row>
    <row r="116" spans="1:6">
      <c r="A116" s="246"/>
      <c r="B116" s="246"/>
      <c r="C116" s="246"/>
      <c r="D116" s="246"/>
      <c r="E116" s="246"/>
      <c r="F116" s="246"/>
    </row>
    <row r="117" spans="1:6">
      <c r="A117" s="246"/>
      <c r="B117" s="246"/>
      <c r="C117" s="246"/>
      <c r="D117" s="246"/>
      <c r="E117" s="246"/>
      <c r="F117" s="246"/>
    </row>
    <row r="118" spans="1:6">
      <c r="A118" s="246"/>
      <c r="B118" s="246"/>
      <c r="C118" s="246"/>
      <c r="D118" s="246"/>
      <c r="E118" s="246"/>
      <c r="F118" s="246"/>
    </row>
    <row r="119" spans="1:6">
      <c r="A119" s="246"/>
      <c r="B119" s="246"/>
      <c r="C119" s="246"/>
      <c r="D119" s="246"/>
      <c r="E119" s="246"/>
      <c r="F119" s="246"/>
    </row>
    <row r="120" spans="1:6" ht="14.25" customHeight="1">
      <c r="A120" s="246" t="s">
        <v>454</v>
      </c>
      <c r="B120" s="246"/>
      <c r="C120" s="246"/>
      <c r="D120" s="246"/>
      <c r="E120" s="246"/>
      <c r="F120" s="246"/>
    </row>
    <row r="121" spans="1:6">
      <c r="A121" s="246"/>
      <c r="B121" s="246"/>
      <c r="C121" s="246"/>
      <c r="D121" s="246"/>
      <c r="E121" s="246"/>
      <c r="F121" s="246"/>
    </row>
    <row r="122" spans="1:6">
      <c r="A122" s="246"/>
      <c r="B122" s="246"/>
      <c r="C122" s="246"/>
      <c r="D122" s="246"/>
      <c r="E122" s="246"/>
      <c r="F122" s="246"/>
    </row>
    <row r="123" spans="1:6">
      <c r="A123" s="246"/>
      <c r="B123" s="246"/>
      <c r="C123" s="246"/>
      <c r="D123" s="246"/>
      <c r="E123" s="246"/>
      <c r="F123" s="246"/>
    </row>
    <row r="124" spans="1:6">
      <c r="A124" s="246"/>
      <c r="B124" s="246"/>
      <c r="C124" s="246"/>
      <c r="D124" s="246"/>
      <c r="E124" s="246"/>
      <c r="F124" s="246"/>
    </row>
    <row r="125" spans="1:6">
      <c r="A125" s="246" t="s">
        <v>455</v>
      </c>
      <c r="B125" s="246"/>
      <c r="C125" s="246"/>
      <c r="D125" s="246"/>
      <c r="E125" s="246"/>
      <c r="F125" s="246"/>
    </row>
    <row r="126" spans="1:6">
      <c r="A126" s="246"/>
      <c r="B126" s="246"/>
      <c r="C126" s="246"/>
      <c r="D126" s="246"/>
      <c r="E126" s="246"/>
      <c r="F126" s="246"/>
    </row>
    <row r="127" spans="1:6">
      <c r="A127" s="246"/>
      <c r="B127" s="246"/>
      <c r="C127" s="246"/>
      <c r="D127" s="246"/>
      <c r="E127" s="246"/>
      <c r="F127" s="246"/>
    </row>
    <row r="128" spans="1:6" ht="15.75" customHeight="1">
      <c r="A128" s="246" t="s">
        <v>456</v>
      </c>
      <c r="B128" s="246"/>
      <c r="C128" s="246"/>
      <c r="D128" s="246"/>
      <c r="E128" s="246"/>
      <c r="F128" s="246"/>
    </row>
    <row r="129" spans="1:6" ht="14.25" customHeight="1">
      <c r="A129" s="246"/>
      <c r="B129" s="246"/>
      <c r="C129" s="246"/>
      <c r="D129" s="246"/>
      <c r="E129" s="246"/>
      <c r="F129" s="246"/>
    </row>
    <row r="130" spans="1:6">
      <c r="C130" s="244" t="s">
        <v>457</v>
      </c>
      <c r="D130" s="244"/>
      <c r="E130" s="43" t="s">
        <v>458</v>
      </c>
    </row>
    <row r="131" spans="1:6" ht="15.75" customHeight="1">
      <c r="C131" s="244" t="s">
        <v>459</v>
      </c>
      <c r="D131" s="244"/>
      <c r="E131" s="43" t="s">
        <v>460</v>
      </c>
    </row>
    <row r="132" spans="1:6" ht="14.25">
      <c r="A132" s="41" t="s">
        <v>171</v>
      </c>
      <c r="B132" s="27"/>
    </row>
    <row r="133" spans="1:6" ht="15.75">
      <c r="A133" s="243" t="s">
        <v>461</v>
      </c>
      <c r="B133" s="243"/>
      <c r="C133" s="243"/>
      <c r="D133" s="243"/>
      <c r="E133" s="243"/>
      <c r="F133" s="243"/>
    </row>
    <row r="134" spans="1:6" ht="14.25">
      <c r="A134" s="245" t="s">
        <v>462</v>
      </c>
      <c r="B134" s="245"/>
      <c r="C134" s="245"/>
      <c r="D134" s="245"/>
      <c r="E134" s="245"/>
      <c r="F134" s="245"/>
    </row>
    <row r="135" spans="1:6" ht="15.75" customHeight="1">
      <c r="A135" s="250" t="s">
        <v>463</v>
      </c>
      <c r="B135" s="250"/>
      <c r="C135" s="250"/>
      <c r="D135" s="250"/>
      <c r="E135" s="250"/>
      <c r="F135" s="250"/>
    </row>
    <row r="136" spans="1:6" ht="14.25" customHeight="1">
      <c r="A136" s="250"/>
      <c r="B136" s="250"/>
      <c r="C136" s="250"/>
      <c r="D136" s="250"/>
      <c r="E136" s="250"/>
      <c r="F136" s="250"/>
    </row>
    <row r="137" spans="1:6" ht="14.25" customHeight="1">
      <c r="A137" s="246" t="s">
        <v>464</v>
      </c>
      <c r="B137" s="246"/>
      <c r="C137" s="246"/>
      <c r="D137" s="246"/>
      <c r="E137" s="246"/>
      <c r="F137" s="246"/>
    </row>
    <row r="138" spans="1:6">
      <c r="A138" s="246" t="s">
        <v>465</v>
      </c>
      <c r="B138" s="246"/>
      <c r="C138" s="246"/>
      <c r="D138" s="246"/>
      <c r="E138" s="246"/>
      <c r="F138" s="246"/>
    </row>
    <row r="139" spans="1:6">
      <c r="A139" s="246"/>
      <c r="B139" s="246"/>
      <c r="C139" s="246"/>
      <c r="D139" s="246"/>
      <c r="E139" s="246"/>
      <c r="F139" s="246"/>
    </row>
    <row r="140" spans="1:6">
      <c r="A140" s="246"/>
      <c r="B140" s="246"/>
      <c r="C140" s="246"/>
      <c r="D140" s="246"/>
      <c r="E140" s="246"/>
      <c r="F140" s="246"/>
    </row>
    <row r="141" spans="1:6">
      <c r="A141" s="246" t="s">
        <v>466</v>
      </c>
      <c r="B141" s="246"/>
      <c r="C141" s="246"/>
      <c r="D141" s="246"/>
      <c r="E141" s="246"/>
      <c r="F141" s="246"/>
    </row>
    <row r="142" spans="1:6">
      <c r="A142" s="246"/>
      <c r="B142" s="246"/>
      <c r="C142" s="246"/>
      <c r="D142" s="246"/>
      <c r="E142" s="246"/>
      <c r="F142" s="246"/>
    </row>
    <row r="143" spans="1:6">
      <c r="A143" s="246"/>
      <c r="B143" s="246"/>
      <c r="C143" s="246"/>
      <c r="D143" s="246"/>
      <c r="E143" s="246"/>
      <c r="F143" s="246"/>
    </row>
    <row r="144" spans="1:6">
      <c r="A144" s="247" t="s">
        <v>467</v>
      </c>
      <c r="B144" s="247"/>
      <c r="C144" s="247"/>
      <c r="D144" s="247"/>
      <c r="E144" s="247"/>
      <c r="F144" s="247"/>
    </row>
    <row r="145" spans="1:6">
      <c r="A145" s="246" t="s">
        <v>468</v>
      </c>
      <c r="B145" s="246"/>
      <c r="C145" s="246"/>
      <c r="D145" s="246"/>
      <c r="E145" s="246"/>
      <c r="F145" s="246"/>
    </row>
    <row r="146" spans="1:6">
      <c r="A146" s="246"/>
      <c r="B146" s="246"/>
      <c r="C146" s="246"/>
      <c r="D146" s="246"/>
      <c r="E146" s="246"/>
      <c r="F146" s="246"/>
    </row>
    <row r="147" spans="1:6">
      <c r="A147" s="246"/>
      <c r="B147" s="246"/>
      <c r="C147" s="246"/>
      <c r="D147" s="246"/>
      <c r="E147" s="246"/>
      <c r="F147" s="246"/>
    </row>
    <row r="148" spans="1:6">
      <c r="A148" s="246" t="s">
        <v>469</v>
      </c>
      <c r="B148" s="246"/>
      <c r="C148" s="246"/>
      <c r="D148" s="246"/>
      <c r="E148" s="246"/>
      <c r="F148" s="246"/>
    </row>
    <row r="149" spans="1:6">
      <c r="A149" s="246"/>
      <c r="B149" s="246"/>
      <c r="C149" s="246"/>
      <c r="D149" s="246"/>
      <c r="E149" s="246"/>
      <c r="F149" s="246"/>
    </row>
    <row r="150" spans="1:6">
      <c r="A150" s="246"/>
      <c r="B150" s="246"/>
      <c r="C150" s="246"/>
      <c r="D150" s="246"/>
      <c r="E150" s="246"/>
      <c r="F150" s="246"/>
    </row>
    <row r="151" spans="1:6">
      <c r="A151" s="246"/>
      <c r="B151" s="246"/>
      <c r="C151" s="246"/>
      <c r="D151" s="246"/>
      <c r="E151" s="246"/>
      <c r="F151" s="246"/>
    </row>
  </sheetData>
  <mergeCells count="60">
    <mergeCell ref="A145:F147"/>
    <mergeCell ref="A148:F151"/>
    <mergeCell ref="A135:F136"/>
    <mergeCell ref="A138:F140"/>
    <mergeCell ref="A141:F143"/>
    <mergeCell ref="A137:F137"/>
    <mergeCell ref="A144:F144"/>
    <mergeCell ref="A2:F3"/>
    <mergeCell ref="A6:F7"/>
    <mergeCell ref="A9:F10"/>
    <mergeCell ref="A40:F41"/>
    <mergeCell ref="A42:F43"/>
    <mergeCell ref="A27:F28"/>
    <mergeCell ref="A125:F127"/>
    <mergeCell ref="A68:F70"/>
    <mergeCell ref="A71:F72"/>
    <mergeCell ref="A19:F20"/>
    <mergeCell ref="A113:F114"/>
    <mergeCell ref="A115:F119"/>
    <mergeCell ref="A22:F23"/>
    <mergeCell ref="A24:F26"/>
    <mergeCell ref="A112:E112"/>
    <mergeCell ref="C130:D130"/>
    <mergeCell ref="C131:D131"/>
    <mergeCell ref="A133:F133"/>
    <mergeCell ref="A134:F134"/>
    <mergeCell ref="A120:F124"/>
    <mergeCell ref="A128:F129"/>
    <mergeCell ref="A52:F52"/>
    <mergeCell ref="A55:F55"/>
    <mergeCell ref="A61:F61"/>
    <mergeCell ref="A62:F62"/>
    <mergeCell ref="A67:F67"/>
    <mergeCell ref="A56:F57"/>
    <mergeCell ref="A63:F64"/>
    <mergeCell ref="A53:F54"/>
    <mergeCell ref="A33:F33"/>
    <mergeCell ref="A34:F34"/>
    <mergeCell ref="A35:F35"/>
    <mergeCell ref="A36:F36"/>
    <mergeCell ref="A51:F51"/>
    <mergeCell ref="A44:F45"/>
    <mergeCell ref="A46:F48"/>
    <mergeCell ref="A49:F50"/>
    <mergeCell ref="A37:F39"/>
    <mergeCell ref="A21:F21"/>
    <mergeCell ref="A29:F29"/>
    <mergeCell ref="A30:F30"/>
    <mergeCell ref="A31:F31"/>
    <mergeCell ref="A32:F32"/>
    <mergeCell ref="A13:D13"/>
    <mergeCell ref="A14:D14"/>
    <mergeCell ref="A15:D15"/>
    <mergeCell ref="A16:D16"/>
    <mergeCell ref="A17:D17"/>
    <mergeCell ref="A1:F1"/>
    <mergeCell ref="A4:F4"/>
    <mergeCell ref="A5:F5"/>
    <mergeCell ref="A11:F11"/>
    <mergeCell ref="A12:F12"/>
  </mergeCells>
  <pageMargins left="0.7" right="0.7" top="0.75" bottom="0.75" header="0.3" footer="0.3"/>
  <drawing r:id="rId1"/>
  <legacyDrawing r:id="rId2"/>
  <oleObjects>
    <mc:AlternateContent xmlns:mc="http://schemas.openxmlformats.org/markup-compatibility/2006">
      <mc:Choice Requires="x14">
        <oleObject progId="Equation.3" shapeId="7169" r:id="rId3">
          <objectPr defaultSize="0" altText="" r:id="rId4">
            <anchor moveWithCells="1" sizeWithCells="1">
              <from>
                <xdr:col>2</xdr:col>
                <xdr:colOff>104775</xdr:colOff>
                <xdr:row>57</xdr:row>
                <xdr:rowOff>47625</xdr:rowOff>
              </from>
              <to>
                <xdr:col>3</xdr:col>
                <xdr:colOff>495300</xdr:colOff>
                <xdr:row>58</xdr:row>
                <xdr:rowOff>104775</xdr:rowOff>
              </to>
            </anchor>
          </objectPr>
        </oleObject>
      </mc:Choice>
      <mc:Fallback>
        <oleObject progId="Equation.3" shapeId="7169" r:id="rId3"/>
      </mc:Fallback>
    </mc:AlternateContent>
  </oleObjec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0000"/>
  </sheetPr>
  <dimension ref="A1:D30"/>
  <sheetViews>
    <sheetView topLeftCell="A12" workbookViewId="0">
      <selection activeCell="A31" sqref="A31:XFD1048576"/>
    </sheetView>
  </sheetViews>
  <sheetFormatPr defaultColWidth="9" defaultRowHeight="14.25"/>
  <cols>
    <col min="1" max="1" width="6.875" style="27" customWidth="1"/>
    <col min="2" max="2" width="19.75" style="27" customWidth="1"/>
    <col min="3" max="3" width="95" style="27" customWidth="1"/>
    <col min="4" max="4" width="12" style="27" customWidth="1"/>
    <col min="5" max="16384" width="9" style="28"/>
  </cols>
  <sheetData>
    <row r="1" spans="1:4">
      <c r="A1" s="251" t="s">
        <v>470</v>
      </c>
      <c r="B1" s="251"/>
      <c r="C1" s="251"/>
      <c r="D1" s="251"/>
    </row>
    <row r="2" spans="1:4">
      <c r="A2" s="252" t="s">
        <v>471</v>
      </c>
      <c r="B2" s="252"/>
      <c r="C2" s="252"/>
      <c r="D2" s="252"/>
    </row>
    <row r="3" spans="1:4">
      <c r="A3" s="253" t="s">
        <v>472</v>
      </c>
      <c r="B3" s="253"/>
      <c r="C3" s="253"/>
      <c r="D3" s="253"/>
    </row>
    <row r="4" spans="1:4" ht="27">
      <c r="A4" s="254" t="s">
        <v>473</v>
      </c>
      <c r="B4" s="255"/>
      <c r="C4" s="31" t="s">
        <v>474</v>
      </c>
      <c r="D4" s="31" t="s">
        <v>475</v>
      </c>
    </row>
    <row r="5" spans="1:4">
      <c r="A5" s="259" t="s">
        <v>476</v>
      </c>
      <c r="B5" s="262" t="s">
        <v>477</v>
      </c>
      <c r="C5" s="32" t="s">
        <v>478</v>
      </c>
      <c r="D5" s="259" t="s">
        <v>479</v>
      </c>
    </row>
    <row r="6" spans="1:4">
      <c r="A6" s="260"/>
      <c r="B6" s="263"/>
      <c r="C6" s="32" t="s">
        <v>480</v>
      </c>
      <c r="D6" s="260"/>
    </row>
    <row r="7" spans="1:4" ht="25.5">
      <c r="A7" s="260"/>
      <c r="B7" s="263"/>
      <c r="C7" s="32" t="s">
        <v>481</v>
      </c>
      <c r="D7" s="260"/>
    </row>
    <row r="8" spans="1:4">
      <c r="A8" s="260"/>
      <c r="B8" s="263"/>
      <c r="C8" s="32" t="s">
        <v>482</v>
      </c>
      <c r="D8" s="260"/>
    </row>
    <row r="9" spans="1:4">
      <c r="A9" s="261"/>
      <c r="B9" s="264"/>
      <c r="C9" s="33" t="s">
        <v>483</v>
      </c>
      <c r="D9" s="261"/>
    </row>
    <row r="10" spans="1:4" ht="25.5">
      <c r="A10" s="259" t="s">
        <v>484</v>
      </c>
      <c r="B10" s="262" t="s">
        <v>485</v>
      </c>
      <c r="C10" s="32" t="s">
        <v>486</v>
      </c>
      <c r="D10" s="259" t="s">
        <v>487</v>
      </c>
    </row>
    <row r="11" spans="1:4">
      <c r="A11" s="260"/>
      <c r="B11" s="263"/>
      <c r="C11" s="32" t="s">
        <v>488</v>
      </c>
      <c r="D11" s="260"/>
    </row>
    <row r="12" spans="1:4">
      <c r="A12" s="260"/>
      <c r="B12" s="263"/>
      <c r="C12" s="32" t="s">
        <v>489</v>
      </c>
      <c r="D12" s="260"/>
    </row>
    <row r="13" spans="1:4" ht="25.5">
      <c r="A13" s="260"/>
      <c r="B13" s="263"/>
      <c r="C13" s="32" t="s">
        <v>490</v>
      </c>
      <c r="D13" s="260"/>
    </row>
    <row r="14" spans="1:4">
      <c r="A14" s="261"/>
      <c r="B14" s="264"/>
      <c r="C14" s="33" t="s">
        <v>491</v>
      </c>
      <c r="D14" s="261"/>
    </row>
    <row r="15" spans="1:4" ht="25.5">
      <c r="A15" s="259" t="s">
        <v>492</v>
      </c>
      <c r="B15" s="262" t="s">
        <v>493</v>
      </c>
      <c r="C15" s="32" t="s">
        <v>494</v>
      </c>
      <c r="D15" s="259" t="s">
        <v>495</v>
      </c>
    </row>
    <row r="16" spans="1:4" ht="25.5">
      <c r="A16" s="260"/>
      <c r="B16" s="263"/>
      <c r="C16" s="32" t="s">
        <v>496</v>
      </c>
      <c r="D16" s="260"/>
    </row>
    <row r="17" spans="1:4" ht="38.25">
      <c r="A17" s="260"/>
      <c r="B17" s="263"/>
      <c r="C17" s="32" t="s">
        <v>497</v>
      </c>
      <c r="D17" s="260"/>
    </row>
    <row r="18" spans="1:4">
      <c r="A18" s="260"/>
      <c r="B18" s="263"/>
      <c r="C18" s="32" t="s">
        <v>498</v>
      </c>
      <c r="D18" s="260"/>
    </row>
    <row r="19" spans="1:4">
      <c r="A19" s="261"/>
      <c r="B19" s="264"/>
      <c r="C19" s="33" t="s">
        <v>499</v>
      </c>
      <c r="D19" s="261"/>
    </row>
    <row r="20" spans="1:4" ht="25.5">
      <c r="A20" s="259" t="s">
        <v>500</v>
      </c>
      <c r="B20" s="262" t="s">
        <v>501</v>
      </c>
      <c r="C20" s="32" t="s">
        <v>502</v>
      </c>
      <c r="D20" s="259" t="s">
        <v>503</v>
      </c>
    </row>
    <row r="21" spans="1:4" ht="28.5">
      <c r="A21" s="260"/>
      <c r="B21" s="263"/>
      <c r="C21" s="32" t="s">
        <v>504</v>
      </c>
      <c r="D21" s="260"/>
    </row>
    <row r="22" spans="1:4">
      <c r="A22" s="260"/>
      <c r="B22" s="263"/>
      <c r="C22" s="32" t="s">
        <v>505</v>
      </c>
      <c r="D22" s="260"/>
    </row>
    <row r="23" spans="1:4">
      <c r="A23" s="261"/>
      <c r="B23" s="264"/>
      <c r="C23" s="33" t="s">
        <v>506</v>
      </c>
      <c r="D23" s="261"/>
    </row>
    <row r="24" spans="1:4">
      <c r="A24" s="259" t="s">
        <v>507</v>
      </c>
      <c r="B24" s="262" t="s">
        <v>508</v>
      </c>
      <c r="C24" s="32" t="s">
        <v>509</v>
      </c>
      <c r="D24" s="259" t="s">
        <v>510</v>
      </c>
    </row>
    <row r="25" spans="1:4">
      <c r="A25" s="260"/>
      <c r="B25" s="263"/>
      <c r="C25" s="32" t="s">
        <v>511</v>
      </c>
      <c r="D25" s="260"/>
    </row>
    <row r="26" spans="1:4">
      <c r="A26" s="260"/>
      <c r="B26" s="263"/>
      <c r="C26" s="32" t="s">
        <v>512</v>
      </c>
      <c r="D26" s="260"/>
    </row>
    <row r="27" spans="1:4">
      <c r="A27" s="260"/>
      <c r="B27" s="263"/>
      <c r="C27" s="32" t="s">
        <v>513</v>
      </c>
      <c r="D27" s="260"/>
    </row>
    <row r="28" spans="1:4">
      <c r="A28" s="261"/>
      <c r="B28" s="264"/>
      <c r="C28" s="33" t="s">
        <v>514</v>
      </c>
      <c r="D28" s="261"/>
    </row>
    <row r="29" spans="1:4">
      <c r="A29" s="256" t="s">
        <v>515</v>
      </c>
      <c r="B29" s="257"/>
      <c r="C29" s="257"/>
      <c r="D29" s="258"/>
    </row>
    <row r="30" spans="1:4">
      <c r="A30" s="29"/>
    </row>
  </sheetData>
  <mergeCells count="20">
    <mergeCell ref="D10:D14"/>
    <mergeCell ref="D15:D19"/>
    <mergeCell ref="D20:D23"/>
    <mergeCell ref="D24:D28"/>
    <mergeCell ref="A1:D1"/>
    <mergeCell ref="A2:D2"/>
    <mergeCell ref="A3:D3"/>
    <mergeCell ref="A4:B4"/>
    <mergeCell ref="A29:D29"/>
    <mergeCell ref="A5:A9"/>
    <mergeCell ref="A10:A14"/>
    <mergeCell ref="A15:A19"/>
    <mergeCell ref="A20:A23"/>
    <mergeCell ref="A24:A28"/>
    <mergeCell ref="B5:B9"/>
    <mergeCell ref="B10:B14"/>
    <mergeCell ref="B15:B19"/>
    <mergeCell ref="B20:B23"/>
    <mergeCell ref="B24:B28"/>
    <mergeCell ref="D5:D9"/>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H110"/>
  <sheetViews>
    <sheetView topLeftCell="A104" workbookViewId="0">
      <selection activeCell="A113" sqref="A113:XFD1048576"/>
    </sheetView>
  </sheetViews>
  <sheetFormatPr defaultColWidth="48.125" defaultRowHeight="12"/>
  <cols>
    <col min="1" max="1" width="5.5" style="14" customWidth="1"/>
    <col min="2" max="2" width="10" style="14" customWidth="1"/>
    <col min="3" max="3" width="34.875" style="14" customWidth="1"/>
    <col min="4" max="4" width="23.75" style="14" customWidth="1"/>
    <col min="5" max="5" width="25.625" style="14" customWidth="1"/>
    <col min="6" max="6" width="23.125" style="14" customWidth="1"/>
    <col min="7" max="7" width="20" style="14" customWidth="1"/>
    <col min="8" max="8" width="18.25" style="14" customWidth="1"/>
    <col min="9" max="16384" width="48.125" style="15"/>
  </cols>
  <sheetData>
    <row r="1" spans="1:8">
      <c r="A1" s="265" t="s">
        <v>516</v>
      </c>
      <c r="B1" s="265"/>
      <c r="C1" s="265"/>
      <c r="D1" s="265"/>
      <c r="E1" s="265"/>
      <c r="F1" s="265"/>
      <c r="G1" s="265"/>
      <c r="H1" s="265"/>
    </row>
    <row r="2" spans="1:8">
      <c r="A2" s="266" t="s">
        <v>471</v>
      </c>
      <c r="B2" s="266"/>
      <c r="C2" s="266"/>
      <c r="D2" s="266"/>
      <c r="E2" s="266"/>
      <c r="F2" s="266"/>
      <c r="G2" s="266"/>
      <c r="H2" s="266"/>
    </row>
    <row r="3" spans="1:8">
      <c r="A3" s="265" t="s">
        <v>517</v>
      </c>
      <c r="B3" s="265"/>
      <c r="C3" s="265"/>
      <c r="D3" s="265"/>
      <c r="E3" s="265"/>
      <c r="F3" s="265"/>
      <c r="G3" s="265"/>
      <c r="H3" s="265"/>
    </row>
    <row r="4" spans="1:8">
      <c r="A4" s="267" t="s">
        <v>518</v>
      </c>
      <c r="B4" s="267"/>
      <c r="C4" s="267"/>
      <c r="D4" s="267"/>
      <c r="E4" s="267"/>
      <c r="F4" s="267"/>
      <c r="G4" s="267"/>
      <c r="H4" s="267"/>
    </row>
    <row r="5" spans="1:8">
      <c r="A5" s="274" t="s">
        <v>519</v>
      </c>
      <c r="B5" s="287" t="s">
        <v>520</v>
      </c>
      <c r="C5" s="288"/>
      <c r="D5" s="268" t="s">
        <v>521</v>
      </c>
      <c r="E5" s="269"/>
      <c r="F5" s="269"/>
      <c r="G5" s="269"/>
      <c r="H5" s="270"/>
    </row>
    <row r="6" spans="1:8">
      <c r="A6" s="275"/>
      <c r="B6" s="289"/>
      <c r="C6" s="290"/>
      <c r="D6" s="16" t="s">
        <v>522</v>
      </c>
      <c r="E6" s="16" t="s">
        <v>523</v>
      </c>
      <c r="F6" s="16" t="s">
        <v>524</v>
      </c>
      <c r="G6" s="16" t="s">
        <v>525</v>
      </c>
      <c r="H6" s="16" t="s">
        <v>526</v>
      </c>
    </row>
    <row r="7" spans="1:8">
      <c r="A7" s="17" t="s">
        <v>484</v>
      </c>
      <c r="B7" s="271" t="s">
        <v>527</v>
      </c>
      <c r="C7" s="272"/>
      <c r="D7" s="272"/>
      <c r="E7" s="272"/>
      <c r="F7" s="272"/>
      <c r="G7" s="272"/>
      <c r="H7" s="273"/>
    </row>
    <row r="8" spans="1:8">
      <c r="A8" s="276" t="s">
        <v>528</v>
      </c>
      <c r="B8" s="282" t="s">
        <v>529</v>
      </c>
      <c r="C8" s="285" t="s">
        <v>530</v>
      </c>
      <c r="D8" s="276" t="s">
        <v>531</v>
      </c>
      <c r="E8" s="276" t="s">
        <v>532</v>
      </c>
      <c r="F8" s="276" t="s">
        <v>533</v>
      </c>
      <c r="G8" s="276" t="s">
        <v>534</v>
      </c>
      <c r="H8" s="276" t="s">
        <v>535</v>
      </c>
    </row>
    <row r="9" spans="1:8">
      <c r="A9" s="277"/>
      <c r="B9" s="283"/>
      <c r="C9" s="286"/>
      <c r="D9" s="277"/>
      <c r="E9" s="277"/>
      <c r="F9" s="277"/>
      <c r="G9" s="277"/>
      <c r="H9" s="277"/>
    </row>
    <row r="10" spans="1:8">
      <c r="A10" s="277"/>
      <c r="B10" s="283"/>
      <c r="C10" s="285" t="s">
        <v>536</v>
      </c>
      <c r="D10" s="277"/>
      <c r="E10" s="277"/>
      <c r="F10" s="277"/>
      <c r="G10" s="277"/>
      <c r="H10" s="277"/>
    </row>
    <row r="11" spans="1:8">
      <c r="A11" s="278"/>
      <c r="B11" s="284"/>
      <c r="C11" s="286"/>
      <c r="D11" s="278"/>
      <c r="E11" s="278"/>
      <c r="F11" s="278"/>
      <c r="G11" s="278"/>
      <c r="H11" s="278"/>
    </row>
    <row r="12" spans="1:8">
      <c r="A12" s="276" t="s">
        <v>537</v>
      </c>
      <c r="B12" s="282" t="s">
        <v>538</v>
      </c>
      <c r="C12" s="19" t="s">
        <v>539</v>
      </c>
      <c r="D12" s="276" t="s">
        <v>540</v>
      </c>
      <c r="E12" s="276" t="s">
        <v>541</v>
      </c>
      <c r="F12" s="276" t="s">
        <v>542</v>
      </c>
      <c r="G12" s="276" t="s">
        <v>543</v>
      </c>
      <c r="H12" s="276" t="s">
        <v>544</v>
      </c>
    </row>
    <row r="13" spans="1:8" ht="36">
      <c r="A13" s="277"/>
      <c r="B13" s="283"/>
      <c r="C13" s="20" t="s">
        <v>545</v>
      </c>
      <c r="D13" s="277"/>
      <c r="E13" s="277"/>
      <c r="F13" s="277"/>
      <c r="G13" s="277"/>
      <c r="H13" s="277"/>
    </row>
    <row r="14" spans="1:8">
      <c r="A14" s="277"/>
      <c r="B14" s="283"/>
      <c r="C14" s="19" t="s">
        <v>546</v>
      </c>
      <c r="D14" s="277"/>
      <c r="E14" s="277"/>
      <c r="F14" s="277"/>
      <c r="G14" s="277"/>
      <c r="H14" s="277"/>
    </row>
    <row r="15" spans="1:8" ht="60">
      <c r="A15" s="277"/>
      <c r="B15" s="283"/>
      <c r="C15" s="20" t="s">
        <v>547</v>
      </c>
      <c r="D15" s="277"/>
      <c r="E15" s="277"/>
      <c r="F15" s="277"/>
      <c r="G15" s="277"/>
      <c r="H15" s="277"/>
    </row>
    <row r="16" spans="1:8">
      <c r="A16" s="277"/>
      <c r="B16" s="283"/>
      <c r="C16" s="19" t="s">
        <v>548</v>
      </c>
      <c r="D16" s="277"/>
      <c r="E16" s="277"/>
      <c r="F16" s="277"/>
      <c r="G16" s="277"/>
      <c r="H16" s="277"/>
    </row>
    <row r="17" spans="1:8" ht="60">
      <c r="A17" s="278"/>
      <c r="B17" s="284"/>
      <c r="C17" s="20" t="s">
        <v>549</v>
      </c>
      <c r="D17" s="278"/>
      <c r="E17" s="278"/>
      <c r="F17" s="278"/>
      <c r="G17" s="278"/>
      <c r="H17" s="278"/>
    </row>
    <row r="18" spans="1:8" ht="36">
      <c r="A18" s="276" t="s">
        <v>537</v>
      </c>
      <c r="B18" s="282" t="s">
        <v>538</v>
      </c>
      <c r="C18" s="20" t="s">
        <v>550</v>
      </c>
      <c r="D18" s="276" t="s">
        <v>551</v>
      </c>
      <c r="E18" s="276" t="s">
        <v>541</v>
      </c>
      <c r="F18" s="276" t="s">
        <v>542</v>
      </c>
      <c r="G18" s="276" t="s">
        <v>552</v>
      </c>
      <c r="H18" s="276" t="s">
        <v>544</v>
      </c>
    </row>
    <row r="19" spans="1:8">
      <c r="A19" s="277"/>
      <c r="B19" s="283"/>
      <c r="C19" s="20" t="s">
        <v>553</v>
      </c>
      <c r="D19" s="277"/>
      <c r="E19" s="277"/>
      <c r="F19" s="277"/>
      <c r="G19" s="277"/>
      <c r="H19" s="277"/>
    </row>
    <row r="20" spans="1:8">
      <c r="A20" s="277"/>
      <c r="B20" s="283"/>
      <c r="C20" s="20" t="s">
        <v>554</v>
      </c>
      <c r="D20" s="277"/>
      <c r="E20" s="277"/>
      <c r="F20" s="277"/>
      <c r="G20" s="277"/>
      <c r="H20" s="277"/>
    </row>
    <row r="21" spans="1:8" ht="24">
      <c r="A21" s="277"/>
      <c r="B21" s="283"/>
      <c r="C21" s="20" t="s">
        <v>555</v>
      </c>
      <c r="D21" s="277"/>
      <c r="E21" s="277"/>
      <c r="F21" s="277"/>
      <c r="G21" s="277"/>
      <c r="H21" s="277"/>
    </row>
    <row r="22" spans="1:8" ht="36">
      <c r="A22" s="277"/>
      <c r="B22" s="283"/>
      <c r="C22" s="20" t="s">
        <v>556</v>
      </c>
      <c r="D22" s="278"/>
      <c r="E22" s="278"/>
      <c r="F22" s="278"/>
      <c r="G22" s="278"/>
      <c r="H22" s="278"/>
    </row>
    <row r="23" spans="1:8" ht="24">
      <c r="A23" s="277"/>
      <c r="B23" s="283"/>
      <c r="C23" s="20" t="s">
        <v>557</v>
      </c>
      <c r="D23" s="21" t="s">
        <v>558</v>
      </c>
      <c r="E23" s="21" t="s">
        <v>559</v>
      </c>
      <c r="F23" s="21" t="s">
        <v>560</v>
      </c>
      <c r="G23" s="21" t="s">
        <v>561</v>
      </c>
      <c r="H23" s="21" t="s">
        <v>562</v>
      </c>
    </row>
    <row r="24" spans="1:8" ht="36">
      <c r="A24" s="277"/>
      <c r="B24" s="283"/>
      <c r="C24" s="20" t="s">
        <v>563</v>
      </c>
      <c r="D24" s="21" t="s">
        <v>564</v>
      </c>
      <c r="E24" s="21" t="s">
        <v>565</v>
      </c>
      <c r="F24" s="21" t="s">
        <v>566</v>
      </c>
      <c r="G24" s="21" t="s">
        <v>567</v>
      </c>
      <c r="H24" s="21" t="s">
        <v>568</v>
      </c>
    </row>
    <row r="25" spans="1:8" ht="24">
      <c r="A25" s="277"/>
      <c r="B25" s="283"/>
      <c r="C25" s="20" t="s">
        <v>569</v>
      </c>
      <c r="D25" s="21" t="s">
        <v>570</v>
      </c>
      <c r="E25" s="21" t="s">
        <v>571</v>
      </c>
      <c r="F25" s="21" t="s">
        <v>572</v>
      </c>
      <c r="G25" s="21" t="s">
        <v>573</v>
      </c>
      <c r="H25" s="21" t="s">
        <v>2</v>
      </c>
    </row>
    <row r="26" spans="1:8" ht="36">
      <c r="A26" s="278"/>
      <c r="B26" s="284"/>
      <c r="C26" s="20" t="s">
        <v>574</v>
      </c>
      <c r="D26" s="21" t="s">
        <v>575</v>
      </c>
      <c r="E26" s="21" t="s">
        <v>576</v>
      </c>
      <c r="F26" s="21" t="s">
        <v>577</v>
      </c>
      <c r="G26" s="21" t="s">
        <v>578</v>
      </c>
      <c r="H26" s="21" t="s">
        <v>579</v>
      </c>
    </row>
    <row r="27" spans="1:8">
      <c r="A27" s="17" t="s">
        <v>492</v>
      </c>
      <c r="B27" s="271" t="s">
        <v>580</v>
      </c>
      <c r="C27" s="272"/>
      <c r="D27" s="272"/>
      <c r="E27" s="272"/>
      <c r="F27" s="272"/>
      <c r="G27" s="272"/>
      <c r="H27" s="273"/>
    </row>
    <row r="28" spans="1:8" ht="24">
      <c r="A28" s="276" t="s">
        <v>581</v>
      </c>
      <c r="B28" s="282" t="s">
        <v>582</v>
      </c>
      <c r="C28" s="20" t="s">
        <v>583</v>
      </c>
      <c r="D28" s="21" t="s">
        <v>2</v>
      </c>
      <c r="E28" s="21" t="s">
        <v>584</v>
      </c>
      <c r="F28" s="21" t="s">
        <v>585</v>
      </c>
      <c r="G28" s="21" t="s">
        <v>586</v>
      </c>
      <c r="H28" s="21" t="s">
        <v>587</v>
      </c>
    </row>
    <row r="29" spans="1:8" ht="24">
      <c r="A29" s="277"/>
      <c r="B29" s="283"/>
      <c r="C29" s="20" t="s">
        <v>588</v>
      </c>
      <c r="D29" s="21" t="s">
        <v>2</v>
      </c>
      <c r="E29" s="21" t="s">
        <v>589</v>
      </c>
      <c r="F29" s="21" t="s">
        <v>590</v>
      </c>
      <c r="G29" s="21" t="s">
        <v>591</v>
      </c>
      <c r="H29" s="21" t="s">
        <v>592</v>
      </c>
    </row>
    <row r="30" spans="1:8" ht="24">
      <c r="A30" s="278"/>
      <c r="B30" s="284"/>
      <c r="C30" s="20" t="s">
        <v>593</v>
      </c>
      <c r="D30" s="21" t="s">
        <v>2</v>
      </c>
      <c r="E30" s="21" t="s">
        <v>589</v>
      </c>
      <c r="F30" s="21" t="s">
        <v>590</v>
      </c>
      <c r="G30" s="21" t="s">
        <v>591</v>
      </c>
      <c r="H30" s="21" t="s">
        <v>592</v>
      </c>
    </row>
    <row r="31" spans="1:8" ht="24">
      <c r="A31" s="276" t="s">
        <v>594</v>
      </c>
      <c r="B31" s="282" t="s">
        <v>595</v>
      </c>
      <c r="C31" s="20" t="s">
        <v>596</v>
      </c>
      <c r="D31" s="21" t="s">
        <v>589</v>
      </c>
      <c r="E31" s="21" t="s">
        <v>597</v>
      </c>
      <c r="F31" s="21" t="s">
        <v>598</v>
      </c>
      <c r="G31" s="21" t="s">
        <v>592</v>
      </c>
      <c r="H31" s="21" t="s">
        <v>2</v>
      </c>
    </row>
    <row r="32" spans="1:8">
      <c r="A32" s="277"/>
      <c r="B32" s="283"/>
      <c r="C32" s="20" t="s">
        <v>599</v>
      </c>
      <c r="D32" s="21" t="s">
        <v>2</v>
      </c>
      <c r="E32" s="21" t="s">
        <v>600</v>
      </c>
      <c r="F32" s="21" t="s">
        <v>601</v>
      </c>
      <c r="G32" s="21" t="s">
        <v>602</v>
      </c>
      <c r="H32" s="21" t="s">
        <v>2</v>
      </c>
    </row>
    <row r="33" spans="1:8">
      <c r="A33" s="278"/>
      <c r="B33" s="284"/>
      <c r="C33" s="20" t="s">
        <v>603</v>
      </c>
      <c r="D33" s="21" t="s">
        <v>2</v>
      </c>
      <c r="E33" s="21" t="s">
        <v>584</v>
      </c>
      <c r="F33" s="21" t="s">
        <v>585</v>
      </c>
      <c r="G33" s="21" t="s">
        <v>602</v>
      </c>
      <c r="H33" s="21" t="s">
        <v>2</v>
      </c>
    </row>
    <row r="34" spans="1:8" ht="36">
      <c r="A34" s="18" t="s">
        <v>604</v>
      </c>
      <c r="B34" s="22" t="s">
        <v>605</v>
      </c>
      <c r="C34" s="20" t="s">
        <v>606</v>
      </c>
      <c r="D34" s="21" t="s">
        <v>607</v>
      </c>
      <c r="E34" s="21" t="s">
        <v>608</v>
      </c>
      <c r="F34" s="21" t="s">
        <v>609</v>
      </c>
      <c r="G34" s="21" t="s">
        <v>2</v>
      </c>
      <c r="H34" s="21" t="s">
        <v>2</v>
      </c>
    </row>
    <row r="35" spans="1:8" ht="24">
      <c r="A35" s="276" t="s">
        <v>610</v>
      </c>
      <c r="B35" s="282" t="s">
        <v>611</v>
      </c>
      <c r="C35" s="20" t="s">
        <v>612</v>
      </c>
      <c r="D35" s="21" t="s">
        <v>2</v>
      </c>
      <c r="E35" s="21" t="s">
        <v>613</v>
      </c>
      <c r="F35" s="21" t="s">
        <v>614</v>
      </c>
      <c r="G35" s="21" t="s">
        <v>615</v>
      </c>
      <c r="H35" s="21" t="s">
        <v>2</v>
      </c>
    </row>
    <row r="36" spans="1:8" ht="24">
      <c r="A36" s="277"/>
      <c r="B36" s="283"/>
      <c r="C36" s="20" t="s">
        <v>616</v>
      </c>
      <c r="D36" s="21" t="s">
        <v>2</v>
      </c>
      <c r="E36" s="21" t="s">
        <v>617</v>
      </c>
      <c r="F36" s="21" t="s">
        <v>618</v>
      </c>
      <c r="G36" s="21" t="s">
        <v>619</v>
      </c>
      <c r="H36" s="21" t="s">
        <v>2</v>
      </c>
    </row>
    <row r="37" spans="1:8" ht="24">
      <c r="A37" s="278"/>
      <c r="B37" s="284"/>
      <c r="C37" s="20" t="s">
        <v>620</v>
      </c>
      <c r="D37" s="21" t="s">
        <v>2</v>
      </c>
      <c r="E37" s="21" t="s">
        <v>597</v>
      </c>
      <c r="F37" s="21" t="s">
        <v>621</v>
      </c>
      <c r="G37" s="21" t="s">
        <v>622</v>
      </c>
      <c r="H37" s="21" t="s">
        <v>2</v>
      </c>
    </row>
    <row r="38" spans="1:8">
      <c r="A38" s="276" t="s">
        <v>610</v>
      </c>
      <c r="B38" s="282" t="s">
        <v>611</v>
      </c>
      <c r="C38" s="20" t="s">
        <v>623</v>
      </c>
      <c r="D38" s="21" t="s">
        <v>624</v>
      </c>
      <c r="E38" s="21" t="s">
        <v>2</v>
      </c>
      <c r="F38" s="21" t="s">
        <v>2</v>
      </c>
      <c r="G38" s="21" t="s">
        <v>2</v>
      </c>
      <c r="H38" s="21" t="s">
        <v>2</v>
      </c>
    </row>
    <row r="39" spans="1:8" ht="24">
      <c r="A39" s="277"/>
      <c r="B39" s="283"/>
      <c r="C39" s="20" t="s">
        <v>625</v>
      </c>
      <c r="D39" s="21" t="s">
        <v>626</v>
      </c>
      <c r="E39" s="21" t="s">
        <v>627</v>
      </c>
      <c r="F39" s="21" t="s">
        <v>628</v>
      </c>
      <c r="G39" s="21" t="s">
        <v>629</v>
      </c>
      <c r="H39" s="21" t="s">
        <v>2</v>
      </c>
    </row>
    <row r="40" spans="1:8" ht="25.5">
      <c r="A40" s="278"/>
      <c r="B40" s="284"/>
      <c r="C40" s="20" t="s">
        <v>630</v>
      </c>
      <c r="D40" s="21" t="s">
        <v>631</v>
      </c>
      <c r="E40" s="21" t="s">
        <v>632</v>
      </c>
      <c r="F40" s="21" t="s">
        <v>633</v>
      </c>
      <c r="G40" s="21" t="s">
        <v>2</v>
      </c>
      <c r="H40" s="21" t="s">
        <v>2</v>
      </c>
    </row>
    <row r="41" spans="1:8" ht="25.5">
      <c r="A41" s="279" t="s">
        <v>634</v>
      </c>
      <c r="B41" s="282" t="s">
        <v>635</v>
      </c>
      <c r="C41" s="20" t="s">
        <v>636</v>
      </c>
      <c r="D41" s="21" t="s">
        <v>637</v>
      </c>
      <c r="E41" s="21" t="s">
        <v>638</v>
      </c>
      <c r="F41" s="21" t="s">
        <v>639</v>
      </c>
      <c r="G41" s="21" t="s">
        <v>640</v>
      </c>
      <c r="H41" s="21" t="s">
        <v>641</v>
      </c>
    </row>
    <row r="42" spans="1:8" ht="25.5">
      <c r="A42" s="280"/>
      <c r="B42" s="283"/>
      <c r="C42" s="20" t="s">
        <v>642</v>
      </c>
      <c r="D42" s="21" t="s">
        <v>2</v>
      </c>
      <c r="E42" s="21" t="s">
        <v>643</v>
      </c>
      <c r="F42" s="21" t="s">
        <v>644</v>
      </c>
      <c r="G42" s="21" t="s">
        <v>645</v>
      </c>
      <c r="H42" s="21" t="s">
        <v>2</v>
      </c>
    </row>
    <row r="43" spans="1:8">
      <c r="A43" s="280"/>
      <c r="B43" s="283"/>
      <c r="C43" s="20" t="s">
        <v>646</v>
      </c>
      <c r="D43" s="23" t="s">
        <v>624</v>
      </c>
      <c r="E43" s="21" t="s">
        <v>2</v>
      </c>
      <c r="F43" s="21" t="s">
        <v>2</v>
      </c>
      <c r="G43" s="21" t="s">
        <v>2</v>
      </c>
      <c r="H43" s="21"/>
    </row>
    <row r="44" spans="1:8" ht="24">
      <c r="A44" s="281"/>
      <c r="B44" s="284"/>
      <c r="C44" s="20" t="s">
        <v>647</v>
      </c>
      <c r="D44" s="21" t="s">
        <v>2</v>
      </c>
      <c r="E44" s="21" t="s">
        <v>648</v>
      </c>
      <c r="F44" s="21" t="s">
        <v>649</v>
      </c>
      <c r="G44" s="21" t="s">
        <v>650</v>
      </c>
      <c r="H44" s="21" t="s">
        <v>2</v>
      </c>
    </row>
    <row r="45" spans="1:8" ht="24">
      <c r="A45" s="279" t="s">
        <v>651</v>
      </c>
      <c r="B45" s="282" t="s">
        <v>652</v>
      </c>
      <c r="C45" s="20" t="s">
        <v>653</v>
      </c>
      <c r="D45" s="21" t="s">
        <v>2</v>
      </c>
      <c r="E45" s="21" t="s">
        <v>654</v>
      </c>
      <c r="F45" s="21" t="s">
        <v>655</v>
      </c>
      <c r="G45" s="21" t="s">
        <v>615</v>
      </c>
      <c r="H45" s="21" t="s">
        <v>2</v>
      </c>
    </row>
    <row r="46" spans="1:8" ht="24">
      <c r="A46" s="281"/>
      <c r="B46" s="284"/>
      <c r="C46" s="20" t="s">
        <v>656</v>
      </c>
      <c r="D46" s="21" t="s">
        <v>657</v>
      </c>
      <c r="E46" s="21" t="s">
        <v>658</v>
      </c>
      <c r="F46" s="21" t="s">
        <v>654</v>
      </c>
      <c r="G46" s="21" t="s">
        <v>622</v>
      </c>
      <c r="H46" s="21" t="s">
        <v>2</v>
      </c>
    </row>
    <row r="47" spans="1:8" ht="24">
      <c r="A47" s="279" t="s">
        <v>659</v>
      </c>
      <c r="B47" s="282" t="s">
        <v>660</v>
      </c>
      <c r="C47" s="20" t="s">
        <v>661</v>
      </c>
      <c r="D47" s="21" t="s">
        <v>2</v>
      </c>
      <c r="E47" s="21" t="s">
        <v>662</v>
      </c>
      <c r="F47" s="21" t="s">
        <v>663</v>
      </c>
      <c r="G47" s="21" t="s">
        <v>664</v>
      </c>
      <c r="H47" s="21" t="s">
        <v>2</v>
      </c>
    </row>
    <row r="48" spans="1:8" ht="24">
      <c r="A48" s="280"/>
      <c r="B48" s="283"/>
      <c r="C48" s="20" t="s">
        <v>665</v>
      </c>
      <c r="D48" s="21" t="s">
        <v>2</v>
      </c>
      <c r="E48" s="21" t="s">
        <v>666</v>
      </c>
      <c r="F48" s="21" t="s">
        <v>667</v>
      </c>
      <c r="G48" s="21" t="s">
        <v>622</v>
      </c>
      <c r="H48" s="21" t="s">
        <v>2</v>
      </c>
    </row>
    <row r="49" spans="1:8">
      <c r="A49" s="281"/>
      <c r="B49" s="284"/>
      <c r="C49" s="20" t="s">
        <v>668</v>
      </c>
      <c r="D49" s="21" t="s">
        <v>2</v>
      </c>
      <c r="E49" s="21" t="s">
        <v>669</v>
      </c>
      <c r="F49" s="21" t="s">
        <v>670</v>
      </c>
      <c r="G49" s="21" t="s">
        <v>671</v>
      </c>
      <c r="H49" s="21" t="s">
        <v>2</v>
      </c>
    </row>
    <row r="50" spans="1:8" ht="24">
      <c r="A50" s="276" t="s">
        <v>672</v>
      </c>
      <c r="B50" s="282" t="s">
        <v>673</v>
      </c>
      <c r="C50" s="20" t="s">
        <v>674</v>
      </c>
      <c r="D50" s="21" t="s">
        <v>675</v>
      </c>
      <c r="E50" s="21" t="s">
        <v>676</v>
      </c>
      <c r="F50" s="21" t="s">
        <v>677</v>
      </c>
      <c r="G50" s="21" t="s">
        <v>678</v>
      </c>
      <c r="H50" s="21" t="s">
        <v>679</v>
      </c>
    </row>
    <row r="51" spans="1:8" ht="24">
      <c r="A51" s="278"/>
      <c r="B51" s="284"/>
      <c r="C51" s="20" t="s">
        <v>680</v>
      </c>
      <c r="D51" s="21" t="s">
        <v>681</v>
      </c>
      <c r="E51" s="21" t="s">
        <v>682</v>
      </c>
      <c r="F51" s="21" t="s">
        <v>683</v>
      </c>
      <c r="G51" s="21" t="s">
        <v>684</v>
      </c>
      <c r="H51" s="21" t="s">
        <v>685</v>
      </c>
    </row>
    <row r="52" spans="1:8">
      <c r="A52" s="276" t="s">
        <v>686</v>
      </c>
      <c r="B52" s="282" t="s">
        <v>687</v>
      </c>
      <c r="C52" s="20" t="s">
        <v>688</v>
      </c>
      <c r="D52" s="21" t="s">
        <v>689</v>
      </c>
      <c r="E52" s="21" t="s">
        <v>690</v>
      </c>
      <c r="F52" s="21" t="s">
        <v>691</v>
      </c>
      <c r="G52" s="21" t="s">
        <v>692</v>
      </c>
      <c r="H52" s="21" t="s">
        <v>693</v>
      </c>
    </row>
    <row r="53" spans="1:8" ht="48">
      <c r="A53" s="277"/>
      <c r="B53" s="283"/>
      <c r="C53" s="20" t="s">
        <v>694</v>
      </c>
      <c r="D53" s="21" t="s">
        <v>695</v>
      </c>
      <c r="E53" s="21" t="s">
        <v>696</v>
      </c>
      <c r="F53" s="21" t="s">
        <v>697</v>
      </c>
      <c r="G53" s="21" t="s">
        <v>698</v>
      </c>
      <c r="H53" s="21" t="s">
        <v>699</v>
      </c>
    </row>
    <row r="54" spans="1:8">
      <c r="A54" s="277"/>
      <c r="B54" s="283"/>
      <c r="C54" s="20" t="s">
        <v>700</v>
      </c>
      <c r="D54" s="21" t="s">
        <v>701</v>
      </c>
      <c r="E54" s="21" t="s">
        <v>702</v>
      </c>
      <c r="F54" s="21" t="s">
        <v>2</v>
      </c>
      <c r="G54" s="21" t="s">
        <v>2</v>
      </c>
      <c r="H54" s="21" t="s">
        <v>2</v>
      </c>
    </row>
    <row r="55" spans="1:8">
      <c r="A55" s="278"/>
      <c r="B55" s="284"/>
      <c r="C55" s="20" t="s">
        <v>703</v>
      </c>
      <c r="D55" s="21" t="s">
        <v>2</v>
      </c>
      <c r="E55" s="21" t="s">
        <v>704</v>
      </c>
      <c r="F55" s="21" t="s">
        <v>705</v>
      </c>
      <c r="G55" s="21" t="s">
        <v>706</v>
      </c>
      <c r="H55" s="21" t="s">
        <v>2</v>
      </c>
    </row>
    <row r="56" spans="1:8" ht="24">
      <c r="A56" s="276" t="s">
        <v>707</v>
      </c>
      <c r="B56" s="282" t="s">
        <v>708</v>
      </c>
      <c r="C56" s="20" t="s">
        <v>709</v>
      </c>
      <c r="D56" s="21" t="s">
        <v>2</v>
      </c>
      <c r="E56" s="21" t="s">
        <v>710</v>
      </c>
      <c r="F56" s="21" t="s">
        <v>711</v>
      </c>
      <c r="G56" s="21" t="s">
        <v>712</v>
      </c>
      <c r="H56" s="21" t="s">
        <v>2</v>
      </c>
    </row>
    <row r="57" spans="1:8" ht="24">
      <c r="A57" s="277"/>
      <c r="B57" s="283"/>
      <c r="C57" s="20" t="s">
        <v>713</v>
      </c>
      <c r="D57" s="21" t="s">
        <v>2</v>
      </c>
      <c r="E57" s="21" t="s">
        <v>714</v>
      </c>
      <c r="F57" s="21" t="s">
        <v>715</v>
      </c>
      <c r="G57" s="21" t="s">
        <v>716</v>
      </c>
      <c r="H57" s="21" t="s">
        <v>2</v>
      </c>
    </row>
    <row r="58" spans="1:8" ht="24">
      <c r="A58" s="277"/>
      <c r="B58" s="283"/>
      <c r="C58" s="20" t="s">
        <v>717</v>
      </c>
      <c r="D58" s="21" t="s">
        <v>2</v>
      </c>
      <c r="E58" s="21" t="s">
        <v>718</v>
      </c>
      <c r="F58" s="21" t="s">
        <v>719</v>
      </c>
      <c r="G58" s="21" t="s">
        <v>720</v>
      </c>
      <c r="H58" s="21" t="s">
        <v>2</v>
      </c>
    </row>
    <row r="59" spans="1:8" ht="24">
      <c r="A59" s="277"/>
      <c r="B59" s="283"/>
      <c r="C59" s="20" t="s">
        <v>721</v>
      </c>
      <c r="D59" s="21" t="s">
        <v>2</v>
      </c>
      <c r="E59" s="21" t="s">
        <v>722</v>
      </c>
      <c r="F59" s="21" t="s">
        <v>723</v>
      </c>
      <c r="G59" s="21" t="s">
        <v>724</v>
      </c>
      <c r="H59" s="21" t="s">
        <v>2</v>
      </c>
    </row>
    <row r="60" spans="1:8" ht="24">
      <c r="A60" s="277"/>
      <c r="B60" s="283"/>
      <c r="C60" s="20" t="s">
        <v>725</v>
      </c>
      <c r="D60" s="21" t="s">
        <v>2</v>
      </c>
      <c r="E60" s="21" t="s">
        <v>726</v>
      </c>
      <c r="F60" s="21" t="s">
        <v>727</v>
      </c>
      <c r="G60" s="21" t="s">
        <v>728</v>
      </c>
      <c r="H60" s="21" t="s">
        <v>2</v>
      </c>
    </row>
    <row r="61" spans="1:8" ht="24">
      <c r="A61" s="277"/>
      <c r="B61" s="283"/>
      <c r="C61" s="20" t="s">
        <v>729</v>
      </c>
      <c r="D61" s="21" t="s">
        <v>2</v>
      </c>
      <c r="E61" s="21" t="s">
        <v>730</v>
      </c>
      <c r="F61" s="21" t="s">
        <v>731</v>
      </c>
      <c r="G61" s="21" t="s">
        <v>732</v>
      </c>
      <c r="H61" s="21" t="s">
        <v>2</v>
      </c>
    </row>
    <row r="62" spans="1:8" ht="24">
      <c r="A62" s="278"/>
      <c r="B62" s="284"/>
      <c r="C62" s="20" t="s">
        <v>733</v>
      </c>
      <c r="D62" s="21" t="s">
        <v>2</v>
      </c>
      <c r="E62" s="21" t="s">
        <v>734</v>
      </c>
      <c r="F62" s="21" t="s">
        <v>735</v>
      </c>
      <c r="G62" s="21" t="s">
        <v>736</v>
      </c>
      <c r="H62" s="21" t="s">
        <v>2</v>
      </c>
    </row>
    <row r="63" spans="1:8" ht="24">
      <c r="A63" s="276" t="s">
        <v>737</v>
      </c>
      <c r="B63" s="282" t="s">
        <v>738</v>
      </c>
      <c r="C63" s="20" t="s">
        <v>739</v>
      </c>
      <c r="D63" s="21" t="s">
        <v>2</v>
      </c>
      <c r="E63" s="21" t="s">
        <v>740</v>
      </c>
      <c r="F63" s="21" t="s">
        <v>741</v>
      </c>
      <c r="G63" s="21" t="s">
        <v>742</v>
      </c>
      <c r="H63" s="21" t="s">
        <v>2</v>
      </c>
    </row>
    <row r="64" spans="1:8" ht="24">
      <c r="A64" s="277"/>
      <c r="B64" s="283"/>
      <c r="C64" s="20" t="s">
        <v>743</v>
      </c>
      <c r="D64" s="21" t="s">
        <v>2</v>
      </c>
      <c r="E64" s="21" t="s">
        <v>744</v>
      </c>
      <c r="F64" s="21" t="s">
        <v>745</v>
      </c>
      <c r="G64" s="21" t="s">
        <v>746</v>
      </c>
      <c r="H64" s="21" t="s">
        <v>2</v>
      </c>
    </row>
    <row r="65" spans="1:8" ht="24">
      <c r="A65" s="278"/>
      <c r="B65" s="284"/>
      <c r="C65" s="20" t="s">
        <v>747</v>
      </c>
      <c r="D65" s="21" t="s">
        <v>2</v>
      </c>
      <c r="E65" s="21" t="s">
        <v>748</v>
      </c>
      <c r="F65" s="21" t="s">
        <v>749</v>
      </c>
      <c r="G65" s="21" t="s">
        <v>750</v>
      </c>
      <c r="H65" s="21" t="s">
        <v>2</v>
      </c>
    </row>
    <row r="66" spans="1:8" ht="24">
      <c r="A66" s="276" t="s">
        <v>737</v>
      </c>
      <c r="B66" s="282" t="s">
        <v>738</v>
      </c>
      <c r="C66" s="20" t="s">
        <v>751</v>
      </c>
      <c r="D66" s="21" t="s">
        <v>2</v>
      </c>
      <c r="E66" s="21" t="s">
        <v>752</v>
      </c>
      <c r="F66" s="21" t="s">
        <v>753</v>
      </c>
      <c r="G66" s="21" t="s">
        <v>754</v>
      </c>
      <c r="H66" s="21" t="s">
        <v>2</v>
      </c>
    </row>
    <row r="67" spans="1:8" ht="24">
      <c r="A67" s="277"/>
      <c r="B67" s="283"/>
      <c r="C67" s="20" t="s">
        <v>755</v>
      </c>
      <c r="D67" s="21" t="s">
        <v>2</v>
      </c>
      <c r="E67" s="21" t="s">
        <v>756</v>
      </c>
      <c r="F67" s="21" t="s">
        <v>757</v>
      </c>
      <c r="G67" s="21" t="s">
        <v>758</v>
      </c>
      <c r="H67" s="21" t="s">
        <v>2</v>
      </c>
    </row>
    <row r="68" spans="1:8">
      <c r="A68" s="278"/>
      <c r="B68" s="284"/>
      <c r="C68" s="20" t="s">
        <v>759</v>
      </c>
      <c r="D68" s="21" t="s">
        <v>2</v>
      </c>
      <c r="E68" s="21" t="s">
        <v>760</v>
      </c>
      <c r="F68" s="21" t="s">
        <v>761</v>
      </c>
      <c r="G68" s="21" t="s">
        <v>762</v>
      </c>
      <c r="H68" s="21" t="s">
        <v>2</v>
      </c>
    </row>
    <row r="69" spans="1:8">
      <c r="A69" s="276" t="s">
        <v>763</v>
      </c>
      <c r="B69" s="282" t="s">
        <v>764</v>
      </c>
      <c r="C69" s="20" t="s">
        <v>765</v>
      </c>
      <c r="D69" s="21" t="s">
        <v>2</v>
      </c>
      <c r="E69" s="21" t="s">
        <v>766</v>
      </c>
      <c r="F69" s="21" t="s">
        <v>767</v>
      </c>
      <c r="G69" s="21" t="s">
        <v>768</v>
      </c>
      <c r="H69" s="21" t="s">
        <v>2</v>
      </c>
    </row>
    <row r="70" spans="1:8" ht="24">
      <c r="A70" s="277"/>
      <c r="B70" s="283"/>
      <c r="C70" s="20" t="s">
        <v>769</v>
      </c>
      <c r="D70" s="21" t="s">
        <v>2</v>
      </c>
      <c r="E70" s="21" t="s">
        <v>770</v>
      </c>
      <c r="F70" s="21" t="s">
        <v>771</v>
      </c>
      <c r="G70" s="21" t="s">
        <v>772</v>
      </c>
      <c r="H70" s="21" t="s">
        <v>2</v>
      </c>
    </row>
    <row r="71" spans="1:8" ht="24">
      <c r="A71" s="277"/>
      <c r="B71" s="283"/>
      <c r="C71" s="20" t="s">
        <v>773</v>
      </c>
      <c r="D71" s="21" t="s">
        <v>2</v>
      </c>
      <c r="E71" s="21" t="s">
        <v>774</v>
      </c>
      <c r="F71" s="21" t="s">
        <v>775</v>
      </c>
      <c r="G71" s="21" t="s">
        <v>776</v>
      </c>
      <c r="H71" s="21" t="s">
        <v>2</v>
      </c>
    </row>
    <row r="72" spans="1:8" ht="24">
      <c r="A72" s="277"/>
      <c r="B72" s="283"/>
      <c r="C72" s="20" t="s">
        <v>777</v>
      </c>
      <c r="D72" s="21" t="s">
        <v>2</v>
      </c>
      <c r="E72" s="21" t="s">
        <v>2</v>
      </c>
      <c r="F72" s="21" t="s">
        <v>778</v>
      </c>
      <c r="G72" s="21" t="s">
        <v>779</v>
      </c>
      <c r="H72" s="21" t="s">
        <v>2</v>
      </c>
    </row>
    <row r="73" spans="1:8" ht="25.5">
      <c r="A73" s="277"/>
      <c r="B73" s="283"/>
      <c r="C73" s="20" t="s">
        <v>780</v>
      </c>
      <c r="D73" s="21" t="s">
        <v>2</v>
      </c>
      <c r="E73" s="21" t="s">
        <v>781</v>
      </c>
      <c r="F73" s="21" t="s">
        <v>782</v>
      </c>
      <c r="G73" s="21" t="s">
        <v>783</v>
      </c>
      <c r="H73" s="21" t="s">
        <v>2</v>
      </c>
    </row>
    <row r="74" spans="1:8" ht="25.5">
      <c r="A74" s="278"/>
      <c r="B74" s="284"/>
      <c r="C74" s="20" t="s">
        <v>784</v>
      </c>
      <c r="D74" s="21" t="s">
        <v>2</v>
      </c>
      <c r="E74" s="21" t="s">
        <v>785</v>
      </c>
      <c r="F74" s="21" t="s">
        <v>786</v>
      </c>
      <c r="G74" s="21" t="s">
        <v>787</v>
      </c>
      <c r="H74" s="21" t="s">
        <v>2</v>
      </c>
    </row>
    <row r="75" spans="1:8">
      <c r="A75" s="17" t="s">
        <v>500</v>
      </c>
      <c r="B75" s="271" t="s">
        <v>788</v>
      </c>
      <c r="C75" s="272"/>
      <c r="D75" s="272"/>
      <c r="E75" s="272"/>
      <c r="F75" s="272"/>
      <c r="G75" s="272"/>
      <c r="H75" s="273"/>
    </row>
    <row r="76" spans="1:8">
      <c r="A76" s="276" t="s">
        <v>789</v>
      </c>
      <c r="B76" s="282" t="s">
        <v>790</v>
      </c>
      <c r="C76" s="20" t="s">
        <v>791</v>
      </c>
      <c r="D76" s="276" t="s">
        <v>792</v>
      </c>
      <c r="E76" s="276" t="s">
        <v>793</v>
      </c>
      <c r="F76" s="276" t="s">
        <v>794</v>
      </c>
      <c r="G76" s="276" t="s">
        <v>795</v>
      </c>
      <c r="H76" s="276" t="s">
        <v>796</v>
      </c>
    </row>
    <row r="77" spans="1:8">
      <c r="A77" s="277"/>
      <c r="B77" s="283"/>
      <c r="C77" s="20" t="s">
        <v>797</v>
      </c>
      <c r="D77" s="277"/>
      <c r="E77" s="277"/>
      <c r="F77" s="277"/>
      <c r="G77" s="277"/>
      <c r="H77" s="277"/>
    </row>
    <row r="78" spans="1:8">
      <c r="A78" s="278"/>
      <c r="B78" s="284"/>
      <c r="C78" s="20" t="s">
        <v>798</v>
      </c>
      <c r="D78" s="278"/>
      <c r="E78" s="278"/>
      <c r="F78" s="278"/>
      <c r="G78" s="278"/>
      <c r="H78" s="278"/>
    </row>
    <row r="79" spans="1:8" ht="24">
      <c r="A79" s="18" t="s">
        <v>799</v>
      </c>
      <c r="B79" s="22" t="s">
        <v>800</v>
      </c>
      <c r="C79" s="20"/>
      <c r="D79" s="21" t="s">
        <v>801</v>
      </c>
      <c r="E79" s="21" t="s">
        <v>802</v>
      </c>
      <c r="F79" s="21" t="s">
        <v>803</v>
      </c>
      <c r="G79" s="21" t="s">
        <v>804</v>
      </c>
      <c r="H79" s="21" t="s">
        <v>2</v>
      </c>
    </row>
    <row r="80" spans="1:8">
      <c r="A80" s="276" t="s">
        <v>805</v>
      </c>
      <c r="B80" s="282" t="s">
        <v>806</v>
      </c>
      <c r="C80" s="20" t="s">
        <v>807</v>
      </c>
      <c r="D80" s="276" t="s">
        <v>808</v>
      </c>
      <c r="E80" s="276" t="s">
        <v>809</v>
      </c>
      <c r="F80" s="276" t="s">
        <v>810</v>
      </c>
      <c r="G80" s="276" t="s">
        <v>811</v>
      </c>
      <c r="H80" s="276" t="s">
        <v>812</v>
      </c>
    </row>
    <row r="81" spans="1:8">
      <c r="A81" s="278"/>
      <c r="B81" s="284"/>
      <c r="C81" s="20" t="s">
        <v>813</v>
      </c>
      <c r="D81" s="278"/>
      <c r="E81" s="278"/>
      <c r="F81" s="278"/>
      <c r="G81" s="278"/>
      <c r="H81" s="278"/>
    </row>
    <row r="82" spans="1:8">
      <c r="A82" s="276" t="s">
        <v>814</v>
      </c>
      <c r="B82" s="282" t="s">
        <v>815</v>
      </c>
      <c r="C82" s="20" t="s">
        <v>816</v>
      </c>
      <c r="D82" s="276" t="s">
        <v>817</v>
      </c>
      <c r="E82" s="276" t="s">
        <v>818</v>
      </c>
      <c r="F82" s="276" t="s">
        <v>819</v>
      </c>
      <c r="G82" s="276" t="s">
        <v>820</v>
      </c>
      <c r="H82" s="276" t="s">
        <v>821</v>
      </c>
    </row>
    <row r="83" spans="1:8">
      <c r="A83" s="277"/>
      <c r="B83" s="283"/>
      <c r="C83" s="20" t="s">
        <v>822</v>
      </c>
      <c r="D83" s="277"/>
      <c r="E83" s="277"/>
      <c r="F83" s="277"/>
      <c r="G83" s="277"/>
      <c r="H83" s="277"/>
    </row>
    <row r="84" spans="1:8">
      <c r="A84" s="278"/>
      <c r="B84" s="284"/>
      <c r="C84" s="20" t="s">
        <v>823</v>
      </c>
      <c r="D84" s="278"/>
      <c r="E84" s="278"/>
      <c r="F84" s="278"/>
      <c r="G84" s="278"/>
      <c r="H84" s="278"/>
    </row>
    <row r="85" spans="1:8" ht="24">
      <c r="A85" s="276" t="s">
        <v>824</v>
      </c>
      <c r="B85" s="282" t="s">
        <v>825</v>
      </c>
      <c r="C85" s="20" t="s">
        <v>826</v>
      </c>
      <c r="D85" s="21" t="s">
        <v>2</v>
      </c>
      <c r="E85" s="21" t="s">
        <v>827</v>
      </c>
      <c r="F85" s="21" t="s">
        <v>828</v>
      </c>
      <c r="G85" s="21" t="s">
        <v>829</v>
      </c>
      <c r="H85" s="21" t="s">
        <v>830</v>
      </c>
    </row>
    <row r="86" spans="1:8" ht="24">
      <c r="A86" s="278"/>
      <c r="B86" s="284"/>
      <c r="C86" s="20" t="s">
        <v>831</v>
      </c>
      <c r="D86" s="21" t="s">
        <v>832</v>
      </c>
      <c r="E86" s="21" t="s">
        <v>833</v>
      </c>
      <c r="F86" s="21" t="s">
        <v>834</v>
      </c>
      <c r="G86" s="21" t="s">
        <v>835</v>
      </c>
      <c r="H86" s="21" t="s">
        <v>836</v>
      </c>
    </row>
    <row r="87" spans="1:8">
      <c r="A87" s="276" t="s">
        <v>824</v>
      </c>
      <c r="B87" s="282" t="s">
        <v>825</v>
      </c>
      <c r="C87" s="20" t="s">
        <v>837</v>
      </c>
      <c r="D87" s="21" t="s">
        <v>838</v>
      </c>
      <c r="E87" s="21" t="s">
        <v>839</v>
      </c>
      <c r="F87" s="21" t="s">
        <v>840</v>
      </c>
      <c r="G87" s="21" t="s">
        <v>841</v>
      </c>
      <c r="H87" s="21" t="s">
        <v>842</v>
      </c>
    </row>
    <row r="88" spans="1:8" ht="24">
      <c r="A88" s="277"/>
      <c r="B88" s="283"/>
      <c r="C88" s="19" t="s">
        <v>843</v>
      </c>
      <c r="D88" s="24" t="s">
        <v>844</v>
      </c>
      <c r="E88" s="24" t="s">
        <v>845</v>
      </c>
      <c r="F88" s="24" t="s">
        <v>846</v>
      </c>
      <c r="G88" s="24" t="s">
        <v>847</v>
      </c>
      <c r="H88" s="24" t="s">
        <v>848</v>
      </c>
    </row>
    <row r="89" spans="1:8">
      <c r="A89" s="277"/>
      <c r="B89" s="283"/>
      <c r="C89" s="20" t="s">
        <v>849</v>
      </c>
      <c r="D89" s="21" t="s">
        <v>850</v>
      </c>
      <c r="E89" s="21" t="s">
        <v>851</v>
      </c>
      <c r="F89" s="21" t="s">
        <v>852</v>
      </c>
      <c r="G89" s="21" t="s">
        <v>853</v>
      </c>
      <c r="H89" s="21" t="s">
        <v>854</v>
      </c>
    </row>
    <row r="90" spans="1:8">
      <c r="A90" s="277"/>
      <c r="B90" s="283"/>
      <c r="C90" s="279" t="s">
        <v>855</v>
      </c>
      <c r="D90" s="24" t="s">
        <v>856</v>
      </c>
      <c r="E90" s="24" t="s">
        <v>857</v>
      </c>
      <c r="F90" s="24" t="s">
        <v>858</v>
      </c>
      <c r="G90" s="24" t="s">
        <v>859</v>
      </c>
      <c r="H90" s="24" t="s">
        <v>860</v>
      </c>
    </row>
    <row r="91" spans="1:8">
      <c r="A91" s="278"/>
      <c r="B91" s="284"/>
      <c r="C91" s="281"/>
      <c r="D91" s="21" t="s">
        <v>861</v>
      </c>
      <c r="E91" s="21" t="s">
        <v>862</v>
      </c>
      <c r="F91" s="21" t="s">
        <v>863</v>
      </c>
      <c r="G91" s="21" t="s">
        <v>864</v>
      </c>
      <c r="H91" s="21" t="s">
        <v>865</v>
      </c>
    </row>
    <row r="92" spans="1:8" ht="24">
      <c r="A92" s="18" t="s">
        <v>866</v>
      </c>
      <c r="B92" s="22" t="s">
        <v>867</v>
      </c>
      <c r="C92" s="20" t="s">
        <v>868</v>
      </c>
      <c r="D92" s="21" t="s">
        <v>869</v>
      </c>
      <c r="E92" s="21" t="s">
        <v>870</v>
      </c>
      <c r="F92" s="21" t="s">
        <v>871</v>
      </c>
      <c r="G92" s="21" t="s">
        <v>872</v>
      </c>
      <c r="H92" s="21" t="s">
        <v>873</v>
      </c>
    </row>
    <row r="93" spans="1:8">
      <c r="A93" s="17" t="s">
        <v>507</v>
      </c>
      <c r="B93" s="271" t="s">
        <v>874</v>
      </c>
      <c r="C93" s="272"/>
      <c r="D93" s="272"/>
      <c r="E93" s="272"/>
      <c r="F93" s="272"/>
      <c r="G93" s="272"/>
      <c r="H93" s="273"/>
    </row>
    <row r="94" spans="1:8" ht="27">
      <c r="A94" s="18" t="s">
        <v>875</v>
      </c>
      <c r="B94" s="22" t="s">
        <v>876</v>
      </c>
      <c r="C94" s="20"/>
      <c r="D94" s="21" t="s">
        <v>877</v>
      </c>
      <c r="E94" s="21" t="s">
        <v>878</v>
      </c>
      <c r="F94" s="21" t="s">
        <v>879</v>
      </c>
      <c r="G94" s="21" t="s">
        <v>880</v>
      </c>
      <c r="H94" s="21" t="s">
        <v>881</v>
      </c>
    </row>
    <row r="95" spans="1:8">
      <c r="A95" s="276" t="s">
        <v>882</v>
      </c>
      <c r="B95" s="282" t="s">
        <v>883</v>
      </c>
      <c r="C95" s="279" t="s">
        <v>884</v>
      </c>
      <c r="D95" s="24" t="s">
        <v>885</v>
      </c>
      <c r="E95" s="24" t="s">
        <v>885</v>
      </c>
      <c r="F95" s="24" t="s">
        <v>885</v>
      </c>
      <c r="G95" s="24" t="s">
        <v>885</v>
      </c>
      <c r="H95" s="24" t="s">
        <v>885</v>
      </c>
    </row>
    <row r="96" spans="1:8">
      <c r="A96" s="277"/>
      <c r="B96" s="283"/>
      <c r="C96" s="281"/>
      <c r="D96" s="21" t="s">
        <v>886</v>
      </c>
      <c r="E96" s="21" t="s">
        <v>887</v>
      </c>
      <c r="F96" s="21" t="s">
        <v>888</v>
      </c>
      <c r="G96" s="21" t="s">
        <v>889</v>
      </c>
      <c r="H96" s="21" t="s">
        <v>890</v>
      </c>
    </row>
    <row r="97" spans="1:8">
      <c r="A97" s="277"/>
      <c r="B97" s="283"/>
      <c r="C97" s="279" t="s">
        <v>891</v>
      </c>
      <c r="D97" s="24" t="s">
        <v>885</v>
      </c>
      <c r="E97" s="24" t="s">
        <v>885</v>
      </c>
      <c r="F97" s="24" t="s">
        <v>885</v>
      </c>
      <c r="G97" s="24" t="s">
        <v>885</v>
      </c>
      <c r="H97" s="24" t="s">
        <v>885</v>
      </c>
    </row>
    <row r="98" spans="1:8">
      <c r="A98" s="277"/>
      <c r="B98" s="283"/>
      <c r="C98" s="281"/>
      <c r="D98" s="21" t="s">
        <v>892</v>
      </c>
      <c r="E98" s="21" t="s">
        <v>893</v>
      </c>
      <c r="F98" s="21" t="s">
        <v>894</v>
      </c>
      <c r="G98" s="21" t="s">
        <v>895</v>
      </c>
      <c r="H98" s="21" t="s">
        <v>896</v>
      </c>
    </row>
    <row r="99" spans="1:8">
      <c r="A99" s="277"/>
      <c r="B99" s="283"/>
      <c r="C99" s="279" t="s">
        <v>897</v>
      </c>
      <c r="D99" s="276" t="s">
        <v>2</v>
      </c>
      <c r="E99" s="276" t="s">
        <v>2</v>
      </c>
      <c r="F99" s="24" t="s">
        <v>885</v>
      </c>
      <c r="G99" s="24" t="s">
        <v>885</v>
      </c>
      <c r="H99" s="24" t="s">
        <v>885</v>
      </c>
    </row>
    <row r="100" spans="1:8">
      <c r="A100" s="278"/>
      <c r="B100" s="284"/>
      <c r="C100" s="281"/>
      <c r="D100" s="278"/>
      <c r="E100" s="278"/>
      <c r="F100" s="21" t="s">
        <v>898</v>
      </c>
      <c r="G100" s="21" t="s">
        <v>899</v>
      </c>
      <c r="H100" s="21" t="s">
        <v>900</v>
      </c>
    </row>
    <row r="101" spans="1:8">
      <c r="A101" s="276" t="s">
        <v>901</v>
      </c>
      <c r="B101" s="282" t="s">
        <v>902</v>
      </c>
      <c r="C101" s="279" t="s">
        <v>903</v>
      </c>
      <c r="D101" s="24" t="s">
        <v>904</v>
      </c>
      <c r="E101" s="24" t="s">
        <v>904</v>
      </c>
      <c r="F101" s="24" t="s">
        <v>904</v>
      </c>
      <c r="G101" s="24" t="s">
        <v>904</v>
      </c>
      <c r="H101" s="24" t="s">
        <v>904</v>
      </c>
    </row>
    <row r="102" spans="1:8">
      <c r="A102" s="277"/>
      <c r="B102" s="283"/>
      <c r="C102" s="281"/>
      <c r="D102" s="21" t="s">
        <v>905</v>
      </c>
      <c r="E102" s="21" t="s">
        <v>906</v>
      </c>
      <c r="F102" s="21" t="s">
        <v>907</v>
      </c>
      <c r="G102" s="21" t="s">
        <v>908</v>
      </c>
      <c r="H102" s="21" t="s">
        <v>909</v>
      </c>
    </row>
    <row r="103" spans="1:8">
      <c r="A103" s="277"/>
      <c r="B103" s="283"/>
      <c r="C103" s="279" t="s">
        <v>910</v>
      </c>
      <c r="D103" s="24" t="s">
        <v>911</v>
      </c>
      <c r="E103" s="24" t="s">
        <v>911</v>
      </c>
      <c r="F103" s="24" t="s">
        <v>911</v>
      </c>
      <c r="G103" s="24" t="s">
        <v>911</v>
      </c>
      <c r="H103" s="276" t="s">
        <v>2</v>
      </c>
    </row>
    <row r="104" spans="1:8">
      <c r="A104" s="278"/>
      <c r="B104" s="284"/>
      <c r="C104" s="281"/>
      <c r="D104" s="21" t="s">
        <v>912</v>
      </c>
      <c r="E104" s="21" t="s">
        <v>913</v>
      </c>
      <c r="F104" s="21" t="s">
        <v>914</v>
      </c>
      <c r="G104" s="21" t="s">
        <v>909</v>
      </c>
      <c r="H104" s="278"/>
    </row>
    <row r="105" spans="1:8" ht="24">
      <c r="A105" s="18" t="s">
        <v>915</v>
      </c>
      <c r="B105" s="22" t="s">
        <v>916</v>
      </c>
      <c r="C105" s="20" t="s">
        <v>917</v>
      </c>
      <c r="D105" s="21" t="s">
        <v>476</v>
      </c>
      <c r="E105" s="21" t="s">
        <v>484</v>
      </c>
      <c r="F105" s="21" t="s">
        <v>492</v>
      </c>
      <c r="G105" s="21" t="s">
        <v>500</v>
      </c>
      <c r="H105" s="21" t="s">
        <v>507</v>
      </c>
    </row>
    <row r="106" spans="1:8">
      <c r="A106" s="17" t="s">
        <v>918</v>
      </c>
      <c r="B106" s="271" t="s">
        <v>919</v>
      </c>
      <c r="C106" s="272"/>
      <c r="D106" s="272"/>
      <c r="E106" s="272"/>
      <c r="F106" s="272"/>
      <c r="G106" s="272"/>
      <c r="H106" s="273"/>
    </row>
    <row r="107" spans="1:8" ht="25.5">
      <c r="A107" s="276" t="s">
        <v>920</v>
      </c>
      <c r="B107" s="282" t="s">
        <v>921</v>
      </c>
      <c r="C107" s="25" t="s">
        <v>922</v>
      </c>
      <c r="D107" s="21" t="s">
        <v>923</v>
      </c>
      <c r="E107" s="26" t="s">
        <v>924</v>
      </c>
      <c r="F107" s="26" t="s">
        <v>925</v>
      </c>
      <c r="G107" s="26" t="s">
        <v>926</v>
      </c>
      <c r="H107" s="26" t="s">
        <v>927</v>
      </c>
    </row>
    <row r="108" spans="1:8" ht="25.5">
      <c r="A108" s="278"/>
      <c r="B108" s="284"/>
      <c r="C108" s="25" t="s">
        <v>928</v>
      </c>
      <c r="D108" s="21" t="s">
        <v>929</v>
      </c>
      <c r="E108" s="26" t="s">
        <v>930</v>
      </c>
      <c r="F108" s="26" t="s">
        <v>931</v>
      </c>
      <c r="G108" s="26" t="s">
        <v>932</v>
      </c>
      <c r="H108" s="26" t="s">
        <v>933</v>
      </c>
    </row>
    <row r="109" spans="1:8">
      <c r="A109" s="276" t="s">
        <v>934</v>
      </c>
      <c r="B109" s="282" t="s">
        <v>935</v>
      </c>
      <c r="C109" s="20" t="s">
        <v>936</v>
      </c>
      <c r="D109" s="21" t="s">
        <v>2</v>
      </c>
      <c r="E109" s="21" t="s">
        <v>937</v>
      </c>
      <c r="F109" s="21" t="s">
        <v>938</v>
      </c>
      <c r="G109" s="21" t="s">
        <v>939</v>
      </c>
      <c r="H109" s="26" t="s">
        <v>940</v>
      </c>
    </row>
    <row r="110" spans="1:8">
      <c r="A110" s="278"/>
      <c r="B110" s="284"/>
      <c r="C110" s="25" t="s">
        <v>941</v>
      </c>
      <c r="D110" s="21" t="s">
        <v>942</v>
      </c>
      <c r="E110" s="26" t="s">
        <v>943</v>
      </c>
      <c r="F110" s="26" t="s">
        <v>944</v>
      </c>
      <c r="G110" s="26" t="s">
        <v>945</v>
      </c>
      <c r="H110" s="26" t="s">
        <v>946</v>
      </c>
    </row>
  </sheetData>
  <mergeCells count="103">
    <mergeCell ref="H76:H78"/>
    <mergeCell ref="H80:H81"/>
    <mergeCell ref="H82:H84"/>
    <mergeCell ref="H103:H104"/>
    <mergeCell ref="B5:C6"/>
    <mergeCell ref="D99:D100"/>
    <mergeCell ref="E8:E11"/>
    <mergeCell ref="E12:E17"/>
    <mergeCell ref="E18:E22"/>
    <mergeCell ref="E76:E78"/>
    <mergeCell ref="E80:E81"/>
    <mergeCell ref="E82:E84"/>
    <mergeCell ref="E99:E100"/>
    <mergeCell ref="F8:F11"/>
    <mergeCell ref="F12:F17"/>
    <mergeCell ref="F18:F22"/>
    <mergeCell ref="F76:F78"/>
    <mergeCell ref="F80:F81"/>
    <mergeCell ref="F82:F84"/>
    <mergeCell ref="B95:B100"/>
    <mergeCell ref="B101:B104"/>
    <mergeCell ref="B107:B108"/>
    <mergeCell ref="B109:B110"/>
    <mergeCell ref="C8:C9"/>
    <mergeCell ref="C10:C11"/>
    <mergeCell ref="C90:C91"/>
    <mergeCell ref="C95:C96"/>
    <mergeCell ref="C97:C98"/>
    <mergeCell ref="C99:C100"/>
    <mergeCell ref="C101:C102"/>
    <mergeCell ref="C103:C104"/>
    <mergeCell ref="A101:A104"/>
    <mergeCell ref="A107:A108"/>
    <mergeCell ref="A109:A110"/>
    <mergeCell ref="B8:B11"/>
    <mergeCell ref="B12:B17"/>
    <mergeCell ref="B18:B26"/>
    <mergeCell ref="B28:B30"/>
    <mergeCell ref="B31:B33"/>
    <mergeCell ref="B35:B37"/>
    <mergeCell ref="B38:B40"/>
    <mergeCell ref="B41:B44"/>
    <mergeCell ref="B45:B46"/>
    <mergeCell ref="B47:B49"/>
    <mergeCell ref="B50:B51"/>
    <mergeCell ref="B52:B55"/>
    <mergeCell ref="B56:B62"/>
    <mergeCell ref="B63:B65"/>
    <mergeCell ref="B66:B68"/>
    <mergeCell ref="B69:B74"/>
    <mergeCell ref="B76:B78"/>
    <mergeCell ref="B80:B81"/>
    <mergeCell ref="B82:B84"/>
    <mergeCell ref="B85:B86"/>
    <mergeCell ref="B87:B91"/>
    <mergeCell ref="B106:H106"/>
    <mergeCell ref="A5:A6"/>
    <mergeCell ref="A8:A11"/>
    <mergeCell ref="A12:A17"/>
    <mergeCell ref="A18:A26"/>
    <mergeCell ref="A28:A30"/>
    <mergeCell ref="A31:A33"/>
    <mergeCell ref="A35:A37"/>
    <mergeCell ref="A38:A40"/>
    <mergeCell ref="A41:A44"/>
    <mergeCell ref="A45:A46"/>
    <mergeCell ref="A47:A49"/>
    <mergeCell ref="A50:A51"/>
    <mergeCell ref="A52:A55"/>
    <mergeCell ref="A56:A62"/>
    <mergeCell ref="A63:A65"/>
    <mergeCell ref="A66:A68"/>
    <mergeCell ref="A69:A74"/>
    <mergeCell ref="A76:A78"/>
    <mergeCell ref="A80:A81"/>
    <mergeCell ref="A82:A84"/>
    <mergeCell ref="A85:A86"/>
    <mergeCell ref="A87:A91"/>
    <mergeCell ref="A95:A100"/>
    <mergeCell ref="A1:H1"/>
    <mergeCell ref="A2:H2"/>
    <mergeCell ref="A3:H3"/>
    <mergeCell ref="A4:H4"/>
    <mergeCell ref="D5:H5"/>
    <mergeCell ref="B7:H7"/>
    <mergeCell ref="B27:H27"/>
    <mergeCell ref="B75:H75"/>
    <mergeCell ref="B93:H93"/>
    <mergeCell ref="D8:D11"/>
    <mergeCell ref="D12:D17"/>
    <mergeCell ref="D18:D22"/>
    <mergeCell ref="D76:D78"/>
    <mergeCell ref="D80:D81"/>
    <mergeCell ref="D82:D84"/>
    <mergeCell ref="G8:G11"/>
    <mergeCell ref="G12:G17"/>
    <mergeCell ref="G18:G22"/>
    <mergeCell ref="G76:G78"/>
    <mergeCell ref="G80:G81"/>
    <mergeCell ref="G82:G84"/>
    <mergeCell ref="H8:H11"/>
    <mergeCell ref="H12:H17"/>
    <mergeCell ref="H18:H22"/>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0000"/>
  </sheetPr>
  <dimension ref="A1:O48"/>
  <sheetViews>
    <sheetView workbookViewId="0">
      <selection activeCell="A51" sqref="A51:XFD1048576"/>
    </sheetView>
  </sheetViews>
  <sheetFormatPr defaultColWidth="9" defaultRowHeight="14.25"/>
  <cols>
    <col min="1" max="1" width="4.75" style="8" customWidth="1"/>
    <col min="2" max="2" width="9" style="8" customWidth="1"/>
    <col min="3" max="8" width="9" style="8"/>
    <col min="9" max="9" width="8.5" style="8" customWidth="1"/>
    <col min="10" max="10" width="11.75" style="8" customWidth="1"/>
    <col min="11" max="11" width="6.5" style="8" customWidth="1"/>
    <col min="12" max="15" width="9" style="8"/>
    <col min="16" max="16384" width="9" style="9"/>
  </cols>
  <sheetData>
    <row r="1" spans="1:11" ht="14.25" customHeight="1">
      <c r="A1" s="292" t="s">
        <v>947</v>
      </c>
      <c r="B1" s="292"/>
      <c r="C1" s="292"/>
      <c r="D1" s="292"/>
      <c r="E1" s="292"/>
      <c r="F1" s="292"/>
      <c r="G1" s="292"/>
      <c r="H1" s="292"/>
      <c r="I1" s="292"/>
      <c r="J1" s="292"/>
      <c r="K1" s="297"/>
    </row>
    <row r="2" spans="1:11" ht="14.25" customHeight="1">
      <c r="A2" s="298"/>
      <c r="B2" s="298"/>
      <c r="C2" s="298"/>
      <c r="D2" s="298"/>
      <c r="E2" s="298"/>
      <c r="F2" s="298"/>
      <c r="G2" s="298"/>
      <c r="H2" s="298"/>
      <c r="I2" s="298"/>
      <c r="J2" s="298"/>
      <c r="K2" s="299"/>
    </row>
    <row r="3" spans="1:11" ht="14.25" customHeight="1">
      <c r="A3" s="176" t="s">
        <v>948</v>
      </c>
      <c r="B3" s="176"/>
      <c r="C3" s="176"/>
      <c r="D3" s="176"/>
      <c r="E3" s="176"/>
      <c r="F3" s="176"/>
      <c r="G3" s="176"/>
      <c r="H3" s="176"/>
      <c r="I3" s="176"/>
      <c r="J3" s="176"/>
      <c r="K3" s="301"/>
    </row>
    <row r="4" spans="1:11" ht="14.25" customHeight="1">
      <c r="A4" s="300"/>
      <c r="B4" s="300"/>
      <c r="C4" s="300"/>
      <c r="D4" s="300"/>
      <c r="E4" s="300"/>
      <c r="F4" s="300"/>
      <c r="G4" s="300"/>
      <c r="H4" s="300"/>
      <c r="I4" s="300"/>
      <c r="J4" s="300"/>
      <c r="K4" s="302"/>
    </row>
    <row r="5" spans="1:11" ht="14.25" customHeight="1">
      <c r="A5" s="300"/>
      <c r="B5" s="300"/>
      <c r="C5" s="300"/>
      <c r="D5" s="300"/>
      <c r="E5" s="300"/>
      <c r="F5" s="300"/>
      <c r="G5" s="300"/>
      <c r="H5" s="300"/>
      <c r="I5" s="300"/>
      <c r="J5" s="300"/>
      <c r="K5" s="302"/>
    </row>
    <row r="6" spans="1:11" ht="14.25" customHeight="1">
      <c r="A6" s="177"/>
      <c r="B6" s="177"/>
      <c r="C6" s="177"/>
      <c r="D6" s="177"/>
      <c r="E6" s="177"/>
      <c r="F6" s="177"/>
      <c r="G6" s="177"/>
      <c r="H6" s="177"/>
      <c r="I6" s="177"/>
      <c r="J6" s="177"/>
      <c r="K6" s="303"/>
    </row>
    <row r="7" spans="1:11" ht="14.25" customHeight="1">
      <c r="A7" s="10"/>
      <c r="B7" s="11"/>
      <c r="C7" s="11"/>
      <c r="D7" s="11"/>
      <c r="E7" s="11"/>
      <c r="F7" s="11"/>
      <c r="G7" s="11"/>
      <c r="H7" s="11"/>
      <c r="I7" s="11"/>
      <c r="J7" s="11"/>
      <c r="K7" s="12"/>
    </row>
    <row r="8" spans="1:11" ht="14.25" customHeight="1">
      <c r="A8" s="291" t="s">
        <v>949</v>
      </c>
      <c r="B8" s="291"/>
      <c r="C8" s="291"/>
      <c r="D8" s="291"/>
      <c r="E8" s="291"/>
      <c r="F8" s="291"/>
      <c r="G8" s="291"/>
      <c r="H8" s="291"/>
      <c r="I8" s="291"/>
      <c r="J8" s="291"/>
      <c r="K8" s="291"/>
    </row>
    <row r="9" spans="1:11" ht="18.75">
      <c r="A9" s="293" t="s">
        <v>950</v>
      </c>
      <c r="B9" s="293" t="s">
        <v>951</v>
      </c>
      <c r="C9" s="293"/>
      <c r="D9" s="293"/>
      <c r="E9" s="293"/>
      <c r="F9" s="293"/>
      <c r="G9" s="293"/>
      <c r="H9" s="293"/>
      <c r="I9" s="13" t="s">
        <v>952</v>
      </c>
      <c r="J9" s="13" t="s">
        <v>953</v>
      </c>
      <c r="K9" s="13" t="s">
        <v>954</v>
      </c>
    </row>
    <row r="10" spans="1:11">
      <c r="A10" s="293"/>
      <c r="B10" s="293"/>
      <c r="C10" s="293"/>
      <c r="D10" s="293"/>
      <c r="E10" s="293"/>
      <c r="F10" s="293"/>
      <c r="G10" s="293"/>
      <c r="H10" s="293"/>
      <c r="I10" s="13" t="s">
        <v>955</v>
      </c>
      <c r="J10" s="13" t="s">
        <v>956</v>
      </c>
      <c r="K10" s="13" t="s">
        <v>957</v>
      </c>
    </row>
    <row r="11" spans="1:11" ht="14.25" customHeight="1">
      <c r="A11" s="293" t="s">
        <v>958</v>
      </c>
      <c r="B11" s="296" t="s">
        <v>959</v>
      </c>
      <c r="C11" s="296"/>
      <c r="D11" s="296"/>
      <c r="E11" s="296"/>
      <c r="F11" s="296"/>
      <c r="G11" s="296"/>
      <c r="H11" s="296"/>
      <c r="I11" s="293" t="s">
        <v>960</v>
      </c>
      <c r="J11" s="293" t="s">
        <v>2</v>
      </c>
      <c r="K11" s="293" t="s">
        <v>2</v>
      </c>
    </row>
    <row r="12" spans="1:11">
      <c r="A12" s="293"/>
      <c r="B12" s="296"/>
      <c r="C12" s="296"/>
      <c r="D12" s="296"/>
      <c r="E12" s="296"/>
      <c r="F12" s="296"/>
      <c r="G12" s="296"/>
      <c r="H12" s="296"/>
      <c r="I12" s="293"/>
      <c r="J12" s="293"/>
      <c r="K12" s="293"/>
    </row>
    <row r="13" spans="1:11">
      <c r="A13" s="293"/>
      <c r="B13" s="296"/>
      <c r="C13" s="296"/>
      <c r="D13" s="296"/>
      <c r="E13" s="296"/>
      <c r="F13" s="296"/>
      <c r="G13" s="296"/>
      <c r="H13" s="296"/>
      <c r="I13" s="293"/>
      <c r="J13" s="293"/>
      <c r="K13" s="293"/>
    </row>
    <row r="14" spans="1:11" ht="14.25" customHeight="1">
      <c r="A14" s="293" t="s">
        <v>26</v>
      </c>
      <c r="B14" s="296" t="s">
        <v>961</v>
      </c>
      <c r="C14" s="296"/>
      <c r="D14" s="296"/>
      <c r="E14" s="296"/>
      <c r="F14" s="296"/>
      <c r="G14" s="296"/>
      <c r="H14" s="296"/>
      <c r="I14" s="293" t="s">
        <v>962</v>
      </c>
      <c r="J14" s="293" t="s">
        <v>963</v>
      </c>
      <c r="K14" s="293" t="s">
        <v>964</v>
      </c>
    </row>
    <row r="15" spans="1:11">
      <c r="A15" s="293"/>
      <c r="B15" s="296"/>
      <c r="C15" s="296"/>
      <c r="D15" s="296"/>
      <c r="E15" s="296"/>
      <c r="F15" s="296"/>
      <c r="G15" s="296"/>
      <c r="H15" s="296"/>
      <c r="I15" s="293"/>
      <c r="J15" s="293"/>
      <c r="K15" s="293"/>
    </row>
    <row r="16" spans="1:11">
      <c r="A16" s="293"/>
      <c r="B16" s="296"/>
      <c r="C16" s="296"/>
      <c r="D16" s="296"/>
      <c r="E16" s="296"/>
      <c r="F16" s="296"/>
      <c r="G16" s="296"/>
      <c r="H16" s="296"/>
      <c r="I16" s="293"/>
      <c r="J16" s="293"/>
      <c r="K16" s="293"/>
    </row>
    <row r="17" spans="1:11" ht="14.25" customHeight="1">
      <c r="A17" s="293" t="s">
        <v>965</v>
      </c>
      <c r="B17" s="296" t="s">
        <v>966</v>
      </c>
      <c r="C17" s="296"/>
      <c r="D17" s="296"/>
      <c r="E17" s="296"/>
      <c r="F17" s="296"/>
      <c r="G17" s="296"/>
      <c r="H17" s="296"/>
      <c r="I17" s="293" t="s">
        <v>967</v>
      </c>
      <c r="J17" s="293" t="s">
        <v>968</v>
      </c>
      <c r="K17" s="293" t="s">
        <v>969</v>
      </c>
    </row>
    <row r="18" spans="1:11">
      <c r="A18" s="293"/>
      <c r="B18" s="296"/>
      <c r="C18" s="296"/>
      <c r="D18" s="296"/>
      <c r="E18" s="296"/>
      <c r="F18" s="296"/>
      <c r="G18" s="296"/>
      <c r="H18" s="296"/>
      <c r="I18" s="293"/>
      <c r="J18" s="293"/>
      <c r="K18" s="293"/>
    </row>
    <row r="19" spans="1:11">
      <c r="A19" s="293"/>
      <c r="B19" s="296"/>
      <c r="C19" s="296"/>
      <c r="D19" s="296"/>
      <c r="E19" s="296"/>
      <c r="F19" s="296"/>
      <c r="G19" s="296"/>
      <c r="H19" s="296"/>
      <c r="I19" s="293"/>
      <c r="J19" s="293"/>
      <c r="K19" s="293"/>
    </row>
    <row r="20" spans="1:11" ht="14.25" customHeight="1">
      <c r="A20" s="293" t="s">
        <v>243</v>
      </c>
      <c r="B20" s="296" t="s">
        <v>970</v>
      </c>
      <c r="C20" s="296"/>
      <c r="D20" s="296"/>
      <c r="E20" s="296"/>
      <c r="F20" s="296"/>
      <c r="G20" s="296"/>
      <c r="H20" s="296"/>
      <c r="I20" s="293" t="s">
        <v>971</v>
      </c>
      <c r="J20" s="293" t="s">
        <v>972</v>
      </c>
      <c r="K20" s="293" t="s">
        <v>973</v>
      </c>
    </row>
    <row r="21" spans="1:11">
      <c r="A21" s="293"/>
      <c r="B21" s="296"/>
      <c r="C21" s="296"/>
      <c r="D21" s="296"/>
      <c r="E21" s="296"/>
      <c r="F21" s="296"/>
      <c r="G21" s="296"/>
      <c r="H21" s="296"/>
      <c r="I21" s="293"/>
      <c r="J21" s="293"/>
      <c r="K21" s="293"/>
    </row>
    <row r="22" spans="1:11">
      <c r="A22" s="293"/>
      <c r="B22" s="296"/>
      <c r="C22" s="296"/>
      <c r="D22" s="296"/>
      <c r="E22" s="296"/>
      <c r="F22" s="296"/>
      <c r="G22" s="296"/>
      <c r="H22" s="296"/>
      <c r="I22" s="293"/>
      <c r="J22" s="293"/>
      <c r="K22" s="293"/>
    </row>
    <row r="23" spans="1:11">
      <c r="A23" s="293" t="s">
        <v>974</v>
      </c>
      <c r="B23" s="296" t="s">
        <v>975</v>
      </c>
      <c r="C23" s="296"/>
      <c r="D23" s="296"/>
      <c r="E23" s="296"/>
      <c r="F23" s="296"/>
      <c r="G23" s="296"/>
      <c r="H23" s="296"/>
      <c r="I23" s="293" t="s">
        <v>2</v>
      </c>
      <c r="J23" s="293" t="s">
        <v>2</v>
      </c>
      <c r="K23" s="293" t="s">
        <v>2</v>
      </c>
    </row>
    <row r="24" spans="1:11" ht="14.25" customHeight="1">
      <c r="A24" s="293"/>
      <c r="B24" s="296"/>
      <c r="C24" s="296"/>
      <c r="D24" s="296"/>
      <c r="E24" s="296"/>
      <c r="F24" s="296"/>
      <c r="G24" s="296"/>
      <c r="H24" s="296"/>
      <c r="I24" s="293"/>
      <c r="J24" s="293"/>
      <c r="K24" s="293"/>
    </row>
    <row r="25" spans="1:11">
      <c r="A25" s="293"/>
      <c r="B25" s="296"/>
      <c r="C25" s="296"/>
      <c r="D25" s="296"/>
      <c r="E25" s="296"/>
      <c r="F25" s="296"/>
      <c r="G25" s="296"/>
      <c r="H25" s="296"/>
      <c r="I25" s="293"/>
      <c r="J25" s="293"/>
      <c r="K25" s="293"/>
    </row>
    <row r="26" spans="1:11">
      <c r="A26" s="293" t="s">
        <v>976</v>
      </c>
      <c r="B26" s="296" t="s">
        <v>977</v>
      </c>
      <c r="C26" s="296"/>
      <c r="D26" s="296"/>
      <c r="E26" s="296"/>
      <c r="F26" s="296"/>
      <c r="G26" s="296"/>
      <c r="H26" s="296"/>
      <c r="I26" s="294" t="s">
        <v>978</v>
      </c>
      <c r="J26" s="293" t="s">
        <v>2</v>
      </c>
      <c r="K26" s="295" t="s">
        <v>979</v>
      </c>
    </row>
    <row r="27" spans="1:11">
      <c r="A27" s="293"/>
      <c r="B27" s="296"/>
      <c r="C27" s="296"/>
      <c r="D27" s="296"/>
      <c r="E27" s="296"/>
      <c r="F27" s="296"/>
      <c r="G27" s="296"/>
      <c r="H27" s="296"/>
      <c r="I27" s="294"/>
      <c r="J27" s="293"/>
      <c r="K27" s="295"/>
    </row>
    <row r="28" spans="1:11" ht="14.25" customHeight="1">
      <c r="A28" s="293"/>
      <c r="B28" s="296"/>
      <c r="C28" s="296"/>
      <c r="D28" s="296"/>
      <c r="E28" s="296"/>
      <c r="F28" s="296"/>
      <c r="G28" s="296"/>
      <c r="H28" s="296"/>
      <c r="I28" s="294"/>
      <c r="J28" s="293"/>
      <c r="K28" s="295"/>
    </row>
    <row r="29" spans="1:11" ht="14.25" customHeight="1">
      <c r="A29" s="293" t="s">
        <v>980</v>
      </c>
      <c r="B29" s="296" t="s">
        <v>981</v>
      </c>
      <c r="C29" s="296"/>
      <c r="D29" s="296"/>
      <c r="E29" s="296"/>
      <c r="F29" s="296"/>
      <c r="G29" s="296"/>
      <c r="H29" s="296"/>
      <c r="I29" s="293" t="s">
        <v>2</v>
      </c>
      <c r="J29" s="293" t="s">
        <v>2</v>
      </c>
      <c r="K29" s="293" t="s">
        <v>2</v>
      </c>
    </row>
    <row r="30" spans="1:11">
      <c r="A30" s="293"/>
      <c r="B30" s="296"/>
      <c r="C30" s="296"/>
      <c r="D30" s="296"/>
      <c r="E30" s="296"/>
      <c r="F30" s="296"/>
      <c r="G30" s="296"/>
      <c r="H30" s="296"/>
      <c r="I30" s="293"/>
      <c r="J30" s="293"/>
      <c r="K30" s="293"/>
    </row>
    <row r="31" spans="1:11">
      <c r="A31" s="293"/>
      <c r="B31" s="296"/>
      <c r="C31" s="296"/>
      <c r="D31" s="296"/>
      <c r="E31" s="296"/>
      <c r="F31" s="296"/>
      <c r="G31" s="296"/>
      <c r="H31" s="296"/>
      <c r="I31" s="293"/>
      <c r="J31" s="293"/>
      <c r="K31" s="293"/>
    </row>
    <row r="33" spans="1:15" ht="18.75">
      <c r="A33" s="292" t="s">
        <v>982</v>
      </c>
      <c r="B33" s="292"/>
      <c r="C33" s="292"/>
      <c r="D33" s="292"/>
      <c r="E33" s="292"/>
      <c r="F33" s="292"/>
      <c r="G33" s="292"/>
      <c r="H33" s="292"/>
      <c r="I33" s="292"/>
      <c r="J33" s="292"/>
      <c r="K33" s="292"/>
      <c r="L33" s="292"/>
      <c r="M33" s="292"/>
      <c r="N33" s="292"/>
      <c r="O33" s="292"/>
    </row>
    <row r="34" spans="1:15" ht="18.75">
      <c r="A34" s="292" t="s">
        <v>983</v>
      </c>
      <c r="B34" s="292"/>
      <c r="C34" s="292"/>
      <c r="D34" s="292"/>
      <c r="E34" s="292"/>
      <c r="F34" s="292"/>
      <c r="G34" s="292"/>
      <c r="H34" s="292"/>
    </row>
    <row r="39" spans="1:15">
      <c r="A39" s="8" t="s">
        <v>171</v>
      </c>
    </row>
    <row r="40" spans="1:15">
      <c r="A40" s="300" t="s">
        <v>984</v>
      </c>
      <c r="B40" s="300"/>
      <c r="C40" s="300"/>
      <c r="D40" s="300"/>
      <c r="E40" s="300"/>
      <c r="F40" s="300"/>
      <c r="G40" s="300"/>
      <c r="H40" s="300"/>
      <c r="I40" s="300"/>
      <c r="J40" s="300"/>
      <c r="K40" s="300"/>
      <c r="L40" s="300"/>
      <c r="M40" s="300"/>
      <c r="N40" s="300"/>
      <c r="O40" s="300"/>
    </row>
    <row r="41" spans="1:15">
      <c r="A41" s="300"/>
      <c r="B41" s="300"/>
      <c r="C41" s="300"/>
      <c r="D41" s="300"/>
      <c r="E41" s="300"/>
      <c r="F41" s="300"/>
      <c r="G41" s="300"/>
      <c r="H41" s="300"/>
      <c r="I41" s="300"/>
      <c r="J41" s="300"/>
      <c r="K41" s="300"/>
      <c r="L41" s="300"/>
      <c r="M41" s="300"/>
      <c r="N41" s="300"/>
      <c r="O41" s="300"/>
    </row>
    <row r="42" spans="1:15">
      <c r="A42" s="300" t="s">
        <v>985</v>
      </c>
      <c r="B42" s="300"/>
      <c r="C42" s="300"/>
      <c r="D42" s="300"/>
      <c r="E42" s="300"/>
      <c r="F42" s="300"/>
      <c r="G42" s="300"/>
      <c r="H42" s="300"/>
      <c r="I42" s="300"/>
      <c r="J42" s="300"/>
      <c r="K42" s="300"/>
      <c r="L42" s="300"/>
      <c r="M42" s="300"/>
      <c r="N42" s="300"/>
      <c r="O42" s="300"/>
    </row>
    <row r="43" spans="1:15">
      <c r="A43" s="300"/>
      <c r="B43" s="300"/>
      <c r="C43" s="300"/>
      <c r="D43" s="300"/>
      <c r="E43" s="300"/>
      <c r="F43" s="300"/>
      <c r="G43" s="300"/>
      <c r="H43" s="300"/>
      <c r="I43" s="300"/>
      <c r="J43" s="300"/>
      <c r="K43" s="300"/>
      <c r="L43" s="300"/>
      <c r="M43" s="300"/>
      <c r="N43" s="300"/>
      <c r="O43" s="300"/>
    </row>
    <row r="44" spans="1:15">
      <c r="A44" s="300"/>
      <c r="B44" s="300"/>
      <c r="C44" s="300"/>
      <c r="D44" s="300"/>
      <c r="E44" s="300"/>
      <c r="F44" s="300"/>
      <c r="G44" s="300"/>
      <c r="H44" s="300"/>
      <c r="I44" s="300"/>
      <c r="J44" s="300"/>
      <c r="K44" s="300"/>
      <c r="L44" s="300"/>
      <c r="M44" s="300"/>
      <c r="N44" s="300"/>
      <c r="O44" s="300"/>
    </row>
    <row r="45" spans="1:15">
      <c r="A45" s="300" t="s">
        <v>986</v>
      </c>
      <c r="B45" s="300"/>
      <c r="C45" s="300"/>
      <c r="D45" s="300"/>
      <c r="E45" s="300"/>
      <c r="F45" s="300"/>
      <c r="G45" s="300"/>
      <c r="H45" s="300"/>
      <c r="I45" s="300"/>
      <c r="J45" s="300"/>
      <c r="K45" s="300"/>
      <c r="L45" s="300"/>
      <c r="M45" s="300"/>
      <c r="N45" s="300"/>
      <c r="O45" s="300"/>
    </row>
    <row r="46" spans="1:15">
      <c r="A46" s="300"/>
      <c r="B46" s="300"/>
      <c r="C46" s="300"/>
      <c r="D46" s="300"/>
      <c r="E46" s="300"/>
      <c r="F46" s="300"/>
      <c r="G46" s="300"/>
      <c r="H46" s="300"/>
      <c r="I46" s="300"/>
      <c r="J46" s="300"/>
      <c r="K46" s="300"/>
      <c r="L46" s="300"/>
      <c r="M46" s="300"/>
      <c r="N46" s="300"/>
      <c r="O46" s="300"/>
    </row>
    <row r="47" spans="1:15">
      <c r="A47" s="300"/>
      <c r="B47" s="300"/>
      <c r="C47" s="300"/>
      <c r="D47" s="300"/>
      <c r="E47" s="300"/>
      <c r="F47" s="300"/>
      <c r="G47" s="300"/>
      <c r="H47" s="300"/>
      <c r="I47" s="300"/>
      <c r="J47" s="300"/>
      <c r="K47" s="300"/>
      <c r="L47" s="300"/>
      <c r="M47" s="300"/>
      <c r="N47" s="300"/>
      <c r="O47" s="300"/>
    </row>
    <row r="48" spans="1:15">
      <c r="A48" s="300"/>
      <c r="B48" s="300"/>
      <c r="C48" s="300"/>
      <c r="D48" s="300"/>
      <c r="E48" s="300"/>
      <c r="F48" s="300"/>
      <c r="G48" s="300"/>
      <c r="H48" s="300"/>
      <c r="I48" s="300"/>
      <c r="J48" s="300"/>
      <c r="K48" s="300"/>
      <c r="L48" s="300"/>
      <c r="M48" s="300"/>
      <c r="N48" s="300"/>
      <c r="O48" s="300"/>
    </row>
  </sheetData>
  <mergeCells count="45">
    <mergeCell ref="A45:O48"/>
    <mergeCell ref="B26:H28"/>
    <mergeCell ref="B29:H31"/>
    <mergeCell ref="B23:H25"/>
    <mergeCell ref="A3:K6"/>
    <mergeCell ref="A40:O41"/>
    <mergeCell ref="A42:O44"/>
    <mergeCell ref="B17:H19"/>
    <mergeCell ref="K26:K28"/>
    <mergeCell ref="K29:K31"/>
    <mergeCell ref="B20:H22"/>
    <mergeCell ref="A1:K2"/>
    <mergeCell ref="B9:H10"/>
    <mergeCell ref="B11:H13"/>
    <mergeCell ref="B14:H16"/>
    <mergeCell ref="K11:K13"/>
    <mergeCell ref="K14:K16"/>
    <mergeCell ref="K17:K19"/>
    <mergeCell ref="K20:K22"/>
    <mergeCell ref="K23:K25"/>
    <mergeCell ref="I26:I28"/>
    <mergeCell ref="I29:I31"/>
    <mergeCell ref="J11:J13"/>
    <mergeCell ref="J14:J16"/>
    <mergeCell ref="J17:J19"/>
    <mergeCell ref="J20:J22"/>
    <mergeCell ref="J23:J25"/>
    <mergeCell ref="J26:J28"/>
    <mergeCell ref="J29:J31"/>
    <mergeCell ref="A8:K8"/>
    <mergeCell ref="A33:O33"/>
    <mergeCell ref="A34:H34"/>
    <mergeCell ref="A9:A10"/>
    <mergeCell ref="A11:A13"/>
    <mergeCell ref="A14:A16"/>
    <mergeCell ref="A17:A19"/>
    <mergeCell ref="A20:A22"/>
    <mergeCell ref="A23:A25"/>
    <mergeCell ref="A26:A28"/>
    <mergeCell ref="A29:A31"/>
    <mergeCell ref="I11:I13"/>
    <mergeCell ref="I14:I16"/>
    <mergeCell ref="I17:I19"/>
    <mergeCell ref="I20:I22"/>
    <mergeCell ref="I23:I25"/>
  </mergeCells>
  <pageMargins left="0.7" right="0.7" top="0.75" bottom="0.75" header="0.3" footer="0.3"/>
  <drawing r:id="rId1"/>
  <legacyDrawing r:id="rId2"/>
  <oleObjects>
    <mc:AlternateContent xmlns:mc="http://schemas.openxmlformats.org/markup-compatibility/2006">
      <mc:Choice Requires="x14">
        <oleObject progId="Equation.3" shapeId="2049" r:id="rId3">
          <objectPr defaultSize="0" altText="" r:id="rId4">
            <anchor moveWithCells="1" sizeWithCells="1">
              <from>
                <xdr:col>7</xdr:col>
                <xdr:colOff>76200</xdr:colOff>
                <xdr:row>33</xdr:row>
                <xdr:rowOff>66675</xdr:rowOff>
              </from>
              <to>
                <xdr:col>9</xdr:col>
                <xdr:colOff>533400</xdr:colOff>
                <xdr:row>38</xdr:row>
                <xdr:rowOff>114300</xdr:rowOff>
              </to>
            </anchor>
          </objectPr>
        </oleObject>
      </mc:Choice>
      <mc:Fallback>
        <oleObject progId="Equation.3" shapeId="2049" r:id="rId3"/>
      </mc:Fallback>
    </mc:AlternateContent>
  </oleObjec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0000"/>
  </sheetPr>
  <dimension ref="A1:E731"/>
  <sheetViews>
    <sheetView workbookViewId="0">
      <pane ySplit="2" topLeftCell="A3" activePane="bottomLeft" state="frozen"/>
      <selection pane="bottomLeft" activeCell="I13" sqref="I13"/>
    </sheetView>
  </sheetViews>
  <sheetFormatPr defaultColWidth="9" defaultRowHeight="14.25"/>
  <cols>
    <col min="1" max="1" width="25.5" style="1" customWidth="1"/>
    <col min="2" max="2" width="18.625" style="1" customWidth="1"/>
    <col min="3" max="4" width="10.5" style="1" customWidth="1"/>
    <col min="5" max="5" width="12.125" style="1" customWidth="1"/>
    <col min="6" max="16384" width="9" style="2"/>
  </cols>
  <sheetData>
    <row r="1" spans="1:5">
      <c r="A1" s="304" t="s">
        <v>987</v>
      </c>
      <c r="B1" s="304"/>
      <c r="C1" s="304" t="s">
        <v>988</v>
      </c>
      <c r="D1" s="304"/>
      <c r="E1" s="304" t="s">
        <v>989</v>
      </c>
    </row>
    <row r="2" spans="1:5">
      <c r="A2" s="304"/>
      <c r="B2" s="304"/>
      <c r="C2" s="3" t="s">
        <v>990</v>
      </c>
      <c r="D2" s="3" t="s">
        <v>991</v>
      </c>
      <c r="E2" s="304"/>
    </row>
    <row r="3" spans="1:5">
      <c r="A3" s="305" t="s">
        <v>992</v>
      </c>
      <c r="B3" s="305"/>
      <c r="C3" s="5"/>
      <c r="D3" s="5"/>
      <c r="E3" s="5"/>
    </row>
    <row r="4" spans="1:5">
      <c r="A4" s="306" t="s">
        <v>993</v>
      </c>
      <c r="B4" s="306"/>
      <c r="C4" s="5"/>
      <c r="D4" s="5"/>
      <c r="E4" s="5"/>
    </row>
    <row r="5" spans="1:5">
      <c r="A5" s="6" t="s">
        <v>994</v>
      </c>
      <c r="B5" s="7" t="s">
        <v>995</v>
      </c>
      <c r="C5" s="5">
        <v>105.81285</v>
      </c>
      <c r="D5" s="5">
        <v>21.039762</v>
      </c>
      <c r="E5" s="5">
        <v>9.7600000000000006E-2</v>
      </c>
    </row>
    <row r="6" spans="1:5">
      <c r="A6" s="6" t="s">
        <v>996</v>
      </c>
      <c r="B6" s="7" t="s">
        <v>997</v>
      </c>
      <c r="C6" s="5">
        <v>105.799494</v>
      </c>
      <c r="D6" s="5">
        <v>21.033276000000001</v>
      </c>
      <c r="E6" s="5">
        <v>0.1032</v>
      </c>
    </row>
    <row r="7" spans="1:5">
      <c r="A7" s="6" t="s">
        <v>998</v>
      </c>
      <c r="B7" s="7" t="s">
        <v>999</v>
      </c>
      <c r="C7" s="5">
        <v>105.832932</v>
      </c>
      <c r="D7" s="5">
        <v>21.018279</v>
      </c>
      <c r="E7" s="5">
        <v>9.8299999999999998E-2</v>
      </c>
    </row>
    <row r="8" spans="1:5">
      <c r="A8" s="6" t="s">
        <v>1000</v>
      </c>
      <c r="B8" s="7" t="s">
        <v>1001</v>
      </c>
      <c r="C8" s="5">
        <v>105.845952</v>
      </c>
      <c r="D8" s="5">
        <v>21.012509000000001</v>
      </c>
      <c r="E8" s="5">
        <v>9.5899999999999999E-2</v>
      </c>
    </row>
    <row r="9" spans="1:5">
      <c r="A9" s="6" t="s">
        <v>1002</v>
      </c>
      <c r="B9" s="7" t="s">
        <v>1003</v>
      </c>
      <c r="C9" s="5">
        <v>105.85015199999999</v>
      </c>
      <c r="D9" s="5">
        <v>21.029133999999999</v>
      </c>
      <c r="E9" s="5">
        <v>8.9200000000000002E-2</v>
      </c>
    </row>
    <row r="10" spans="1:5">
      <c r="A10" s="6" t="s">
        <v>1004</v>
      </c>
      <c r="B10" s="7" t="s">
        <v>1005</v>
      </c>
      <c r="C10" s="5">
        <v>105.838337</v>
      </c>
      <c r="D10" s="5">
        <v>21.002168999999999</v>
      </c>
      <c r="E10" s="5">
        <v>0.10009999999999999</v>
      </c>
    </row>
    <row r="11" spans="1:5">
      <c r="A11" s="6" t="s">
        <v>1006</v>
      </c>
      <c r="B11" s="7" t="s">
        <v>1007</v>
      </c>
      <c r="C11" s="5">
        <v>105.89079700000001</v>
      </c>
      <c r="D11" s="5">
        <v>21.055033000000002</v>
      </c>
      <c r="E11" s="5">
        <v>7.4700000000000003E-2</v>
      </c>
    </row>
    <row r="12" spans="1:5">
      <c r="A12" s="6" t="s">
        <v>1008</v>
      </c>
      <c r="B12" s="7" t="s">
        <v>1009</v>
      </c>
      <c r="C12" s="5">
        <v>105.825487</v>
      </c>
      <c r="D12" s="5">
        <v>21.077883</v>
      </c>
      <c r="E12" s="5">
        <v>8.1900000000000001E-2</v>
      </c>
    </row>
    <row r="13" spans="1:5">
      <c r="A13" s="6" t="s">
        <v>1010</v>
      </c>
      <c r="B13" s="7" t="s">
        <v>1011</v>
      </c>
      <c r="C13" s="5">
        <v>105.79902800000001</v>
      </c>
      <c r="D13" s="5">
        <v>20.991091999999998</v>
      </c>
      <c r="E13" s="5">
        <v>0.10970000000000001</v>
      </c>
    </row>
    <row r="14" spans="1:5">
      <c r="A14" s="6" t="s">
        <v>1012</v>
      </c>
      <c r="B14" s="7" t="s">
        <v>1013</v>
      </c>
      <c r="C14" s="5">
        <v>105.84952</v>
      </c>
      <c r="D14" s="5">
        <v>21.139420999999999</v>
      </c>
      <c r="E14" s="5">
        <v>7.5700000000000003E-2</v>
      </c>
    </row>
    <row r="15" spans="1:5">
      <c r="A15" s="6" t="s">
        <v>1014</v>
      </c>
      <c r="B15" s="7" t="s">
        <v>1015</v>
      </c>
      <c r="C15" s="5">
        <v>105.936561</v>
      </c>
      <c r="D15" s="5">
        <v>21.019178</v>
      </c>
      <c r="E15" s="5">
        <v>7.6899999999999996E-2</v>
      </c>
    </row>
    <row r="16" spans="1:5">
      <c r="A16" s="6" t="s">
        <v>1016</v>
      </c>
      <c r="B16" s="7" t="s">
        <v>1017</v>
      </c>
      <c r="C16" s="5">
        <v>105.848517</v>
      </c>
      <c r="D16" s="5">
        <v>21.257401000000002</v>
      </c>
      <c r="E16" s="5">
        <v>9.6199999999999994E-2</v>
      </c>
    </row>
    <row r="17" spans="1:5">
      <c r="A17" s="6" t="s">
        <v>1018</v>
      </c>
      <c r="B17" s="7" t="s">
        <v>1019</v>
      </c>
      <c r="C17" s="5">
        <v>105.845107</v>
      </c>
      <c r="D17" s="5">
        <v>20.946090999999999</v>
      </c>
      <c r="E17" s="5">
        <v>0.1047</v>
      </c>
    </row>
    <row r="18" spans="1:5">
      <c r="A18" s="6" t="s">
        <v>1020</v>
      </c>
      <c r="B18" s="7" t="s">
        <v>1021</v>
      </c>
      <c r="C18" s="5">
        <v>105.762478</v>
      </c>
      <c r="D18" s="5">
        <v>21.039764999999999</v>
      </c>
      <c r="E18" s="5">
        <v>0.1081</v>
      </c>
    </row>
    <row r="19" spans="1:5">
      <c r="A19" s="305" t="s">
        <v>1022</v>
      </c>
      <c r="B19" s="305"/>
      <c r="C19" s="5"/>
      <c r="D19" s="5"/>
      <c r="E19" s="5"/>
    </row>
    <row r="20" spans="1:5">
      <c r="A20" s="6" t="s">
        <v>993</v>
      </c>
      <c r="B20" s="7"/>
      <c r="C20" s="5"/>
      <c r="D20" s="5"/>
      <c r="E20" s="5"/>
    </row>
    <row r="21" spans="1:5">
      <c r="A21" s="6" t="s">
        <v>1023</v>
      </c>
      <c r="B21" s="7" t="s">
        <v>1024</v>
      </c>
      <c r="C21" s="5">
        <v>106.698553</v>
      </c>
      <c r="D21" s="5">
        <v>10.782546999999999</v>
      </c>
      <c r="E21" s="5">
        <v>8.48E-2</v>
      </c>
    </row>
    <row r="22" spans="1:5">
      <c r="A22" s="6" t="s">
        <v>1025</v>
      </c>
      <c r="B22" s="7" t="s">
        <v>1026</v>
      </c>
      <c r="C22" s="5">
        <v>106.748176</v>
      </c>
      <c r="D22" s="5">
        <v>10.792398</v>
      </c>
      <c r="E22" s="5">
        <v>8.5599999999999996E-2</v>
      </c>
    </row>
    <row r="23" spans="1:5">
      <c r="A23" s="6" t="s">
        <v>1027</v>
      </c>
      <c r="B23" s="7" t="s">
        <v>1028</v>
      </c>
      <c r="C23" s="5">
        <v>106.686083</v>
      </c>
      <c r="D23" s="5">
        <v>10.775854000000001</v>
      </c>
      <c r="E23" s="5">
        <v>8.43E-2</v>
      </c>
    </row>
    <row r="24" spans="1:5">
      <c r="A24" s="6" t="s">
        <v>1029</v>
      </c>
      <c r="B24" s="7" t="s">
        <v>1030</v>
      </c>
      <c r="C24" s="5">
        <v>106.706266</v>
      </c>
      <c r="D24" s="5">
        <v>10.767391999999999</v>
      </c>
      <c r="E24" s="5">
        <v>8.4699999999999998E-2</v>
      </c>
    </row>
    <row r="25" spans="1:5">
      <c r="A25" s="6" t="s">
        <v>1031</v>
      </c>
      <c r="B25" s="7" t="s">
        <v>1032</v>
      </c>
      <c r="C25" s="5">
        <v>106.669499</v>
      </c>
      <c r="D25" s="5">
        <v>10.757794000000001</v>
      </c>
      <c r="E25" s="5">
        <v>7.7399999999999997E-2</v>
      </c>
    </row>
    <row r="26" spans="1:5">
      <c r="A26" s="6" t="s">
        <v>1033</v>
      </c>
      <c r="B26" s="7" t="s">
        <v>1034</v>
      </c>
      <c r="C26" s="5">
        <v>106.65060099999999</v>
      </c>
      <c r="D26" s="5">
        <v>10.747691</v>
      </c>
      <c r="E26" s="5">
        <v>7.0000000000000007E-2</v>
      </c>
    </row>
    <row r="27" spans="1:5">
      <c r="A27" s="6" t="s">
        <v>1035</v>
      </c>
      <c r="B27" s="7" t="s">
        <v>1036</v>
      </c>
      <c r="C27" s="5">
        <v>106.733777</v>
      </c>
      <c r="D27" s="5">
        <v>10.728369000000001</v>
      </c>
      <c r="E27" s="5">
        <v>8.4599999999999995E-2</v>
      </c>
    </row>
    <row r="28" spans="1:5">
      <c r="A28" s="6" t="s">
        <v>1037</v>
      </c>
      <c r="B28" s="7" t="s">
        <v>1038</v>
      </c>
      <c r="C28" s="5">
        <v>106.66422799999999</v>
      </c>
      <c r="D28" s="5">
        <v>10.749459</v>
      </c>
      <c r="E28" s="5">
        <v>7.4499999999999997E-2</v>
      </c>
    </row>
    <row r="29" spans="1:5">
      <c r="A29" s="6" t="s">
        <v>1039</v>
      </c>
      <c r="B29" s="7" t="s">
        <v>1040</v>
      </c>
      <c r="C29" s="5">
        <v>106.769773</v>
      </c>
      <c r="D29" s="5">
        <v>10.842787</v>
      </c>
      <c r="E29" s="5">
        <v>7.4700000000000003E-2</v>
      </c>
    </row>
    <row r="30" spans="1:5">
      <c r="A30" s="6" t="s">
        <v>1041</v>
      </c>
      <c r="B30" s="7" t="s">
        <v>1042</v>
      </c>
      <c r="C30" s="5">
        <v>106.665256</v>
      </c>
      <c r="D30" s="5">
        <v>10.768908</v>
      </c>
      <c r="E30" s="5">
        <v>7.7700000000000005E-2</v>
      </c>
    </row>
    <row r="31" spans="1:5">
      <c r="A31" s="6" t="s">
        <v>1043</v>
      </c>
      <c r="B31" s="7" t="s">
        <v>1044</v>
      </c>
      <c r="C31" s="5">
        <v>106.643016</v>
      </c>
      <c r="D31" s="5">
        <v>10.76474</v>
      </c>
      <c r="E31" s="5">
        <v>7.0099999999999996E-2</v>
      </c>
    </row>
    <row r="32" spans="1:5">
      <c r="A32" s="6" t="s">
        <v>1045</v>
      </c>
      <c r="B32" s="7" t="s">
        <v>1046</v>
      </c>
      <c r="C32" s="5">
        <v>106.64982999999999</v>
      </c>
      <c r="D32" s="5">
        <v>10.862992999999999</v>
      </c>
      <c r="E32" s="5">
        <v>8.1299999999999997E-2</v>
      </c>
    </row>
    <row r="33" spans="1:5">
      <c r="A33" s="6" t="s">
        <v>1047</v>
      </c>
      <c r="B33" s="7" t="s">
        <v>1042</v>
      </c>
      <c r="C33" s="5">
        <v>106.694954</v>
      </c>
      <c r="D33" s="5">
        <v>10.803763999999999</v>
      </c>
      <c r="E33" s="5">
        <v>8.5300000000000001E-2</v>
      </c>
    </row>
    <row r="34" spans="1:5">
      <c r="A34" s="6" t="s">
        <v>1048</v>
      </c>
      <c r="B34" s="7" t="s">
        <v>1044</v>
      </c>
      <c r="C34" s="5">
        <v>106.664742</v>
      </c>
      <c r="D34" s="5">
        <v>10.834956999999999</v>
      </c>
      <c r="E34" s="5">
        <v>8.3199999999999996E-2</v>
      </c>
    </row>
    <row r="35" spans="1:5">
      <c r="A35" s="6" t="s">
        <v>1049</v>
      </c>
      <c r="B35" s="7" t="s">
        <v>1038</v>
      </c>
      <c r="C35" s="5">
        <v>106.67464099999999</v>
      </c>
      <c r="D35" s="5">
        <v>10.795934000000001</v>
      </c>
      <c r="E35" s="5">
        <v>8.4400000000000003E-2</v>
      </c>
    </row>
    <row r="36" spans="1:5">
      <c r="A36" s="6" t="s">
        <v>1050</v>
      </c>
      <c r="B36" s="7" t="s">
        <v>1051</v>
      </c>
      <c r="C36" s="5">
        <v>106.657286</v>
      </c>
      <c r="D36" s="5">
        <v>10.797828000000001</v>
      </c>
      <c r="E36" s="5">
        <v>7.0199999999999999E-2</v>
      </c>
    </row>
    <row r="37" spans="1:5">
      <c r="A37" s="6" t="s">
        <v>1052</v>
      </c>
      <c r="B37" s="7" t="s">
        <v>1051</v>
      </c>
      <c r="C37" s="5">
        <v>106.63493699999999</v>
      </c>
      <c r="D37" s="5">
        <v>10.783412</v>
      </c>
      <c r="E37" s="5">
        <v>7.0199999999999999E-2</v>
      </c>
    </row>
    <row r="38" spans="1:5">
      <c r="A38" s="6" t="s">
        <v>1053</v>
      </c>
      <c r="B38" s="7" t="s">
        <v>1054</v>
      </c>
      <c r="C38" s="5">
        <v>106.77273</v>
      </c>
      <c r="D38" s="5">
        <v>10.851122</v>
      </c>
      <c r="E38" s="5">
        <v>7.2700000000000001E-2</v>
      </c>
    </row>
    <row r="39" spans="1:5">
      <c r="A39" s="6" t="s">
        <v>1055</v>
      </c>
      <c r="B39" s="7" t="s">
        <v>1056</v>
      </c>
      <c r="C39" s="5">
        <v>106.615376</v>
      </c>
      <c r="D39" s="5">
        <v>10.739152000000001</v>
      </c>
      <c r="E39" s="5">
        <v>5.8900000000000001E-2</v>
      </c>
    </row>
    <row r="40" spans="1:5">
      <c r="A40" s="6" t="s">
        <v>1057</v>
      </c>
      <c r="B40" s="7" t="s">
        <v>1058</v>
      </c>
      <c r="C40" s="5">
        <v>106.951166</v>
      </c>
      <c r="D40" s="5">
        <v>10.416214999999999</v>
      </c>
      <c r="E40" s="5">
        <v>6.1800000000000001E-2</v>
      </c>
    </row>
    <row r="41" spans="1:5">
      <c r="A41" s="6" t="s">
        <v>1059</v>
      </c>
      <c r="B41" s="7" t="s">
        <v>1060</v>
      </c>
      <c r="C41" s="5">
        <v>106.493388</v>
      </c>
      <c r="D41" s="5">
        <v>10.974854000000001</v>
      </c>
      <c r="E41" s="5">
        <v>8.0799999999999997E-2</v>
      </c>
    </row>
    <row r="42" spans="1:5">
      <c r="A42" s="6" t="s">
        <v>1061</v>
      </c>
      <c r="B42" s="7" t="s">
        <v>1062</v>
      </c>
      <c r="C42" s="5">
        <v>106.595707</v>
      </c>
      <c r="D42" s="5">
        <v>10.889009</v>
      </c>
      <c r="E42" s="5">
        <v>8.0199999999999994E-2</v>
      </c>
    </row>
    <row r="43" spans="1:5">
      <c r="A43" s="6" t="s">
        <v>1063</v>
      </c>
      <c r="B43" s="7" t="s">
        <v>1064</v>
      </c>
      <c r="C43" s="5">
        <v>106.74190900000001</v>
      </c>
      <c r="D43" s="5">
        <v>10.700666999999999</v>
      </c>
      <c r="E43" s="5">
        <v>8.1900000000000001E-2</v>
      </c>
    </row>
    <row r="44" spans="1:5">
      <c r="A44" s="305" t="s">
        <v>1065</v>
      </c>
      <c r="B44" s="305"/>
      <c r="C44" s="5"/>
      <c r="D44" s="5"/>
      <c r="E44" s="5"/>
    </row>
    <row r="45" spans="1:5">
      <c r="A45" s="306" t="s">
        <v>993</v>
      </c>
      <c r="B45" s="306"/>
      <c r="C45" s="5"/>
      <c r="D45" s="5"/>
      <c r="E45" s="5"/>
    </row>
    <row r="46" spans="1:5">
      <c r="A46" s="6" t="s">
        <v>1066</v>
      </c>
      <c r="B46" s="7" t="s">
        <v>1067</v>
      </c>
      <c r="C46" s="5">
        <v>106.68140099999999</v>
      </c>
      <c r="D46" s="5">
        <v>20.857842000000002</v>
      </c>
      <c r="E46" s="5">
        <v>0.129</v>
      </c>
    </row>
    <row r="47" spans="1:5">
      <c r="A47" s="6" t="s">
        <v>1068</v>
      </c>
      <c r="B47" s="7" t="s">
        <v>1069</v>
      </c>
      <c r="C47" s="5">
        <v>106.62403</v>
      </c>
      <c r="D47" s="5">
        <v>20.811154999999999</v>
      </c>
      <c r="E47" s="5">
        <v>0.12809999999999999</v>
      </c>
    </row>
    <row r="48" spans="1:5">
      <c r="A48" s="6" t="s">
        <v>1070</v>
      </c>
      <c r="B48" s="7" t="s">
        <v>1069</v>
      </c>
      <c r="C48" s="5">
        <v>106.68003</v>
      </c>
      <c r="D48" s="5">
        <v>20.840596999999999</v>
      </c>
      <c r="E48" s="5">
        <v>0.12909999999999999</v>
      </c>
    </row>
    <row r="49" spans="1:5">
      <c r="A49" s="6" t="s">
        <v>1071</v>
      </c>
      <c r="B49" s="7" t="s">
        <v>1072</v>
      </c>
      <c r="C49" s="5">
        <v>106.67844100000001</v>
      </c>
      <c r="D49" s="5">
        <v>20.851413000000001</v>
      </c>
      <c r="E49" s="5">
        <v>0.1293</v>
      </c>
    </row>
    <row r="50" spans="1:5">
      <c r="A50" s="6" t="s">
        <v>1073</v>
      </c>
      <c r="B50" s="7" t="s">
        <v>1074</v>
      </c>
      <c r="C50" s="5">
        <v>106.695243</v>
      </c>
      <c r="D50" s="5">
        <v>20.862479</v>
      </c>
      <c r="E50" s="5">
        <v>0.12759999999999999</v>
      </c>
    </row>
    <row r="51" spans="1:5">
      <c r="A51" s="6" t="s">
        <v>1075</v>
      </c>
      <c r="B51" s="7" t="s">
        <v>1076</v>
      </c>
      <c r="C51" s="5">
        <v>106.780559</v>
      </c>
      <c r="D51" s="5">
        <v>20.720213000000001</v>
      </c>
      <c r="E51" s="5">
        <v>8.6999999999999994E-2</v>
      </c>
    </row>
    <row r="52" spans="1:5">
      <c r="A52" s="6" t="s">
        <v>1077</v>
      </c>
      <c r="B52" s="7" t="s">
        <v>1078</v>
      </c>
      <c r="C52" s="5">
        <v>106.60348500000001</v>
      </c>
      <c r="D52" s="5">
        <v>20.890999000000001</v>
      </c>
      <c r="E52" s="5">
        <v>0.13339999999999999</v>
      </c>
    </row>
    <row r="53" spans="1:5">
      <c r="A53" s="6" t="s">
        <v>1079</v>
      </c>
      <c r="B53" s="7" t="s">
        <v>1080</v>
      </c>
      <c r="C53" s="5">
        <v>106.555255</v>
      </c>
      <c r="D53" s="5">
        <v>20.823167000000002</v>
      </c>
      <c r="E53" s="5">
        <v>0.1331</v>
      </c>
    </row>
    <row r="54" spans="1:5">
      <c r="A54" s="6" t="s">
        <v>1081</v>
      </c>
      <c r="B54" s="7" t="s">
        <v>1082</v>
      </c>
      <c r="C54" s="5">
        <v>107.762946</v>
      </c>
      <c r="D54" s="5">
        <v>20.390514</v>
      </c>
      <c r="E54" s="5">
        <v>6.3E-3</v>
      </c>
    </row>
    <row r="55" spans="1:5">
      <c r="A55" s="6" t="s">
        <v>1083</v>
      </c>
      <c r="B55" s="7" t="s">
        <v>1084</v>
      </c>
      <c r="C55" s="5">
        <v>107.049865</v>
      </c>
      <c r="D55" s="5">
        <v>20.725127000000001</v>
      </c>
      <c r="E55" s="5">
        <v>3.6799999999999999E-2</v>
      </c>
    </row>
    <row r="56" spans="1:5">
      <c r="A56" s="6" t="s">
        <v>1085</v>
      </c>
      <c r="B56" s="7" t="s">
        <v>1086</v>
      </c>
      <c r="C56" s="5">
        <v>106.668778</v>
      </c>
      <c r="D56" s="5">
        <v>20.752244999999998</v>
      </c>
      <c r="E56" s="5">
        <v>0.1168</v>
      </c>
    </row>
    <row r="57" spans="1:5">
      <c r="A57" s="6" t="s">
        <v>1087</v>
      </c>
      <c r="B57" s="7" t="s">
        <v>1086</v>
      </c>
      <c r="C57" s="5">
        <v>106.668778</v>
      </c>
      <c r="D57" s="5">
        <v>20.752244999999998</v>
      </c>
      <c r="E57" s="5">
        <v>0.1168</v>
      </c>
    </row>
    <row r="58" spans="1:5">
      <c r="A58" s="6" t="s">
        <v>1088</v>
      </c>
      <c r="B58" s="7" t="s">
        <v>1089</v>
      </c>
      <c r="C58" s="5">
        <v>106.674679</v>
      </c>
      <c r="D58" s="5">
        <v>20.917422999999999</v>
      </c>
      <c r="E58" s="5">
        <v>0.12720000000000001</v>
      </c>
    </row>
    <row r="59" spans="1:5">
      <c r="A59" s="6" t="s">
        <v>1090</v>
      </c>
      <c r="B59" s="7" t="s">
        <v>1091</v>
      </c>
      <c r="C59" s="5">
        <v>106.55351400000001</v>
      </c>
      <c r="D59" s="5">
        <v>20.725729999999999</v>
      </c>
      <c r="E59" s="5">
        <v>0.1019</v>
      </c>
    </row>
    <row r="60" spans="1:5">
      <c r="A60" s="6" t="s">
        <v>1092</v>
      </c>
      <c r="B60" s="7" t="s">
        <v>1093</v>
      </c>
      <c r="C60" s="5">
        <v>106.478602</v>
      </c>
      <c r="D60" s="5">
        <v>20.693080999999999</v>
      </c>
      <c r="E60" s="5">
        <v>7.4700000000000003E-2</v>
      </c>
    </row>
    <row r="61" spans="1:5">
      <c r="A61" s="4" t="s">
        <v>1094</v>
      </c>
      <c r="B61" s="7"/>
      <c r="C61" s="5"/>
      <c r="D61" s="5"/>
      <c r="E61" s="5"/>
    </row>
    <row r="62" spans="1:5">
      <c r="A62" s="6" t="s">
        <v>993</v>
      </c>
      <c r="B62" s="7"/>
      <c r="C62" s="5"/>
      <c r="D62" s="5"/>
      <c r="E62" s="5"/>
    </row>
    <row r="63" spans="1:5">
      <c r="A63" s="6" t="s">
        <v>1095</v>
      </c>
      <c r="B63" s="7" t="s">
        <v>1096</v>
      </c>
      <c r="C63" s="5">
        <v>108.223367</v>
      </c>
      <c r="D63" s="5">
        <v>16.074888999999999</v>
      </c>
      <c r="E63" s="5">
        <v>0.10059999999999999</v>
      </c>
    </row>
    <row r="64" spans="1:5">
      <c r="A64" s="6" t="s">
        <v>1097</v>
      </c>
      <c r="B64" s="7" t="s">
        <v>1098</v>
      </c>
      <c r="C64" s="5">
        <v>108.157764</v>
      </c>
      <c r="D64" s="5">
        <v>16.062771000000001</v>
      </c>
      <c r="E64" s="5">
        <v>9.4E-2</v>
      </c>
    </row>
    <row r="65" spans="1:5">
      <c r="A65" s="6" t="s">
        <v>1099</v>
      </c>
      <c r="B65" s="7" t="s">
        <v>1100</v>
      </c>
      <c r="C65" s="5">
        <v>108.260126</v>
      </c>
      <c r="D65" s="5">
        <v>16.001666</v>
      </c>
      <c r="E65" s="5">
        <v>6.7400000000000002E-2</v>
      </c>
    </row>
    <row r="66" spans="1:5">
      <c r="A66" s="6" t="s">
        <v>1101</v>
      </c>
      <c r="B66" s="7" t="s">
        <v>1102</v>
      </c>
      <c r="C66" s="5">
        <v>108.23638</v>
      </c>
      <c r="D66" s="5">
        <v>16.056842</v>
      </c>
      <c r="E66" s="5">
        <v>9.1800000000000007E-2</v>
      </c>
    </row>
    <row r="67" spans="1:5">
      <c r="A67" s="6" t="s">
        <v>1103</v>
      </c>
      <c r="B67" s="7" t="s">
        <v>1104</v>
      </c>
      <c r="C67" s="5">
        <v>108.19868200000001</v>
      </c>
      <c r="D67" s="5">
        <v>16.065479</v>
      </c>
      <c r="E67" s="5">
        <v>9.6699999999999994E-2</v>
      </c>
    </row>
    <row r="68" spans="1:5">
      <c r="A68" s="6" t="s">
        <v>1105</v>
      </c>
      <c r="B68" s="7" t="s">
        <v>1106</v>
      </c>
      <c r="C68" s="5">
        <v>108.204048</v>
      </c>
      <c r="D68" s="5">
        <v>16.016749999999998</v>
      </c>
      <c r="E68" s="5">
        <v>7.2999999999999995E-2</v>
      </c>
    </row>
    <row r="69" spans="1:5">
      <c r="A69" s="6" t="s">
        <v>1107</v>
      </c>
      <c r="B69" s="7" t="s">
        <v>1108</v>
      </c>
      <c r="C69" s="5">
        <v>111.776585</v>
      </c>
      <c r="D69" s="5">
        <v>16.242319999999999</v>
      </c>
      <c r="E69" s="5">
        <v>5.4399999999999997E-2</v>
      </c>
    </row>
    <row r="70" spans="1:5">
      <c r="A70" s="305" t="s">
        <v>1109</v>
      </c>
      <c r="B70" s="305"/>
      <c r="C70" s="5"/>
      <c r="D70" s="5"/>
      <c r="E70" s="5"/>
    </row>
    <row r="71" spans="1:5">
      <c r="A71" s="6" t="s">
        <v>993</v>
      </c>
      <c r="B71" s="7"/>
      <c r="C71" s="5"/>
      <c r="D71" s="5"/>
      <c r="E71" s="5"/>
    </row>
    <row r="72" spans="1:5">
      <c r="A72" s="6" t="s">
        <v>1110</v>
      </c>
      <c r="B72" s="7"/>
      <c r="C72" s="5">
        <v>105.768518</v>
      </c>
      <c r="D72" s="5">
        <v>10.078776</v>
      </c>
      <c r="E72" s="5">
        <v>6.8500000000000005E-2</v>
      </c>
    </row>
    <row r="73" spans="1:5">
      <c r="A73" s="6" t="s">
        <v>1111</v>
      </c>
      <c r="B73" s="7"/>
      <c r="C73" s="5">
        <v>105.749594</v>
      </c>
      <c r="D73" s="5">
        <v>10.004975999999999</v>
      </c>
      <c r="E73" s="5">
        <v>5.1499999999999997E-2</v>
      </c>
    </row>
    <row r="74" spans="1:5">
      <c r="A74" s="6" t="s">
        <v>1112</v>
      </c>
      <c r="B74" s="7"/>
      <c r="C74" s="5">
        <v>105.788811</v>
      </c>
      <c r="D74" s="5">
        <v>10.036111</v>
      </c>
      <c r="E74" s="5">
        <v>6.6199999999999995E-2</v>
      </c>
    </row>
    <row r="75" spans="1:5">
      <c r="A75" s="6" t="s">
        <v>1113</v>
      </c>
      <c r="B75" s="7"/>
      <c r="C75" s="5">
        <v>105.625441</v>
      </c>
      <c r="D75" s="5">
        <v>10.119742</v>
      </c>
      <c r="E75" s="5">
        <v>5.4600000000000003E-2</v>
      </c>
    </row>
    <row r="76" spans="1:5">
      <c r="A76" s="6" t="s">
        <v>1114</v>
      </c>
      <c r="B76" s="7" t="s">
        <v>1115</v>
      </c>
      <c r="C76" s="5">
        <v>105.42885800000001</v>
      </c>
      <c r="D76" s="5">
        <v>10.098648000000001</v>
      </c>
      <c r="E76" s="5">
        <v>2.3599999999999999E-2</v>
      </c>
    </row>
    <row r="77" spans="1:5">
      <c r="A77" s="6" t="s">
        <v>1116</v>
      </c>
      <c r="B77" s="7" t="s">
        <v>1117</v>
      </c>
      <c r="C77" s="5">
        <v>105.330099</v>
      </c>
      <c r="D77" s="5">
        <v>10.141798</v>
      </c>
      <c r="E77" s="5">
        <v>1.9900000000000001E-2</v>
      </c>
    </row>
    <row r="78" spans="1:5">
      <c r="A78" s="6" t="s">
        <v>1118</v>
      </c>
      <c r="B78" s="7" t="s">
        <v>1119</v>
      </c>
      <c r="C78" s="5">
        <v>105.537254</v>
      </c>
      <c r="D78" s="5">
        <v>10.269895999999999</v>
      </c>
      <c r="E78" s="5">
        <v>6.9800000000000001E-2</v>
      </c>
    </row>
    <row r="79" spans="1:5">
      <c r="A79" s="6" t="s">
        <v>1120</v>
      </c>
      <c r="B79" s="7" t="s">
        <v>1121</v>
      </c>
      <c r="C79" s="5">
        <v>105.558964</v>
      </c>
      <c r="D79" s="5">
        <v>10.065049999999999</v>
      </c>
      <c r="E79" s="5">
        <v>3.3099999999999997E-2</v>
      </c>
    </row>
    <row r="80" spans="1:5">
      <c r="A80" s="4" t="s">
        <v>1122</v>
      </c>
      <c r="B80" s="7"/>
      <c r="C80" s="5"/>
      <c r="D80" s="5"/>
      <c r="E80" s="5"/>
    </row>
    <row r="81" spans="1:5">
      <c r="A81" s="6" t="s">
        <v>1123</v>
      </c>
      <c r="B81" s="7" t="s">
        <v>1124</v>
      </c>
      <c r="C81" s="5">
        <v>105.436983</v>
      </c>
      <c r="D81" s="5">
        <v>10.387999000000001</v>
      </c>
      <c r="E81" s="5">
        <v>6.7000000000000004E-2</v>
      </c>
    </row>
    <row r="82" spans="1:5">
      <c r="A82" s="6" t="s">
        <v>1125</v>
      </c>
      <c r="B82" s="7" t="s">
        <v>1126</v>
      </c>
      <c r="C82" s="5">
        <v>105.113001</v>
      </c>
      <c r="D82" s="5">
        <v>10.717744</v>
      </c>
      <c r="E82" s="5">
        <v>6.5500000000000003E-2</v>
      </c>
    </row>
    <row r="83" spans="1:5">
      <c r="A83" s="6" t="s">
        <v>1127</v>
      </c>
      <c r="B83" s="7" t="s">
        <v>1128</v>
      </c>
      <c r="C83" s="5">
        <v>105.094103</v>
      </c>
      <c r="D83" s="5">
        <v>10.810646999999999</v>
      </c>
      <c r="E83" s="5">
        <v>6.9699999999999998E-2</v>
      </c>
    </row>
    <row r="84" spans="1:5">
      <c r="A84" s="6" t="s">
        <v>1129</v>
      </c>
      <c r="B84" s="7" t="s">
        <v>1130</v>
      </c>
      <c r="C84" s="5">
        <v>105.233459</v>
      </c>
      <c r="D84" s="5">
        <v>10.580090999999999</v>
      </c>
      <c r="E84" s="5">
        <v>6.0699999999999997E-2</v>
      </c>
    </row>
    <row r="85" spans="1:5">
      <c r="A85" s="6" t="s">
        <v>1131</v>
      </c>
      <c r="B85" s="7" t="s">
        <v>1132</v>
      </c>
      <c r="C85" s="5">
        <v>105.389028</v>
      </c>
      <c r="D85" s="5">
        <v>10.443974000000001</v>
      </c>
      <c r="E85" s="5">
        <v>6.5299999999999997E-2</v>
      </c>
    </row>
    <row r="86" spans="1:5">
      <c r="A86" s="6" t="s">
        <v>1133</v>
      </c>
      <c r="B86" s="7" t="s">
        <v>1134</v>
      </c>
      <c r="C86" s="5">
        <v>105.403282</v>
      </c>
      <c r="D86" s="5">
        <v>10.551041</v>
      </c>
      <c r="E86" s="5">
        <v>6.0299999999999999E-2</v>
      </c>
    </row>
    <row r="87" spans="1:5">
      <c r="A87" s="6" t="s">
        <v>1135</v>
      </c>
      <c r="B87" s="7" t="s">
        <v>1136</v>
      </c>
      <c r="C87" s="5">
        <v>105.343062</v>
      </c>
      <c r="D87" s="5">
        <v>10.716504</v>
      </c>
      <c r="E87" s="5">
        <v>4.4999999999999998E-2</v>
      </c>
    </row>
    <row r="88" spans="1:5">
      <c r="A88" s="6" t="s">
        <v>1137</v>
      </c>
      <c r="B88" s="7" t="s">
        <v>1138</v>
      </c>
      <c r="C88" s="5">
        <v>105.24284299999999</v>
      </c>
      <c r="D88" s="5">
        <v>10.800670999999999</v>
      </c>
      <c r="E88" s="5">
        <v>4.99E-2</v>
      </c>
    </row>
    <row r="89" spans="1:5">
      <c r="A89" s="6" t="s">
        <v>1139</v>
      </c>
      <c r="B89" s="7" t="s">
        <v>1140</v>
      </c>
      <c r="C89" s="5">
        <v>105.26067399999999</v>
      </c>
      <c r="D89" s="5">
        <v>10.258393999999999</v>
      </c>
      <c r="E89" s="5">
        <v>2.1999999999999999E-2</v>
      </c>
    </row>
    <row r="90" spans="1:5">
      <c r="A90" s="6" t="s">
        <v>1141</v>
      </c>
      <c r="B90" s="7" t="s">
        <v>1142</v>
      </c>
      <c r="C90" s="5">
        <v>105.0009</v>
      </c>
      <c r="D90" s="5">
        <v>10.418612</v>
      </c>
      <c r="E90" s="5">
        <v>1.6199999999999999E-2</v>
      </c>
    </row>
    <row r="91" spans="1:5">
      <c r="A91" s="6" t="s">
        <v>1143</v>
      </c>
      <c r="B91" s="7" t="s">
        <v>1144</v>
      </c>
      <c r="C91" s="5">
        <v>105.008099</v>
      </c>
      <c r="D91" s="5">
        <v>10.627416</v>
      </c>
      <c r="E91" s="5">
        <v>3.1199999999999999E-2</v>
      </c>
    </row>
    <row r="92" spans="1:5">
      <c r="A92" s="4" t="s">
        <v>1145</v>
      </c>
      <c r="B92" s="7"/>
      <c r="C92" s="5"/>
      <c r="D92" s="5"/>
      <c r="E92" s="5"/>
    </row>
    <row r="93" spans="1:5">
      <c r="A93" s="6" t="s">
        <v>1146</v>
      </c>
      <c r="B93" s="7" t="s">
        <v>1034</v>
      </c>
      <c r="C93" s="5">
        <v>107.07381599999999</v>
      </c>
      <c r="D93" s="5">
        <v>10.349389</v>
      </c>
      <c r="E93" s="5">
        <v>6.1199999999999997E-2</v>
      </c>
    </row>
    <row r="94" spans="1:5">
      <c r="A94" s="6" t="s">
        <v>1147</v>
      </c>
      <c r="B94" s="7" t="s">
        <v>1148</v>
      </c>
      <c r="C94" s="5">
        <v>107.167113</v>
      </c>
      <c r="D94" s="5">
        <v>10.496840000000001</v>
      </c>
      <c r="E94" s="5">
        <v>3.3000000000000002E-2</v>
      </c>
    </row>
    <row r="95" spans="1:5">
      <c r="A95" s="6" t="s">
        <v>1149</v>
      </c>
      <c r="B95" s="7" t="s">
        <v>1150</v>
      </c>
      <c r="C95" s="5">
        <v>107.246509</v>
      </c>
      <c r="D95" s="5">
        <v>10.648073</v>
      </c>
      <c r="E95" s="5">
        <v>1.9E-2</v>
      </c>
    </row>
    <row r="96" spans="1:5">
      <c r="A96" s="6" t="s">
        <v>1151</v>
      </c>
      <c r="B96" s="7" t="s">
        <v>1152</v>
      </c>
      <c r="C96" s="5">
        <v>106.606337</v>
      </c>
      <c r="D96" s="5">
        <v>8.6920199999999994</v>
      </c>
      <c r="E96" s="5">
        <v>5.57E-2</v>
      </c>
    </row>
    <row r="97" spans="1:5">
      <c r="A97" s="6" t="s">
        <v>1153</v>
      </c>
      <c r="B97" s="7" t="s">
        <v>1154</v>
      </c>
      <c r="C97" s="5">
        <v>107.270686</v>
      </c>
      <c r="D97" s="5">
        <v>10.490641999999999</v>
      </c>
      <c r="E97" s="5">
        <v>2.5100000000000001E-2</v>
      </c>
    </row>
    <row r="98" spans="1:5">
      <c r="A98" s="6" t="s">
        <v>1155</v>
      </c>
      <c r="B98" s="7" t="s">
        <v>1156</v>
      </c>
      <c r="C98" s="5">
        <v>107.210081</v>
      </c>
      <c r="D98" s="5">
        <v>10.484059</v>
      </c>
      <c r="E98" s="5">
        <v>2.9499999999999998E-2</v>
      </c>
    </row>
    <row r="99" spans="1:5">
      <c r="A99" s="6" t="s">
        <v>1157</v>
      </c>
      <c r="B99" s="7" t="s">
        <v>1158</v>
      </c>
      <c r="C99" s="5">
        <v>107.054517</v>
      </c>
      <c r="D99" s="5">
        <v>10.589509</v>
      </c>
      <c r="E99" s="5">
        <v>4.4200000000000003E-2</v>
      </c>
    </row>
    <row r="100" spans="1:5">
      <c r="A100" s="6" t="s">
        <v>1159</v>
      </c>
      <c r="B100" s="7" t="s">
        <v>1160</v>
      </c>
      <c r="C100" s="5">
        <v>107.39810300000001</v>
      </c>
      <c r="D100" s="5">
        <v>10.534875</v>
      </c>
      <c r="E100" s="5">
        <v>2.1399999999999999E-2</v>
      </c>
    </row>
    <row r="101" spans="1:5">
      <c r="A101" s="4" t="s">
        <v>1161</v>
      </c>
      <c r="B101" s="7"/>
      <c r="C101" s="5"/>
      <c r="D101" s="5"/>
      <c r="E101" s="5"/>
    </row>
    <row r="102" spans="1:5">
      <c r="A102" s="6" t="s">
        <v>1162</v>
      </c>
      <c r="B102" s="7" t="s">
        <v>1163</v>
      </c>
      <c r="C102" s="5">
        <v>105.72028299999999</v>
      </c>
      <c r="D102" s="5">
        <v>9.2829180000000004</v>
      </c>
      <c r="E102" s="5">
        <v>2.4799999999999999E-2</v>
      </c>
    </row>
    <row r="103" spans="1:5">
      <c r="A103" s="6" t="s">
        <v>1164</v>
      </c>
      <c r="B103" s="7" t="s">
        <v>1165</v>
      </c>
      <c r="C103" s="5">
        <v>105.420952</v>
      </c>
      <c r="D103" s="5">
        <v>9.0362390000000001</v>
      </c>
      <c r="E103" s="5">
        <v>2.7300000000000001E-2</v>
      </c>
    </row>
    <row r="104" spans="1:5">
      <c r="A104" s="6" t="s">
        <v>1166</v>
      </c>
      <c r="B104" s="7" t="s">
        <v>1167</v>
      </c>
      <c r="C104" s="5">
        <v>105.456433</v>
      </c>
      <c r="D104" s="5">
        <v>9.2371210000000001</v>
      </c>
      <c r="E104" s="5">
        <v>1.6199999999999999E-2</v>
      </c>
    </row>
    <row r="105" spans="1:5">
      <c r="A105" s="6" t="s">
        <v>1168</v>
      </c>
      <c r="B105" s="7" t="s">
        <v>1169</v>
      </c>
      <c r="C105" s="5">
        <v>105.45196199999999</v>
      </c>
      <c r="D105" s="5">
        <v>9.5813620000000004</v>
      </c>
      <c r="E105" s="5">
        <v>9.4000000000000004E-3</v>
      </c>
    </row>
    <row r="106" spans="1:5">
      <c r="A106" s="6" t="s">
        <v>1170</v>
      </c>
      <c r="B106" s="7" t="s">
        <v>1171</v>
      </c>
      <c r="C106" s="5">
        <v>105.46029299999999</v>
      </c>
      <c r="D106" s="5">
        <v>9.4382680000000008</v>
      </c>
      <c r="E106" s="5">
        <v>1.0500000000000001E-2</v>
      </c>
    </row>
    <row r="107" spans="1:5">
      <c r="A107" s="6" t="s">
        <v>1172</v>
      </c>
      <c r="B107" s="7" t="s">
        <v>1173</v>
      </c>
      <c r="C107" s="5">
        <v>105.63199400000001</v>
      </c>
      <c r="D107" s="5">
        <v>9.285228</v>
      </c>
      <c r="E107" s="5">
        <v>2.0500000000000001E-2</v>
      </c>
    </row>
    <row r="108" spans="1:5">
      <c r="A108" s="4" t="s">
        <v>1174</v>
      </c>
      <c r="B108" s="7"/>
      <c r="C108" s="5"/>
      <c r="D108" s="5"/>
      <c r="E108" s="5"/>
    </row>
    <row r="109" spans="1:5">
      <c r="A109" s="6" t="s">
        <v>1175</v>
      </c>
      <c r="B109" s="7" t="s">
        <v>1176</v>
      </c>
      <c r="C109" s="5">
        <v>106.189508</v>
      </c>
      <c r="D109" s="5">
        <v>21.276508</v>
      </c>
      <c r="E109" s="5">
        <v>0.1089</v>
      </c>
    </row>
    <row r="110" spans="1:5">
      <c r="A110" s="6" t="s">
        <v>1177</v>
      </c>
      <c r="B110" s="7" t="s">
        <v>1178</v>
      </c>
      <c r="C110" s="5">
        <v>105.982466</v>
      </c>
      <c r="D110" s="5">
        <v>21.356546000000002</v>
      </c>
      <c r="E110" s="5">
        <v>9.4100000000000003E-2</v>
      </c>
    </row>
    <row r="111" spans="1:5">
      <c r="A111" s="6" t="s">
        <v>1179</v>
      </c>
      <c r="B111" s="7" t="s">
        <v>1180</v>
      </c>
      <c r="C111" s="5">
        <v>106.26056800000001</v>
      </c>
      <c r="D111" s="5">
        <v>21.352684</v>
      </c>
      <c r="E111" s="5">
        <v>9.8000000000000004E-2</v>
      </c>
    </row>
    <row r="112" spans="1:5">
      <c r="A112" s="6" t="s">
        <v>1181</v>
      </c>
      <c r="B112" s="7" t="s">
        <v>1182</v>
      </c>
      <c r="C112" s="5">
        <v>106.363685</v>
      </c>
      <c r="D112" s="5">
        <v>21.302094</v>
      </c>
      <c r="E112" s="5">
        <v>0.10920000000000001</v>
      </c>
    </row>
    <row r="113" spans="1:5">
      <c r="A113" s="6" t="s">
        <v>1183</v>
      </c>
      <c r="B113" s="7" t="s">
        <v>1184</v>
      </c>
      <c r="C113" s="5">
        <v>106.56568900000001</v>
      </c>
      <c r="D113" s="5">
        <v>21.372395999999998</v>
      </c>
      <c r="E113" s="5">
        <v>6.3600000000000004E-2</v>
      </c>
    </row>
    <row r="114" spans="1:5">
      <c r="A114" s="6" t="s">
        <v>1185</v>
      </c>
      <c r="B114" s="7" t="s">
        <v>1132</v>
      </c>
      <c r="C114" s="5">
        <v>106.851494</v>
      </c>
      <c r="D114" s="5">
        <v>21.336155999999999</v>
      </c>
      <c r="E114" s="5">
        <v>4.7100000000000003E-2</v>
      </c>
    </row>
    <row r="115" spans="1:5">
      <c r="A115" s="6" t="s">
        <v>1186</v>
      </c>
      <c r="B115" s="7" t="s">
        <v>1187</v>
      </c>
      <c r="C115" s="5">
        <v>106.126214</v>
      </c>
      <c r="D115" s="5">
        <v>21.386398</v>
      </c>
      <c r="E115" s="5">
        <v>7.1900000000000006E-2</v>
      </c>
    </row>
    <row r="116" spans="1:5">
      <c r="A116" s="6" t="s">
        <v>1188</v>
      </c>
      <c r="B116" s="7" t="s">
        <v>1189</v>
      </c>
      <c r="C116" s="5">
        <v>106.100047</v>
      </c>
      <c r="D116" s="5">
        <v>21.271988</v>
      </c>
      <c r="E116" s="5">
        <v>0.11219999999999999</v>
      </c>
    </row>
    <row r="117" spans="1:5">
      <c r="A117" s="6" t="s">
        <v>1190</v>
      </c>
      <c r="B117" s="7" t="s">
        <v>1191</v>
      </c>
      <c r="C117" s="5">
        <v>106.24287</v>
      </c>
      <c r="D117" s="5">
        <v>21.203603000000001</v>
      </c>
      <c r="E117" s="5">
        <v>0.1087</v>
      </c>
    </row>
    <row r="118" spans="1:5">
      <c r="A118" s="6" t="s">
        <v>1192</v>
      </c>
      <c r="B118" s="7" t="s">
        <v>1193</v>
      </c>
      <c r="C118" s="5">
        <v>106.126549</v>
      </c>
      <c r="D118" s="5">
        <v>21.477084000000001</v>
      </c>
      <c r="E118" s="5">
        <v>7.9100000000000004E-2</v>
      </c>
    </row>
    <row r="119" spans="1:5">
      <c r="A119" s="4" t="s">
        <v>1194</v>
      </c>
      <c r="B119" s="7"/>
      <c r="C119" s="5"/>
      <c r="D119" s="5"/>
      <c r="E119" s="5"/>
    </row>
    <row r="120" spans="1:5">
      <c r="A120" s="6" t="s">
        <v>1195</v>
      </c>
      <c r="B120" s="7" t="s">
        <v>1196</v>
      </c>
      <c r="C120" s="5">
        <v>105.826466</v>
      </c>
      <c r="D120" s="5">
        <v>22.143882999999999</v>
      </c>
      <c r="E120" s="5">
        <v>5.96E-2</v>
      </c>
    </row>
    <row r="121" spans="1:5">
      <c r="A121" s="6" t="s">
        <v>1197</v>
      </c>
      <c r="B121" s="7" t="s">
        <v>1198</v>
      </c>
      <c r="C121" s="5">
        <v>105.7185922</v>
      </c>
      <c r="D121" s="5">
        <v>22.451518350000001</v>
      </c>
      <c r="E121" s="5">
        <v>4.8300000000000003E-2</v>
      </c>
    </row>
    <row r="122" spans="1:5">
      <c r="A122" s="6" t="s">
        <v>1199</v>
      </c>
      <c r="B122" s="7" t="s">
        <v>1200</v>
      </c>
      <c r="C122" s="5">
        <v>105.87849009999999</v>
      </c>
      <c r="D122" s="5">
        <v>22.272699240000001</v>
      </c>
      <c r="E122" s="5">
        <v>6.1499999999999999E-2</v>
      </c>
    </row>
    <row r="123" spans="1:5">
      <c r="A123" s="6" t="s">
        <v>1201</v>
      </c>
      <c r="B123" s="7" t="s">
        <v>1202</v>
      </c>
      <c r="C123" s="5">
        <v>105.5947738</v>
      </c>
      <c r="D123" s="5">
        <v>22.157454959999999</v>
      </c>
      <c r="E123" s="5">
        <v>2.1700000000000001E-2</v>
      </c>
    </row>
    <row r="124" spans="1:5">
      <c r="A124" s="6" t="s">
        <v>1133</v>
      </c>
      <c r="B124" s="7" t="s">
        <v>1134</v>
      </c>
      <c r="C124" s="5">
        <v>105.77519700000001</v>
      </c>
      <c r="D124" s="5">
        <v>21.882556000000001</v>
      </c>
      <c r="E124" s="5">
        <v>5.8500000000000003E-2</v>
      </c>
    </row>
    <row r="125" spans="1:5">
      <c r="A125" s="6" t="s">
        <v>1203</v>
      </c>
      <c r="B125" s="7" t="s">
        <v>1204</v>
      </c>
      <c r="C125" s="5">
        <v>106.1837312</v>
      </c>
      <c r="D125" s="5">
        <v>22.23757539</v>
      </c>
      <c r="E125" s="5">
        <v>2.7099999999999999E-2</v>
      </c>
    </row>
    <row r="126" spans="1:5">
      <c r="A126" s="6" t="s">
        <v>1205</v>
      </c>
      <c r="B126" s="7" t="s">
        <v>1206</v>
      </c>
      <c r="C126" s="5">
        <v>105.99738840000001</v>
      </c>
      <c r="D126" s="5">
        <v>22.426799219999999</v>
      </c>
      <c r="E126" s="5">
        <v>3.1399999999999997E-2</v>
      </c>
    </row>
    <row r="127" spans="1:5">
      <c r="A127" s="6" t="s">
        <v>1207</v>
      </c>
      <c r="B127" s="7" t="s">
        <v>1208</v>
      </c>
      <c r="C127" s="5">
        <v>105.664265</v>
      </c>
      <c r="D127" s="5">
        <v>22.615836999999999</v>
      </c>
      <c r="E127" s="5">
        <v>5.6099999999999997E-2</v>
      </c>
    </row>
    <row r="128" spans="1:5">
      <c r="A128" s="4" t="s">
        <v>1209</v>
      </c>
      <c r="B128" s="7"/>
      <c r="C128" s="5"/>
      <c r="D128" s="5"/>
      <c r="E128" s="5"/>
    </row>
    <row r="129" spans="1:5">
      <c r="A129" s="6" t="s">
        <v>1210</v>
      </c>
      <c r="B129" s="7" t="s">
        <v>1211</v>
      </c>
      <c r="C129" s="5">
        <v>106.07069300000001</v>
      </c>
      <c r="D129" s="5">
        <v>21.186340000000001</v>
      </c>
      <c r="E129" s="5">
        <v>0.1192</v>
      </c>
    </row>
    <row r="130" spans="1:5">
      <c r="A130" s="6" t="s">
        <v>1212</v>
      </c>
      <c r="B130" s="7" t="s">
        <v>1213</v>
      </c>
      <c r="C130" s="5">
        <v>106.194615</v>
      </c>
      <c r="D130" s="5">
        <v>21.056522999999999</v>
      </c>
      <c r="E130" s="5">
        <v>0.12970000000000001</v>
      </c>
    </row>
    <row r="131" spans="1:5">
      <c r="A131" s="6" t="s">
        <v>1214</v>
      </c>
      <c r="B131" s="7" t="s">
        <v>1215</v>
      </c>
      <c r="C131" s="5">
        <v>106.20119</v>
      </c>
      <c r="D131" s="5">
        <v>21.017441000000002</v>
      </c>
      <c r="E131" s="5">
        <v>0.13159999999999999</v>
      </c>
    </row>
    <row r="132" spans="1:5">
      <c r="A132" s="6" t="s">
        <v>1216</v>
      </c>
      <c r="B132" s="7" t="s">
        <v>1217</v>
      </c>
      <c r="C132" s="5">
        <v>106.15321900000001</v>
      </c>
      <c r="D132" s="5">
        <v>21.153497999999999</v>
      </c>
      <c r="E132" s="5">
        <v>0.1226</v>
      </c>
    </row>
    <row r="133" spans="1:5">
      <c r="A133" s="6" t="s">
        <v>1218</v>
      </c>
      <c r="B133" s="7" t="s">
        <v>1219</v>
      </c>
      <c r="C133" s="5">
        <v>106.085622</v>
      </c>
      <c r="D133" s="5">
        <v>21.0642</v>
      </c>
      <c r="E133" s="5">
        <v>0.1108</v>
      </c>
    </row>
    <row r="134" spans="1:5">
      <c r="A134" s="6" t="s">
        <v>1220</v>
      </c>
      <c r="B134" s="7" t="s">
        <v>1221</v>
      </c>
      <c r="C134" s="5">
        <v>106.019367</v>
      </c>
      <c r="D134" s="5">
        <v>21.142551000000001</v>
      </c>
      <c r="E134" s="5">
        <v>0.1109</v>
      </c>
    </row>
    <row r="135" spans="1:5">
      <c r="A135" s="6" t="s">
        <v>1222</v>
      </c>
      <c r="B135" s="7" t="s">
        <v>1223</v>
      </c>
      <c r="C135" s="5">
        <v>105.958815</v>
      </c>
      <c r="D135" s="5">
        <v>21.116434000000002</v>
      </c>
      <c r="E135" s="5">
        <v>9.1899999999999996E-2</v>
      </c>
    </row>
    <row r="136" spans="1:5">
      <c r="A136" s="6" t="s">
        <v>1224</v>
      </c>
      <c r="B136" s="7" t="s">
        <v>1225</v>
      </c>
      <c r="C136" s="5">
        <v>105.95479</v>
      </c>
      <c r="D136" s="5">
        <v>21.194002999999999</v>
      </c>
      <c r="E136" s="5">
        <v>0.10390000000000001</v>
      </c>
    </row>
    <row r="137" spans="1:5">
      <c r="A137" s="4" t="s">
        <v>1226</v>
      </c>
      <c r="B137" s="7"/>
      <c r="C137" s="5"/>
      <c r="D137" s="5"/>
      <c r="E137" s="5"/>
    </row>
    <row r="138" spans="1:5">
      <c r="A138" s="6" t="s">
        <v>1227</v>
      </c>
      <c r="B138" s="7" t="s">
        <v>1228</v>
      </c>
      <c r="C138" s="5">
        <v>106.38224700000001</v>
      </c>
      <c r="D138" s="5">
        <v>10.235580000000001</v>
      </c>
      <c r="E138" s="5">
        <v>1.8499999999999999E-2</v>
      </c>
    </row>
    <row r="139" spans="1:5">
      <c r="A139" s="6" t="s">
        <v>1229</v>
      </c>
      <c r="B139" s="7" t="s">
        <v>1230</v>
      </c>
      <c r="C139" s="5">
        <v>106.589406</v>
      </c>
      <c r="D139" s="5">
        <v>10.038966</v>
      </c>
      <c r="E139" s="5">
        <v>2.75E-2</v>
      </c>
    </row>
    <row r="140" spans="1:5">
      <c r="A140" s="6" t="s">
        <v>1231</v>
      </c>
      <c r="B140" s="7" t="s">
        <v>1232</v>
      </c>
      <c r="C140" s="5">
        <v>106.69293399999999</v>
      </c>
      <c r="D140" s="5">
        <v>10.185789</v>
      </c>
      <c r="E140" s="5">
        <v>6.6500000000000004E-2</v>
      </c>
    </row>
    <row r="141" spans="1:5">
      <c r="A141" s="6" t="s">
        <v>1131</v>
      </c>
      <c r="B141" s="7" t="s">
        <v>1233</v>
      </c>
      <c r="C141" s="5">
        <v>106.359692</v>
      </c>
      <c r="D141" s="5">
        <v>10.310767</v>
      </c>
      <c r="E141" s="5">
        <v>2.0400000000000001E-2</v>
      </c>
    </row>
    <row r="142" spans="1:5">
      <c r="A142" s="6" t="s">
        <v>1234</v>
      </c>
      <c r="B142" s="7" t="s">
        <v>1235</v>
      </c>
      <c r="C142" s="5">
        <v>106.12053</v>
      </c>
      <c r="D142" s="5">
        <v>10.258775</v>
      </c>
      <c r="E142" s="5">
        <v>1.5699999999999999E-2</v>
      </c>
    </row>
    <row r="143" spans="1:5">
      <c r="A143" s="6" t="s">
        <v>1236</v>
      </c>
      <c r="B143" s="7" t="s">
        <v>1237</v>
      </c>
      <c r="C143" s="5">
        <v>106.50761900000001</v>
      </c>
      <c r="D143" s="5">
        <v>10.148996</v>
      </c>
      <c r="E143" s="5">
        <v>2.3699999999999999E-2</v>
      </c>
    </row>
    <row r="144" spans="1:5">
      <c r="A144" s="6" t="s">
        <v>1238</v>
      </c>
      <c r="B144" s="7" t="s">
        <v>1239</v>
      </c>
      <c r="C144" s="5">
        <v>106.33368299999999</v>
      </c>
      <c r="D144" s="5">
        <v>10.123396</v>
      </c>
      <c r="E144" s="5">
        <v>1.5699999999999999E-2</v>
      </c>
    </row>
    <row r="145" spans="1:5">
      <c r="A145" s="6" t="s">
        <v>1240</v>
      </c>
      <c r="B145" s="7" t="s">
        <v>1241</v>
      </c>
      <c r="C145" s="5">
        <v>106.514731</v>
      </c>
      <c r="D145" s="5">
        <v>9.9473939999999992</v>
      </c>
      <c r="E145" s="5">
        <v>2.0899999999999998E-2</v>
      </c>
    </row>
    <row r="146" spans="1:5">
      <c r="A146" s="4" t="s">
        <v>1242</v>
      </c>
      <c r="B146" s="7"/>
      <c r="C146" s="5"/>
      <c r="D146" s="5"/>
      <c r="E146" s="5"/>
    </row>
    <row r="147" spans="1:5">
      <c r="A147" s="6" t="s">
        <v>1243</v>
      </c>
      <c r="B147" s="7" t="s">
        <v>1244</v>
      </c>
      <c r="C147" s="5">
        <v>106.672388</v>
      </c>
      <c r="D147" s="5">
        <v>11.002815</v>
      </c>
      <c r="E147" s="5">
        <v>8.1299999999999997E-2</v>
      </c>
    </row>
    <row r="148" spans="1:5">
      <c r="A148" s="6" t="s">
        <v>1245</v>
      </c>
      <c r="B148" s="7" t="s">
        <v>1246</v>
      </c>
      <c r="C148" s="5">
        <v>106.58999300000001</v>
      </c>
      <c r="D148" s="5">
        <v>11.154661000000001</v>
      </c>
      <c r="E148" s="5">
        <v>8.9700000000000002E-2</v>
      </c>
    </row>
    <row r="149" spans="1:5">
      <c r="A149" s="6" t="s">
        <v>1247</v>
      </c>
      <c r="B149" s="7" t="s">
        <v>1248</v>
      </c>
      <c r="C149" s="5">
        <v>106.362442</v>
      </c>
      <c r="D149" s="5">
        <v>11.279501</v>
      </c>
      <c r="E149" s="5">
        <v>6.3899999999999998E-2</v>
      </c>
    </row>
    <row r="150" spans="1:5">
      <c r="A150" s="6" t="s">
        <v>1249</v>
      </c>
      <c r="B150" s="7" t="s">
        <v>1250</v>
      </c>
      <c r="C150" s="5">
        <v>106.769498</v>
      </c>
      <c r="D150" s="5">
        <v>10.907052999999999</v>
      </c>
      <c r="E150" s="5">
        <v>6.6299999999999998E-2</v>
      </c>
    </row>
    <row r="151" spans="1:5">
      <c r="A151" s="6" t="s">
        <v>1251</v>
      </c>
      <c r="B151" s="7" t="s">
        <v>1252</v>
      </c>
      <c r="C151" s="5">
        <v>106.795326</v>
      </c>
      <c r="D151" s="5">
        <v>11.291461</v>
      </c>
      <c r="E151" s="5">
        <v>8.77E-2</v>
      </c>
    </row>
    <row r="152" spans="1:5">
      <c r="A152" s="6" t="s">
        <v>1253</v>
      </c>
      <c r="B152" s="7" t="s">
        <v>1254</v>
      </c>
      <c r="C152" s="5">
        <v>106.803445</v>
      </c>
      <c r="D152" s="5">
        <v>11.0647</v>
      </c>
      <c r="E152" s="5">
        <v>4.3299999999999998E-2</v>
      </c>
    </row>
    <row r="153" spans="1:5">
      <c r="A153" s="6" t="s">
        <v>1255</v>
      </c>
      <c r="B153" s="7" t="s">
        <v>1256</v>
      </c>
      <c r="C153" s="5">
        <v>106.699899</v>
      </c>
      <c r="D153" s="5">
        <v>10.905334999999999</v>
      </c>
      <c r="E153" s="5">
        <v>8.1199999999999994E-2</v>
      </c>
    </row>
    <row r="154" spans="1:5">
      <c r="A154" s="4" t="s">
        <v>1257</v>
      </c>
      <c r="B154" s="7"/>
      <c r="C154" s="5"/>
      <c r="D154" s="5"/>
      <c r="E154" s="5"/>
    </row>
    <row r="155" spans="1:5">
      <c r="A155" s="6" t="s">
        <v>1258</v>
      </c>
      <c r="B155" s="7" t="s">
        <v>1259</v>
      </c>
      <c r="C155" s="5">
        <v>109.230915</v>
      </c>
      <c r="D155" s="5">
        <v>13.770384999999999</v>
      </c>
      <c r="E155" s="5">
        <v>9.4100000000000003E-2</v>
      </c>
    </row>
    <row r="156" spans="1:5">
      <c r="A156" s="6" t="s">
        <v>1079</v>
      </c>
      <c r="B156" s="7" t="s">
        <v>1080</v>
      </c>
      <c r="C156" s="5">
        <v>108.88539299999999</v>
      </c>
      <c r="D156" s="5">
        <v>14.615599</v>
      </c>
      <c r="E156" s="5">
        <v>0.1031</v>
      </c>
    </row>
    <row r="157" spans="1:5">
      <c r="A157" s="6" t="s">
        <v>1260</v>
      </c>
      <c r="B157" s="7" t="s">
        <v>1261</v>
      </c>
      <c r="C157" s="5">
        <v>109.111996</v>
      </c>
      <c r="D157" s="5">
        <v>13.888792</v>
      </c>
      <c r="E157" s="5">
        <v>0.1061</v>
      </c>
    </row>
    <row r="158" spans="1:5">
      <c r="A158" s="6" t="s">
        <v>1262</v>
      </c>
      <c r="B158" s="7" t="s">
        <v>1263</v>
      </c>
      <c r="C158" s="5">
        <v>108.971962</v>
      </c>
      <c r="D158" s="5">
        <v>14.366109</v>
      </c>
      <c r="E158" s="5">
        <v>0.1057</v>
      </c>
    </row>
    <row r="159" spans="1:5">
      <c r="A159" s="6" t="s">
        <v>1264</v>
      </c>
      <c r="B159" s="7" t="s">
        <v>1265</v>
      </c>
      <c r="C159" s="5">
        <v>109.01539699999999</v>
      </c>
      <c r="D159" s="5">
        <v>14.434682</v>
      </c>
      <c r="E159" s="5">
        <v>0.10489999999999999</v>
      </c>
    </row>
    <row r="160" spans="1:5">
      <c r="A160" s="6" t="s">
        <v>1266</v>
      </c>
      <c r="B160" s="7" t="s">
        <v>1267</v>
      </c>
      <c r="C160" s="5">
        <v>109.056721</v>
      </c>
      <c r="D160" s="5">
        <v>14.003399999999999</v>
      </c>
      <c r="E160" s="5">
        <v>0.107</v>
      </c>
    </row>
    <row r="161" spans="1:5">
      <c r="A161" s="6" t="s">
        <v>1268</v>
      </c>
      <c r="B161" s="7" t="s">
        <v>1269</v>
      </c>
      <c r="C161" s="5">
        <v>109.05099</v>
      </c>
      <c r="D161" s="5">
        <v>14.174979</v>
      </c>
      <c r="E161" s="5">
        <v>0.1008</v>
      </c>
    </row>
    <row r="162" spans="1:5">
      <c r="A162" s="6" t="s">
        <v>1270</v>
      </c>
      <c r="B162" s="7" t="s">
        <v>1271</v>
      </c>
      <c r="C162" s="5">
        <v>108.913822</v>
      </c>
      <c r="D162" s="5">
        <v>13.910932000000001</v>
      </c>
      <c r="E162" s="5">
        <v>0.10970000000000001</v>
      </c>
    </row>
    <row r="163" spans="1:5">
      <c r="A163" s="6" t="s">
        <v>1272</v>
      </c>
      <c r="B163" s="7" t="s">
        <v>1273</v>
      </c>
      <c r="C163" s="5">
        <v>109.16448</v>
      </c>
      <c r="D163" s="5">
        <v>13.828395</v>
      </c>
      <c r="E163" s="5">
        <v>0.1067</v>
      </c>
    </row>
    <row r="164" spans="1:5">
      <c r="A164" s="6" t="s">
        <v>1274</v>
      </c>
      <c r="B164" s="7" t="s">
        <v>1275</v>
      </c>
      <c r="C164" s="5">
        <v>108.997677</v>
      </c>
      <c r="D164" s="5">
        <v>13.622525</v>
      </c>
      <c r="E164" s="5">
        <v>0.1053</v>
      </c>
    </row>
    <row r="165" spans="1:5">
      <c r="A165" s="6" t="s">
        <v>1276</v>
      </c>
      <c r="B165" s="7" t="s">
        <v>1277</v>
      </c>
      <c r="C165" s="5">
        <v>108.78189999999999</v>
      </c>
      <c r="D165" s="5">
        <v>14.140663999999999</v>
      </c>
      <c r="E165" s="5">
        <v>9.8500000000000004E-2</v>
      </c>
    </row>
    <row r="166" spans="1:5">
      <c r="A166" s="4" t="s">
        <v>1278</v>
      </c>
      <c r="B166" s="7"/>
      <c r="C166" s="5"/>
      <c r="D166" s="5"/>
      <c r="E166" s="5"/>
    </row>
    <row r="167" spans="1:5">
      <c r="A167" s="6" t="s">
        <v>1279</v>
      </c>
      <c r="B167" s="7" t="s">
        <v>1280</v>
      </c>
      <c r="C167" s="5">
        <v>106.900769</v>
      </c>
      <c r="D167" s="5">
        <v>11.539561000000001</v>
      </c>
      <c r="E167" s="5">
        <v>6.7799999999999999E-2</v>
      </c>
    </row>
    <row r="168" spans="1:5">
      <c r="A168" s="6" t="s">
        <v>1281</v>
      </c>
      <c r="B168" s="7" t="s">
        <v>1282</v>
      </c>
      <c r="C168" s="5">
        <v>106.607274</v>
      </c>
      <c r="D168" s="5">
        <v>11.651431000000001</v>
      </c>
      <c r="E168" s="5">
        <v>7.17E-2</v>
      </c>
    </row>
    <row r="169" spans="1:5">
      <c r="A169" s="6" t="s">
        <v>1283</v>
      </c>
      <c r="B169" s="7" t="s">
        <v>1284</v>
      </c>
      <c r="C169" s="5">
        <v>107.24762699999999</v>
      </c>
      <c r="D169" s="5">
        <v>11.813072999999999</v>
      </c>
      <c r="E169" s="5">
        <v>3.7900000000000003E-2</v>
      </c>
    </row>
    <row r="170" spans="1:5">
      <c r="A170" s="6" t="s">
        <v>1285</v>
      </c>
      <c r="B170" s="7" t="s">
        <v>1286</v>
      </c>
      <c r="C170" s="5">
        <v>106.811296</v>
      </c>
      <c r="D170" s="5">
        <v>12.01511</v>
      </c>
      <c r="E170" s="5">
        <v>2.0199999999999999E-2</v>
      </c>
    </row>
    <row r="171" spans="1:5">
      <c r="A171" s="6" t="s">
        <v>1287</v>
      </c>
      <c r="B171" s="7" t="s">
        <v>1288</v>
      </c>
      <c r="C171" s="5">
        <v>106.615837</v>
      </c>
      <c r="D171" s="5">
        <v>11.416979</v>
      </c>
      <c r="E171" s="5">
        <v>5.67E-2</v>
      </c>
    </row>
    <row r="172" spans="1:5">
      <c r="A172" s="6" t="s">
        <v>1289</v>
      </c>
      <c r="B172" s="7" t="s">
        <v>1290</v>
      </c>
      <c r="C172" s="5">
        <v>106.86095400000001</v>
      </c>
      <c r="D172" s="5">
        <v>11.464935000000001</v>
      </c>
      <c r="E172" s="5">
        <v>7.4200000000000002E-2</v>
      </c>
    </row>
    <row r="173" spans="1:5">
      <c r="A173" s="6" t="s">
        <v>1291</v>
      </c>
      <c r="B173" s="7" t="s">
        <v>1286</v>
      </c>
      <c r="C173" s="5">
        <v>106.58972</v>
      </c>
      <c r="D173" s="5">
        <v>11.845727</v>
      </c>
      <c r="E173" s="5">
        <v>8.0600000000000005E-2</v>
      </c>
    </row>
    <row r="174" spans="1:5">
      <c r="A174" s="6" t="s">
        <v>1170</v>
      </c>
      <c r="B174" s="7" t="s">
        <v>1292</v>
      </c>
      <c r="C174" s="5">
        <v>107.00058300000001</v>
      </c>
      <c r="D174" s="5">
        <v>11.85819</v>
      </c>
      <c r="E174" s="5">
        <v>1.7899999999999999E-2</v>
      </c>
    </row>
    <row r="175" spans="1:5">
      <c r="A175" s="4" t="s">
        <v>1293</v>
      </c>
      <c r="B175" s="7"/>
      <c r="C175" s="5"/>
      <c r="D175" s="5"/>
      <c r="E175" s="5"/>
    </row>
    <row r="176" spans="1:5">
      <c r="A176" s="6" t="s">
        <v>1294</v>
      </c>
      <c r="B176" s="7" t="s">
        <v>1295</v>
      </c>
      <c r="C176" s="5">
        <v>108.102189</v>
      </c>
      <c r="D176" s="5">
        <v>10.923384</v>
      </c>
      <c r="E176" s="5">
        <v>2.46E-2</v>
      </c>
    </row>
    <row r="177" spans="1:5">
      <c r="A177" s="6" t="s">
        <v>1296</v>
      </c>
      <c r="B177" s="7" t="s">
        <v>1297</v>
      </c>
      <c r="C177" s="5">
        <v>108.503725</v>
      </c>
      <c r="D177" s="5">
        <v>11.221553</v>
      </c>
      <c r="E177" s="5">
        <v>2.2200000000000001E-2</v>
      </c>
    </row>
    <row r="178" spans="1:5">
      <c r="A178" s="6" t="s">
        <v>1298</v>
      </c>
      <c r="B178" s="7" t="s">
        <v>1299</v>
      </c>
      <c r="C178" s="5">
        <v>107.565896</v>
      </c>
      <c r="D178" s="5">
        <v>11.189097</v>
      </c>
      <c r="E178" s="5">
        <v>2.5100000000000001E-2</v>
      </c>
    </row>
    <row r="179" spans="1:5">
      <c r="A179" s="6" t="s">
        <v>1300</v>
      </c>
      <c r="B179" s="7" t="s">
        <v>1301</v>
      </c>
      <c r="C179" s="5">
        <v>107.756924</v>
      </c>
      <c r="D179" s="5">
        <v>10.686894000000001</v>
      </c>
      <c r="E179" s="5">
        <v>5.57E-2</v>
      </c>
    </row>
    <row r="180" spans="1:5">
      <c r="A180" s="6" t="s">
        <v>1302</v>
      </c>
      <c r="B180" s="7" t="s">
        <v>1303</v>
      </c>
      <c r="C180" s="5">
        <v>108.13018599999999</v>
      </c>
      <c r="D180" s="5">
        <v>11.070423</v>
      </c>
      <c r="E180" s="5">
        <v>2.1999999999999999E-2</v>
      </c>
    </row>
    <row r="181" spans="1:5">
      <c r="A181" s="6" t="s">
        <v>1304</v>
      </c>
      <c r="B181" s="7" t="s">
        <v>1305</v>
      </c>
      <c r="C181" s="5">
        <v>107.877197</v>
      </c>
      <c r="D181" s="5">
        <v>10.847443</v>
      </c>
      <c r="E181" s="5">
        <v>3.0200000000000001E-2</v>
      </c>
    </row>
    <row r="182" spans="1:5">
      <c r="A182" s="6" t="s">
        <v>1306</v>
      </c>
      <c r="B182" s="7" t="s">
        <v>1307</v>
      </c>
      <c r="C182" s="5">
        <v>108.937697</v>
      </c>
      <c r="D182" s="5">
        <v>10.542135999999999</v>
      </c>
      <c r="E182" s="5">
        <v>5.3999999999999999E-2</v>
      </c>
    </row>
    <row r="183" spans="1:5">
      <c r="A183" s="6" t="s">
        <v>1308</v>
      </c>
      <c r="B183" s="7" t="s">
        <v>1309</v>
      </c>
      <c r="C183" s="5">
        <v>107.680291</v>
      </c>
      <c r="D183" s="5">
        <v>11.085559</v>
      </c>
      <c r="E183" s="5">
        <v>4.2200000000000001E-2</v>
      </c>
    </row>
    <row r="184" spans="1:5">
      <c r="A184" s="6" t="s">
        <v>1310</v>
      </c>
      <c r="B184" s="7" t="s">
        <v>1311</v>
      </c>
      <c r="C184" s="5">
        <v>108.733351</v>
      </c>
      <c r="D184" s="5">
        <v>11.228536</v>
      </c>
      <c r="E184" s="5">
        <v>3.73E-2</v>
      </c>
    </row>
    <row r="185" spans="1:5">
      <c r="A185" s="4" t="s">
        <v>1312</v>
      </c>
      <c r="B185" s="7"/>
      <c r="C185" s="5"/>
      <c r="D185" s="5"/>
      <c r="E185" s="5"/>
    </row>
    <row r="186" spans="1:5">
      <c r="A186" s="6" t="s">
        <v>1313</v>
      </c>
      <c r="B186" s="7" t="s">
        <v>1314</v>
      </c>
      <c r="C186" s="5">
        <v>105.150215</v>
      </c>
      <c r="D186" s="5">
        <v>9.1759070000000005</v>
      </c>
      <c r="E186" s="5">
        <v>1.1299999999999999E-2</v>
      </c>
    </row>
    <row r="187" spans="1:5">
      <c r="A187" s="6" t="s">
        <v>1315</v>
      </c>
      <c r="B187" s="7" t="s">
        <v>1316</v>
      </c>
      <c r="C187" s="5">
        <v>105.013159</v>
      </c>
      <c r="D187" s="5">
        <v>8.9383040000000005</v>
      </c>
      <c r="E187" s="5">
        <v>1.54E-2</v>
      </c>
    </row>
    <row r="188" spans="1:5">
      <c r="A188" s="6" t="s">
        <v>1317</v>
      </c>
      <c r="B188" s="7" t="s">
        <v>1318</v>
      </c>
      <c r="C188" s="5">
        <v>105.19603600000001</v>
      </c>
      <c r="D188" s="5">
        <v>8.9906590000000008</v>
      </c>
      <c r="E188" s="5">
        <v>1.9099999999999999E-2</v>
      </c>
    </row>
    <row r="189" spans="1:5">
      <c r="A189" s="6" t="s">
        <v>1319</v>
      </c>
      <c r="B189" s="7" t="s">
        <v>1320</v>
      </c>
      <c r="C189" s="5">
        <v>104.993246</v>
      </c>
      <c r="D189" s="5">
        <v>8.76098</v>
      </c>
      <c r="E189" s="5">
        <v>2.5600000000000001E-2</v>
      </c>
    </row>
    <row r="190" spans="1:5">
      <c r="A190" s="6" t="s">
        <v>1321</v>
      </c>
      <c r="B190" s="7" t="s">
        <v>1318</v>
      </c>
      <c r="C190" s="5">
        <v>104.757384</v>
      </c>
      <c r="D190" s="5">
        <v>8.6011880000000005</v>
      </c>
      <c r="E190" s="5">
        <v>1.3299999999999999E-2</v>
      </c>
    </row>
    <row r="191" spans="1:5">
      <c r="A191" s="6" t="s">
        <v>1135</v>
      </c>
      <c r="B191" s="7" t="s">
        <v>1322</v>
      </c>
      <c r="C191" s="5">
        <v>104.846986</v>
      </c>
      <c r="D191" s="5">
        <v>8.8714449999999996</v>
      </c>
      <c r="E191" s="5">
        <v>1.3100000000000001E-2</v>
      </c>
    </row>
    <row r="192" spans="1:5">
      <c r="A192" s="6" t="s">
        <v>1323</v>
      </c>
      <c r="B192" s="7" t="s">
        <v>1324</v>
      </c>
      <c r="C192" s="5">
        <v>105.094641</v>
      </c>
      <c r="D192" s="5">
        <v>9.3517279999999996</v>
      </c>
      <c r="E192" s="5">
        <v>8.3999999999999995E-3</v>
      </c>
    </row>
    <row r="193" spans="1:5">
      <c r="A193" s="6" t="s">
        <v>1325</v>
      </c>
      <c r="B193" s="7" t="s">
        <v>1326</v>
      </c>
      <c r="C193" s="5">
        <v>104.977396</v>
      </c>
      <c r="D193" s="5">
        <v>9.0789209999999994</v>
      </c>
      <c r="E193" s="5">
        <v>1.0800000000000001E-2</v>
      </c>
    </row>
    <row r="194" spans="1:5">
      <c r="A194" s="6" t="s">
        <v>1327</v>
      </c>
      <c r="B194" s="7" t="s">
        <v>1328</v>
      </c>
      <c r="C194" s="5">
        <v>104.969472</v>
      </c>
      <c r="D194" s="5">
        <v>9.410501</v>
      </c>
      <c r="E194" s="5">
        <v>6.7999999999999996E-3</v>
      </c>
    </row>
    <row r="195" spans="1:5">
      <c r="A195" s="4" t="s">
        <v>1329</v>
      </c>
      <c r="B195" s="7"/>
      <c r="C195" s="5"/>
      <c r="D195" s="5"/>
      <c r="E195" s="5"/>
    </row>
    <row r="196" spans="1:5">
      <c r="A196" s="6" t="s">
        <v>1330</v>
      </c>
      <c r="B196" s="7" t="s">
        <v>1331</v>
      </c>
      <c r="C196" s="5">
        <v>106.2606049</v>
      </c>
      <c r="D196" s="5">
        <v>22.666537259999998</v>
      </c>
      <c r="E196" s="5">
        <v>8.14E-2</v>
      </c>
    </row>
    <row r="197" spans="1:5">
      <c r="A197" s="6" t="s">
        <v>1332</v>
      </c>
      <c r="B197" s="7" t="s">
        <v>1333</v>
      </c>
      <c r="C197" s="5">
        <v>105.49186520000001</v>
      </c>
      <c r="D197" s="5">
        <v>22.832250569999999</v>
      </c>
      <c r="E197" s="5">
        <v>4.6600000000000003E-2</v>
      </c>
    </row>
    <row r="198" spans="1:5">
      <c r="A198" s="6" t="s">
        <v>1334</v>
      </c>
      <c r="B198" s="7" t="s">
        <v>1335</v>
      </c>
      <c r="C198" s="5">
        <v>105.67923260000001</v>
      </c>
      <c r="D198" s="5">
        <v>22.949914769999999</v>
      </c>
      <c r="E198" s="5">
        <v>3.8399999999999997E-2</v>
      </c>
    </row>
    <row r="199" spans="1:5">
      <c r="A199" s="6" t="s">
        <v>1336</v>
      </c>
      <c r="B199" s="7" t="s">
        <v>1337</v>
      </c>
      <c r="C199" s="5">
        <v>106.077602</v>
      </c>
      <c r="D199" s="5">
        <v>22.900957999999999</v>
      </c>
      <c r="E199" s="5">
        <v>6.3500000000000001E-2</v>
      </c>
    </row>
    <row r="200" spans="1:5">
      <c r="A200" s="6" t="s">
        <v>1338</v>
      </c>
      <c r="B200" s="7" t="s">
        <v>1339</v>
      </c>
      <c r="C200" s="5">
        <v>106.679902</v>
      </c>
      <c r="D200" s="5">
        <v>22.695654999999999</v>
      </c>
      <c r="E200" s="5">
        <v>1.55E-2</v>
      </c>
    </row>
    <row r="201" spans="1:5">
      <c r="A201" s="6" t="s">
        <v>1340</v>
      </c>
      <c r="B201" s="7" t="s">
        <v>1341</v>
      </c>
      <c r="C201" s="5">
        <v>106.146356</v>
      </c>
      <c r="D201" s="5">
        <v>22.742542</v>
      </c>
      <c r="E201" s="5">
        <v>7.6499999999999999E-2</v>
      </c>
    </row>
    <row r="202" spans="1:5">
      <c r="A202" s="6" t="s">
        <v>1342</v>
      </c>
      <c r="B202" s="7" t="s">
        <v>1343</v>
      </c>
      <c r="C202" s="5">
        <v>105.9627438</v>
      </c>
      <c r="D202" s="5">
        <v>22.65140349</v>
      </c>
      <c r="E202" s="5">
        <v>3.15E-2</v>
      </c>
    </row>
    <row r="203" spans="1:5">
      <c r="A203" s="6" t="s">
        <v>1344</v>
      </c>
      <c r="B203" s="7" t="s">
        <v>1345</v>
      </c>
      <c r="C203" s="5">
        <v>106.56434299999999</v>
      </c>
      <c r="D203" s="5">
        <v>22.498114000000001</v>
      </c>
      <c r="E203" s="5">
        <v>3.6999999999999998E-2</v>
      </c>
    </row>
    <row r="204" spans="1:5">
      <c r="A204" s="6" t="s">
        <v>1346</v>
      </c>
      <c r="B204" s="7" t="s">
        <v>1347</v>
      </c>
      <c r="C204" s="5">
        <v>106.4410027</v>
      </c>
      <c r="D204" s="5">
        <v>22.696993620000001</v>
      </c>
      <c r="E204" s="5">
        <v>3.8800000000000001E-2</v>
      </c>
    </row>
    <row r="205" spans="1:5">
      <c r="A205" s="6" t="s">
        <v>1348</v>
      </c>
      <c r="B205" s="7" t="s">
        <v>1349</v>
      </c>
      <c r="C205" s="5">
        <v>106.4330078</v>
      </c>
      <c r="D205" s="5">
        <v>22.428560430000001</v>
      </c>
      <c r="E205" s="5">
        <v>7.85E-2</v>
      </c>
    </row>
    <row r="206" spans="1:5">
      <c r="A206" s="6" t="s">
        <v>1350</v>
      </c>
      <c r="B206" s="7" t="s">
        <v>1351</v>
      </c>
      <c r="C206" s="5">
        <v>105.98171000000001</v>
      </c>
      <c r="D206" s="5">
        <v>22.785336269999998</v>
      </c>
      <c r="E206" s="5">
        <v>4.7300000000000002E-2</v>
      </c>
    </row>
    <row r="207" spans="1:5">
      <c r="A207" s="6" t="s">
        <v>1352</v>
      </c>
      <c r="B207" s="7" t="s">
        <v>1353</v>
      </c>
      <c r="C207" s="5">
        <v>106.32251410000001</v>
      </c>
      <c r="D207" s="5">
        <v>22.82771052</v>
      </c>
      <c r="E207" s="5">
        <v>3.6200000000000003E-2</v>
      </c>
    </row>
    <row r="208" spans="1:5">
      <c r="A208" s="6" t="s">
        <v>1354</v>
      </c>
      <c r="B208" s="7" t="s">
        <v>1355</v>
      </c>
      <c r="C208" s="5">
        <v>106.5221816</v>
      </c>
      <c r="D208" s="5">
        <v>22.834142279999998</v>
      </c>
      <c r="E208" s="5">
        <v>1.8100000000000002E-2</v>
      </c>
    </row>
    <row r="209" spans="1:5">
      <c r="A209" s="4" t="s">
        <v>1356</v>
      </c>
      <c r="B209" s="7"/>
      <c r="C209" s="5"/>
      <c r="D209" s="5"/>
      <c r="E209" s="5"/>
    </row>
    <row r="210" spans="1:5">
      <c r="A210" s="6" t="s">
        <v>1357</v>
      </c>
      <c r="B210" s="7" t="s">
        <v>1358</v>
      </c>
      <c r="C210" s="5">
        <v>108.04272</v>
      </c>
      <c r="D210" s="5">
        <v>12.673605</v>
      </c>
      <c r="E210" s="5">
        <v>1.2699999999999999E-2</v>
      </c>
    </row>
    <row r="211" spans="1:5">
      <c r="A211" s="6" t="s">
        <v>1359</v>
      </c>
      <c r="B211" s="7" t="s">
        <v>1360</v>
      </c>
      <c r="C211" s="5">
        <v>107.895426</v>
      </c>
      <c r="D211" s="5">
        <v>12.811223999999999</v>
      </c>
      <c r="E211" s="5">
        <v>8.3999999999999995E-3</v>
      </c>
    </row>
    <row r="212" spans="1:5">
      <c r="A212" s="6" t="s">
        <v>1361</v>
      </c>
      <c r="B212" s="7" t="s">
        <v>1362</v>
      </c>
      <c r="C212" s="5">
        <v>108.077674</v>
      </c>
      <c r="D212" s="5">
        <v>12.817458999999999</v>
      </c>
      <c r="E212" s="5">
        <v>1.01E-2</v>
      </c>
    </row>
    <row r="213" spans="1:5">
      <c r="A213" s="6" t="s">
        <v>1363</v>
      </c>
      <c r="B213" s="7" t="s">
        <v>1364</v>
      </c>
      <c r="C213" s="5">
        <v>108.207807</v>
      </c>
      <c r="D213" s="5">
        <v>13.207851</v>
      </c>
      <c r="E213" s="5">
        <v>1.46E-2</v>
      </c>
    </row>
    <row r="214" spans="1:5">
      <c r="A214" s="6" t="s">
        <v>1365</v>
      </c>
      <c r="B214" s="7" t="s">
        <v>1366</v>
      </c>
      <c r="C214" s="5">
        <v>108.452763</v>
      </c>
      <c r="D214" s="5">
        <v>12.816827</v>
      </c>
      <c r="E214" s="5">
        <v>1.89E-2</v>
      </c>
    </row>
    <row r="215" spans="1:5">
      <c r="A215" s="6" t="s">
        <v>1367</v>
      </c>
      <c r="B215" s="7" t="s">
        <v>1368</v>
      </c>
      <c r="C215" s="5">
        <v>107.88525799999999</v>
      </c>
      <c r="D215" s="5">
        <v>13.075303</v>
      </c>
      <c r="E215" s="5">
        <v>7.4999999999999997E-3</v>
      </c>
    </row>
    <row r="216" spans="1:5">
      <c r="A216" s="6" t="s">
        <v>1369</v>
      </c>
      <c r="B216" s="7" t="s">
        <v>1370</v>
      </c>
      <c r="C216" s="5">
        <v>108.032173</v>
      </c>
      <c r="D216" s="5">
        <v>12.485398</v>
      </c>
      <c r="E216" s="5">
        <v>2.1499999999999998E-2</v>
      </c>
    </row>
    <row r="217" spans="1:5">
      <c r="A217" s="6" t="s">
        <v>1371</v>
      </c>
      <c r="B217" s="7" t="s">
        <v>1372</v>
      </c>
      <c r="C217" s="5">
        <v>108.340386</v>
      </c>
      <c r="D217" s="5">
        <v>12.511934</v>
      </c>
      <c r="E217" s="5">
        <v>4.5499999999999999E-2</v>
      </c>
    </row>
    <row r="218" spans="1:5">
      <c r="A218" s="6" t="s">
        <v>1373</v>
      </c>
      <c r="B218" s="7" t="s">
        <v>1374</v>
      </c>
      <c r="C218" s="5">
        <v>108.264932</v>
      </c>
      <c r="D218" s="5">
        <v>12.911638</v>
      </c>
      <c r="E218" s="5">
        <v>1.14E-2</v>
      </c>
    </row>
    <row r="219" spans="1:5">
      <c r="A219" s="6" t="s">
        <v>1375</v>
      </c>
      <c r="B219" s="7" t="s">
        <v>1376</v>
      </c>
      <c r="C219" s="5">
        <v>108.351355</v>
      </c>
      <c r="D219" s="5">
        <v>12.953415</v>
      </c>
      <c r="E219" s="5">
        <v>1.29E-2</v>
      </c>
    </row>
    <row r="220" spans="1:5">
      <c r="A220" s="6" t="s">
        <v>1377</v>
      </c>
      <c r="B220" s="7" t="s">
        <v>1378</v>
      </c>
      <c r="C220" s="5">
        <v>108.308347</v>
      </c>
      <c r="D220" s="5">
        <v>12.711197</v>
      </c>
      <c r="E220" s="5">
        <v>1.8800000000000001E-2</v>
      </c>
    </row>
    <row r="221" spans="1:5">
      <c r="A221" s="6" t="s">
        <v>1379</v>
      </c>
      <c r="B221" s="7" t="s">
        <v>1380</v>
      </c>
      <c r="C221" s="5">
        <v>108.17101700000001</v>
      </c>
      <c r="D221" s="5">
        <v>12.407708</v>
      </c>
      <c r="E221" s="5">
        <v>4.4999999999999998E-2</v>
      </c>
    </row>
    <row r="222" spans="1:5">
      <c r="A222" s="6" t="s">
        <v>1381</v>
      </c>
      <c r="B222" s="7" t="s">
        <v>1382</v>
      </c>
      <c r="C222" s="5">
        <v>108.743399</v>
      </c>
      <c r="D222" s="5">
        <v>12.749497</v>
      </c>
      <c r="E222" s="5">
        <v>5.67E-2</v>
      </c>
    </row>
    <row r="223" spans="1:5">
      <c r="A223" s="4" t="s">
        <v>1383</v>
      </c>
      <c r="B223" s="7"/>
      <c r="C223" s="5"/>
      <c r="D223" s="5"/>
      <c r="E223" s="5"/>
    </row>
    <row r="224" spans="1:5">
      <c r="A224" s="6" t="s">
        <v>1384</v>
      </c>
      <c r="B224" s="7" t="s">
        <v>1385</v>
      </c>
      <c r="C224" s="5">
        <v>107.893017</v>
      </c>
      <c r="D224" s="5">
        <v>12.588209000000001</v>
      </c>
      <c r="E224" s="5">
        <v>1.23E-2</v>
      </c>
    </row>
    <row r="225" spans="1:5">
      <c r="A225" s="6" t="s">
        <v>1386</v>
      </c>
      <c r="B225" s="7" t="s">
        <v>1387</v>
      </c>
      <c r="C225" s="5">
        <v>107.61952599999999</v>
      </c>
      <c r="D225" s="5">
        <v>12.449204</v>
      </c>
      <c r="E225" s="5">
        <v>1.0999999999999999E-2</v>
      </c>
    </row>
    <row r="226" spans="1:5">
      <c r="A226" s="6" t="s">
        <v>1388</v>
      </c>
      <c r="B226" s="7" t="s">
        <v>1389</v>
      </c>
      <c r="C226" s="5">
        <v>107.688063</v>
      </c>
      <c r="D226" s="5">
        <v>12.003145999999999</v>
      </c>
      <c r="E226" s="5">
        <v>5.8400000000000001E-2</v>
      </c>
    </row>
    <row r="227" spans="1:5">
      <c r="A227" s="6" t="s">
        <v>1390</v>
      </c>
      <c r="B227" s="7" t="s">
        <v>1391</v>
      </c>
      <c r="C227" s="5">
        <v>107.50933000000001</v>
      </c>
      <c r="D227" s="5">
        <v>11.99752</v>
      </c>
      <c r="E227" s="5">
        <v>3.39E-2</v>
      </c>
    </row>
    <row r="228" spans="1:5">
      <c r="A228" s="6" t="s">
        <v>1392</v>
      </c>
      <c r="B228" s="7" t="s">
        <v>1393</v>
      </c>
      <c r="C228" s="5">
        <v>107.60272500000001</v>
      </c>
      <c r="D228" s="5">
        <v>12.269189000000001</v>
      </c>
      <c r="E228" s="5">
        <v>1.6400000000000001E-2</v>
      </c>
    </row>
    <row r="229" spans="1:5">
      <c r="A229" s="6" t="s">
        <v>1394</v>
      </c>
      <c r="B229" s="7" t="s">
        <v>1395</v>
      </c>
      <c r="C229" s="5">
        <v>107.878034</v>
      </c>
      <c r="D229" s="5">
        <v>12.454466</v>
      </c>
      <c r="E229" s="5">
        <v>1.72E-2</v>
      </c>
    </row>
    <row r="230" spans="1:5">
      <c r="A230" s="4" t="s">
        <v>1396</v>
      </c>
      <c r="B230" s="7"/>
      <c r="C230" s="5"/>
      <c r="D230" s="5"/>
      <c r="E230" s="5"/>
    </row>
    <row r="231" spans="1:5">
      <c r="A231" s="6" t="s">
        <v>1397</v>
      </c>
      <c r="B231" s="7" t="s">
        <v>1398</v>
      </c>
      <c r="C231" s="5">
        <v>103.0326152</v>
      </c>
      <c r="D231" s="5">
        <v>21.40610508</v>
      </c>
      <c r="E231" s="5">
        <v>0.12809999999999999</v>
      </c>
    </row>
    <row r="232" spans="1:5">
      <c r="A232" s="6" t="s">
        <v>1399</v>
      </c>
      <c r="B232" s="7" t="s">
        <v>1400</v>
      </c>
      <c r="C232" s="5">
        <v>103.148444</v>
      </c>
      <c r="D232" s="5">
        <v>22.034188</v>
      </c>
      <c r="E232" s="5">
        <v>0.14860000000000001</v>
      </c>
    </row>
    <row r="233" spans="1:5">
      <c r="A233" s="6" t="s">
        <v>1401</v>
      </c>
      <c r="B233" s="7" t="s">
        <v>1402</v>
      </c>
      <c r="C233" s="5">
        <v>103.008835</v>
      </c>
      <c r="D233" s="5">
        <v>21.364106</v>
      </c>
      <c r="E233" s="5">
        <v>0.12809999999999999</v>
      </c>
    </row>
    <row r="234" spans="1:5">
      <c r="A234" s="6" t="s">
        <v>1403</v>
      </c>
      <c r="B234" s="7" t="s">
        <v>1404</v>
      </c>
      <c r="C234" s="5">
        <v>103.2482722</v>
      </c>
      <c r="D234" s="5">
        <v>21.255300179999999</v>
      </c>
      <c r="E234" s="5">
        <v>0.1183</v>
      </c>
    </row>
    <row r="235" spans="1:5">
      <c r="A235" s="6" t="s">
        <v>1405</v>
      </c>
      <c r="B235" s="7" t="s">
        <v>1406</v>
      </c>
      <c r="C235" s="5">
        <v>103.091263</v>
      </c>
      <c r="D235" s="5">
        <v>21.758804000000001</v>
      </c>
      <c r="E235" s="5">
        <v>0.15160000000000001</v>
      </c>
    </row>
    <row r="236" spans="1:5">
      <c r="A236" s="6" t="s">
        <v>1407</v>
      </c>
      <c r="B236" s="7" t="s">
        <v>1404</v>
      </c>
      <c r="C236" s="5">
        <v>102.500648</v>
      </c>
      <c r="D236" s="5">
        <v>22.158747000000002</v>
      </c>
      <c r="E236" s="5">
        <v>0.11409999999999999</v>
      </c>
    </row>
    <row r="237" spans="1:5">
      <c r="A237" s="6" t="s">
        <v>1408</v>
      </c>
      <c r="B237" s="7" t="s">
        <v>1409</v>
      </c>
      <c r="C237" s="5">
        <v>103.33293620000001</v>
      </c>
      <c r="D237" s="5">
        <v>21.855887280000001</v>
      </c>
      <c r="E237" s="5">
        <v>0.1404</v>
      </c>
    </row>
    <row r="238" spans="1:5">
      <c r="A238" s="6" t="s">
        <v>1410</v>
      </c>
      <c r="B238" s="7" t="s">
        <v>1411</v>
      </c>
      <c r="C238" s="5">
        <v>103.4204699</v>
      </c>
      <c r="D238" s="5">
        <v>21.593645460000001</v>
      </c>
      <c r="E238" s="5">
        <v>0.1124</v>
      </c>
    </row>
    <row r="239" spans="1:5">
      <c r="A239" s="4" t="s">
        <v>1412</v>
      </c>
      <c r="B239" s="7"/>
      <c r="C239" s="5"/>
      <c r="D239" s="5"/>
      <c r="E239" s="5"/>
    </row>
    <row r="240" spans="1:5">
      <c r="A240" s="6" t="s">
        <v>1413</v>
      </c>
      <c r="B240" s="7" t="s">
        <v>1414</v>
      </c>
      <c r="C240" s="5">
        <v>106.817189</v>
      </c>
      <c r="D240" s="5">
        <v>10.946678</v>
      </c>
      <c r="E240" s="5">
        <v>4.5400000000000003E-2</v>
      </c>
    </row>
    <row r="241" spans="1:5">
      <c r="A241" s="6" t="s">
        <v>1415</v>
      </c>
      <c r="B241" s="7" t="s">
        <v>1416</v>
      </c>
      <c r="C241" s="5">
        <v>107.246701</v>
      </c>
      <c r="D241" s="5">
        <v>10.933624999999999</v>
      </c>
      <c r="E241" s="5">
        <v>3.0099999999999998E-2</v>
      </c>
    </row>
    <row r="242" spans="1:5">
      <c r="A242" s="6" t="s">
        <v>1417</v>
      </c>
      <c r="B242" s="7" t="s">
        <v>1418</v>
      </c>
      <c r="C242" s="5">
        <v>107.231449</v>
      </c>
      <c r="D242" s="5">
        <v>10.824899</v>
      </c>
      <c r="E242" s="5">
        <v>2.07E-2</v>
      </c>
    </row>
    <row r="243" spans="1:5">
      <c r="A243" s="6" t="s">
        <v>1419</v>
      </c>
      <c r="B243" s="7" t="s">
        <v>1420</v>
      </c>
      <c r="C243" s="5">
        <v>107.351449</v>
      </c>
      <c r="D243" s="5">
        <v>11.197483</v>
      </c>
      <c r="E243" s="5">
        <v>4.41E-2</v>
      </c>
    </row>
    <row r="244" spans="1:5">
      <c r="A244" s="6" t="s">
        <v>1421</v>
      </c>
      <c r="B244" s="7" t="s">
        <v>1422</v>
      </c>
      <c r="C244" s="5">
        <v>106.949985</v>
      </c>
      <c r="D244" s="5">
        <v>10.779911999999999</v>
      </c>
      <c r="E244" s="5">
        <v>3.7400000000000003E-2</v>
      </c>
    </row>
    <row r="245" spans="1:5">
      <c r="A245" s="6" t="s">
        <v>1423</v>
      </c>
      <c r="B245" s="7" t="s">
        <v>1424</v>
      </c>
      <c r="C245" s="5">
        <v>106.92814199999999</v>
      </c>
      <c r="D245" s="5">
        <v>10.736255</v>
      </c>
      <c r="E245" s="5">
        <v>4.7199999999999999E-2</v>
      </c>
    </row>
    <row r="246" spans="1:5">
      <c r="A246" s="6" t="s">
        <v>1425</v>
      </c>
      <c r="B246" s="7" t="s">
        <v>1426</v>
      </c>
      <c r="C246" s="5">
        <v>107.435226</v>
      </c>
      <c r="D246" s="5">
        <v>11.270965</v>
      </c>
      <c r="E246" s="5">
        <v>2.3599999999999999E-2</v>
      </c>
    </row>
    <row r="247" spans="1:5">
      <c r="A247" s="6" t="s">
        <v>1427</v>
      </c>
      <c r="B247" s="7" t="s">
        <v>1420</v>
      </c>
      <c r="C247" s="5">
        <v>107.16795</v>
      </c>
      <c r="D247" s="5">
        <v>11.060466999999999</v>
      </c>
      <c r="E247" s="5">
        <v>3.8300000000000001E-2</v>
      </c>
    </row>
    <row r="248" spans="1:5">
      <c r="A248" s="6" t="s">
        <v>1428</v>
      </c>
      <c r="B248" s="7" t="s">
        <v>1418</v>
      </c>
      <c r="C248" s="5">
        <v>107.003624</v>
      </c>
      <c r="D248" s="5">
        <v>10.955344999999999</v>
      </c>
      <c r="E248" s="5">
        <v>2.1700000000000001E-2</v>
      </c>
    </row>
    <row r="249" spans="1:5">
      <c r="A249" s="6" t="s">
        <v>1429</v>
      </c>
      <c r="B249" s="7" t="s">
        <v>1430</v>
      </c>
      <c r="C249" s="5">
        <v>107.038462</v>
      </c>
      <c r="D249" s="5">
        <v>11.098241</v>
      </c>
      <c r="E249" s="5">
        <v>2.8400000000000002E-2</v>
      </c>
    </row>
    <row r="250" spans="1:5">
      <c r="A250" s="6" t="s">
        <v>1431</v>
      </c>
      <c r="B250" s="7" t="s">
        <v>1432</v>
      </c>
      <c r="C250" s="5">
        <v>107.403706</v>
      </c>
      <c r="D250" s="5">
        <v>10.927688</v>
      </c>
      <c r="E250" s="5">
        <v>5.0900000000000001E-2</v>
      </c>
    </row>
    <row r="251" spans="1:5">
      <c r="A251" s="4" t="s">
        <v>1433</v>
      </c>
      <c r="B251" s="7"/>
      <c r="C251" s="5"/>
      <c r="D251" s="5"/>
      <c r="E251" s="5"/>
    </row>
    <row r="252" spans="1:5">
      <c r="A252" s="6" t="s">
        <v>1434</v>
      </c>
      <c r="B252" s="7" t="s">
        <v>1435</v>
      </c>
      <c r="C252" s="5">
        <v>105.63324299999999</v>
      </c>
      <c r="D252" s="5">
        <v>10.455978999999999</v>
      </c>
      <c r="E252" s="5">
        <v>3.6600000000000001E-2</v>
      </c>
    </row>
    <row r="253" spans="1:5">
      <c r="A253" s="6" t="s">
        <v>1436</v>
      </c>
      <c r="B253" s="7" t="s">
        <v>1034</v>
      </c>
      <c r="C253" s="5">
        <v>105.762854</v>
      </c>
      <c r="D253" s="5">
        <v>10.298121</v>
      </c>
      <c r="E253" s="5">
        <v>0.04</v>
      </c>
    </row>
    <row r="254" spans="1:5">
      <c r="A254" s="6" t="s">
        <v>1437</v>
      </c>
      <c r="B254" s="7" t="s">
        <v>1435</v>
      </c>
      <c r="C254" s="5">
        <v>105.70179</v>
      </c>
      <c r="D254" s="5">
        <v>10.442038999999999</v>
      </c>
      <c r="E254" s="5">
        <v>2.9100000000000001E-2</v>
      </c>
    </row>
    <row r="255" spans="1:5">
      <c r="A255" s="6" t="s">
        <v>1131</v>
      </c>
      <c r="B255" s="7" t="s">
        <v>1438</v>
      </c>
      <c r="C255" s="5">
        <v>105.87334799999999</v>
      </c>
      <c r="D255" s="5">
        <v>10.260056000000001</v>
      </c>
      <c r="E255" s="5">
        <v>2.98E-2</v>
      </c>
    </row>
    <row r="256" spans="1:5">
      <c r="A256" s="6" t="s">
        <v>1439</v>
      </c>
      <c r="B256" s="7" t="s">
        <v>1440</v>
      </c>
      <c r="C256" s="5">
        <v>105.34003199999999</v>
      </c>
      <c r="D256" s="5">
        <v>10.811857</v>
      </c>
      <c r="E256" s="5">
        <v>3.2099999999999997E-2</v>
      </c>
    </row>
    <row r="257" spans="1:5">
      <c r="A257" s="6" t="s">
        <v>1441</v>
      </c>
      <c r="B257" s="7" t="s">
        <v>1442</v>
      </c>
      <c r="C257" s="5">
        <v>105.65936600000001</v>
      </c>
      <c r="D257" s="5">
        <v>10.287554999999999</v>
      </c>
      <c r="E257" s="5">
        <v>6.0699999999999997E-2</v>
      </c>
    </row>
    <row r="258" spans="1:5">
      <c r="A258" s="6" t="s">
        <v>1443</v>
      </c>
      <c r="B258" s="7" t="s">
        <v>1444</v>
      </c>
      <c r="C258" s="5">
        <v>105.52284</v>
      </c>
      <c r="D258" s="5">
        <v>10.363814</v>
      </c>
      <c r="E258" s="5">
        <v>7.3400000000000007E-2</v>
      </c>
    </row>
    <row r="259" spans="1:5">
      <c r="A259" s="6" t="s">
        <v>1445</v>
      </c>
      <c r="B259" s="7" t="s">
        <v>1446</v>
      </c>
      <c r="C259" s="5">
        <v>105.560892</v>
      </c>
      <c r="D259" s="5">
        <v>10.674848000000001</v>
      </c>
      <c r="E259" s="5">
        <v>2.2499999999999999E-2</v>
      </c>
    </row>
    <row r="260" spans="1:5">
      <c r="A260" s="6" t="s">
        <v>1447</v>
      </c>
      <c r="B260" s="7" t="s">
        <v>1448</v>
      </c>
      <c r="C260" s="5">
        <v>105.45710099999999</v>
      </c>
      <c r="D260" s="5">
        <v>10.871162999999999</v>
      </c>
      <c r="E260" s="5">
        <v>1.8200000000000001E-2</v>
      </c>
    </row>
    <row r="261" spans="1:5">
      <c r="A261" s="6" t="s">
        <v>1449</v>
      </c>
      <c r="B261" s="7" t="s">
        <v>1450</v>
      </c>
      <c r="C261" s="5">
        <v>105.48620099999999</v>
      </c>
      <c r="D261" s="5">
        <v>10.561593</v>
      </c>
      <c r="E261" s="5">
        <v>4.36E-2</v>
      </c>
    </row>
    <row r="262" spans="1:5">
      <c r="A262" s="6" t="s">
        <v>1451</v>
      </c>
      <c r="B262" s="7" t="s">
        <v>1452</v>
      </c>
      <c r="C262" s="5">
        <v>105.843459</v>
      </c>
      <c r="D262" s="5">
        <v>10.524120999999999</v>
      </c>
      <c r="E262" s="5">
        <v>1.55E-2</v>
      </c>
    </row>
    <row r="263" spans="1:5">
      <c r="A263" s="4" t="s">
        <v>1453</v>
      </c>
      <c r="B263" s="7"/>
      <c r="C263" s="5"/>
      <c r="D263" s="5"/>
      <c r="E263" s="5"/>
    </row>
    <row r="264" spans="1:5">
      <c r="A264" s="6" t="s">
        <v>1454</v>
      </c>
      <c r="B264" s="7" t="s">
        <v>1455</v>
      </c>
      <c r="C264" s="5">
        <v>107.991214</v>
      </c>
      <c r="D264" s="5">
        <v>13.974190999999999</v>
      </c>
      <c r="E264" s="5">
        <v>5.11E-2</v>
      </c>
    </row>
    <row r="265" spans="1:5">
      <c r="A265" s="6" t="s">
        <v>1456</v>
      </c>
      <c r="B265" s="7" t="s">
        <v>1457</v>
      </c>
      <c r="C265" s="5">
        <v>108.66413900000001</v>
      </c>
      <c r="D265" s="5">
        <v>13.95168</v>
      </c>
      <c r="E265" s="5">
        <v>7.7299999999999994E-2</v>
      </c>
    </row>
    <row r="266" spans="1:5">
      <c r="A266" s="6" t="s">
        <v>1458</v>
      </c>
      <c r="B266" s="7" t="s">
        <v>1459</v>
      </c>
      <c r="C266" s="5">
        <v>108.439786</v>
      </c>
      <c r="D266" s="5">
        <v>13.41028</v>
      </c>
      <c r="E266" s="5">
        <v>5.0799999999999998E-2</v>
      </c>
    </row>
    <row r="267" spans="1:5">
      <c r="A267" s="6" t="s">
        <v>1460</v>
      </c>
      <c r="B267" s="7" t="s">
        <v>1461</v>
      </c>
      <c r="C267" s="5">
        <v>107.969942</v>
      </c>
      <c r="D267" s="5">
        <v>14.107336</v>
      </c>
      <c r="E267" s="5">
        <v>5.9400000000000001E-2</v>
      </c>
    </row>
    <row r="268" spans="1:5">
      <c r="A268" s="6" t="s">
        <v>1462</v>
      </c>
      <c r="B268" s="7" t="s">
        <v>1463</v>
      </c>
      <c r="C268" s="5">
        <v>107.889673</v>
      </c>
      <c r="D268" s="5">
        <v>13.759703999999999</v>
      </c>
      <c r="E268" s="5">
        <v>2.1000000000000001E-2</v>
      </c>
    </row>
    <row r="269" spans="1:5">
      <c r="A269" s="6" t="s">
        <v>1464</v>
      </c>
      <c r="B269" s="7" t="s">
        <v>1465</v>
      </c>
      <c r="C269" s="5">
        <v>108.073222</v>
      </c>
      <c r="D269" s="5">
        <v>13.700704999999999</v>
      </c>
      <c r="E269" s="5">
        <v>3.4500000000000003E-2</v>
      </c>
    </row>
    <row r="270" spans="1:5">
      <c r="A270" s="6" t="s">
        <v>1466</v>
      </c>
      <c r="B270" s="7" t="s">
        <v>1467</v>
      </c>
      <c r="C270" s="5">
        <v>108.120462</v>
      </c>
      <c r="D270" s="5">
        <v>13.994536</v>
      </c>
      <c r="E270" s="5">
        <v>5.7700000000000001E-2</v>
      </c>
    </row>
    <row r="271" spans="1:5">
      <c r="A271" s="6" t="s">
        <v>1468</v>
      </c>
      <c r="B271" s="7" t="s">
        <v>1469</v>
      </c>
      <c r="C271" s="5">
        <v>108.67117399999999</v>
      </c>
      <c r="D271" s="5">
        <v>14.082535</v>
      </c>
      <c r="E271" s="5">
        <v>7.3099999999999998E-2</v>
      </c>
    </row>
    <row r="272" spans="1:5">
      <c r="A272" s="6" t="s">
        <v>1470</v>
      </c>
      <c r="B272" s="7" t="s">
        <v>1471</v>
      </c>
      <c r="C272" s="5">
        <v>107.694886</v>
      </c>
      <c r="D272" s="5">
        <v>13.801140999999999</v>
      </c>
      <c r="E272" s="5">
        <v>2.0199999999999999E-2</v>
      </c>
    </row>
    <row r="273" spans="1:5">
      <c r="A273" s="6" t="s">
        <v>1472</v>
      </c>
      <c r="B273" s="7" t="s">
        <v>1473</v>
      </c>
      <c r="C273" s="5">
        <v>107.83609</v>
      </c>
      <c r="D273" s="5">
        <v>13.961232000000001</v>
      </c>
      <c r="E273" s="5">
        <v>2.75E-2</v>
      </c>
    </row>
    <row r="274" spans="1:5">
      <c r="A274" s="6" t="s">
        <v>1474</v>
      </c>
      <c r="B274" s="7" t="s">
        <v>1475</v>
      </c>
      <c r="C274" s="5">
        <v>108.45723099999999</v>
      </c>
      <c r="D274" s="5">
        <v>13.540817000000001</v>
      </c>
      <c r="E274" s="5">
        <v>6.2199999999999998E-2</v>
      </c>
    </row>
    <row r="275" spans="1:5">
      <c r="A275" s="6" t="s">
        <v>1476</v>
      </c>
      <c r="B275" s="7" t="s">
        <v>1477</v>
      </c>
      <c r="C275" s="5">
        <v>108.598412</v>
      </c>
      <c r="D275" s="5">
        <v>14.145268</v>
      </c>
      <c r="E275" s="5">
        <v>6.9699999999999998E-2</v>
      </c>
    </row>
    <row r="276" spans="1:5">
      <c r="A276" s="6" t="s">
        <v>1478</v>
      </c>
      <c r="B276" s="7" t="s">
        <v>1479</v>
      </c>
      <c r="C276" s="5">
        <v>108.521393</v>
      </c>
      <c r="D276" s="5">
        <v>13.801335</v>
      </c>
      <c r="E276" s="5">
        <v>7.17E-2</v>
      </c>
    </row>
    <row r="277" spans="1:5">
      <c r="A277" s="6" t="s">
        <v>1480</v>
      </c>
      <c r="B277" s="7" t="s">
        <v>1481</v>
      </c>
      <c r="C277" s="5">
        <v>108.69584500000001</v>
      </c>
      <c r="D277" s="5">
        <v>13.198394</v>
      </c>
      <c r="E277" s="5">
        <v>6.0400000000000002E-2</v>
      </c>
    </row>
    <row r="278" spans="1:5">
      <c r="A278" s="6" t="s">
        <v>1482</v>
      </c>
      <c r="B278" s="7" t="s">
        <v>1483</v>
      </c>
      <c r="C278" s="5">
        <v>108.25246199999999</v>
      </c>
      <c r="D278" s="5">
        <v>14.042736</v>
      </c>
      <c r="E278" s="5">
        <v>4.0500000000000001E-2</v>
      </c>
    </row>
    <row r="279" spans="1:5">
      <c r="A279" s="4" t="s">
        <v>1484</v>
      </c>
      <c r="B279" s="7"/>
      <c r="C279" s="5"/>
      <c r="D279" s="5"/>
      <c r="E279" s="5"/>
    </row>
    <row r="280" spans="1:5">
      <c r="A280" s="6" t="s">
        <v>1485</v>
      </c>
      <c r="B280" s="7" t="s">
        <v>1176</v>
      </c>
      <c r="C280" s="5">
        <v>104.9837792</v>
      </c>
      <c r="D280" s="5">
        <v>22.83283737</v>
      </c>
      <c r="E280" s="5">
        <v>6.8199999999999997E-2</v>
      </c>
    </row>
    <row r="281" spans="1:5">
      <c r="A281" s="6" t="s">
        <v>1486</v>
      </c>
      <c r="B281" s="7" t="s">
        <v>1487</v>
      </c>
      <c r="C281" s="5">
        <v>105.305308</v>
      </c>
      <c r="D281" s="5">
        <v>22.741219000000001</v>
      </c>
      <c r="E281" s="5">
        <v>3.56E-2</v>
      </c>
    </row>
    <row r="282" spans="1:5">
      <c r="A282" s="6" t="s">
        <v>1488</v>
      </c>
      <c r="B282" s="7" t="s">
        <v>1489</v>
      </c>
      <c r="C282" s="5">
        <v>104.8060469</v>
      </c>
      <c r="D282" s="5">
        <v>22.415003819999999</v>
      </c>
      <c r="E282" s="5">
        <v>3.2000000000000001E-2</v>
      </c>
    </row>
    <row r="283" spans="1:5">
      <c r="A283" s="6" t="s">
        <v>1490</v>
      </c>
      <c r="B283" s="7" t="s">
        <v>1491</v>
      </c>
      <c r="C283" s="5">
        <v>105.356464</v>
      </c>
      <c r="D283" s="5">
        <v>23.280899000000002</v>
      </c>
      <c r="E283" s="5">
        <v>2.2100000000000002E-2</v>
      </c>
    </row>
    <row r="284" spans="1:5">
      <c r="A284" s="6" t="s">
        <v>1492</v>
      </c>
      <c r="B284" s="7" t="s">
        <v>1493</v>
      </c>
      <c r="C284" s="5">
        <v>104.6850984</v>
      </c>
      <c r="D284" s="5">
        <v>22.738829939999999</v>
      </c>
      <c r="E284" s="5">
        <v>1.7600000000000001E-2</v>
      </c>
    </row>
    <row r="285" spans="1:5">
      <c r="A285" s="6" t="s">
        <v>1494</v>
      </c>
      <c r="B285" s="7" t="s">
        <v>1495</v>
      </c>
      <c r="C285" s="5">
        <v>105.4103789</v>
      </c>
      <c r="D285" s="5">
        <v>23.160532230000001</v>
      </c>
      <c r="E285" s="5">
        <v>3.6900000000000002E-2</v>
      </c>
    </row>
    <row r="286" spans="1:5">
      <c r="A286" s="6" t="s">
        <v>1496</v>
      </c>
      <c r="B286" s="7" t="s">
        <v>1497</v>
      </c>
      <c r="C286" s="5">
        <v>104.586634</v>
      </c>
      <c r="D286" s="5">
        <v>22.413311</v>
      </c>
      <c r="E286" s="5">
        <v>5.1999999999999998E-2</v>
      </c>
    </row>
    <row r="287" spans="1:5">
      <c r="A287" s="6" t="s">
        <v>1498</v>
      </c>
      <c r="B287" s="7" t="s">
        <v>1499</v>
      </c>
      <c r="C287" s="5">
        <v>104.98972430000001</v>
      </c>
      <c r="D287" s="5">
        <v>23.066190989999999</v>
      </c>
      <c r="E287" s="5">
        <v>3.8600000000000002E-2</v>
      </c>
    </row>
    <row r="288" spans="1:5">
      <c r="A288" s="6" t="s">
        <v>1500</v>
      </c>
      <c r="B288" s="7" t="s">
        <v>1501</v>
      </c>
      <c r="C288" s="5">
        <v>104.9798844</v>
      </c>
      <c r="D288" s="5">
        <v>22.667221999999999</v>
      </c>
      <c r="E288" s="5">
        <v>3.85E-2</v>
      </c>
    </row>
    <row r="289" spans="1:5">
      <c r="A289" s="6" t="s">
        <v>1502</v>
      </c>
      <c r="B289" s="7" t="s">
        <v>1503</v>
      </c>
      <c r="C289" s="5">
        <v>104.454605</v>
      </c>
      <c r="D289" s="5">
        <v>22.694673999999999</v>
      </c>
      <c r="E289" s="5">
        <v>2.1600000000000001E-2</v>
      </c>
    </row>
    <row r="290" spans="1:5">
      <c r="A290" s="6" t="s">
        <v>1504</v>
      </c>
      <c r="B290" s="7" t="s">
        <v>1505</v>
      </c>
      <c r="C290" s="5">
        <v>105.1463423</v>
      </c>
      <c r="D290" s="5">
        <v>23.11841385</v>
      </c>
      <c r="E290" s="5">
        <v>5.6800000000000003E-2</v>
      </c>
    </row>
    <row r="291" spans="1:5">
      <c r="A291" s="4" t="s">
        <v>1506</v>
      </c>
      <c r="B291" s="7"/>
      <c r="C291" s="5"/>
      <c r="D291" s="5"/>
      <c r="E291" s="5"/>
    </row>
    <row r="292" spans="1:5">
      <c r="A292" s="6" t="s">
        <v>1507</v>
      </c>
      <c r="B292" s="7" t="s">
        <v>1508</v>
      </c>
      <c r="C292" s="5">
        <v>105.915505</v>
      </c>
      <c r="D292" s="5">
        <v>20.544784</v>
      </c>
      <c r="E292" s="5">
        <v>0.11890000000000001</v>
      </c>
    </row>
    <row r="293" spans="1:5">
      <c r="A293" s="6" t="s">
        <v>1509</v>
      </c>
      <c r="B293" s="7" t="s">
        <v>1510</v>
      </c>
      <c r="C293" s="5">
        <v>106.003137</v>
      </c>
      <c r="D293" s="5">
        <v>20.493093999999999</v>
      </c>
      <c r="E293" s="5">
        <v>0.1143</v>
      </c>
    </row>
    <row r="294" spans="1:5">
      <c r="A294" s="6" t="s">
        <v>1511</v>
      </c>
      <c r="B294" s="7" t="s">
        <v>1512</v>
      </c>
      <c r="C294" s="5">
        <v>105.99076599999999</v>
      </c>
      <c r="D294" s="5">
        <v>20.642315</v>
      </c>
      <c r="E294" s="5">
        <v>0.1118</v>
      </c>
    </row>
    <row r="295" spans="1:5">
      <c r="A295" s="6" t="s">
        <v>1513</v>
      </c>
      <c r="B295" s="7" t="s">
        <v>1514</v>
      </c>
      <c r="C295" s="5">
        <v>105.87277899999999</v>
      </c>
      <c r="D295" s="5">
        <v>20.577196000000001</v>
      </c>
      <c r="E295" s="5">
        <v>0.1134</v>
      </c>
    </row>
    <row r="296" spans="1:5">
      <c r="A296" s="6" t="s">
        <v>1515</v>
      </c>
      <c r="B296" s="7" t="s">
        <v>1516</v>
      </c>
      <c r="C296" s="5">
        <v>106.029229</v>
      </c>
      <c r="D296" s="5">
        <v>20.559971999999998</v>
      </c>
      <c r="E296" s="5">
        <v>0.11310000000000001</v>
      </c>
    </row>
    <row r="297" spans="1:5">
      <c r="A297" s="6" t="s">
        <v>1517</v>
      </c>
      <c r="B297" s="7" t="s">
        <v>1518</v>
      </c>
      <c r="C297" s="5">
        <v>105.94905</v>
      </c>
      <c r="D297" s="5">
        <v>20.472581999999999</v>
      </c>
      <c r="E297" s="5">
        <v>0.1149</v>
      </c>
    </row>
    <row r="298" spans="1:5">
      <c r="A298" s="4" t="s">
        <v>1519</v>
      </c>
      <c r="B298" s="7"/>
      <c r="C298" s="5"/>
      <c r="D298" s="5"/>
      <c r="E298" s="5"/>
    </row>
    <row r="299" spans="1:5">
      <c r="A299" s="6" t="s">
        <v>1520</v>
      </c>
      <c r="B299" s="7" t="s">
        <v>1521</v>
      </c>
      <c r="C299" s="5">
        <v>105.778885</v>
      </c>
      <c r="D299" s="5">
        <v>20.971194000000001</v>
      </c>
      <c r="E299" s="5">
        <v>0.11310000000000001</v>
      </c>
    </row>
    <row r="300" spans="1:5">
      <c r="A300" s="6" t="s">
        <v>1522</v>
      </c>
      <c r="B300" s="7" t="s">
        <v>1508</v>
      </c>
      <c r="C300" s="5">
        <v>105.510271</v>
      </c>
      <c r="D300" s="5">
        <v>21.131353000000001</v>
      </c>
      <c r="E300" s="5">
        <v>0.1145</v>
      </c>
    </row>
    <row r="301" spans="1:5">
      <c r="A301" s="6" t="s">
        <v>1523</v>
      </c>
      <c r="B301" s="7" t="s">
        <v>1524</v>
      </c>
      <c r="C301" s="5">
        <v>105.425093</v>
      </c>
      <c r="D301" s="5">
        <v>21.195834000000001</v>
      </c>
      <c r="E301" s="5">
        <v>0.1167</v>
      </c>
    </row>
    <row r="302" spans="1:5">
      <c r="A302" s="6" t="s">
        <v>1525</v>
      </c>
      <c r="B302" s="7" t="s">
        <v>1526</v>
      </c>
      <c r="C302" s="5">
        <v>105.70098299999999</v>
      </c>
      <c r="D302" s="5">
        <v>20.916433999999999</v>
      </c>
      <c r="E302" s="5">
        <v>0.11409999999999999</v>
      </c>
    </row>
    <row r="303" spans="1:5">
      <c r="A303" s="6" t="s">
        <v>1527</v>
      </c>
      <c r="B303" s="7" t="s">
        <v>1528</v>
      </c>
      <c r="C303" s="5">
        <v>105.657816</v>
      </c>
      <c r="D303" s="5">
        <v>21.089507000000001</v>
      </c>
      <c r="E303" s="5">
        <v>0.11550000000000001</v>
      </c>
    </row>
    <row r="304" spans="1:5">
      <c r="A304" s="6" t="s">
        <v>1529</v>
      </c>
      <c r="B304" s="7" t="s">
        <v>1530</v>
      </c>
      <c r="C304" s="5">
        <v>105.70983</v>
      </c>
      <c r="D304" s="5">
        <v>21.067658999999999</v>
      </c>
      <c r="E304" s="5">
        <v>0.1123</v>
      </c>
    </row>
    <row r="305" spans="1:5">
      <c r="A305" s="6" t="s">
        <v>1531</v>
      </c>
      <c r="B305" s="7" t="s">
        <v>1532</v>
      </c>
      <c r="C305" s="5">
        <v>105.735597</v>
      </c>
      <c r="D305" s="5">
        <v>20.683679999999999</v>
      </c>
      <c r="E305" s="5">
        <v>9.1200000000000003E-2</v>
      </c>
    </row>
    <row r="306" spans="1:5">
      <c r="A306" s="6" t="s">
        <v>1533</v>
      </c>
      <c r="B306" s="7" t="s">
        <v>1534</v>
      </c>
      <c r="C306" s="5">
        <v>105.915206</v>
      </c>
      <c r="D306" s="5">
        <v>20.743375</v>
      </c>
      <c r="E306" s="5">
        <v>0.11459999999999999</v>
      </c>
    </row>
    <row r="307" spans="1:5">
      <c r="A307" s="6" t="s">
        <v>1535</v>
      </c>
      <c r="B307" s="7" t="s">
        <v>1536</v>
      </c>
      <c r="C307" s="5">
        <v>105.539688</v>
      </c>
      <c r="D307" s="5">
        <v>21.107071000000001</v>
      </c>
      <c r="E307" s="5">
        <v>0.11409999999999999</v>
      </c>
    </row>
    <row r="308" spans="1:5">
      <c r="A308" s="6" t="s">
        <v>1537</v>
      </c>
      <c r="B308" s="7" t="s">
        <v>1538</v>
      </c>
      <c r="C308" s="5">
        <v>105.643078</v>
      </c>
      <c r="D308" s="5">
        <v>20.992301000000001</v>
      </c>
      <c r="E308" s="5">
        <v>0.11609999999999999</v>
      </c>
    </row>
    <row r="309" spans="1:5">
      <c r="A309" s="6" t="s">
        <v>1539</v>
      </c>
      <c r="B309" s="7" t="s">
        <v>1540</v>
      </c>
      <c r="C309" s="5">
        <v>105.57689499999999</v>
      </c>
      <c r="D309" s="5">
        <v>21.054378</v>
      </c>
      <c r="E309" s="5">
        <v>0.114</v>
      </c>
    </row>
    <row r="310" spans="1:5">
      <c r="A310" s="6" t="s">
        <v>1541</v>
      </c>
      <c r="B310" s="7" t="s">
        <v>1542</v>
      </c>
      <c r="C310" s="5">
        <v>105.764824</v>
      </c>
      <c r="D310" s="5">
        <v>20.855014000000001</v>
      </c>
      <c r="E310" s="5">
        <v>0.1128</v>
      </c>
    </row>
    <row r="311" spans="1:5">
      <c r="A311" s="6" t="s">
        <v>1543</v>
      </c>
      <c r="B311" s="7" t="s">
        <v>1544</v>
      </c>
      <c r="C311" s="5">
        <v>105.86119100000001</v>
      </c>
      <c r="D311" s="5">
        <v>20.870851999999999</v>
      </c>
      <c r="E311" s="5">
        <v>0.1104</v>
      </c>
    </row>
    <row r="312" spans="1:5">
      <c r="A312" s="6" t="s">
        <v>1545</v>
      </c>
      <c r="B312" s="7" t="s">
        <v>1546</v>
      </c>
      <c r="C312" s="5">
        <v>105.770106</v>
      </c>
      <c r="D312" s="5">
        <v>20.738536</v>
      </c>
      <c r="E312" s="5">
        <v>0.11169999999999999</v>
      </c>
    </row>
    <row r="313" spans="1:5">
      <c r="A313" s="4" t="s">
        <v>1547</v>
      </c>
      <c r="B313" s="7"/>
      <c r="C313" s="5"/>
      <c r="D313" s="5"/>
      <c r="E313" s="5"/>
    </row>
    <row r="314" spans="1:5">
      <c r="A314" s="6" t="s">
        <v>1548</v>
      </c>
      <c r="B314" s="7" t="s">
        <v>1549</v>
      </c>
      <c r="C314" s="5">
        <v>105.89664999999999</v>
      </c>
      <c r="D314" s="5">
        <v>18.346181999999999</v>
      </c>
      <c r="E314" s="5">
        <v>0.1168</v>
      </c>
    </row>
    <row r="315" spans="1:5">
      <c r="A315" s="6" t="s">
        <v>1550</v>
      </c>
      <c r="B315" s="7" t="s">
        <v>1551</v>
      </c>
      <c r="C315" s="5">
        <v>105.707588</v>
      </c>
      <c r="D315" s="5">
        <v>18.527025999999999</v>
      </c>
      <c r="E315" s="5">
        <v>0.111</v>
      </c>
    </row>
    <row r="316" spans="1:5">
      <c r="A316" s="6" t="s">
        <v>1552</v>
      </c>
      <c r="B316" s="7" t="s">
        <v>1553</v>
      </c>
      <c r="C316" s="5">
        <v>105.775279</v>
      </c>
      <c r="D316" s="5">
        <v>18.454758000000002</v>
      </c>
      <c r="E316" s="5">
        <v>0.1172</v>
      </c>
    </row>
    <row r="317" spans="1:5">
      <c r="A317" s="6" t="s">
        <v>1554</v>
      </c>
      <c r="B317" s="7" t="s">
        <v>1555</v>
      </c>
      <c r="C317" s="5">
        <v>105.99426099999999</v>
      </c>
      <c r="D317" s="5">
        <v>18.256549</v>
      </c>
      <c r="E317" s="5">
        <v>0.1133</v>
      </c>
    </row>
    <row r="318" spans="1:5">
      <c r="A318" s="6" t="s">
        <v>1556</v>
      </c>
      <c r="B318" s="7" t="s">
        <v>1557</v>
      </c>
      <c r="C318" s="5">
        <v>105.583482</v>
      </c>
      <c r="D318" s="5">
        <v>18.532761000000001</v>
      </c>
      <c r="E318" s="5">
        <v>0.11409999999999999</v>
      </c>
    </row>
    <row r="319" spans="1:5">
      <c r="A319" s="6" t="s">
        <v>1558</v>
      </c>
      <c r="B319" s="7" t="s">
        <v>1559</v>
      </c>
      <c r="C319" s="5">
        <v>105.705578</v>
      </c>
      <c r="D319" s="5">
        <v>18.173408999999999</v>
      </c>
      <c r="E319" s="5">
        <v>4.9799999999999997E-2</v>
      </c>
    </row>
    <row r="320" spans="1:5">
      <c r="A320" s="6" t="s">
        <v>1560</v>
      </c>
      <c r="B320" s="7" t="s">
        <v>1561</v>
      </c>
      <c r="C320" s="5">
        <v>105.423086</v>
      </c>
      <c r="D320" s="5">
        <v>18.512011999999999</v>
      </c>
      <c r="E320" s="5">
        <v>8.7300000000000003E-2</v>
      </c>
    </row>
    <row r="321" spans="1:5">
      <c r="A321" s="6" t="s">
        <v>1562</v>
      </c>
      <c r="B321" s="7" t="s">
        <v>1563</v>
      </c>
      <c r="C321" s="5">
        <v>106.30035100000001</v>
      </c>
      <c r="D321" s="5">
        <v>18.069635999999999</v>
      </c>
      <c r="E321" s="5">
        <v>0.1013</v>
      </c>
    </row>
    <row r="322" spans="1:5">
      <c r="A322" s="6" t="s">
        <v>1564</v>
      </c>
      <c r="B322" s="7" t="s">
        <v>1565</v>
      </c>
      <c r="C322" s="5">
        <v>105.75459499999999</v>
      </c>
      <c r="D322" s="5">
        <v>18.662393999999999</v>
      </c>
      <c r="E322" s="5">
        <v>0.10829999999999999</v>
      </c>
    </row>
    <row r="323" spans="1:5">
      <c r="A323" s="6" t="s">
        <v>1566</v>
      </c>
      <c r="B323" s="7" t="s">
        <v>1567</v>
      </c>
      <c r="C323" s="5">
        <v>105.86469</v>
      </c>
      <c r="D323" s="5">
        <v>18.364954999999998</v>
      </c>
      <c r="E323" s="5">
        <v>0.1163</v>
      </c>
    </row>
    <row r="324" spans="1:5">
      <c r="A324" s="6" t="s">
        <v>1568</v>
      </c>
      <c r="B324" s="7" t="s">
        <v>1569</v>
      </c>
      <c r="C324" s="5">
        <v>105.498918</v>
      </c>
      <c r="D324" s="5">
        <v>18.379812000000001</v>
      </c>
      <c r="E324" s="5">
        <v>5.9700000000000003E-2</v>
      </c>
    </row>
    <row r="325" spans="1:5">
      <c r="A325" s="4" t="s">
        <v>1570</v>
      </c>
      <c r="B325" s="7"/>
      <c r="C325" s="5"/>
      <c r="D325" s="5"/>
      <c r="E325" s="5"/>
    </row>
    <row r="326" spans="1:5">
      <c r="A326" s="6" t="s">
        <v>1571</v>
      </c>
      <c r="B326" s="7" t="s">
        <v>1521</v>
      </c>
      <c r="C326" s="5">
        <v>106.326396</v>
      </c>
      <c r="D326" s="5">
        <v>20.940633999999999</v>
      </c>
      <c r="E326" s="5">
        <v>0.1303</v>
      </c>
    </row>
    <row r="327" spans="1:5">
      <c r="A327" s="6" t="s">
        <v>1572</v>
      </c>
      <c r="B327" s="7" t="s">
        <v>1573</v>
      </c>
      <c r="C327" s="5">
        <v>106.14467399999999</v>
      </c>
      <c r="D327" s="5">
        <v>20.908788999999999</v>
      </c>
      <c r="E327" s="5">
        <v>7.5200000000000003E-2</v>
      </c>
    </row>
    <row r="328" spans="1:5">
      <c r="A328" s="6" t="s">
        <v>1574</v>
      </c>
      <c r="B328" s="7" t="s">
        <v>1575</v>
      </c>
      <c r="C328" s="5">
        <v>106.274558</v>
      </c>
      <c r="D328" s="5">
        <v>20.945733000000001</v>
      </c>
      <c r="E328" s="5">
        <v>0.12230000000000001</v>
      </c>
    </row>
    <row r="329" spans="1:5">
      <c r="A329" s="6" t="s">
        <v>1576</v>
      </c>
      <c r="B329" s="7" t="s">
        <v>1577</v>
      </c>
      <c r="C329" s="5">
        <v>106.391943</v>
      </c>
      <c r="D329" s="5">
        <v>21.112089000000001</v>
      </c>
      <c r="E329" s="5">
        <v>0.11890000000000001</v>
      </c>
    </row>
    <row r="330" spans="1:5">
      <c r="A330" s="6" t="s">
        <v>1578</v>
      </c>
      <c r="B330" s="7" t="s">
        <v>1579</v>
      </c>
      <c r="C330" s="5">
        <v>106.29512099999999</v>
      </c>
      <c r="D330" s="5">
        <v>20.869195999999999</v>
      </c>
      <c r="E330" s="5">
        <v>0.10009999999999999</v>
      </c>
    </row>
    <row r="331" spans="1:5">
      <c r="A331" s="6" t="s">
        <v>1580</v>
      </c>
      <c r="B331" s="7" t="s">
        <v>1581</v>
      </c>
      <c r="C331" s="5">
        <v>106.51292599999999</v>
      </c>
      <c r="D331" s="5">
        <v>20.967817</v>
      </c>
      <c r="E331" s="5">
        <v>0.1265</v>
      </c>
    </row>
    <row r="332" spans="1:5">
      <c r="A332" s="6" t="s">
        <v>1582</v>
      </c>
      <c r="B332" s="7" t="s">
        <v>1583</v>
      </c>
      <c r="C332" s="5">
        <v>106.553197</v>
      </c>
      <c r="D332" s="5">
        <v>20.988620000000001</v>
      </c>
      <c r="E332" s="5">
        <v>0.1212</v>
      </c>
    </row>
    <row r="333" spans="1:5">
      <c r="A333" s="6" t="s">
        <v>1584</v>
      </c>
      <c r="B333" s="7" t="s">
        <v>1585</v>
      </c>
      <c r="C333" s="5">
        <v>106.334022</v>
      </c>
      <c r="D333" s="5">
        <v>20.992673</v>
      </c>
      <c r="E333" s="5">
        <v>0.13350000000000001</v>
      </c>
    </row>
    <row r="334" spans="1:5">
      <c r="A334" s="6" t="s">
        <v>1586</v>
      </c>
      <c r="B334" s="7" t="s">
        <v>1587</v>
      </c>
      <c r="C334" s="5">
        <v>106.395884</v>
      </c>
      <c r="D334" s="5">
        <v>20.731421999999998</v>
      </c>
      <c r="E334" s="5">
        <v>7.0099999999999996E-2</v>
      </c>
    </row>
    <row r="335" spans="1:5">
      <c r="A335" s="6" t="s">
        <v>1588</v>
      </c>
      <c r="B335" s="7" t="s">
        <v>1589</v>
      </c>
      <c r="C335" s="5">
        <v>106.469742</v>
      </c>
      <c r="D335" s="5">
        <v>20.845559000000002</v>
      </c>
      <c r="E335" s="5">
        <v>0.13600000000000001</v>
      </c>
    </row>
    <row r="336" spans="1:5">
      <c r="A336" s="6" t="s">
        <v>1590</v>
      </c>
      <c r="B336" s="7" t="s">
        <v>1591</v>
      </c>
      <c r="C336" s="5">
        <v>106.24508299999999</v>
      </c>
      <c r="D336" s="5">
        <v>20.788727000000002</v>
      </c>
      <c r="E336" s="5">
        <v>6.3600000000000004E-2</v>
      </c>
    </row>
    <row r="337" spans="1:5">
      <c r="A337" s="6" t="s">
        <v>1592</v>
      </c>
      <c r="B337" s="7" t="s">
        <v>1593</v>
      </c>
      <c r="C337" s="5">
        <v>106.401196</v>
      </c>
      <c r="D337" s="5">
        <v>20.821567999999999</v>
      </c>
      <c r="E337" s="5">
        <v>0.11360000000000001</v>
      </c>
    </row>
    <row r="338" spans="1:5">
      <c r="A338" s="4" t="s">
        <v>1594</v>
      </c>
      <c r="B338" s="7"/>
      <c r="C338" s="5"/>
      <c r="D338" s="5"/>
      <c r="E338" s="5"/>
    </row>
    <row r="339" spans="1:5">
      <c r="A339" s="6" t="s">
        <v>1595</v>
      </c>
      <c r="B339" s="7" t="s">
        <v>1314</v>
      </c>
      <c r="C339" s="5">
        <v>105.471824</v>
      </c>
      <c r="D339" s="5">
        <v>9.7862270000000002</v>
      </c>
      <c r="E339" s="5">
        <v>1.2E-2</v>
      </c>
    </row>
    <row r="340" spans="1:5">
      <c r="A340" s="6" t="s">
        <v>1131</v>
      </c>
      <c r="B340" s="7" t="s">
        <v>1596</v>
      </c>
      <c r="C340" s="5">
        <v>105.80807900000001</v>
      </c>
      <c r="D340" s="5">
        <v>9.9218320000000002</v>
      </c>
      <c r="E340" s="5">
        <v>4.5600000000000002E-2</v>
      </c>
    </row>
    <row r="341" spans="1:5">
      <c r="A341" s="6" t="s">
        <v>1597</v>
      </c>
      <c r="B341" s="7" t="s">
        <v>1598</v>
      </c>
      <c r="C341" s="5">
        <v>105.629302</v>
      </c>
      <c r="D341" s="5">
        <v>9.9234010000000001</v>
      </c>
      <c r="E341" s="5">
        <v>2.47E-2</v>
      </c>
    </row>
    <row r="342" spans="1:5">
      <c r="A342" s="6" t="s">
        <v>1599</v>
      </c>
      <c r="B342" s="7" t="s">
        <v>1600</v>
      </c>
      <c r="C342" s="5">
        <v>105.57149200000001</v>
      </c>
      <c r="D342" s="5">
        <v>9.6795200000000001</v>
      </c>
      <c r="E342" s="5">
        <v>1.18E-2</v>
      </c>
    </row>
    <row r="343" spans="1:5">
      <c r="A343" s="6" t="s">
        <v>1601</v>
      </c>
      <c r="B343" s="7" t="s">
        <v>1602</v>
      </c>
      <c r="C343" s="5">
        <v>105.824371</v>
      </c>
      <c r="D343" s="5">
        <v>9.8102339999999995</v>
      </c>
      <c r="E343" s="5">
        <v>3.0800000000000001E-2</v>
      </c>
    </row>
    <row r="344" spans="1:5">
      <c r="A344" s="6" t="s">
        <v>1603</v>
      </c>
      <c r="B344" s="7" t="s">
        <v>1604</v>
      </c>
      <c r="C344" s="5">
        <v>105.53538399999999</v>
      </c>
      <c r="D344" s="5">
        <v>9.7519860000000005</v>
      </c>
      <c r="E344" s="5">
        <v>1.26E-2</v>
      </c>
    </row>
    <row r="345" spans="1:5">
      <c r="A345" s="4" t="s">
        <v>1605</v>
      </c>
      <c r="B345" s="7"/>
      <c r="C345" s="5"/>
      <c r="D345" s="5"/>
      <c r="E345" s="5"/>
    </row>
    <row r="346" spans="1:5">
      <c r="A346" s="6" t="s">
        <v>1606</v>
      </c>
      <c r="B346" s="7" t="s">
        <v>1607</v>
      </c>
      <c r="C346" s="5">
        <v>105.3398596</v>
      </c>
      <c r="D346" s="5">
        <v>20.82086559</v>
      </c>
      <c r="E346" s="5">
        <v>8.8499999999999995E-2</v>
      </c>
    </row>
    <row r="347" spans="1:5">
      <c r="A347" s="6" t="s">
        <v>1608</v>
      </c>
      <c r="B347" s="7" t="s">
        <v>1609</v>
      </c>
      <c r="C347" s="5">
        <v>105.3246899</v>
      </c>
      <c r="D347" s="5">
        <v>20.7078822</v>
      </c>
      <c r="E347" s="5">
        <v>6.7100000000000007E-2</v>
      </c>
    </row>
    <row r="348" spans="1:5">
      <c r="A348" s="6" t="s">
        <v>1610</v>
      </c>
      <c r="B348" s="7" t="s">
        <v>1611</v>
      </c>
      <c r="C348" s="5">
        <v>105.25417090000001</v>
      </c>
      <c r="D348" s="5">
        <v>20.877769440000002</v>
      </c>
      <c r="E348" s="5">
        <v>9.0499999999999997E-2</v>
      </c>
    </row>
    <row r="349" spans="1:5">
      <c r="A349" s="6" t="s">
        <v>1612</v>
      </c>
      <c r="B349" s="7" t="s">
        <v>1613</v>
      </c>
      <c r="C349" s="5">
        <v>105.5362471</v>
      </c>
      <c r="D349" s="5">
        <v>20.671825139999999</v>
      </c>
      <c r="E349" s="5">
        <v>4.0599999999999997E-2</v>
      </c>
    </row>
    <row r="350" spans="1:5">
      <c r="A350" s="6" t="s">
        <v>1614</v>
      </c>
      <c r="B350" s="7" t="s">
        <v>1615</v>
      </c>
      <c r="C350" s="5">
        <v>105.35612500000001</v>
      </c>
      <c r="D350" s="5">
        <v>20.887864</v>
      </c>
      <c r="E350" s="5">
        <v>9.1700000000000004E-2</v>
      </c>
    </row>
    <row r="351" spans="1:5">
      <c r="A351" s="6" t="s">
        <v>1616</v>
      </c>
      <c r="B351" s="7" t="s">
        <v>1617</v>
      </c>
      <c r="C351" s="5">
        <v>105.44276840000001</v>
      </c>
      <c r="D351" s="5">
        <v>20.464393680000001</v>
      </c>
      <c r="E351" s="5">
        <v>0.1177</v>
      </c>
    </row>
    <row r="352" spans="1:5">
      <c r="A352" s="6" t="s">
        <v>1618</v>
      </c>
      <c r="B352" s="7" t="s">
        <v>1619</v>
      </c>
      <c r="C352" s="5">
        <v>105.7775288</v>
      </c>
      <c r="D352" s="5">
        <v>20.49038874</v>
      </c>
      <c r="E352" s="5">
        <v>6.4199999999999993E-2</v>
      </c>
    </row>
    <row r="353" spans="1:5">
      <c r="A353" s="6" t="s">
        <v>1620</v>
      </c>
      <c r="B353" s="7" t="s">
        <v>1621</v>
      </c>
      <c r="C353" s="5">
        <v>105.5389122</v>
      </c>
      <c r="D353" s="5">
        <v>20.876625539999999</v>
      </c>
      <c r="E353" s="5">
        <v>6.9800000000000001E-2</v>
      </c>
    </row>
    <row r="354" spans="1:5">
      <c r="A354" s="6" t="s">
        <v>1622</v>
      </c>
      <c r="B354" s="7" t="s">
        <v>1623</v>
      </c>
      <c r="C354" s="5">
        <v>105.092421</v>
      </c>
      <c r="D354" s="5">
        <v>20.66414</v>
      </c>
      <c r="E354" s="5">
        <v>0.12690000000000001</v>
      </c>
    </row>
    <row r="355" spans="1:5">
      <c r="A355" s="6" t="s">
        <v>1624</v>
      </c>
      <c r="B355" s="7" t="s">
        <v>1625</v>
      </c>
      <c r="C355" s="5">
        <v>105.2767206</v>
      </c>
      <c r="D355" s="5">
        <v>20.6211141</v>
      </c>
      <c r="E355" s="5">
        <v>8.48E-2</v>
      </c>
    </row>
    <row r="356" spans="1:5">
      <c r="A356" s="6" t="s">
        <v>1626</v>
      </c>
      <c r="B356" s="7" t="s">
        <v>1627</v>
      </c>
      <c r="C356" s="5">
        <v>105.62275579999999</v>
      </c>
      <c r="D356" s="5">
        <v>20.39494977</v>
      </c>
      <c r="E356" s="5">
        <v>9.64E-2</v>
      </c>
    </row>
    <row r="357" spans="1:5">
      <c r="A357" s="4" t="s">
        <v>1628</v>
      </c>
      <c r="B357" s="7"/>
      <c r="C357" s="5"/>
      <c r="D357" s="5"/>
      <c r="E357" s="5"/>
    </row>
    <row r="358" spans="1:5">
      <c r="A358" s="6" t="s">
        <v>1629</v>
      </c>
      <c r="B358" s="7" t="s">
        <v>1630</v>
      </c>
      <c r="C358" s="5">
        <v>106.05127</v>
      </c>
      <c r="D358" s="5">
        <v>20.646953</v>
      </c>
      <c r="E358" s="5">
        <v>0.11269999999999999</v>
      </c>
    </row>
    <row r="359" spans="1:5">
      <c r="A359" s="6" t="s">
        <v>1631</v>
      </c>
      <c r="B359" s="7" t="s">
        <v>1632</v>
      </c>
      <c r="C359" s="5">
        <v>106.08897</v>
      </c>
      <c r="D359" s="5">
        <v>20.818809999999999</v>
      </c>
      <c r="E359" s="5">
        <v>8.1100000000000005E-2</v>
      </c>
    </row>
    <row r="360" spans="1:5">
      <c r="A360" s="6" t="s">
        <v>1633</v>
      </c>
      <c r="B360" s="7" t="s">
        <v>1634</v>
      </c>
      <c r="C360" s="5">
        <v>105.977582</v>
      </c>
      <c r="D360" s="5">
        <v>20.839328999999999</v>
      </c>
      <c r="E360" s="5">
        <v>0.1046</v>
      </c>
    </row>
    <row r="361" spans="1:5">
      <c r="A361" s="6" t="s">
        <v>1635</v>
      </c>
      <c r="B361" s="7" t="s">
        <v>1636</v>
      </c>
      <c r="C361" s="5">
        <v>106.059764</v>
      </c>
      <c r="D361" s="5">
        <v>20.739740000000001</v>
      </c>
      <c r="E361" s="5">
        <v>0.1081</v>
      </c>
    </row>
    <row r="362" spans="1:5">
      <c r="A362" s="6" t="s">
        <v>1637</v>
      </c>
      <c r="B362" s="7" t="s">
        <v>1638</v>
      </c>
      <c r="C362" s="5">
        <v>106.05812400000001</v>
      </c>
      <c r="D362" s="5">
        <v>20.934550000000002</v>
      </c>
      <c r="E362" s="5">
        <v>7.2499999999999995E-2</v>
      </c>
    </row>
    <row r="363" spans="1:5">
      <c r="A363" s="6" t="s">
        <v>1639</v>
      </c>
      <c r="B363" s="7" t="s">
        <v>1640</v>
      </c>
      <c r="C363" s="5">
        <v>106.178201</v>
      </c>
      <c r="D363" s="5">
        <v>20.733723000000001</v>
      </c>
      <c r="E363" s="5">
        <v>7.9500000000000001E-2</v>
      </c>
    </row>
    <row r="364" spans="1:5">
      <c r="A364" s="6" t="s">
        <v>1641</v>
      </c>
      <c r="B364" s="7" t="s">
        <v>1642</v>
      </c>
      <c r="C364" s="5">
        <v>106.11741600000001</v>
      </c>
      <c r="D364" s="5">
        <v>20.700827</v>
      </c>
      <c r="E364" s="5">
        <v>0.1047</v>
      </c>
    </row>
    <row r="365" spans="1:5">
      <c r="A365" s="6" t="s">
        <v>1643</v>
      </c>
      <c r="B365" s="7" t="s">
        <v>1644</v>
      </c>
      <c r="C365" s="5">
        <v>105.927165</v>
      </c>
      <c r="D365" s="5">
        <v>20.935896</v>
      </c>
      <c r="E365" s="5">
        <v>8.8499999999999995E-2</v>
      </c>
    </row>
    <row r="366" spans="1:5">
      <c r="A366" s="6" t="s">
        <v>1645</v>
      </c>
      <c r="B366" s="7" t="s">
        <v>1646</v>
      </c>
      <c r="C366" s="5">
        <v>105.988208</v>
      </c>
      <c r="D366" s="5">
        <v>20.977831999999999</v>
      </c>
      <c r="E366" s="5">
        <v>7.4800000000000005E-2</v>
      </c>
    </row>
    <row r="367" spans="1:5">
      <c r="A367" s="6" t="s">
        <v>1647</v>
      </c>
      <c r="B367" s="7" t="s">
        <v>1648</v>
      </c>
      <c r="C367" s="5">
        <v>106.034133</v>
      </c>
      <c r="D367" s="5">
        <v>20.882932</v>
      </c>
      <c r="E367" s="5">
        <v>8.0799999999999997E-2</v>
      </c>
    </row>
    <row r="368" spans="1:5">
      <c r="A368" s="4" t="s">
        <v>1649</v>
      </c>
      <c r="B368" s="7"/>
      <c r="C368" s="5"/>
      <c r="D368" s="5"/>
      <c r="E368" s="5"/>
    </row>
    <row r="369" spans="1:5">
      <c r="A369" s="6" t="s">
        <v>1650</v>
      </c>
      <c r="B369" s="7" t="s">
        <v>1651</v>
      </c>
      <c r="C369" s="5">
        <v>109.191551</v>
      </c>
      <c r="D369" s="5">
        <v>12.244790999999999</v>
      </c>
      <c r="E369" s="5">
        <v>3.32E-2</v>
      </c>
    </row>
    <row r="370" spans="1:5">
      <c r="A370" s="6" t="s">
        <v>1652</v>
      </c>
      <c r="B370" s="7" t="s">
        <v>1653</v>
      </c>
      <c r="C370" s="5">
        <v>109.133261</v>
      </c>
      <c r="D370" s="5">
        <v>11.913029999999999</v>
      </c>
      <c r="E370" s="5">
        <v>2.1499999999999998E-2</v>
      </c>
    </row>
    <row r="371" spans="1:5">
      <c r="A371" s="6" t="s">
        <v>1654</v>
      </c>
      <c r="B371" s="7" t="s">
        <v>1655</v>
      </c>
      <c r="C371" s="5">
        <v>109.098422</v>
      </c>
      <c r="D371" s="5">
        <v>12.257695</v>
      </c>
      <c r="E371" s="5">
        <v>2.9899999999999999E-2</v>
      </c>
    </row>
    <row r="372" spans="1:5">
      <c r="A372" s="6" t="s">
        <v>1656</v>
      </c>
      <c r="B372" s="7" t="s">
        <v>1657</v>
      </c>
      <c r="C372" s="5">
        <v>108.95122499999999</v>
      </c>
      <c r="D372" s="5">
        <v>12.002801</v>
      </c>
      <c r="E372" s="5">
        <v>4.4999999999999998E-2</v>
      </c>
    </row>
    <row r="373" spans="1:5">
      <c r="A373" s="6" t="s">
        <v>1658</v>
      </c>
      <c r="B373" s="7" t="s">
        <v>1659</v>
      </c>
      <c r="C373" s="5">
        <v>108.904622</v>
      </c>
      <c r="D373" s="5">
        <v>12.279859</v>
      </c>
      <c r="E373" s="5">
        <v>2.01E-2</v>
      </c>
    </row>
    <row r="374" spans="1:5">
      <c r="A374" s="6" t="s">
        <v>1660</v>
      </c>
      <c r="B374" s="7" t="s">
        <v>1661</v>
      </c>
      <c r="C374" s="5">
        <v>109.12572</v>
      </c>
      <c r="D374" s="5">
        <v>12.490493000000001</v>
      </c>
      <c r="E374" s="5">
        <v>3.4299999999999997E-2</v>
      </c>
    </row>
    <row r="375" spans="1:5">
      <c r="A375" s="6" t="s">
        <v>1662</v>
      </c>
      <c r="B375" s="7" t="s">
        <v>1108</v>
      </c>
      <c r="C375" s="5">
        <v>114.41803899999999</v>
      </c>
      <c r="D375" s="5">
        <v>7.8176550000000002</v>
      </c>
      <c r="E375" s="5">
        <v>1.6899999999999998E-2</v>
      </c>
    </row>
    <row r="376" spans="1:5">
      <c r="A376" s="6" t="s">
        <v>1663</v>
      </c>
      <c r="B376" s="7" t="s">
        <v>1664</v>
      </c>
      <c r="C376" s="5">
        <v>109.227068</v>
      </c>
      <c r="D376" s="5">
        <v>12.698377000000001</v>
      </c>
      <c r="E376" s="5">
        <v>1.9699999999999999E-2</v>
      </c>
    </row>
    <row r="377" spans="1:5">
      <c r="A377" s="4" t="s">
        <v>1665</v>
      </c>
      <c r="B377" s="7"/>
      <c r="C377" s="5"/>
      <c r="D377" s="5"/>
      <c r="E377" s="5"/>
    </row>
    <row r="378" spans="1:5">
      <c r="A378" s="6" t="s">
        <v>1666</v>
      </c>
      <c r="B378" s="7" t="s">
        <v>1667</v>
      </c>
      <c r="C378" s="5">
        <v>104.490182</v>
      </c>
      <c r="D378" s="5">
        <v>10.385716</v>
      </c>
      <c r="E378" s="5">
        <v>5.7000000000000002E-3</v>
      </c>
    </row>
    <row r="379" spans="1:5">
      <c r="A379" s="6" t="s">
        <v>1668</v>
      </c>
      <c r="B379" s="7" t="s">
        <v>1669</v>
      </c>
      <c r="C379" s="5">
        <v>105.086564</v>
      </c>
      <c r="D379" s="5">
        <v>10.010593999999999</v>
      </c>
      <c r="E379" s="5">
        <v>9.4000000000000004E-3</v>
      </c>
    </row>
    <row r="380" spans="1:5">
      <c r="A380" s="6" t="s">
        <v>1670</v>
      </c>
      <c r="B380" s="7" t="s">
        <v>1671</v>
      </c>
      <c r="C380" s="5">
        <v>105.061727</v>
      </c>
      <c r="D380" s="5">
        <v>9.8111320000000006</v>
      </c>
      <c r="E380" s="5">
        <v>7.4000000000000003E-3</v>
      </c>
    </row>
    <row r="381" spans="1:5">
      <c r="A381" s="6" t="s">
        <v>1672</v>
      </c>
      <c r="B381" s="7" t="s">
        <v>1673</v>
      </c>
      <c r="C381" s="5">
        <v>104.946359</v>
      </c>
      <c r="D381" s="5">
        <v>9.6123469999999998</v>
      </c>
      <c r="E381" s="5">
        <v>5.8999999999999999E-3</v>
      </c>
    </row>
    <row r="382" spans="1:5">
      <c r="A382" s="6" t="s">
        <v>1131</v>
      </c>
      <c r="B382" s="7" t="s">
        <v>1674</v>
      </c>
      <c r="C382" s="5">
        <v>105.158699</v>
      </c>
      <c r="D382" s="5">
        <v>9.9033429999999996</v>
      </c>
      <c r="E382" s="5">
        <v>9.1999999999999998E-3</v>
      </c>
    </row>
    <row r="383" spans="1:5">
      <c r="A383" s="6" t="s">
        <v>1675</v>
      </c>
      <c r="B383" s="7" t="s">
        <v>1676</v>
      </c>
      <c r="C383" s="5">
        <v>105.31251899999999</v>
      </c>
      <c r="D383" s="5">
        <v>9.9085470000000004</v>
      </c>
      <c r="E383" s="5">
        <v>1.17E-2</v>
      </c>
    </row>
    <row r="384" spans="1:5">
      <c r="A384" s="6" t="s">
        <v>1677</v>
      </c>
      <c r="B384" s="7" t="s">
        <v>1678</v>
      </c>
      <c r="C384" s="5">
        <v>105.272082</v>
      </c>
      <c r="D384" s="5">
        <v>9.7312110000000001</v>
      </c>
      <c r="E384" s="5">
        <v>8.6999999999999994E-3</v>
      </c>
    </row>
    <row r="385" spans="1:5">
      <c r="A385" s="6" t="s">
        <v>1679</v>
      </c>
      <c r="B385" s="7" t="s">
        <v>1680</v>
      </c>
      <c r="C385" s="5">
        <v>104.925836</v>
      </c>
      <c r="D385" s="5">
        <v>10.186862</v>
      </c>
      <c r="E385" s="5">
        <v>9.4000000000000004E-3</v>
      </c>
    </row>
    <row r="386" spans="1:5">
      <c r="A386" s="6" t="s">
        <v>1681</v>
      </c>
      <c r="B386" s="7" t="s">
        <v>1108</v>
      </c>
      <c r="C386" s="5">
        <v>104.301973</v>
      </c>
      <c r="D386" s="5">
        <v>9.7205169999999992</v>
      </c>
      <c r="E386" s="5">
        <v>4.0000000000000001E-3</v>
      </c>
    </row>
    <row r="387" spans="1:5">
      <c r="A387" s="6" t="s">
        <v>1682</v>
      </c>
      <c r="B387" s="7" t="s">
        <v>1683</v>
      </c>
      <c r="C387" s="5">
        <v>104.64298599999999</v>
      </c>
      <c r="D387" s="5">
        <v>10.285780000000001</v>
      </c>
      <c r="E387" s="5">
        <v>6.8999999999999999E-3</v>
      </c>
    </row>
    <row r="388" spans="1:5">
      <c r="A388" s="6" t="s">
        <v>1684</v>
      </c>
      <c r="B388" s="7" t="s">
        <v>1685</v>
      </c>
      <c r="C388" s="5">
        <v>103.958416</v>
      </c>
      <c r="D388" s="5">
        <v>10.212509000000001</v>
      </c>
      <c r="E388" s="5">
        <v>4.0000000000000001E-3</v>
      </c>
    </row>
    <row r="389" spans="1:5">
      <c r="A389" s="6" t="s">
        <v>1686</v>
      </c>
      <c r="B389" s="7" t="s">
        <v>1687</v>
      </c>
      <c r="C389" s="5">
        <v>105.29992</v>
      </c>
      <c r="D389" s="5">
        <v>10.130865999999999</v>
      </c>
      <c r="E389" s="5">
        <v>1.7899999999999999E-2</v>
      </c>
    </row>
    <row r="390" spans="1:5">
      <c r="A390" s="6" t="s">
        <v>1688</v>
      </c>
      <c r="B390" s="7" t="s">
        <v>1689</v>
      </c>
      <c r="C390" s="5">
        <v>105.25887400000001</v>
      </c>
      <c r="D390" s="5">
        <v>9.5125709999999994</v>
      </c>
      <c r="E390" s="5">
        <v>8.2000000000000007E-3</v>
      </c>
    </row>
    <row r="391" spans="1:5">
      <c r="A391" s="4" t="s">
        <v>1690</v>
      </c>
      <c r="B391" s="7"/>
      <c r="C391" s="5"/>
      <c r="D391" s="5"/>
      <c r="E391" s="5"/>
    </row>
    <row r="392" spans="1:5">
      <c r="A392" s="6" t="s">
        <v>1691</v>
      </c>
      <c r="B392" s="7" t="s">
        <v>1692</v>
      </c>
      <c r="C392" s="5">
        <v>108.007267</v>
      </c>
      <c r="D392" s="5">
        <v>14.354658000000001</v>
      </c>
      <c r="E392" s="5">
        <v>7.5800000000000006E-2</v>
      </c>
    </row>
    <row r="393" spans="1:5">
      <c r="A393" s="6" t="s">
        <v>1693</v>
      </c>
      <c r="B393" s="7" t="s">
        <v>1694</v>
      </c>
      <c r="C393" s="5">
        <v>107.736358</v>
      </c>
      <c r="D393" s="5">
        <v>15.091423000000001</v>
      </c>
      <c r="E393" s="5">
        <v>7.17E-2</v>
      </c>
    </row>
    <row r="394" spans="1:5">
      <c r="A394" s="6" t="s">
        <v>1695</v>
      </c>
      <c r="B394" s="7" t="s">
        <v>1696</v>
      </c>
      <c r="C394" s="5">
        <v>107.91937299999999</v>
      </c>
      <c r="D394" s="5">
        <v>14.526413</v>
      </c>
      <c r="E394" s="5">
        <v>5.0500000000000003E-2</v>
      </c>
    </row>
    <row r="395" spans="1:5">
      <c r="A395" s="6" t="s">
        <v>1697</v>
      </c>
      <c r="B395" s="7" t="s">
        <v>1698</v>
      </c>
      <c r="C395" s="5">
        <v>107.838568</v>
      </c>
      <c r="D395" s="5">
        <v>14.661530000000001</v>
      </c>
      <c r="E395" s="5">
        <v>5.5E-2</v>
      </c>
    </row>
    <row r="396" spans="1:5">
      <c r="A396" s="6" t="s">
        <v>1699</v>
      </c>
      <c r="B396" s="7" t="s">
        <v>1700</v>
      </c>
      <c r="C396" s="5">
        <v>108.34589699999999</v>
      </c>
      <c r="D396" s="5">
        <v>14.613445</v>
      </c>
      <c r="E396" s="5">
        <v>7.6200000000000004E-2</v>
      </c>
    </row>
    <row r="397" spans="1:5">
      <c r="A397" s="6" t="s">
        <v>1701</v>
      </c>
      <c r="B397" s="7" t="s">
        <v>1702</v>
      </c>
      <c r="C397" s="5">
        <v>108.250823</v>
      </c>
      <c r="D397" s="5">
        <v>14.519736999999999</v>
      </c>
      <c r="E397" s="5">
        <v>7.9600000000000004E-2</v>
      </c>
    </row>
    <row r="398" spans="1:5">
      <c r="A398" s="6" t="s">
        <v>1703</v>
      </c>
      <c r="B398" s="7" t="s">
        <v>1704</v>
      </c>
      <c r="C398" s="5">
        <v>107.696224</v>
      </c>
      <c r="D398" s="5">
        <v>14.706999</v>
      </c>
      <c r="E398" s="5">
        <v>7.3800000000000004E-2</v>
      </c>
    </row>
    <row r="399" spans="1:5">
      <c r="A399" s="6" t="s">
        <v>1705</v>
      </c>
      <c r="B399" s="7" t="s">
        <v>1706</v>
      </c>
      <c r="C399" s="5">
        <v>107.79334900000001</v>
      </c>
      <c r="D399" s="5">
        <v>14.420232</v>
      </c>
      <c r="E399" s="5">
        <v>5.4199999999999998E-2</v>
      </c>
    </row>
    <row r="400" spans="1:5">
      <c r="A400" s="4" t="s">
        <v>1707</v>
      </c>
      <c r="B400" s="7"/>
      <c r="C400" s="5"/>
      <c r="D400" s="5"/>
      <c r="E400" s="5"/>
    </row>
    <row r="401" spans="1:5">
      <c r="A401" s="6" t="s">
        <v>1399</v>
      </c>
      <c r="B401" s="7"/>
      <c r="C401" s="5">
        <v>103.472917</v>
      </c>
      <c r="D401" s="5">
        <v>22.391566999999998</v>
      </c>
      <c r="E401" s="5">
        <v>7.0000000000000007E-2</v>
      </c>
    </row>
    <row r="402" spans="1:5">
      <c r="A402" s="6" t="s">
        <v>1708</v>
      </c>
      <c r="B402" s="7" t="s">
        <v>1709</v>
      </c>
      <c r="C402" s="5">
        <v>102.820064</v>
      </c>
      <c r="D402" s="5">
        <v>22.387132999999999</v>
      </c>
      <c r="E402" s="5">
        <v>0.1195</v>
      </c>
    </row>
    <row r="403" spans="1:5">
      <c r="A403" s="6" t="s">
        <v>1710</v>
      </c>
      <c r="B403" s="7" t="s">
        <v>1711</v>
      </c>
      <c r="C403" s="5">
        <v>103.462915</v>
      </c>
      <c r="D403" s="5">
        <v>22.385888000000001</v>
      </c>
      <c r="E403" s="5">
        <v>7.0099999999999996E-2</v>
      </c>
    </row>
    <row r="404" spans="1:5">
      <c r="A404" s="6" t="s">
        <v>1712</v>
      </c>
      <c r="B404" s="7" t="s">
        <v>1713</v>
      </c>
      <c r="C404" s="5">
        <v>103.25131500000001</v>
      </c>
      <c r="D404" s="5">
        <v>22.351085999999999</v>
      </c>
      <c r="E404" s="5">
        <v>0.12970000000000001</v>
      </c>
    </row>
    <row r="405" spans="1:5">
      <c r="A405" s="6" t="s">
        <v>1714</v>
      </c>
      <c r="B405" s="7" t="s">
        <v>1715</v>
      </c>
      <c r="C405" s="5">
        <v>103.472917</v>
      </c>
      <c r="D405" s="5">
        <v>22.391566999999998</v>
      </c>
      <c r="E405" s="5">
        <v>7.0099999999999996E-2</v>
      </c>
    </row>
    <row r="406" spans="1:5">
      <c r="A406" s="6" t="s">
        <v>1716</v>
      </c>
      <c r="B406" s="7" t="s">
        <v>1717</v>
      </c>
      <c r="C406" s="5">
        <v>103.88972699999999</v>
      </c>
      <c r="D406" s="5">
        <v>21.962819</v>
      </c>
      <c r="E406" s="5">
        <v>0.1152</v>
      </c>
    </row>
    <row r="407" spans="1:5">
      <c r="A407" s="4" t="s">
        <v>1718</v>
      </c>
      <c r="B407" s="7"/>
      <c r="C407" s="5"/>
      <c r="D407" s="5"/>
      <c r="E407" s="5"/>
    </row>
    <row r="408" spans="1:5">
      <c r="A408" s="6" t="s">
        <v>1719</v>
      </c>
      <c r="B408" s="7" t="s">
        <v>1720</v>
      </c>
      <c r="C408" s="5">
        <v>106.759992</v>
      </c>
      <c r="D408" s="5">
        <v>21.853513</v>
      </c>
      <c r="E408" s="5">
        <v>8.0500000000000002E-2</v>
      </c>
    </row>
    <row r="409" spans="1:5">
      <c r="A409" s="6" t="s">
        <v>1721</v>
      </c>
      <c r="B409" s="7" t="s">
        <v>1722</v>
      </c>
      <c r="C409" s="5">
        <v>106.31716900000001</v>
      </c>
      <c r="D409" s="5">
        <v>21.901923</v>
      </c>
      <c r="E409" s="5">
        <v>1.7600000000000001E-2</v>
      </c>
    </row>
    <row r="410" spans="1:5">
      <c r="A410" s="6" t="s">
        <v>1723</v>
      </c>
      <c r="B410" s="7" t="s">
        <v>1724</v>
      </c>
      <c r="C410" s="5">
        <v>106.37162499999999</v>
      </c>
      <c r="D410" s="5">
        <v>21.948446000000001</v>
      </c>
      <c r="E410" s="5">
        <v>2.0500000000000001E-2</v>
      </c>
    </row>
    <row r="411" spans="1:5">
      <c r="A411" s="6" t="s">
        <v>1725</v>
      </c>
      <c r="B411" s="7" t="s">
        <v>1726</v>
      </c>
      <c r="C411" s="5">
        <v>106.768449</v>
      </c>
      <c r="D411" s="5">
        <v>21.866315</v>
      </c>
      <c r="E411" s="5">
        <v>8.0199999999999994E-2</v>
      </c>
    </row>
    <row r="412" spans="1:5">
      <c r="A412" s="6" t="s">
        <v>1727</v>
      </c>
      <c r="B412" s="7" t="s">
        <v>1728</v>
      </c>
      <c r="C412" s="5">
        <v>106.57635500000001</v>
      </c>
      <c r="D412" s="5">
        <v>21.660958999999998</v>
      </c>
      <c r="E412" s="5">
        <v>2.1299999999999999E-2</v>
      </c>
    </row>
    <row r="413" spans="1:5">
      <c r="A413" s="6" t="s">
        <v>1729</v>
      </c>
      <c r="B413" s="7" t="s">
        <v>1730</v>
      </c>
      <c r="C413" s="5">
        <v>107.09620700000001</v>
      </c>
      <c r="D413" s="5">
        <v>21.546154999999999</v>
      </c>
      <c r="E413" s="5">
        <v>8.0199999999999994E-2</v>
      </c>
    </row>
    <row r="414" spans="1:5">
      <c r="A414" s="6" t="s">
        <v>1731</v>
      </c>
      <c r="B414" s="7" t="s">
        <v>1732</v>
      </c>
      <c r="C414" s="5">
        <v>106.344899</v>
      </c>
      <c r="D414" s="5">
        <v>21.509723999999999</v>
      </c>
      <c r="E414" s="5">
        <v>8.2000000000000003E-2</v>
      </c>
    </row>
    <row r="415" spans="1:5">
      <c r="A415" s="6" t="s">
        <v>1733</v>
      </c>
      <c r="B415" s="7" t="s">
        <v>1734</v>
      </c>
      <c r="C415" s="5">
        <v>106.92651600000001</v>
      </c>
      <c r="D415" s="5">
        <v>21.757321999999998</v>
      </c>
      <c r="E415" s="5">
        <v>8.0600000000000005E-2</v>
      </c>
    </row>
    <row r="416" spans="1:5">
      <c r="A416" s="6" t="s">
        <v>1735</v>
      </c>
      <c r="B416" s="7" t="s">
        <v>1736</v>
      </c>
      <c r="C416" s="5">
        <v>106.473043</v>
      </c>
      <c r="D416" s="5">
        <v>22.253088000000002</v>
      </c>
      <c r="E416" s="5">
        <v>8.0100000000000005E-2</v>
      </c>
    </row>
    <row r="417" spans="1:5">
      <c r="A417" s="6" t="s">
        <v>1737</v>
      </c>
      <c r="B417" s="7" t="s">
        <v>1738</v>
      </c>
      <c r="C417" s="5">
        <v>106.61605299999999</v>
      </c>
      <c r="D417" s="5">
        <v>22.054548</v>
      </c>
      <c r="E417" s="5">
        <v>8.0199999999999994E-2</v>
      </c>
    </row>
    <row r="418" spans="1:5">
      <c r="A418" s="6" t="s">
        <v>1739</v>
      </c>
      <c r="B418" s="7" t="s">
        <v>1740</v>
      </c>
      <c r="C418" s="5">
        <v>106.547299</v>
      </c>
      <c r="D418" s="5">
        <v>21.865732000000001</v>
      </c>
      <c r="E418" s="5">
        <v>3.0099999999999998E-2</v>
      </c>
    </row>
    <row r="419" spans="1:5">
      <c r="A419" s="4" t="s">
        <v>1741</v>
      </c>
      <c r="B419" s="7"/>
      <c r="C419" s="5"/>
      <c r="D419" s="5"/>
      <c r="E419" s="5"/>
    </row>
    <row r="420" spans="1:5">
      <c r="A420" s="6" t="s">
        <v>1742</v>
      </c>
      <c r="B420" s="7" t="s">
        <v>1743</v>
      </c>
      <c r="C420" s="5">
        <v>103.96852699999999</v>
      </c>
      <c r="D420" s="5">
        <v>22.507090999999999</v>
      </c>
      <c r="E420" s="5">
        <v>0.1116</v>
      </c>
    </row>
    <row r="421" spans="1:5">
      <c r="A421" s="6" t="s">
        <v>1744</v>
      </c>
      <c r="B421" s="7" t="s">
        <v>1745</v>
      </c>
      <c r="C421" s="5">
        <v>104.01595500000001</v>
      </c>
      <c r="D421" s="5">
        <v>22.418043999999998</v>
      </c>
      <c r="E421" s="5">
        <v>9.7199999999999995E-2</v>
      </c>
    </row>
    <row r="422" spans="1:5">
      <c r="A422" s="6" t="s">
        <v>1746</v>
      </c>
      <c r="B422" s="7" t="s">
        <v>1747</v>
      </c>
      <c r="C422" s="5">
        <v>104.291493</v>
      </c>
      <c r="D422" s="5">
        <v>22.539511000000001</v>
      </c>
      <c r="E422" s="5">
        <v>5.9299999999999999E-2</v>
      </c>
    </row>
    <row r="423" spans="1:5">
      <c r="A423" s="6" t="s">
        <v>1748</v>
      </c>
      <c r="B423" s="7" t="s">
        <v>1749</v>
      </c>
      <c r="C423" s="5">
        <v>104.186728</v>
      </c>
      <c r="D423" s="5">
        <v>22.318476</v>
      </c>
      <c r="E423" s="5">
        <v>0.1094</v>
      </c>
    </row>
    <row r="424" spans="1:5">
      <c r="A424" s="6" t="s">
        <v>1750</v>
      </c>
      <c r="B424" s="7" t="s">
        <v>1751</v>
      </c>
      <c r="C424" s="5">
        <v>104.47647499999999</v>
      </c>
      <c r="D424" s="5">
        <v>22.237354</v>
      </c>
      <c r="E424" s="5">
        <v>0.1132</v>
      </c>
    </row>
    <row r="425" spans="1:5">
      <c r="A425" s="6" t="s">
        <v>1752</v>
      </c>
      <c r="B425" s="7" t="s">
        <v>1753</v>
      </c>
      <c r="C425" s="5">
        <v>103.893608</v>
      </c>
      <c r="D425" s="5">
        <v>22.537018</v>
      </c>
      <c r="E425" s="5">
        <v>0.1042</v>
      </c>
    </row>
    <row r="426" spans="1:5">
      <c r="A426" s="6" t="s">
        <v>1754</v>
      </c>
      <c r="B426" s="7" t="s">
        <v>1755</v>
      </c>
      <c r="C426" s="5">
        <v>104.102986</v>
      </c>
      <c r="D426" s="5">
        <v>22.771342000000001</v>
      </c>
      <c r="E426" s="5">
        <v>3.8399999999999997E-2</v>
      </c>
    </row>
    <row r="427" spans="1:5">
      <c r="A427" s="6" t="s">
        <v>1756</v>
      </c>
      <c r="B427" s="7" t="s">
        <v>1757</v>
      </c>
      <c r="C427" s="5">
        <v>103.845575</v>
      </c>
      <c r="D427" s="5">
        <v>22.335158</v>
      </c>
      <c r="E427" s="5">
        <v>4.2700000000000002E-2</v>
      </c>
    </row>
    <row r="428" spans="1:5">
      <c r="A428" s="6" t="s">
        <v>1758</v>
      </c>
      <c r="B428" s="7" t="s">
        <v>1759</v>
      </c>
      <c r="C428" s="5">
        <v>104.25079599999999</v>
      </c>
      <c r="D428" s="5">
        <v>22.091811</v>
      </c>
      <c r="E428" s="5">
        <v>5.67E-2</v>
      </c>
    </row>
    <row r="429" spans="1:5">
      <c r="A429" s="6" t="s">
        <v>1760</v>
      </c>
      <c r="B429" s="7" t="s">
        <v>1761</v>
      </c>
      <c r="C429" s="5">
        <v>104.294585</v>
      </c>
      <c r="D429" s="5">
        <v>22.697517000000001</v>
      </c>
      <c r="E429" s="5">
        <v>2.9100000000000001E-2</v>
      </c>
    </row>
    <row r="430" spans="1:5">
      <c r="A430" s="4" t="s">
        <v>1762</v>
      </c>
      <c r="B430" s="7"/>
      <c r="C430" s="5"/>
      <c r="D430" s="5"/>
      <c r="E430" s="5"/>
    </row>
    <row r="431" spans="1:5">
      <c r="A431" s="6" t="s">
        <v>1763</v>
      </c>
      <c r="B431" s="7" t="s">
        <v>1163</v>
      </c>
      <c r="C431" s="5">
        <v>108.43402</v>
      </c>
      <c r="D431" s="5">
        <v>11.936</v>
      </c>
      <c r="E431" s="5">
        <v>2.1899999999999999E-2</v>
      </c>
    </row>
    <row r="432" spans="1:5">
      <c r="A432" s="6" t="s">
        <v>1764</v>
      </c>
      <c r="B432" s="7" t="s">
        <v>1765</v>
      </c>
      <c r="C432" s="5">
        <v>107.807439</v>
      </c>
      <c r="D432" s="5">
        <v>11.542405</v>
      </c>
      <c r="E432" s="5">
        <v>1.54E-2</v>
      </c>
    </row>
    <row r="433" spans="1:5">
      <c r="A433" s="6" t="s">
        <v>1332</v>
      </c>
      <c r="B433" s="7" t="s">
        <v>1766</v>
      </c>
      <c r="C433" s="5">
        <v>107.825884</v>
      </c>
      <c r="D433" s="5">
        <v>11.642315999999999</v>
      </c>
      <c r="E433" s="5">
        <v>1.7399999999999999E-2</v>
      </c>
    </row>
    <row r="434" spans="1:5">
      <c r="A434" s="6" t="s">
        <v>1767</v>
      </c>
      <c r="B434" s="7" t="s">
        <v>1768</v>
      </c>
      <c r="C434" s="5">
        <v>107.360512</v>
      </c>
      <c r="D434" s="5">
        <v>11.584006</v>
      </c>
      <c r="E434" s="5">
        <v>4.5499999999999999E-2</v>
      </c>
    </row>
    <row r="435" spans="1:5">
      <c r="A435" s="6" t="s">
        <v>1769</v>
      </c>
      <c r="B435" s="7" t="s">
        <v>1770</v>
      </c>
      <c r="C435" s="5">
        <v>108.074617</v>
      </c>
      <c r="D435" s="5">
        <v>11.577721</v>
      </c>
      <c r="E435" s="5">
        <v>2.4500000000000001E-2</v>
      </c>
    </row>
    <row r="436" spans="1:5">
      <c r="A436" s="6" t="s">
        <v>1771</v>
      </c>
      <c r="B436" s="7" t="s">
        <v>1772</v>
      </c>
      <c r="C436" s="5">
        <v>107.534561</v>
      </c>
      <c r="D436" s="5">
        <v>11.387661</v>
      </c>
      <c r="E436" s="5">
        <v>1.54E-2</v>
      </c>
    </row>
    <row r="437" spans="1:5">
      <c r="A437" s="6" t="s">
        <v>1773</v>
      </c>
      <c r="B437" s="7" t="s">
        <v>1774</v>
      </c>
      <c r="C437" s="5">
        <v>107.484525</v>
      </c>
      <c r="D437" s="5">
        <v>11.512878000000001</v>
      </c>
      <c r="E437" s="5">
        <v>2.2800000000000001E-2</v>
      </c>
    </row>
    <row r="438" spans="1:5">
      <c r="A438" s="6" t="s">
        <v>1775</v>
      </c>
      <c r="B438" s="7" t="s">
        <v>1776</v>
      </c>
      <c r="C438" s="5">
        <v>108.492358</v>
      </c>
      <c r="D438" s="5">
        <v>11.762639</v>
      </c>
      <c r="E438" s="5">
        <v>4.5699999999999998E-2</v>
      </c>
    </row>
    <row r="439" spans="1:5">
      <c r="A439" s="6" t="s">
        <v>1777</v>
      </c>
      <c r="B439" s="7" t="s">
        <v>1778</v>
      </c>
      <c r="C439" s="5">
        <v>108.375235</v>
      </c>
      <c r="D439" s="5">
        <v>11.733866000000001</v>
      </c>
      <c r="E439" s="5">
        <v>3.56E-2</v>
      </c>
    </row>
    <row r="440" spans="1:5">
      <c r="A440" s="6" t="s">
        <v>1779</v>
      </c>
      <c r="B440" s="7" t="s">
        <v>1780</v>
      </c>
      <c r="C440" s="5">
        <v>108.25424700000001</v>
      </c>
      <c r="D440" s="5">
        <v>11.788214999999999</v>
      </c>
      <c r="E440" s="5">
        <v>2.1499999999999998E-2</v>
      </c>
    </row>
    <row r="441" spans="1:5">
      <c r="A441" s="6" t="s">
        <v>1781</v>
      </c>
      <c r="B441" s="7" t="s">
        <v>1782</v>
      </c>
      <c r="C441" s="5">
        <v>108.408529</v>
      </c>
      <c r="D441" s="5">
        <v>12.009099000000001</v>
      </c>
      <c r="E441" s="5">
        <v>1.8700000000000001E-2</v>
      </c>
    </row>
    <row r="442" spans="1:5">
      <c r="A442" s="4" t="s">
        <v>1783</v>
      </c>
      <c r="B442" s="7"/>
      <c r="C442" s="5"/>
      <c r="D442" s="5"/>
      <c r="E442" s="5"/>
    </row>
    <row r="443" spans="1:5">
      <c r="A443" s="6" t="s">
        <v>1784</v>
      </c>
      <c r="B443" s="7" t="s">
        <v>1785</v>
      </c>
      <c r="C443" s="5">
        <v>106.411743</v>
      </c>
      <c r="D443" s="5">
        <v>10.541802000000001</v>
      </c>
      <c r="E443" s="5">
        <v>5.16E-2</v>
      </c>
    </row>
    <row r="444" spans="1:5">
      <c r="A444" s="6" t="s">
        <v>1786</v>
      </c>
      <c r="B444" s="7" t="s">
        <v>1787</v>
      </c>
      <c r="C444" s="5">
        <v>106.486563</v>
      </c>
      <c r="D444" s="5">
        <v>10.638107</v>
      </c>
      <c r="E444" s="5">
        <v>6.4699999999999994E-2</v>
      </c>
    </row>
    <row r="445" spans="1:5">
      <c r="A445" s="6" t="s">
        <v>1788</v>
      </c>
      <c r="B445" s="7" t="s">
        <v>1789</v>
      </c>
      <c r="C445" s="5">
        <v>106.670982</v>
      </c>
      <c r="D445" s="5">
        <v>10.605332000000001</v>
      </c>
      <c r="E445" s="5">
        <v>6.2199999999999998E-2</v>
      </c>
    </row>
    <row r="446" spans="1:5">
      <c r="A446" s="6" t="s">
        <v>1790</v>
      </c>
      <c r="B446" s="7" t="s">
        <v>1791</v>
      </c>
      <c r="C446" s="5">
        <v>106.60483499999999</v>
      </c>
      <c r="D446" s="5">
        <v>10.503634999999999</v>
      </c>
      <c r="E446" s="5">
        <v>6.5000000000000002E-2</v>
      </c>
    </row>
    <row r="447" spans="1:5">
      <c r="A447" s="6" t="s">
        <v>1131</v>
      </c>
      <c r="B447" s="7" t="s">
        <v>1792</v>
      </c>
      <c r="C447" s="5">
        <v>106.468131</v>
      </c>
      <c r="D447" s="5">
        <v>10.444803</v>
      </c>
      <c r="E447" s="5">
        <v>4.8500000000000001E-2</v>
      </c>
    </row>
    <row r="448" spans="1:5">
      <c r="A448" s="6" t="s">
        <v>1793</v>
      </c>
      <c r="B448" s="7" t="s">
        <v>1794</v>
      </c>
      <c r="C448" s="5">
        <v>106.38717699999999</v>
      </c>
      <c r="D448" s="5">
        <v>10.907938</v>
      </c>
      <c r="E448" s="5">
        <v>5.3999999999999999E-2</v>
      </c>
    </row>
    <row r="449" spans="1:5">
      <c r="A449" s="6" t="s">
        <v>1795</v>
      </c>
      <c r="B449" s="7" t="s">
        <v>1796</v>
      </c>
      <c r="C449" s="5">
        <v>106.296351</v>
      </c>
      <c r="D449" s="5">
        <v>10.89856</v>
      </c>
      <c r="E449" s="5">
        <v>6.54E-2</v>
      </c>
    </row>
    <row r="450" spans="1:5">
      <c r="A450" s="6" t="s">
        <v>1797</v>
      </c>
      <c r="B450" s="7" t="s">
        <v>1798</v>
      </c>
      <c r="C450" s="5">
        <v>105.93762700000001</v>
      </c>
      <c r="D450" s="5">
        <v>10.777547</v>
      </c>
      <c r="E450" s="5">
        <v>1.5800000000000002E-2</v>
      </c>
    </row>
    <row r="451" spans="1:5">
      <c r="A451" s="6" t="s">
        <v>1799</v>
      </c>
      <c r="B451" s="7" t="s">
        <v>1800</v>
      </c>
      <c r="C451" s="5">
        <v>105.661632</v>
      </c>
      <c r="D451" s="5">
        <v>10.835658</v>
      </c>
      <c r="E451" s="5">
        <v>1.2999999999999999E-2</v>
      </c>
    </row>
    <row r="452" spans="1:5">
      <c r="A452" s="6" t="s">
        <v>1801</v>
      </c>
      <c r="B452" s="7" t="s">
        <v>1802</v>
      </c>
      <c r="C452" s="5">
        <v>106.04767099999999</v>
      </c>
      <c r="D452" s="5">
        <v>10.608057000000001</v>
      </c>
      <c r="E452" s="5">
        <v>1.5599999999999999E-2</v>
      </c>
    </row>
    <row r="453" spans="1:5">
      <c r="A453" s="6" t="s">
        <v>1803</v>
      </c>
      <c r="B453" s="7" t="s">
        <v>1804</v>
      </c>
      <c r="C453" s="5">
        <v>106.507903</v>
      </c>
      <c r="D453" s="5">
        <v>10.514756999999999</v>
      </c>
      <c r="E453" s="5">
        <v>6.4000000000000001E-2</v>
      </c>
    </row>
    <row r="454" spans="1:5">
      <c r="A454" s="6" t="s">
        <v>1805</v>
      </c>
      <c r="B454" s="7" t="s">
        <v>1806</v>
      </c>
      <c r="C454" s="5">
        <v>106.166714</v>
      </c>
      <c r="D454" s="5">
        <v>10.653776000000001</v>
      </c>
      <c r="E454" s="5">
        <v>2.46E-2</v>
      </c>
    </row>
    <row r="455" spans="1:5">
      <c r="A455" s="6" t="s">
        <v>1807</v>
      </c>
      <c r="B455" s="7" t="s">
        <v>1808</v>
      </c>
      <c r="C455" s="5">
        <v>106.405058</v>
      </c>
      <c r="D455" s="5">
        <v>10.605278999999999</v>
      </c>
      <c r="E455" s="5">
        <v>6.0299999999999999E-2</v>
      </c>
    </row>
    <row r="456" spans="1:5">
      <c r="A456" s="6" t="s">
        <v>1809</v>
      </c>
      <c r="B456" s="7" t="s">
        <v>1810</v>
      </c>
      <c r="C456" s="5">
        <v>105.789574</v>
      </c>
      <c r="D456" s="5">
        <v>10.886246</v>
      </c>
      <c r="E456" s="5">
        <v>1.37E-2</v>
      </c>
    </row>
    <row r="457" spans="1:5">
      <c r="A457" s="4" t="s">
        <v>1811</v>
      </c>
      <c r="B457" s="7"/>
      <c r="C457" s="5"/>
      <c r="D457" s="5"/>
      <c r="E457" s="5"/>
    </row>
    <row r="458" spans="1:5">
      <c r="A458" s="6" t="s">
        <v>1812</v>
      </c>
      <c r="B458" s="7" t="s">
        <v>1813</v>
      </c>
      <c r="C458" s="5">
        <v>106.171334</v>
      </c>
      <c r="D458" s="5">
        <v>20.427703999999999</v>
      </c>
      <c r="E458" s="5">
        <v>0.11799999999999999</v>
      </c>
    </row>
    <row r="459" spans="1:5">
      <c r="A459" s="6" t="s">
        <v>1814</v>
      </c>
      <c r="B459" s="7" t="s">
        <v>1815</v>
      </c>
      <c r="C459" s="5">
        <v>106.440718</v>
      </c>
      <c r="D459" s="5">
        <v>20.282900000000001</v>
      </c>
      <c r="E459" s="5">
        <v>0.1145</v>
      </c>
    </row>
    <row r="460" spans="1:5">
      <c r="A460" s="6" t="s">
        <v>1816</v>
      </c>
      <c r="B460" s="7" t="s">
        <v>1817</v>
      </c>
      <c r="C460" s="5">
        <v>106.29584199999999</v>
      </c>
      <c r="D460" s="5">
        <v>20.199767000000001</v>
      </c>
      <c r="E460" s="5">
        <v>0.1139</v>
      </c>
    </row>
    <row r="461" spans="1:5">
      <c r="A461" s="6" t="s">
        <v>1818</v>
      </c>
      <c r="B461" s="7" t="s">
        <v>1819</v>
      </c>
      <c r="C461" s="5">
        <v>106.088086</v>
      </c>
      <c r="D461" s="5">
        <v>20.441217999999999</v>
      </c>
      <c r="E461" s="5">
        <v>0.1167</v>
      </c>
    </row>
    <row r="462" spans="1:5">
      <c r="A462" s="6" t="s">
        <v>1820</v>
      </c>
      <c r="B462" s="7" t="s">
        <v>1821</v>
      </c>
      <c r="C462" s="5">
        <v>106.176079</v>
      </c>
      <c r="D462" s="5">
        <v>20.335498000000001</v>
      </c>
      <c r="E462" s="5">
        <v>0.1142</v>
      </c>
    </row>
    <row r="463" spans="1:5">
      <c r="A463" s="6" t="s">
        <v>1822</v>
      </c>
      <c r="B463" s="7" t="s">
        <v>1823</v>
      </c>
      <c r="C463" s="5">
        <v>106.180941</v>
      </c>
      <c r="D463" s="5">
        <v>20.220079999999999</v>
      </c>
      <c r="E463" s="5">
        <v>0.1157</v>
      </c>
    </row>
    <row r="464" spans="1:5">
      <c r="A464" s="6" t="s">
        <v>1824</v>
      </c>
      <c r="B464" s="7" t="s">
        <v>1825</v>
      </c>
      <c r="C464" s="5">
        <v>106.26419300000001</v>
      </c>
      <c r="D464" s="5">
        <v>20.323263000000001</v>
      </c>
      <c r="E464" s="5">
        <v>0.11550000000000001</v>
      </c>
    </row>
    <row r="465" spans="1:5">
      <c r="A465" s="6" t="s">
        <v>1826</v>
      </c>
      <c r="B465" s="7" t="s">
        <v>1827</v>
      </c>
      <c r="C465" s="5">
        <v>106.072681</v>
      </c>
      <c r="D465" s="5">
        <v>20.331565999999999</v>
      </c>
      <c r="E465" s="5">
        <v>0.1163</v>
      </c>
    </row>
    <row r="466" spans="1:5">
      <c r="A466" s="6" t="s">
        <v>1828</v>
      </c>
      <c r="B466" s="7" t="s">
        <v>1829</v>
      </c>
      <c r="C466" s="5">
        <v>106.33096399999999</v>
      </c>
      <c r="D466" s="5">
        <v>20.297169</v>
      </c>
      <c r="E466" s="5">
        <v>0.1176</v>
      </c>
    </row>
    <row r="467" spans="1:5">
      <c r="A467" s="6" t="s">
        <v>1830</v>
      </c>
      <c r="B467" s="7" t="s">
        <v>1831</v>
      </c>
      <c r="C467" s="5">
        <v>106.00739900000001</v>
      </c>
      <c r="D467" s="5">
        <v>20.329228000000001</v>
      </c>
      <c r="E467" s="5">
        <v>0.1123</v>
      </c>
    </row>
    <row r="468" spans="1:5">
      <c r="A468" s="4" t="s">
        <v>1832</v>
      </c>
      <c r="B468" s="7"/>
      <c r="C468" s="5"/>
      <c r="D468" s="5"/>
      <c r="E468" s="5"/>
    </row>
    <row r="469" spans="1:5">
      <c r="A469" s="6" t="s">
        <v>1833</v>
      </c>
      <c r="B469" s="7" t="s">
        <v>1834</v>
      </c>
      <c r="C469" s="5">
        <v>105.681387</v>
      </c>
      <c r="D469" s="5">
        <v>18.671164999999998</v>
      </c>
      <c r="E469" s="5">
        <v>0.1041</v>
      </c>
    </row>
    <row r="470" spans="1:5">
      <c r="A470" s="6" t="s">
        <v>1835</v>
      </c>
      <c r="B470" s="7" t="s">
        <v>1836</v>
      </c>
      <c r="C470" s="5">
        <v>105.716337</v>
      </c>
      <c r="D470" s="5">
        <v>18.819934</v>
      </c>
      <c r="E470" s="5">
        <v>0.1071</v>
      </c>
    </row>
    <row r="471" spans="1:5">
      <c r="A471" s="6" t="s">
        <v>1837</v>
      </c>
      <c r="B471" s="7" t="s">
        <v>1838</v>
      </c>
      <c r="C471" s="5">
        <v>105.083191</v>
      </c>
      <c r="D471" s="5">
        <v>18.930485000000001</v>
      </c>
      <c r="E471" s="5">
        <v>0.10730000000000001</v>
      </c>
    </row>
    <row r="472" spans="1:5">
      <c r="A472" s="6" t="s">
        <v>1839</v>
      </c>
      <c r="B472" s="7" t="s">
        <v>1840</v>
      </c>
      <c r="C472" s="5">
        <v>104.88008600000001</v>
      </c>
      <c r="D472" s="5">
        <v>19.049554000000001</v>
      </c>
      <c r="E472" s="5">
        <v>0.11020000000000001</v>
      </c>
    </row>
    <row r="473" spans="1:5">
      <c r="A473" s="6" t="s">
        <v>1841</v>
      </c>
      <c r="B473" s="7" t="s">
        <v>1842</v>
      </c>
      <c r="C473" s="5">
        <v>105.599147</v>
      </c>
      <c r="D473" s="5">
        <v>18.977107</v>
      </c>
      <c r="E473" s="5">
        <v>7.8799999999999995E-2</v>
      </c>
    </row>
    <row r="474" spans="1:5">
      <c r="A474" s="6" t="s">
        <v>1843</v>
      </c>
      <c r="B474" s="7" t="s">
        <v>1844</v>
      </c>
      <c r="C474" s="5">
        <v>105.30615</v>
      </c>
      <c r="D474" s="5">
        <v>18.903915999999999</v>
      </c>
      <c r="E474" s="5">
        <v>0.10920000000000001</v>
      </c>
    </row>
    <row r="475" spans="1:5">
      <c r="A475" s="6" t="s">
        <v>1845</v>
      </c>
      <c r="B475" s="7" t="s">
        <v>1846</v>
      </c>
      <c r="C475" s="5">
        <v>105.628472</v>
      </c>
      <c r="D475" s="5">
        <v>18.671199999999999</v>
      </c>
      <c r="E475" s="5">
        <v>0.1037</v>
      </c>
    </row>
    <row r="476" spans="1:5">
      <c r="A476" s="6" t="s">
        <v>1614</v>
      </c>
      <c r="B476" s="7" t="s">
        <v>1847</v>
      </c>
      <c r="C476" s="5">
        <v>104.154466</v>
      </c>
      <c r="D476" s="5">
        <v>19.394728000000001</v>
      </c>
      <c r="E476" s="5">
        <v>8.8800000000000004E-2</v>
      </c>
    </row>
    <row r="477" spans="1:5">
      <c r="A477" s="6" t="s">
        <v>1848</v>
      </c>
      <c r="B477" s="7" t="s">
        <v>1849</v>
      </c>
      <c r="C477" s="5">
        <v>105.492222</v>
      </c>
      <c r="D477" s="5">
        <v>18.702135999999999</v>
      </c>
      <c r="E477" s="5">
        <v>0.1082</v>
      </c>
    </row>
    <row r="478" spans="1:5">
      <c r="A478" s="6" t="s">
        <v>1850</v>
      </c>
      <c r="B478" s="7" t="s">
        <v>1851</v>
      </c>
      <c r="C478" s="5">
        <v>105.645664</v>
      </c>
      <c r="D478" s="5">
        <v>18.783318999999999</v>
      </c>
      <c r="E478" s="5">
        <v>0.1086</v>
      </c>
    </row>
    <row r="479" spans="1:5">
      <c r="A479" s="6" t="s">
        <v>1852</v>
      </c>
      <c r="B479" s="7" t="s">
        <v>1853</v>
      </c>
      <c r="C479" s="5">
        <v>105.43593</v>
      </c>
      <c r="D479" s="5">
        <v>19.325734000000001</v>
      </c>
      <c r="E479" s="5">
        <v>4.2700000000000002E-2</v>
      </c>
    </row>
    <row r="480" spans="1:5">
      <c r="A480" s="6" t="s">
        <v>1854</v>
      </c>
      <c r="B480" s="7" t="s">
        <v>1855</v>
      </c>
      <c r="C480" s="5">
        <v>104.924229</v>
      </c>
      <c r="D480" s="5">
        <v>19.614350000000002</v>
      </c>
      <c r="E480" s="5">
        <v>2.7699999999999999E-2</v>
      </c>
    </row>
    <row r="481" spans="1:5">
      <c r="A481" s="6" t="s">
        <v>1856</v>
      </c>
      <c r="B481" s="7" t="s">
        <v>1857</v>
      </c>
      <c r="C481" s="5">
        <v>105.09548100000001</v>
      </c>
      <c r="D481" s="5">
        <v>19.548518000000001</v>
      </c>
      <c r="E481" s="5">
        <v>3.5000000000000003E-2</v>
      </c>
    </row>
    <row r="482" spans="1:5">
      <c r="A482" s="6" t="s">
        <v>1858</v>
      </c>
      <c r="B482" s="7" t="s">
        <v>1859</v>
      </c>
      <c r="C482" s="5">
        <v>105.18370899999999</v>
      </c>
      <c r="D482" s="5">
        <v>19.325403999999999</v>
      </c>
      <c r="E482" s="5">
        <v>3.7400000000000003E-2</v>
      </c>
    </row>
    <row r="483" spans="1:5">
      <c r="A483" s="6" t="s">
        <v>1860</v>
      </c>
      <c r="B483" s="7" t="s">
        <v>1861</v>
      </c>
      <c r="C483" s="5">
        <v>105.6306</v>
      </c>
      <c r="D483" s="5">
        <v>19.147449999999999</v>
      </c>
      <c r="E483" s="5">
        <v>3.9E-2</v>
      </c>
    </row>
    <row r="484" spans="1:5">
      <c r="A484" s="6" t="s">
        <v>1862</v>
      </c>
      <c r="B484" s="7" t="s">
        <v>1863</v>
      </c>
      <c r="C484" s="5">
        <v>105.26948</v>
      </c>
      <c r="D484" s="5">
        <v>19.049002000000002</v>
      </c>
      <c r="E484" s="5">
        <v>8.8599999999999998E-2</v>
      </c>
    </row>
    <row r="485" spans="1:5">
      <c r="A485" s="6" t="s">
        <v>1864</v>
      </c>
      <c r="B485" s="7" t="s">
        <v>1865</v>
      </c>
      <c r="C485" s="5">
        <v>105.336276</v>
      </c>
      <c r="D485" s="5">
        <v>18.785598</v>
      </c>
      <c r="E485" s="5">
        <v>0.1071</v>
      </c>
    </row>
    <row r="486" spans="1:5">
      <c r="A486" s="6" t="s">
        <v>1866</v>
      </c>
      <c r="B486" s="7" t="s">
        <v>1173</v>
      </c>
      <c r="C486" s="5">
        <v>104.47731899999999</v>
      </c>
      <c r="D486" s="5">
        <v>19.259857</v>
      </c>
      <c r="E486" s="5">
        <v>9.5399999999999999E-2</v>
      </c>
    </row>
    <row r="487" spans="1:5">
      <c r="A487" s="6" t="s">
        <v>1867</v>
      </c>
      <c r="B487" s="7" t="s">
        <v>1505</v>
      </c>
      <c r="C487" s="5">
        <v>105.46445199999999</v>
      </c>
      <c r="D487" s="5">
        <v>18.997171000000002</v>
      </c>
      <c r="E487" s="5">
        <v>9.2399999999999996E-2</v>
      </c>
    </row>
    <row r="488" spans="1:5">
      <c r="A488" s="4" t="s">
        <v>1868</v>
      </c>
      <c r="B488" s="7"/>
      <c r="C488" s="5"/>
      <c r="D488" s="5"/>
      <c r="E488" s="5"/>
    </row>
    <row r="489" spans="1:5">
      <c r="A489" s="6" t="s">
        <v>1869</v>
      </c>
      <c r="B489" s="7" t="s">
        <v>1414</v>
      </c>
      <c r="C489" s="5">
        <v>105.98183</v>
      </c>
      <c r="D489" s="5">
        <v>20.256335</v>
      </c>
      <c r="E489" s="5">
        <v>9.8400000000000001E-2</v>
      </c>
    </row>
    <row r="490" spans="1:5">
      <c r="A490" s="6" t="s">
        <v>1870</v>
      </c>
      <c r="B490" s="7" t="s">
        <v>1871</v>
      </c>
      <c r="C490" s="5">
        <v>105.919076</v>
      </c>
      <c r="D490" s="5">
        <v>20.157066</v>
      </c>
      <c r="E490" s="5">
        <v>9.1999999999999998E-2</v>
      </c>
    </row>
    <row r="491" spans="1:5">
      <c r="A491" s="6" t="s">
        <v>1872</v>
      </c>
      <c r="B491" s="7" t="s">
        <v>1873</v>
      </c>
      <c r="C491" s="5">
        <v>105.83455499999999</v>
      </c>
      <c r="D491" s="5">
        <v>20.347562</v>
      </c>
      <c r="E491" s="5">
        <v>7.2400000000000006E-2</v>
      </c>
    </row>
    <row r="492" spans="1:5">
      <c r="A492" s="6" t="s">
        <v>1874</v>
      </c>
      <c r="B492" s="7" t="s">
        <v>1875</v>
      </c>
      <c r="C492" s="5">
        <v>105.954345</v>
      </c>
      <c r="D492" s="5">
        <v>20.299292999999999</v>
      </c>
      <c r="E492" s="5">
        <v>9.8299999999999998E-2</v>
      </c>
    </row>
    <row r="493" spans="1:5">
      <c r="A493" s="6" t="s">
        <v>1876</v>
      </c>
      <c r="B493" s="7" t="s">
        <v>1877</v>
      </c>
      <c r="C493" s="5">
        <v>106.084602</v>
      </c>
      <c r="D493" s="5">
        <v>20.091933999999998</v>
      </c>
      <c r="E493" s="5">
        <v>0.1053</v>
      </c>
    </row>
    <row r="494" spans="1:5">
      <c r="A494" s="6" t="s">
        <v>1878</v>
      </c>
      <c r="B494" s="7" t="s">
        <v>1879</v>
      </c>
      <c r="C494" s="5">
        <v>105.75226000000001</v>
      </c>
      <c r="D494" s="5">
        <v>20.323426999999999</v>
      </c>
      <c r="E494" s="5">
        <v>8.2500000000000004E-2</v>
      </c>
    </row>
    <row r="495" spans="1:5">
      <c r="A495" s="6" t="s">
        <v>1880</v>
      </c>
      <c r="B495" s="7" t="s">
        <v>1881</v>
      </c>
      <c r="C495" s="5">
        <v>106.062016</v>
      </c>
      <c r="D495" s="5">
        <v>20.185690999999998</v>
      </c>
      <c r="E495" s="5">
        <v>0.1067</v>
      </c>
    </row>
    <row r="496" spans="1:5">
      <c r="A496" s="6" t="s">
        <v>1882</v>
      </c>
      <c r="B496" s="7" t="s">
        <v>1883</v>
      </c>
      <c r="C496" s="5">
        <v>106.005661</v>
      </c>
      <c r="D496" s="5">
        <v>20.162566999999999</v>
      </c>
      <c r="E496" s="5">
        <v>9.2299999999999993E-2</v>
      </c>
    </row>
    <row r="497" spans="1:5">
      <c r="A497" s="4" t="s">
        <v>1884</v>
      </c>
      <c r="B497" s="7"/>
      <c r="C497" s="5"/>
      <c r="D497" s="5"/>
      <c r="E497" s="5"/>
    </row>
    <row r="498" spans="1:5">
      <c r="A498" s="6" t="s">
        <v>1885</v>
      </c>
      <c r="B498" s="7" t="s">
        <v>1886</v>
      </c>
      <c r="C498" s="5">
        <v>108.989288</v>
      </c>
      <c r="D498" s="5">
        <v>11.567570999999999</v>
      </c>
      <c r="E498" s="5">
        <v>2.3099999999999999E-2</v>
      </c>
    </row>
    <row r="499" spans="1:5">
      <c r="A499" s="6" t="s">
        <v>1887</v>
      </c>
      <c r="B499" s="7" t="s">
        <v>1888</v>
      </c>
      <c r="C499" s="5">
        <v>108.88772899999999</v>
      </c>
      <c r="D499" s="5">
        <v>11.83015</v>
      </c>
      <c r="E499" s="5">
        <v>3.2500000000000001E-2</v>
      </c>
    </row>
    <row r="500" spans="1:5">
      <c r="A500" s="6" t="s">
        <v>1889</v>
      </c>
      <c r="B500" s="7" t="s">
        <v>1890</v>
      </c>
      <c r="C500" s="5">
        <v>109.036483</v>
      </c>
      <c r="D500" s="5">
        <v>11.59036</v>
      </c>
      <c r="E500" s="5">
        <v>2.4500000000000001E-2</v>
      </c>
    </row>
    <row r="501" spans="1:5">
      <c r="A501" s="6" t="s">
        <v>1891</v>
      </c>
      <c r="B501" s="7" t="s">
        <v>1892</v>
      </c>
      <c r="C501" s="5">
        <v>108.923438</v>
      </c>
      <c r="D501" s="5">
        <v>11.522553</v>
      </c>
      <c r="E501" s="5">
        <v>2.2200000000000001E-2</v>
      </c>
    </row>
    <row r="502" spans="1:5">
      <c r="A502" s="6" t="s">
        <v>1893</v>
      </c>
      <c r="B502" s="7" t="s">
        <v>1894</v>
      </c>
      <c r="C502" s="5">
        <v>108.78436000000001</v>
      </c>
      <c r="D502" s="5">
        <v>11.773564</v>
      </c>
      <c r="E502" s="5">
        <v>3.6900000000000002E-2</v>
      </c>
    </row>
    <row r="503" spans="1:5">
      <c r="A503" s="4" t="s">
        <v>1895</v>
      </c>
      <c r="B503" s="7"/>
      <c r="C503" s="5"/>
      <c r="D503" s="5"/>
      <c r="E503" s="5"/>
    </row>
    <row r="504" spans="1:5">
      <c r="A504" s="6" t="s">
        <v>1896</v>
      </c>
      <c r="B504" s="7" t="s">
        <v>1897</v>
      </c>
      <c r="C504" s="5">
        <v>105.410522</v>
      </c>
      <c r="D504" s="5">
        <v>21.305913</v>
      </c>
      <c r="E504" s="5">
        <v>0.1128</v>
      </c>
    </row>
    <row r="505" spans="1:5">
      <c r="A505" s="6" t="s">
        <v>1898</v>
      </c>
      <c r="B505" s="7" t="s">
        <v>1899</v>
      </c>
      <c r="C505" s="5">
        <v>105.221368</v>
      </c>
      <c r="D505" s="5">
        <v>21.401264999999999</v>
      </c>
      <c r="E505" s="5">
        <v>0.11600000000000001</v>
      </c>
    </row>
    <row r="506" spans="1:5">
      <c r="A506" s="6" t="s">
        <v>1900</v>
      </c>
      <c r="B506" s="7" t="s">
        <v>1901</v>
      </c>
      <c r="C506" s="5">
        <v>105.178989</v>
      </c>
      <c r="D506" s="5">
        <v>21.632805999999999</v>
      </c>
      <c r="E506" s="5">
        <v>0.1089</v>
      </c>
    </row>
    <row r="507" spans="1:5">
      <c r="A507" s="6" t="s">
        <v>1902</v>
      </c>
      <c r="B507" s="7" t="s">
        <v>1903</v>
      </c>
      <c r="C507" s="5">
        <v>105.00648200000001</v>
      </c>
      <c r="D507" s="5">
        <v>21.562738</v>
      </c>
      <c r="E507" s="5">
        <v>0.1111</v>
      </c>
    </row>
    <row r="508" spans="1:5">
      <c r="A508" s="6" t="s">
        <v>1904</v>
      </c>
      <c r="B508" s="7" t="s">
        <v>1905</v>
      </c>
      <c r="C508" s="5">
        <v>105.281875</v>
      </c>
      <c r="D508" s="5">
        <v>21.329405999999999</v>
      </c>
      <c r="E508" s="5">
        <v>0.10979999999999999</v>
      </c>
    </row>
    <row r="509" spans="1:5">
      <c r="A509" s="6" t="s">
        <v>1906</v>
      </c>
      <c r="B509" s="7" t="s">
        <v>1907</v>
      </c>
      <c r="C509" s="5">
        <v>105.30519700000001</v>
      </c>
      <c r="D509" s="5">
        <v>21.410059</v>
      </c>
      <c r="E509" s="5">
        <v>0.1132</v>
      </c>
    </row>
    <row r="510" spans="1:5">
      <c r="A510" s="6" t="s">
        <v>1908</v>
      </c>
      <c r="B510" s="7" t="s">
        <v>1909</v>
      </c>
      <c r="C510" s="5">
        <v>105.13261300000001</v>
      </c>
      <c r="D510" s="5">
        <v>21.422193</v>
      </c>
      <c r="E510" s="5">
        <v>0.10879999999999999</v>
      </c>
    </row>
    <row r="511" spans="1:5">
      <c r="A511" s="6" t="s">
        <v>1445</v>
      </c>
      <c r="B511" s="7" t="s">
        <v>1910</v>
      </c>
      <c r="C511" s="5">
        <v>105.29209899999999</v>
      </c>
      <c r="D511" s="5">
        <v>21.251362</v>
      </c>
      <c r="E511" s="5">
        <v>0.10970000000000001</v>
      </c>
    </row>
    <row r="512" spans="1:5">
      <c r="A512" s="6" t="s">
        <v>1911</v>
      </c>
      <c r="B512" s="7" t="s">
        <v>1912</v>
      </c>
      <c r="C512" s="5">
        <v>105.14067799999999</v>
      </c>
      <c r="D512" s="5">
        <v>21.499072999999999</v>
      </c>
      <c r="E512" s="5">
        <v>0.11360000000000001</v>
      </c>
    </row>
    <row r="513" spans="1:5">
      <c r="A513" s="6" t="s">
        <v>1913</v>
      </c>
      <c r="B513" s="7" t="s">
        <v>1914</v>
      </c>
      <c r="C513" s="5">
        <v>105.179711</v>
      </c>
      <c r="D513" s="5">
        <v>21.202368</v>
      </c>
      <c r="E513" s="5">
        <v>6.8900000000000003E-2</v>
      </c>
    </row>
    <row r="514" spans="1:5">
      <c r="A514" s="6" t="s">
        <v>1915</v>
      </c>
      <c r="B514" s="7" t="s">
        <v>1916</v>
      </c>
      <c r="C514" s="5">
        <v>105.280681</v>
      </c>
      <c r="D514" s="5">
        <v>21.170235000000002</v>
      </c>
      <c r="E514" s="5">
        <v>9.9699999999999997E-2</v>
      </c>
    </row>
    <row r="515" spans="1:5">
      <c r="A515" s="6" t="s">
        <v>1917</v>
      </c>
      <c r="B515" s="7" t="s">
        <v>1918</v>
      </c>
      <c r="C515" s="5">
        <v>105.048096</v>
      </c>
      <c r="D515" s="5">
        <v>21.354023999999999</v>
      </c>
      <c r="E515" s="5">
        <v>6.1699999999999998E-2</v>
      </c>
    </row>
    <row r="516" spans="1:5">
      <c r="A516" s="4" t="s">
        <v>1919</v>
      </c>
      <c r="B516" s="7"/>
      <c r="C516" s="5"/>
      <c r="D516" s="5"/>
      <c r="E516" s="5"/>
    </row>
    <row r="517" spans="1:5">
      <c r="A517" s="6" t="s">
        <v>1920</v>
      </c>
      <c r="B517" s="7" t="s">
        <v>1034</v>
      </c>
      <c r="C517" s="5">
        <v>109.324421</v>
      </c>
      <c r="D517" s="5">
        <v>13.09243</v>
      </c>
      <c r="E517" s="5">
        <v>6.9000000000000006E-2</v>
      </c>
    </row>
    <row r="518" spans="1:5">
      <c r="A518" s="6" t="s">
        <v>1921</v>
      </c>
      <c r="B518" s="7" t="s">
        <v>1922</v>
      </c>
      <c r="C518" s="5">
        <v>109.10649100000001</v>
      </c>
      <c r="D518" s="5">
        <v>13.378728000000001</v>
      </c>
      <c r="E518" s="5">
        <v>0.1095</v>
      </c>
    </row>
    <row r="519" spans="1:5">
      <c r="A519" s="6" t="s">
        <v>1923</v>
      </c>
      <c r="B519" s="7" t="s">
        <v>1924</v>
      </c>
      <c r="C519" s="5">
        <v>109.226917</v>
      </c>
      <c r="D519" s="5">
        <v>12.952653</v>
      </c>
      <c r="E519" s="5">
        <v>5.2299999999999999E-2</v>
      </c>
    </row>
    <row r="520" spans="1:5">
      <c r="A520" s="6" t="s">
        <v>1925</v>
      </c>
      <c r="B520" s="7" t="s">
        <v>1926</v>
      </c>
      <c r="C520" s="5">
        <v>109.22111200000001</v>
      </c>
      <c r="D520" s="5">
        <v>13.458987</v>
      </c>
      <c r="E520" s="5">
        <v>0.1033</v>
      </c>
    </row>
    <row r="521" spans="1:5">
      <c r="A521" s="6" t="s">
        <v>1927</v>
      </c>
      <c r="B521" s="7" t="s">
        <v>1928</v>
      </c>
      <c r="C521" s="5">
        <v>108.903189</v>
      </c>
      <c r="D521" s="5">
        <v>12.986454</v>
      </c>
      <c r="E521" s="5">
        <v>5.11E-2</v>
      </c>
    </row>
    <row r="522" spans="1:5">
      <c r="A522" s="6" t="s">
        <v>1929</v>
      </c>
      <c r="B522" s="7" t="s">
        <v>1930</v>
      </c>
      <c r="C522" s="5">
        <v>108.959763</v>
      </c>
      <c r="D522" s="5">
        <v>13.057795</v>
      </c>
      <c r="E522" s="5">
        <v>7.1900000000000006E-2</v>
      </c>
    </row>
    <row r="523" spans="1:5">
      <c r="A523" s="6" t="s">
        <v>1931</v>
      </c>
      <c r="B523" s="7" t="s">
        <v>1932</v>
      </c>
      <c r="C523" s="5">
        <v>109.215079</v>
      </c>
      <c r="D523" s="5">
        <v>13.308043</v>
      </c>
      <c r="E523" s="5">
        <v>0.1061</v>
      </c>
    </row>
    <row r="524" spans="1:5">
      <c r="A524" s="6" t="s">
        <v>1933</v>
      </c>
      <c r="B524" s="7" t="s">
        <v>1934</v>
      </c>
      <c r="C524" s="5">
        <v>109.312054</v>
      </c>
      <c r="D524" s="5">
        <v>13.066575</v>
      </c>
      <c r="E524" s="5">
        <v>6.5600000000000006E-2</v>
      </c>
    </row>
    <row r="525" spans="1:5">
      <c r="A525" s="4" t="s">
        <v>1935</v>
      </c>
      <c r="B525" s="7"/>
      <c r="C525" s="5"/>
      <c r="D525" s="5"/>
      <c r="E525" s="5"/>
    </row>
    <row r="526" spans="1:5">
      <c r="A526" s="6" t="s">
        <v>1936</v>
      </c>
      <c r="B526" s="7" t="s">
        <v>1937</v>
      </c>
      <c r="C526" s="5">
        <v>106.622424</v>
      </c>
      <c r="D526" s="5">
        <v>17.465479999999999</v>
      </c>
      <c r="E526" s="5">
        <v>9.5000000000000001E-2</v>
      </c>
    </row>
    <row r="527" spans="1:5">
      <c r="A527" s="6" t="s">
        <v>1938</v>
      </c>
      <c r="B527" s="7" t="s">
        <v>1939</v>
      </c>
      <c r="C527" s="5">
        <v>106.533327</v>
      </c>
      <c r="D527" s="5">
        <v>17.687024000000001</v>
      </c>
      <c r="E527" s="5">
        <v>4.07E-2</v>
      </c>
    </row>
    <row r="528" spans="1:5">
      <c r="A528" s="6" t="s">
        <v>1940</v>
      </c>
      <c r="B528" s="7" t="s">
        <v>1941</v>
      </c>
      <c r="C528" s="5">
        <v>106.78557499999999</v>
      </c>
      <c r="D528" s="5">
        <v>17.226092999999999</v>
      </c>
      <c r="E528" s="5">
        <v>3.1899999999999998E-2</v>
      </c>
    </row>
    <row r="529" spans="1:5">
      <c r="A529" s="6" t="s">
        <v>1942</v>
      </c>
      <c r="B529" s="7" t="s">
        <v>1943</v>
      </c>
      <c r="C529" s="5">
        <v>105.969561</v>
      </c>
      <c r="D529" s="5">
        <v>17.815071</v>
      </c>
      <c r="E529" s="5">
        <v>3.15E-2</v>
      </c>
    </row>
    <row r="530" spans="1:5">
      <c r="A530" s="6" t="s">
        <v>1944</v>
      </c>
      <c r="B530" s="7" t="s">
        <v>1945</v>
      </c>
      <c r="C530" s="5">
        <v>106.63781299999999</v>
      </c>
      <c r="D530" s="5">
        <v>17.407999</v>
      </c>
      <c r="E530" s="5">
        <v>2.6599999999999999E-2</v>
      </c>
    </row>
    <row r="531" spans="1:5">
      <c r="A531" s="6" t="s">
        <v>1946</v>
      </c>
      <c r="B531" s="7" t="s">
        <v>1947</v>
      </c>
      <c r="C531" s="5">
        <v>106.424727</v>
      </c>
      <c r="D531" s="5">
        <v>17.752390999999999</v>
      </c>
      <c r="E531" s="5">
        <v>4.3999999999999997E-2</v>
      </c>
    </row>
    <row r="532" spans="1:5">
      <c r="A532" s="6" t="s">
        <v>1948</v>
      </c>
      <c r="B532" s="7" t="s">
        <v>1949</v>
      </c>
      <c r="C532" s="5">
        <v>106.019341</v>
      </c>
      <c r="D532" s="5">
        <v>17.883872</v>
      </c>
      <c r="E532" s="5">
        <v>4.2599999999999999E-2</v>
      </c>
    </row>
    <row r="533" spans="1:5">
      <c r="A533" s="4" t="s">
        <v>1950</v>
      </c>
      <c r="B533" s="7"/>
      <c r="C533" s="5"/>
      <c r="D533" s="5"/>
      <c r="E533" s="5"/>
    </row>
    <row r="534" spans="1:5">
      <c r="A534" s="6" t="s">
        <v>1951</v>
      </c>
      <c r="B534" s="7" t="s">
        <v>1952</v>
      </c>
      <c r="C534" s="5">
        <v>108.492214</v>
      </c>
      <c r="D534" s="5">
        <v>15.565588</v>
      </c>
      <c r="E534" s="5">
        <v>8.0199999999999994E-2</v>
      </c>
    </row>
    <row r="535" spans="1:5">
      <c r="A535" s="6" t="s">
        <v>1953</v>
      </c>
      <c r="B535" s="7" t="s">
        <v>1954</v>
      </c>
      <c r="C535" s="5">
        <v>108.331745</v>
      </c>
      <c r="D535" s="5">
        <v>15.878151000000001</v>
      </c>
      <c r="E535" s="5">
        <v>3.2399999999999998E-2</v>
      </c>
    </row>
    <row r="536" spans="1:5">
      <c r="A536" s="6" t="s">
        <v>1955</v>
      </c>
      <c r="B536" s="7" t="s">
        <v>1956</v>
      </c>
      <c r="C536" s="5">
        <v>108.22285599999999</v>
      </c>
      <c r="D536" s="5">
        <v>15.343546999999999</v>
      </c>
      <c r="E536" s="5">
        <v>6.93E-2</v>
      </c>
    </row>
    <row r="537" spans="1:5">
      <c r="A537" s="6" t="s">
        <v>1957</v>
      </c>
      <c r="B537" s="7" t="s">
        <v>1958</v>
      </c>
      <c r="C537" s="5">
        <v>108.251812</v>
      </c>
      <c r="D537" s="5">
        <v>15.825661999999999</v>
      </c>
      <c r="E537" s="5">
        <v>2.63E-2</v>
      </c>
    </row>
    <row r="538" spans="1:5">
      <c r="A538" s="6" t="s">
        <v>1959</v>
      </c>
      <c r="B538" s="7" t="s">
        <v>1960</v>
      </c>
      <c r="C538" s="5">
        <v>108.113664</v>
      </c>
      <c r="D538" s="5">
        <v>15.882262000000001</v>
      </c>
      <c r="E538" s="5">
        <v>0.03</v>
      </c>
    </row>
    <row r="539" spans="1:5">
      <c r="A539" s="6" t="s">
        <v>1961</v>
      </c>
      <c r="B539" s="7" t="s">
        <v>1962</v>
      </c>
      <c r="C539" s="5">
        <v>108.246684</v>
      </c>
      <c r="D539" s="5">
        <v>15.893582</v>
      </c>
      <c r="E539" s="5">
        <v>3.4099999999999998E-2</v>
      </c>
    </row>
    <row r="540" spans="1:5">
      <c r="A540" s="6" t="s">
        <v>1963</v>
      </c>
      <c r="B540" s="7" t="s">
        <v>1964</v>
      </c>
      <c r="C540" s="5">
        <v>107.653069</v>
      </c>
      <c r="D540" s="5">
        <v>15.928122999999999</v>
      </c>
      <c r="E540" s="5">
        <v>5.4699999999999999E-2</v>
      </c>
    </row>
    <row r="541" spans="1:5">
      <c r="A541" s="6" t="s">
        <v>1965</v>
      </c>
      <c r="B541" s="7" t="s">
        <v>1966</v>
      </c>
      <c r="C541" s="5">
        <v>108.117915</v>
      </c>
      <c r="D541" s="5">
        <v>15.582305</v>
      </c>
      <c r="E541" s="5">
        <v>8.5999999999999993E-2</v>
      </c>
    </row>
    <row r="542" spans="1:5">
      <c r="A542" s="6" t="s">
        <v>1967</v>
      </c>
      <c r="B542" s="7" t="s">
        <v>1968</v>
      </c>
      <c r="C542" s="5">
        <v>107.83193900000001</v>
      </c>
      <c r="D542" s="5">
        <v>15.750486</v>
      </c>
      <c r="E542" s="5">
        <v>4.1700000000000001E-2</v>
      </c>
    </row>
    <row r="543" spans="1:5">
      <c r="A543" s="6" t="s">
        <v>1969</v>
      </c>
      <c r="B543" s="7" t="s">
        <v>1970</v>
      </c>
      <c r="C543" s="5">
        <v>108.112737</v>
      </c>
      <c r="D543" s="5">
        <v>15.157413</v>
      </c>
      <c r="E543" s="5">
        <v>6.2700000000000006E-2</v>
      </c>
    </row>
    <row r="544" spans="1:5">
      <c r="A544" s="6" t="s">
        <v>1971</v>
      </c>
      <c r="B544" s="7" t="s">
        <v>1972</v>
      </c>
      <c r="C544" s="5">
        <v>108.658112</v>
      </c>
      <c r="D544" s="5">
        <v>15.432074999999999</v>
      </c>
      <c r="E544" s="5">
        <v>5.8000000000000003E-2</v>
      </c>
    </row>
    <row r="545" spans="1:5">
      <c r="A545" s="6" t="s">
        <v>1973</v>
      </c>
      <c r="B545" s="7" t="s">
        <v>1974</v>
      </c>
      <c r="C545" s="5">
        <v>107.79906</v>
      </c>
      <c r="D545" s="5">
        <v>15.459941000000001</v>
      </c>
      <c r="E545" s="5">
        <v>0.1017</v>
      </c>
    </row>
    <row r="546" spans="1:5">
      <c r="A546" s="6" t="s">
        <v>1975</v>
      </c>
      <c r="B546" s="7" t="s">
        <v>1976</v>
      </c>
      <c r="C546" s="5">
        <v>108.219236</v>
      </c>
      <c r="D546" s="5">
        <v>15.673568</v>
      </c>
      <c r="E546" s="5">
        <v>4.9299999999999997E-2</v>
      </c>
    </row>
    <row r="547" spans="1:5">
      <c r="A547" s="6" t="s">
        <v>1977</v>
      </c>
      <c r="B547" s="7" t="s">
        <v>1978</v>
      </c>
      <c r="C547" s="5">
        <v>107.475819</v>
      </c>
      <c r="D547" s="5">
        <v>15.858328999999999</v>
      </c>
      <c r="E547" s="5">
        <v>9.2399999999999996E-2</v>
      </c>
    </row>
    <row r="548" spans="1:5">
      <c r="A548" s="6" t="s">
        <v>1979</v>
      </c>
      <c r="B548" s="7" t="s">
        <v>1980</v>
      </c>
      <c r="C548" s="5">
        <v>108.355574</v>
      </c>
      <c r="D548" s="5">
        <v>15.742649</v>
      </c>
      <c r="E548" s="5">
        <v>3.0099999999999998E-2</v>
      </c>
    </row>
    <row r="549" spans="1:5">
      <c r="A549" s="6" t="s">
        <v>1981</v>
      </c>
      <c r="B549" s="7" t="s">
        <v>1982</v>
      </c>
      <c r="C549" s="5">
        <v>108.306709</v>
      </c>
      <c r="D549" s="5">
        <v>15.489836</v>
      </c>
      <c r="E549" s="5">
        <v>9.1899999999999996E-2</v>
      </c>
    </row>
    <row r="550" spans="1:5">
      <c r="A550" s="4" t="s">
        <v>1983</v>
      </c>
      <c r="B550" s="7"/>
      <c r="C550" s="5"/>
      <c r="D550" s="5"/>
      <c r="E550" s="5"/>
    </row>
    <row r="551" spans="1:5">
      <c r="A551" s="6" t="s">
        <v>1984</v>
      </c>
      <c r="B551" s="7" t="s">
        <v>1985</v>
      </c>
      <c r="C551" s="5">
        <v>108.80093599999999</v>
      </c>
      <c r="D551" s="5">
        <v>15.122536999999999</v>
      </c>
      <c r="E551" s="5">
        <v>8.2400000000000001E-2</v>
      </c>
    </row>
    <row r="552" spans="1:5">
      <c r="A552" s="6" t="s">
        <v>1986</v>
      </c>
      <c r="B552" s="7" t="s">
        <v>1987</v>
      </c>
      <c r="C552" s="5">
        <v>108.737593</v>
      </c>
      <c r="D552" s="5">
        <v>14.768115</v>
      </c>
      <c r="E552" s="5">
        <v>0.10680000000000001</v>
      </c>
    </row>
    <row r="553" spans="1:5">
      <c r="A553" s="6" t="s">
        <v>1988</v>
      </c>
      <c r="B553" s="7" t="s">
        <v>1989</v>
      </c>
      <c r="C553" s="5">
        <v>108.757199</v>
      </c>
      <c r="D553" s="5">
        <v>15.300060999999999</v>
      </c>
      <c r="E553" s="5">
        <v>5.1900000000000002E-2</v>
      </c>
    </row>
    <row r="554" spans="1:5">
      <c r="A554" s="6" t="s">
        <v>1990</v>
      </c>
      <c r="B554" s="7" t="s">
        <v>1991</v>
      </c>
      <c r="C554" s="5">
        <v>108.956277</v>
      </c>
      <c r="D554" s="5">
        <v>14.812032</v>
      </c>
      <c r="E554" s="5">
        <v>0.106</v>
      </c>
    </row>
    <row r="555" spans="1:5">
      <c r="A555" s="6" t="s">
        <v>1992</v>
      </c>
      <c r="B555" s="7" t="s">
        <v>1993</v>
      </c>
      <c r="C555" s="5">
        <v>109.115841</v>
      </c>
      <c r="D555" s="5">
        <v>15.375097</v>
      </c>
      <c r="E555" s="5">
        <v>8.0199999999999994E-2</v>
      </c>
    </row>
    <row r="556" spans="1:5">
      <c r="A556" s="6" t="s">
        <v>1994</v>
      </c>
      <c r="B556" s="7" t="s">
        <v>1995</v>
      </c>
      <c r="C556" s="5">
        <v>108.700492</v>
      </c>
      <c r="D556" s="5">
        <v>14.931858</v>
      </c>
      <c r="E556" s="5">
        <v>3.5000000000000003E-2</v>
      </c>
    </row>
    <row r="557" spans="1:5">
      <c r="A557" s="6" t="s">
        <v>1996</v>
      </c>
      <c r="B557" s="7" t="s">
        <v>1997</v>
      </c>
      <c r="C557" s="5">
        <v>108.887505</v>
      </c>
      <c r="D557" s="5">
        <v>14.957452</v>
      </c>
      <c r="E557" s="5">
        <v>4.9299999999999997E-2</v>
      </c>
    </row>
    <row r="558" spans="1:5">
      <c r="A558" s="6" t="s">
        <v>1998</v>
      </c>
      <c r="B558" s="7" t="s">
        <v>1999</v>
      </c>
      <c r="C558" s="5">
        <v>108.778313</v>
      </c>
      <c r="D558" s="5">
        <v>15.048484999999999</v>
      </c>
      <c r="E558" s="5">
        <v>5.4199999999999998E-2</v>
      </c>
    </row>
    <row r="559" spans="1:5">
      <c r="A559" s="6" t="s">
        <v>2000</v>
      </c>
      <c r="B559" s="7" t="s">
        <v>2001</v>
      </c>
      <c r="C559" s="5">
        <v>108.46883699999999</v>
      </c>
      <c r="D559" s="5">
        <v>15.041504</v>
      </c>
      <c r="E559" s="5">
        <v>4.5699999999999998E-2</v>
      </c>
    </row>
    <row r="560" spans="1:5">
      <c r="A560" s="6" t="s">
        <v>2002</v>
      </c>
      <c r="B560" s="7" t="s">
        <v>2003</v>
      </c>
      <c r="C560" s="5">
        <v>108.337523</v>
      </c>
      <c r="D560" s="5">
        <v>14.994259</v>
      </c>
      <c r="E560" s="5">
        <v>3.0599999999999999E-2</v>
      </c>
    </row>
    <row r="561" spans="1:5">
      <c r="A561" s="6" t="s">
        <v>2004</v>
      </c>
      <c r="B561" s="7" t="s">
        <v>2005</v>
      </c>
      <c r="C561" s="5">
        <v>108.797343</v>
      </c>
      <c r="D561" s="5">
        <v>15.156215</v>
      </c>
      <c r="E561" s="5">
        <v>9.1200000000000003E-2</v>
      </c>
    </row>
    <row r="562" spans="1:5">
      <c r="A562" s="6" t="s">
        <v>2006</v>
      </c>
      <c r="B562" s="7" t="s">
        <v>2003</v>
      </c>
      <c r="C562" s="5">
        <v>108.35639</v>
      </c>
      <c r="D562" s="5">
        <v>15.167678</v>
      </c>
      <c r="E562" s="5">
        <v>8.8700000000000001E-2</v>
      </c>
    </row>
    <row r="563" spans="1:5">
      <c r="A563" s="6" t="s">
        <v>2007</v>
      </c>
      <c r="B563" s="7" t="s">
        <v>2008</v>
      </c>
      <c r="C563" s="5">
        <v>108.523132</v>
      </c>
      <c r="D563" s="5">
        <v>15.255853</v>
      </c>
      <c r="E563" s="5">
        <v>8.0399999999999999E-2</v>
      </c>
    </row>
    <row r="564" spans="1:5">
      <c r="A564" s="6" t="s">
        <v>2009</v>
      </c>
      <c r="B564" s="7" t="s">
        <v>2010</v>
      </c>
      <c r="C564" s="5">
        <v>108.825801</v>
      </c>
      <c r="D564" s="5">
        <v>15.089916000000001</v>
      </c>
      <c r="E564" s="5">
        <v>7.0699999999999999E-2</v>
      </c>
    </row>
    <row r="565" spans="1:5">
      <c r="A565" s="4" t="s">
        <v>2011</v>
      </c>
      <c r="B565" s="7"/>
      <c r="C565" s="5"/>
      <c r="D565" s="5"/>
      <c r="E565" s="5"/>
    </row>
    <row r="566" spans="1:5">
      <c r="A566" s="6" t="s">
        <v>2012</v>
      </c>
      <c r="B566" s="7" t="s">
        <v>2013</v>
      </c>
      <c r="C566" s="5">
        <v>107.074243</v>
      </c>
      <c r="D566" s="5">
        <v>20.948629</v>
      </c>
      <c r="E566" s="5">
        <v>8.8200000000000001E-2</v>
      </c>
    </row>
    <row r="567" spans="1:5">
      <c r="A567" s="6" t="s">
        <v>2014</v>
      </c>
      <c r="B567" s="7" t="s">
        <v>2015</v>
      </c>
      <c r="C567" s="5">
        <v>107.27820800000001</v>
      </c>
      <c r="D567" s="5">
        <v>21.012186</v>
      </c>
      <c r="E567" s="5">
        <v>7.2099999999999997E-2</v>
      </c>
    </row>
    <row r="568" spans="1:5">
      <c r="A568" s="6" t="s">
        <v>2016</v>
      </c>
      <c r="B568" s="7" t="s">
        <v>1176</v>
      </c>
      <c r="C568" s="5">
        <v>107.970443</v>
      </c>
      <c r="D568" s="5">
        <v>21.530377999999999</v>
      </c>
      <c r="E568" s="5">
        <v>5.7700000000000001E-2</v>
      </c>
    </row>
    <row r="569" spans="1:5">
      <c r="A569" s="6" t="s">
        <v>2017</v>
      </c>
      <c r="B569" s="7" t="s">
        <v>2018</v>
      </c>
      <c r="C569" s="5">
        <v>106.791821</v>
      </c>
      <c r="D569" s="5">
        <v>21.032751000000001</v>
      </c>
      <c r="E569" s="5">
        <v>0.1142</v>
      </c>
    </row>
    <row r="570" spans="1:5">
      <c r="A570" s="6" t="s">
        <v>2019</v>
      </c>
      <c r="B570" s="7" t="s">
        <v>2020</v>
      </c>
      <c r="C570" s="5">
        <v>107.27968300000001</v>
      </c>
      <c r="D570" s="5">
        <v>21.272950000000002</v>
      </c>
      <c r="E570" s="5">
        <v>0.10340000000000001</v>
      </c>
    </row>
    <row r="571" spans="1:5">
      <c r="A571" s="6" t="s">
        <v>2021</v>
      </c>
      <c r="B571" s="7" t="s">
        <v>2022</v>
      </c>
      <c r="C571" s="5">
        <v>107.395971</v>
      </c>
      <c r="D571" s="5">
        <v>21.524647999999999</v>
      </c>
      <c r="E571" s="5">
        <v>4.5499999999999999E-2</v>
      </c>
    </row>
    <row r="572" spans="1:5">
      <c r="A572" s="6" t="s">
        <v>2023</v>
      </c>
      <c r="B572" s="7" t="s">
        <v>1108</v>
      </c>
      <c r="C572" s="5">
        <v>107.76484000000001</v>
      </c>
      <c r="D572" s="5">
        <v>20.971747000000001</v>
      </c>
      <c r="E572" s="5">
        <v>1.6500000000000001E-2</v>
      </c>
    </row>
    <row r="573" spans="1:5">
      <c r="A573" s="6" t="s">
        <v>2024</v>
      </c>
      <c r="B573" s="7" t="s">
        <v>2025</v>
      </c>
      <c r="C573" s="5">
        <v>107.59526700000001</v>
      </c>
      <c r="D573" s="5">
        <v>21.353366999999999</v>
      </c>
      <c r="E573" s="5">
        <v>6.8699999999999997E-2</v>
      </c>
    </row>
    <row r="574" spans="1:5">
      <c r="A574" s="6" t="s">
        <v>2026</v>
      </c>
      <c r="B574" s="7" t="s">
        <v>2027</v>
      </c>
      <c r="C574" s="5">
        <v>106.51354000000001</v>
      </c>
      <c r="D574" s="5">
        <v>21.082132000000001</v>
      </c>
      <c r="E574" s="5">
        <v>0.1118</v>
      </c>
    </row>
    <row r="575" spans="1:5">
      <c r="A575" s="6" t="s">
        <v>2028</v>
      </c>
      <c r="B575" s="7" t="s">
        <v>2029</v>
      </c>
      <c r="C575" s="5">
        <v>107.753631</v>
      </c>
      <c r="D575" s="5">
        <v>21.450392000000001</v>
      </c>
      <c r="E575" s="5">
        <v>5.5800000000000002E-2</v>
      </c>
    </row>
    <row r="576" spans="1:5">
      <c r="A576" s="6" t="s">
        <v>2030</v>
      </c>
      <c r="B576" s="7" t="s">
        <v>2031</v>
      </c>
      <c r="C576" s="5">
        <v>106.99051</v>
      </c>
      <c r="D576" s="5">
        <v>21.028424999999999</v>
      </c>
      <c r="E576" s="5">
        <v>0.1082</v>
      </c>
    </row>
    <row r="577" spans="1:5">
      <c r="A577" s="6" t="s">
        <v>2032</v>
      </c>
      <c r="B577" s="7" t="s">
        <v>2033</v>
      </c>
      <c r="C577" s="5">
        <v>107.40388400000001</v>
      </c>
      <c r="D577" s="5">
        <v>21.332414</v>
      </c>
      <c r="E577" s="5">
        <v>7.8200000000000006E-2</v>
      </c>
    </row>
    <row r="578" spans="1:5">
      <c r="A578" s="6" t="s">
        <v>2034</v>
      </c>
      <c r="B578" s="7" t="s">
        <v>2035</v>
      </c>
      <c r="C578" s="5">
        <v>107.419432</v>
      </c>
      <c r="D578" s="5">
        <v>21.07302</v>
      </c>
      <c r="E578" s="5">
        <v>6.8900000000000003E-2</v>
      </c>
    </row>
    <row r="579" spans="1:5">
      <c r="A579" s="6" t="s">
        <v>2036</v>
      </c>
      <c r="B579" s="7" t="s">
        <v>2037</v>
      </c>
      <c r="C579" s="5">
        <v>106.79862</v>
      </c>
      <c r="D579" s="5">
        <v>20.939553</v>
      </c>
      <c r="E579" s="5">
        <v>0.122</v>
      </c>
    </row>
    <row r="580" spans="1:5">
      <c r="A580" s="4" t="s">
        <v>2038</v>
      </c>
      <c r="B580" s="7"/>
      <c r="C580" s="5"/>
      <c r="D580" s="5"/>
      <c r="E580" s="5"/>
    </row>
    <row r="581" spans="1:5">
      <c r="A581" s="6" t="s">
        <v>2039</v>
      </c>
      <c r="B581" s="7" t="s">
        <v>1034</v>
      </c>
      <c r="C581" s="5">
        <v>107.098572</v>
      </c>
      <c r="D581" s="5">
        <v>16.823540999999999</v>
      </c>
      <c r="E581" s="5">
        <v>2.75E-2</v>
      </c>
    </row>
    <row r="582" spans="1:5">
      <c r="A582" s="6" t="s">
        <v>2040</v>
      </c>
      <c r="B582" s="7" t="s">
        <v>1034</v>
      </c>
      <c r="C582" s="5">
        <v>107.187234</v>
      </c>
      <c r="D582" s="5">
        <v>16.74213</v>
      </c>
      <c r="E582" s="5">
        <v>3.0099999999999998E-2</v>
      </c>
    </row>
    <row r="583" spans="1:5">
      <c r="A583" s="6" t="s">
        <v>2041</v>
      </c>
      <c r="B583" s="7" t="s">
        <v>2042</v>
      </c>
      <c r="C583" s="5">
        <v>107.004268</v>
      </c>
      <c r="D583" s="5">
        <v>16.809159999999999</v>
      </c>
      <c r="E583" s="5">
        <v>2.81E-2</v>
      </c>
    </row>
    <row r="584" spans="1:5">
      <c r="A584" s="6" t="s">
        <v>2043</v>
      </c>
      <c r="B584" s="7" t="s">
        <v>2044</v>
      </c>
      <c r="C584" s="5">
        <v>106.81581300000001</v>
      </c>
      <c r="D584" s="5">
        <v>16.659977999999999</v>
      </c>
      <c r="E584" s="5">
        <v>6.1199999999999997E-2</v>
      </c>
    </row>
    <row r="585" spans="1:5">
      <c r="A585" s="6" t="s">
        <v>2045</v>
      </c>
      <c r="B585" s="7" t="s">
        <v>2046</v>
      </c>
      <c r="C585" s="5">
        <v>107.076008</v>
      </c>
      <c r="D585" s="5">
        <v>16.933810000000001</v>
      </c>
      <c r="E585" s="5">
        <v>3.1699999999999999E-2</v>
      </c>
    </row>
    <row r="586" spans="1:5">
      <c r="A586" s="6" t="s">
        <v>2047</v>
      </c>
      <c r="B586" s="7" t="s">
        <v>2048</v>
      </c>
      <c r="C586" s="5">
        <v>107.24610300000001</v>
      </c>
      <c r="D586" s="5">
        <v>16.692543000000001</v>
      </c>
      <c r="E586" s="5">
        <v>3.49E-2</v>
      </c>
    </row>
    <row r="587" spans="1:5">
      <c r="A587" s="6" t="s">
        <v>2049</v>
      </c>
      <c r="B587" s="7" t="s">
        <v>2050</v>
      </c>
      <c r="C587" s="5">
        <v>106.729258</v>
      </c>
      <c r="D587" s="5">
        <v>16.624655000000001</v>
      </c>
      <c r="E587" s="5">
        <v>5.3900000000000003E-2</v>
      </c>
    </row>
    <row r="588" spans="1:5">
      <c r="A588" s="6" t="s">
        <v>2051</v>
      </c>
      <c r="B588" s="7" t="s">
        <v>2052</v>
      </c>
      <c r="C588" s="5">
        <v>107.160477</v>
      </c>
      <c r="D588" s="5">
        <v>16.775642999999999</v>
      </c>
      <c r="E588" s="5">
        <v>2.86E-2</v>
      </c>
    </row>
    <row r="589" spans="1:5">
      <c r="A589" s="6" t="s">
        <v>2053</v>
      </c>
      <c r="B589" s="7" t="s">
        <v>2054</v>
      </c>
      <c r="C589" s="5">
        <v>107.01410300000001</v>
      </c>
      <c r="D589" s="5">
        <v>17.060399</v>
      </c>
      <c r="E589" s="5">
        <v>3.73E-2</v>
      </c>
    </row>
    <row r="590" spans="1:5">
      <c r="A590" s="4" t="s">
        <v>2055</v>
      </c>
      <c r="B590" s="7"/>
      <c r="C590" s="5"/>
      <c r="D590" s="5"/>
      <c r="E590" s="5"/>
    </row>
    <row r="591" spans="1:5">
      <c r="A591" s="6" t="s">
        <v>2056</v>
      </c>
      <c r="B591" s="7" t="s">
        <v>2057</v>
      </c>
      <c r="C591" s="5">
        <v>105.972247</v>
      </c>
      <c r="D591" s="5">
        <v>9.6052560000000007</v>
      </c>
      <c r="E591" s="5">
        <v>2.58E-2</v>
      </c>
    </row>
    <row r="592" spans="1:5">
      <c r="A592" s="6" t="s">
        <v>2058</v>
      </c>
      <c r="B592" s="7" t="s">
        <v>2059</v>
      </c>
      <c r="C592" s="5">
        <v>106.162888</v>
      </c>
      <c r="D592" s="5">
        <v>9.6276050000000009</v>
      </c>
      <c r="E592" s="5">
        <v>5.5399999999999998E-2</v>
      </c>
    </row>
    <row r="593" spans="1:5">
      <c r="A593" s="6" t="s">
        <v>2060</v>
      </c>
      <c r="B593" s="7" t="s">
        <v>2061</v>
      </c>
      <c r="C593" s="5">
        <v>105.983829</v>
      </c>
      <c r="D593" s="5">
        <v>9.7692370000000004</v>
      </c>
      <c r="E593" s="5">
        <v>4.6399999999999997E-2</v>
      </c>
    </row>
    <row r="594" spans="1:5">
      <c r="A594" s="6" t="s">
        <v>2062</v>
      </c>
      <c r="B594" s="7" t="s">
        <v>2063</v>
      </c>
      <c r="C594" s="5">
        <v>106.124848</v>
      </c>
      <c r="D594" s="5">
        <v>9.6079220000000003</v>
      </c>
      <c r="E594" s="5">
        <v>4.4600000000000001E-2</v>
      </c>
    </row>
    <row r="595" spans="1:5">
      <c r="A595" s="6" t="s">
        <v>2064</v>
      </c>
      <c r="B595" s="7" t="s">
        <v>2065</v>
      </c>
      <c r="C595" s="5">
        <v>105.80968900000001</v>
      </c>
      <c r="D595" s="5">
        <v>9.6368109999999998</v>
      </c>
      <c r="E595" s="5">
        <v>1.7299999999999999E-2</v>
      </c>
    </row>
    <row r="596" spans="1:5">
      <c r="A596" s="6" t="s">
        <v>2066</v>
      </c>
      <c r="B596" s="7" t="s">
        <v>2067</v>
      </c>
      <c r="C596" s="5">
        <v>105.98677600000001</v>
      </c>
      <c r="D596" s="5">
        <v>9.5586280000000006</v>
      </c>
      <c r="E596" s="5">
        <v>2.5000000000000001E-2</v>
      </c>
    </row>
    <row r="597" spans="1:5">
      <c r="A597" s="6" t="s">
        <v>2068</v>
      </c>
      <c r="B597" s="7" t="s">
        <v>2069</v>
      </c>
      <c r="C597" s="5">
        <v>105.59627500000001</v>
      </c>
      <c r="D597" s="5">
        <v>9.5661950000000004</v>
      </c>
      <c r="E597" s="5">
        <v>1.11E-2</v>
      </c>
    </row>
    <row r="598" spans="1:5">
      <c r="A598" s="6" t="s">
        <v>2070</v>
      </c>
      <c r="B598" s="7" t="s">
        <v>2071</v>
      </c>
      <c r="C598" s="5">
        <v>105.74304100000001</v>
      </c>
      <c r="D598" s="5">
        <v>9.429983</v>
      </c>
      <c r="E598" s="5">
        <v>1.6299999999999999E-2</v>
      </c>
    </row>
    <row r="599" spans="1:5">
      <c r="A599" s="6" t="s">
        <v>2072</v>
      </c>
      <c r="B599" s="7" t="s">
        <v>2059</v>
      </c>
      <c r="C599" s="5">
        <v>105.979968</v>
      </c>
      <c r="D599" s="5">
        <v>9.3279879999999995</v>
      </c>
      <c r="E599" s="5">
        <v>3.9600000000000003E-2</v>
      </c>
    </row>
    <row r="600" spans="1:5">
      <c r="A600" s="4" t="s">
        <v>2073</v>
      </c>
      <c r="B600" s="7"/>
      <c r="C600" s="5"/>
      <c r="D600" s="5"/>
      <c r="E600" s="5"/>
    </row>
    <row r="601" spans="1:5">
      <c r="A601" s="6" t="s">
        <v>2074</v>
      </c>
      <c r="B601" s="7" t="s">
        <v>2075</v>
      </c>
      <c r="C601" s="5">
        <v>103.91058200000001</v>
      </c>
      <c r="D601" s="5">
        <v>21.332297000000001</v>
      </c>
      <c r="E601" s="5">
        <v>0.1893</v>
      </c>
    </row>
    <row r="602" spans="1:5">
      <c r="A602" s="6" t="s">
        <v>2076</v>
      </c>
      <c r="B602" s="7" t="s">
        <v>2077</v>
      </c>
      <c r="C602" s="5">
        <v>104.420908</v>
      </c>
      <c r="D602" s="5">
        <v>21.247707999999999</v>
      </c>
      <c r="E602" s="5">
        <v>8.7099999999999997E-2</v>
      </c>
    </row>
    <row r="603" spans="1:5">
      <c r="A603" s="6" t="s">
        <v>2078</v>
      </c>
      <c r="B603" s="7" t="s">
        <v>2079</v>
      </c>
      <c r="C603" s="5">
        <v>104.106526</v>
      </c>
      <c r="D603" s="5">
        <v>21.195342</v>
      </c>
      <c r="E603" s="5">
        <v>0.1111</v>
      </c>
    </row>
    <row r="604" spans="1:5">
      <c r="A604" s="6" t="s">
        <v>2080</v>
      </c>
      <c r="B604" s="7" t="s">
        <v>2081</v>
      </c>
      <c r="C604" s="5">
        <v>104.6237</v>
      </c>
      <c r="D604" s="5">
        <v>20.851692</v>
      </c>
      <c r="E604" s="5">
        <v>0.1197</v>
      </c>
    </row>
    <row r="605" spans="1:5">
      <c r="A605" s="6" t="s">
        <v>2082</v>
      </c>
      <c r="B605" s="7" t="s">
        <v>2083</v>
      </c>
      <c r="C605" s="5">
        <v>104.0272698</v>
      </c>
      <c r="D605" s="5">
        <v>21.51706531</v>
      </c>
      <c r="E605" s="5">
        <v>0.10050000000000001</v>
      </c>
    </row>
    <row r="606" spans="1:5">
      <c r="A606" s="6" t="s">
        <v>2084</v>
      </c>
      <c r="B606" s="7" t="s">
        <v>2085</v>
      </c>
      <c r="C606" s="5">
        <v>104.64533400000001</v>
      </c>
      <c r="D606" s="5">
        <v>21.259091999999999</v>
      </c>
      <c r="E606" s="5">
        <v>8.2600000000000007E-2</v>
      </c>
    </row>
    <row r="607" spans="1:5">
      <c r="A607" s="6" t="s">
        <v>2086</v>
      </c>
      <c r="B607" s="7" t="s">
        <v>2087</v>
      </c>
      <c r="C607" s="5">
        <v>103.57012899999999</v>
      </c>
      <c r="D607" s="5">
        <v>21.850123</v>
      </c>
      <c r="E607" s="5">
        <v>8.3199999999999996E-2</v>
      </c>
    </row>
    <row r="608" spans="1:5">
      <c r="A608" s="6" t="s">
        <v>2088</v>
      </c>
      <c r="B608" s="7" t="s">
        <v>2089</v>
      </c>
      <c r="C608" s="5">
        <v>103.747788</v>
      </c>
      <c r="D608" s="5">
        <v>21.051553999999999</v>
      </c>
      <c r="E608" s="5">
        <v>0.1193</v>
      </c>
    </row>
    <row r="609" spans="1:5">
      <c r="A609" s="6" t="s">
        <v>2090</v>
      </c>
      <c r="B609" s="7" t="s">
        <v>2091</v>
      </c>
      <c r="C609" s="5">
        <v>103.599504</v>
      </c>
      <c r="D609" s="5">
        <v>20.939022999999999</v>
      </c>
      <c r="E609" s="5">
        <v>0.1183</v>
      </c>
    </row>
    <row r="610" spans="1:5">
      <c r="A610" s="6" t="s">
        <v>2092</v>
      </c>
      <c r="B610" s="7" t="s">
        <v>2093</v>
      </c>
      <c r="C610" s="5">
        <v>103.688492</v>
      </c>
      <c r="D610" s="5">
        <v>21.437194000000002</v>
      </c>
      <c r="E610" s="5">
        <v>0.1318</v>
      </c>
    </row>
    <row r="611" spans="1:5">
      <c r="A611" s="6" t="s">
        <v>2094</v>
      </c>
      <c r="B611" s="7" t="s">
        <v>2095</v>
      </c>
      <c r="C611" s="5">
        <v>104.299358</v>
      </c>
      <c r="D611" s="5">
        <v>21.047671000000001</v>
      </c>
      <c r="E611" s="5">
        <v>0.1077</v>
      </c>
    </row>
    <row r="612" spans="1:5">
      <c r="A612" s="4" t="s">
        <v>2096</v>
      </c>
      <c r="B612" s="7"/>
      <c r="C612" s="5"/>
      <c r="D612" s="5"/>
      <c r="E612" s="5"/>
    </row>
    <row r="613" spans="1:5">
      <c r="A613" s="6" t="s">
        <v>2097</v>
      </c>
      <c r="B613" s="7" t="s">
        <v>2057</v>
      </c>
      <c r="C613" s="5">
        <v>106.08595099999999</v>
      </c>
      <c r="D613" s="5">
        <v>11.311484</v>
      </c>
      <c r="E613" s="5">
        <v>5.7500000000000002E-2</v>
      </c>
    </row>
    <row r="614" spans="1:5">
      <c r="A614" s="6" t="s">
        <v>2098</v>
      </c>
      <c r="B614" s="7" t="s">
        <v>2099</v>
      </c>
      <c r="C614" s="5">
        <v>106.178575</v>
      </c>
      <c r="D614" s="5">
        <v>11.111378</v>
      </c>
      <c r="E614" s="5">
        <v>6.3100000000000003E-2</v>
      </c>
    </row>
    <row r="615" spans="1:5">
      <c r="A615" s="6" t="s">
        <v>1131</v>
      </c>
      <c r="B615" s="7" t="s">
        <v>1233</v>
      </c>
      <c r="C615" s="5">
        <v>106.02982299999999</v>
      </c>
      <c r="D615" s="5">
        <v>11.313305</v>
      </c>
      <c r="E615" s="5">
        <v>6.5000000000000002E-2</v>
      </c>
    </row>
    <row r="616" spans="1:5">
      <c r="A616" s="6" t="s">
        <v>2100</v>
      </c>
      <c r="B616" s="7" t="s">
        <v>2101</v>
      </c>
      <c r="C616" s="5">
        <v>106.220049</v>
      </c>
      <c r="D616" s="5">
        <v>11.377176</v>
      </c>
      <c r="E616" s="5">
        <v>6.4699999999999994E-2</v>
      </c>
    </row>
    <row r="617" spans="1:5">
      <c r="A617" s="6" t="s">
        <v>2102</v>
      </c>
      <c r="B617" s="7" t="s">
        <v>2103</v>
      </c>
      <c r="C617" s="5">
        <v>106.264426</v>
      </c>
      <c r="D617" s="5">
        <v>11.083993</v>
      </c>
      <c r="E617" s="5">
        <v>5.7799999999999997E-2</v>
      </c>
    </row>
    <row r="618" spans="1:5">
      <c r="A618" s="6" t="s">
        <v>2104</v>
      </c>
      <c r="B618" s="7" t="s">
        <v>2105</v>
      </c>
      <c r="C618" s="5">
        <v>106.127286</v>
      </c>
      <c r="D618" s="5">
        <v>11.288292999999999</v>
      </c>
      <c r="E618" s="5">
        <v>5.5100000000000003E-2</v>
      </c>
    </row>
    <row r="619" spans="1:5">
      <c r="A619" s="6" t="s">
        <v>2106</v>
      </c>
      <c r="B619" s="7" t="s">
        <v>2107</v>
      </c>
      <c r="C619" s="5">
        <v>106.004801</v>
      </c>
      <c r="D619" s="5">
        <v>11.54358</v>
      </c>
      <c r="E619" s="5">
        <v>5.7000000000000002E-2</v>
      </c>
    </row>
    <row r="620" spans="1:5">
      <c r="A620" s="6" t="s">
        <v>1137</v>
      </c>
      <c r="B620" s="7" t="s">
        <v>1138</v>
      </c>
      <c r="C620" s="5">
        <v>106.161433</v>
      </c>
      <c r="D620" s="5">
        <v>11.554078000000001</v>
      </c>
      <c r="E620" s="5">
        <v>6.4699999999999994E-2</v>
      </c>
    </row>
    <row r="621" spans="1:5">
      <c r="A621" s="6" t="s">
        <v>2108</v>
      </c>
      <c r="B621" s="7" t="s">
        <v>2109</v>
      </c>
      <c r="C621" s="5">
        <v>106.358571</v>
      </c>
      <c r="D621" s="5">
        <v>11.030987</v>
      </c>
      <c r="E621" s="5">
        <v>6.3399999999999998E-2</v>
      </c>
    </row>
    <row r="622" spans="1:5">
      <c r="A622" s="4" t="s">
        <v>2110</v>
      </c>
      <c r="B622" s="7"/>
      <c r="C622" s="5"/>
      <c r="D622" s="5"/>
      <c r="E622" s="5"/>
    </row>
    <row r="623" spans="1:5">
      <c r="A623" s="6" t="s">
        <v>2111</v>
      </c>
      <c r="B623" s="7" t="s">
        <v>2112</v>
      </c>
      <c r="C623" s="5">
        <v>106.342015</v>
      </c>
      <c r="D623" s="5">
        <v>20.445665999999999</v>
      </c>
      <c r="E623" s="5">
        <v>0.1074</v>
      </c>
    </row>
    <row r="624" spans="1:5">
      <c r="A624" s="6" t="s">
        <v>2113</v>
      </c>
      <c r="B624" s="7" t="s">
        <v>2114</v>
      </c>
      <c r="C624" s="5">
        <v>106.353272</v>
      </c>
      <c r="D624" s="5">
        <v>20.557551</v>
      </c>
      <c r="E624" s="5">
        <v>7.6600000000000001E-2</v>
      </c>
    </row>
    <row r="625" spans="1:5">
      <c r="A625" s="6" t="s">
        <v>2115</v>
      </c>
      <c r="B625" s="7" t="s">
        <v>2116</v>
      </c>
      <c r="C625" s="5">
        <v>106.22411</v>
      </c>
      <c r="D625" s="5">
        <v>20.590765000000001</v>
      </c>
      <c r="E625" s="5">
        <v>0.1032</v>
      </c>
    </row>
    <row r="626" spans="1:5">
      <c r="A626" s="6" t="s">
        <v>2117</v>
      </c>
      <c r="B626" s="7" t="s">
        <v>2118</v>
      </c>
      <c r="C626" s="5">
        <v>106.43684</v>
      </c>
      <c r="D626" s="5">
        <v>20.389371000000001</v>
      </c>
      <c r="E626" s="5">
        <v>0.1012</v>
      </c>
    </row>
    <row r="627" spans="1:5">
      <c r="A627" s="6" t="s">
        <v>2119</v>
      </c>
      <c r="B627" s="7" t="s">
        <v>2120</v>
      </c>
      <c r="C627" s="5">
        <v>106.327377</v>
      </c>
      <c r="D627" s="5">
        <v>20.661477000000001</v>
      </c>
      <c r="E627" s="5">
        <v>6.1699999999999998E-2</v>
      </c>
    </row>
    <row r="628" spans="1:5">
      <c r="A628" s="6" t="s">
        <v>2121</v>
      </c>
      <c r="B628" s="7" t="s">
        <v>2122</v>
      </c>
      <c r="C628" s="5">
        <v>106.566321</v>
      </c>
      <c r="D628" s="5">
        <v>20.561343000000001</v>
      </c>
      <c r="E628" s="5">
        <v>5.2299999999999999E-2</v>
      </c>
    </row>
    <row r="629" spans="1:5">
      <c r="A629" s="6" t="s">
        <v>2123</v>
      </c>
      <c r="B629" s="7" t="s">
        <v>2124</v>
      </c>
      <c r="C629" s="5">
        <v>106.50293000000001</v>
      </c>
      <c r="D629" s="5">
        <v>20.405449999999998</v>
      </c>
      <c r="E629" s="5">
        <v>7.7700000000000005E-2</v>
      </c>
    </row>
    <row r="630" spans="1:5">
      <c r="A630" s="6" t="s">
        <v>2125</v>
      </c>
      <c r="B630" s="7" t="s">
        <v>2126</v>
      </c>
      <c r="C630" s="5">
        <v>106.296237</v>
      </c>
      <c r="D630" s="5">
        <v>20.436116999999999</v>
      </c>
      <c r="E630" s="5">
        <v>0.11260000000000001</v>
      </c>
    </row>
    <row r="631" spans="1:5">
      <c r="A631" s="4" t="s">
        <v>2127</v>
      </c>
      <c r="B631" s="7"/>
      <c r="C631" s="5"/>
      <c r="D631" s="5"/>
      <c r="E631" s="5"/>
    </row>
    <row r="632" spans="1:5">
      <c r="A632" s="6" t="s">
        <v>2128</v>
      </c>
      <c r="B632" s="7" t="s">
        <v>2018</v>
      </c>
      <c r="C632" s="5">
        <v>105.84367399999999</v>
      </c>
      <c r="D632" s="5">
        <v>21.596703999999999</v>
      </c>
      <c r="E632" s="5">
        <v>9.2799999999999994E-2</v>
      </c>
    </row>
    <row r="633" spans="1:5">
      <c r="A633" s="6" t="s">
        <v>2129</v>
      </c>
      <c r="B633" s="7" t="s">
        <v>2130</v>
      </c>
      <c r="C633" s="5">
        <v>105.8506</v>
      </c>
      <c r="D633" s="5">
        <v>21.482478</v>
      </c>
      <c r="E633" s="5">
        <v>8.5599999999999996E-2</v>
      </c>
    </row>
    <row r="634" spans="1:5">
      <c r="A634" s="6" t="s">
        <v>2131</v>
      </c>
      <c r="B634" s="7" t="s">
        <v>2132</v>
      </c>
      <c r="C634" s="5">
        <v>105.641588</v>
      </c>
      <c r="D634" s="5">
        <v>21.630288</v>
      </c>
      <c r="E634" s="5">
        <v>0.11849999999999999</v>
      </c>
    </row>
    <row r="635" spans="1:5">
      <c r="A635" s="6" t="s">
        <v>2133</v>
      </c>
      <c r="B635" s="7" t="s">
        <v>2134</v>
      </c>
      <c r="C635" s="5">
        <v>105.645948</v>
      </c>
      <c r="D635" s="5">
        <v>21.909531000000001</v>
      </c>
      <c r="E635" s="5">
        <v>4.6800000000000001E-2</v>
      </c>
    </row>
    <row r="636" spans="1:5">
      <c r="A636" s="6" t="s">
        <v>2135</v>
      </c>
      <c r="B636" s="7" t="s">
        <v>2136</v>
      </c>
      <c r="C636" s="5">
        <v>105.839291</v>
      </c>
      <c r="D636" s="5">
        <v>21.627437</v>
      </c>
      <c r="E636" s="5">
        <v>9.5299999999999996E-2</v>
      </c>
    </row>
    <row r="637" spans="1:5">
      <c r="A637" s="6" t="s">
        <v>2137</v>
      </c>
      <c r="B637" s="7" t="s">
        <v>2138</v>
      </c>
      <c r="C637" s="5">
        <v>105.877824</v>
      </c>
      <c r="D637" s="5">
        <v>21.414121999999999</v>
      </c>
      <c r="E637" s="5">
        <v>9.4500000000000001E-2</v>
      </c>
    </row>
    <row r="638" spans="1:5">
      <c r="A638" s="6" t="s">
        <v>2139</v>
      </c>
      <c r="B638" s="7" t="s">
        <v>2140</v>
      </c>
      <c r="C638" s="5">
        <v>105.977524</v>
      </c>
      <c r="D638" s="5">
        <v>21.459705</v>
      </c>
      <c r="E638" s="5">
        <v>6.4600000000000005E-2</v>
      </c>
    </row>
    <row r="639" spans="1:5">
      <c r="A639" s="6" t="s">
        <v>2141</v>
      </c>
      <c r="B639" s="7" t="s">
        <v>2142</v>
      </c>
      <c r="C639" s="5">
        <v>105.703666</v>
      </c>
      <c r="D639" s="5">
        <v>21.731275</v>
      </c>
      <c r="E639" s="5">
        <v>0.1032</v>
      </c>
    </row>
    <row r="640" spans="1:5">
      <c r="A640" s="6" t="s">
        <v>2143</v>
      </c>
      <c r="B640" s="7" t="s">
        <v>2144</v>
      </c>
      <c r="C640" s="5">
        <v>106.076177</v>
      </c>
      <c r="D640" s="5">
        <v>21.750976999999999</v>
      </c>
      <c r="E640" s="5">
        <v>4.5100000000000001E-2</v>
      </c>
    </row>
    <row r="641" spans="1:5">
      <c r="A641" s="4" t="s">
        <v>2145</v>
      </c>
      <c r="B641" s="7"/>
      <c r="C641" s="5"/>
      <c r="D641" s="5"/>
      <c r="E641" s="5"/>
    </row>
    <row r="642" spans="1:5">
      <c r="A642" s="6" t="s">
        <v>2146</v>
      </c>
      <c r="B642" s="7" t="s">
        <v>2147</v>
      </c>
      <c r="C642" s="5">
        <v>105.777997</v>
      </c>
      <c r="D642" s="5">
        <v>19.812633999999999</v>
      </c>
      <c r="E642" s="5">
        <v>9.1800000000000007E-2</v>
      </c>
    </row>
    <row r="643" spans="1:5">
      <c r="A643" s="6" t="s">
        <v>2148</v>
      </c>
      <c r="B643" s="7" t="s">
        <v>1871</v>
      </c>
      <c r="C643" s="5">
        <v>105.85716499999999</v>
      </c>
      <c r="D643" s="5">
        <v>20.099632</v>
      </c>
      <c r="E643" s="5">
        <v>0.1205</v>
      </c>
    </row>
    <row r="644" spans="1:5">
      <c r="A644" s="6" t="s">
        <v>2149</v>
      </c>
      <c r="B644" s="7" t="s">
        <v>1871</v>
      </c>
      <c r="C644" s="5">
        <v>105.897468</v>
      </c>
      <c r="D644" s="5">
        <v>19.737447</v>
      </c>
      <c r="E644" s="5">
        <v>7.9799999999999996E-2</v>
      </c>
    </row>
    <row r="645" spans="1:5">
      <c r="A645" s="6" t="s">
        <v>2150</v>
      </c>
      <c r="B645" s="7" t="s">
        <v>2151</v>
      </c>
      <c r="C645" s="5">
        <v>105.233384</v>
      </c>
      <c r="D645" s="5">
        <v>20.345956000000001</v>
      </c>
      <c r="E645" s="5">
        <v>0.11840000000000001</v>
      </c>
    </row>
    <row r="646" spans="1:5">
      <c r="A646" s="6" t="s">
        <v>2152</v>
      </c>
      <c r="B646" s="7" t="s">
        <v>2153</v>
      </c>
      <c r="C646" s="5">
        <v>105.47518599999999</v>
      </c>
      <c r="D646" s="5">
        <v>20.216260999999999</v>
      </c>
      <c r="E646" s="5">
        <v>0.1172</v>
      </c>
    </row>
    <row r="647" spans="1:5">
      <c r="A647" s="6" t="s">
        <v>2154</v>
      </c>
      <c r="B647" s="7" t="s">
        <v>2155</v>
      </c>
      <c r="C647" s="5">
        <v>105.733188</v>
      </c>
      <c r="D647" s="5">
        <v>19.816115</v>
      </c>
      <c r="E647" s="5">
        <v>9.2899999999999996E-2</v>
      </c>
    </row>
    <row r="648" spans="1:5">
      <c r="A648" s="6" t="s">
        <v>2156</v>
      </c>
      <c r="B648" s="7" t="s">
        <v>2157</v>
      </c>
      <c r="C648" s="5">
        <v>105.851902</v>
      </c>
      <c r="D648" s="5">
        <v>20.011607999999999</v>
      </c>
      <c r="E648" s="5">
        <v>0.1439</v>
      </c>
    </row>
    <row r="649" spans="1:5">
      <c r="A649" s="6" t="s">
        <v>2158</v>
      </c>
      <c r="B649" s="7" t="s">
        <v>2159</v>
      </c>
      <c r="C649" s="5">
        <v>105.890345</v>
      </c>
      <c r="D649" s="5">
        <v>19.916803999999999</v>
      </c>
      <c r="E649" s="5">
        <v>0.12609999999999999</v>
      </c>
    </row>
    <row r="650" spans="1:5">
      <c r="A650" s="6" t="s">
        <v>2160</v>
      </c>
      <c r="B650" s="7" t="s">
        <v>2161</v>
      </c>
      <c r="C650" s="5">
        <v>105.853757</v>
      </c>
      <c r="D650" s="5">
        <v>19.861982000000001</v>
      </c>
      <c r="E650" s="5">
        <v>0.10539999999999999</v>
      </c>
    </row>
    <row r="651" spans="1:5">
      <c r="A651" s="6" t="s">
        <v>2162</v>
      </c>
      <c r="B651" s="7" t="s">
        <v>2163</v>
      </c>
      <c r="C651" s="5">
        <v>105.242915</v>
      </c>
      <c r="D651" s="5">
        <v>20.155000999999999</v>
      </c>
      <c r="E651" s="5">
        <v>0.1051</v>
      </c>
    </row>
    <row r="652" spans="1:5">
      <c r="A652" s="6" t="s">
        <v>2164</v>
      </c>
      <c r="B652" s="7" t="s">
        <v>2165</v>
      </c>
      <c r="C652" s="5">
        <v>104.60833100000001</v>
      </c>
      <c r="D652" s="5">
        <v>20.538585999999999</v>
      </c>
      <c r="E652" s="5">
        <v>0.1053</v>
      </c>
    </row>
    <row r="653" spans="1:5">
      <c r="A653" s="6" t="s">
        <v>2166</v>
      </c>
      <c r="B653" s="7" t="s">
        <v>2167</v>
      </c>
      <c r="C653" s="5">
        <v>105.970786</v>
      </c>
      <c r="D653" s="5">
        <v>20.008426</v>
      </c>
      <c r="E653" s="5">
        <v>0.12570000000000001</v>
      </c>
    </row>
    <row r="654" spans="1:5">
      <c r="A654" s="6" t="s">
        <v>2168</v>
      </c>
      <c r="B654" s="7" t="s">
        <v>2169</v>
      </c>
      <c r="C654" s="5">
        <v>105.372238</v>
      </c>
      <c r="D654" s="5">
        <v>20.091933999999998</v>
      </c>
      <c r="E654" s="5">
        <v>0.1002</v>
      </c>
    </row>
    <row r="655" spans="1:5">
      <c r="A655" s="6" t="s">
        <v>2170</v>
      </c>
      <c r="B655" s="7" t="s">
        <v>2171</v>
      </c>
      <c r="C655" s="5">
        <v>105.575911</v>
      </c>
      <c r="D655" s="5">
        <v>19.632546999999999</v>
      </c>
      <c r="E655" s="5">
        <v>8.5300000000000001E-2</v>
      </c>
    </row>
    <row r="656" spans="1:5">
      <c r="A656" s="6" t="s">
        <v>2172</v>
      </c>
      <c r="B656" s="7" t="s">
        <v>2173</v>
      </c>
      <c r="C656" s="5">
        <v>105.430577</v>
      </c>
      <c r="D656" s="5">
        <v>19.663219000000002</v>
      </c>
      <c r="E656" s="5">
        <v>5.3999999999999999E-2</v>
      </c>
    </row>
    <row r="657" spans="1:5">
      <c r="A657" s="6" t="s">
        <v>2174</v>
      </c>
      <c r="B657" s="7" t="s">
        <v>2175</v>
      </c>
      <c r="C657" s="5">
        <v>105.686447</v>
      </c>
      <c r="D657" s="5">
        <v>19.705461</v>
      </c>
      <c r="E657" s="5">
        <v>0.10489999999999999</v>
      </c>
    </row>
    <row r="658" spans="1:5">
      <c r="A658" s="6" t="s">
        <v>2176</v>
      </c>
      <c r="B658" s="7" t="s">
        <v>2177</v>
      </c>
      <c r="C658" s="5">
        <v>105.829966</v>
      </c>
      <c r="D658" s="5">
        <v>19.727481999999998</v>
      </c>
      <c r="E658" s="5">
        <v>8.5900000000000004E-2</v>
      </c>
    </row>
    <row r="659" spans="1:5">
      <c r="A659" s="6" t="s">
        <v>2178</v>
      </c>
      <c r="B659" s="7" t="s">
        <v>2179</v>
      </c>
      <c r="C659" s="5">
        <v>105.10310800000001</v>
      </c>
      <c r="D659" s="5">
        <v>20.381077999999999</v>
      </c>
      <c r="E659" s="5">
        <v>0.11210000000000001</v>
      </c>
    </row>
    <row r="660" spans="1:5">
      <c r="A660" s="6" t="s">
        <v>2180</v>
      </c>
      <c r="B660" s="7" t="s">
        <v>2181</v>
      </c>
      <c r="C660" s="5">
        <v>104.898163</v>
      </c>
      <c r="D660" s="5">
        <v>20.265934999999999</v>
      </c>
      <c r="E660" s="5">
        <v>8.0600000000000005E-2</v>
      </c>
    </row>
    <row r="661" spans="1:5">
      <c r="A661" s="6" t="s">
        <v>2182</v>
      </c>
      <c r="B661" s="7" t="s">
        <v>2183</v>
      </c>
      <c r="C661" s="5">
        <v>105.67029100000001</v>
      </c>
      <c r="D661" s="5">
        <v>20.12894</v>
      </c>
      <c r="E661" s="5">
        <v>0.1421</v>
      </c>
    </row>
    <row r="662" spans="1:5">
      <c r="A662" s="6" t="s">
        <v>2184</v>
      </c>
      <c r="B662" s="7" t="s">
        <v>2185</v>
      </c>
      <c r="C662" s="5">
        <v>105.51946700000001</v>
      </c>
      <c r="D662" s="5">
        <v>19.935255999999999</v>
      </c>
      <c r="E662" s="5">
        <v>9.9699999999999997E-2</v>
      </c>
    </row>
    <row r="663" spans="1:5">
      <c r="A663" s="6" t="s">
        <v>2186</v>
      </c>
      <c r="B663" s="7" t="s">
        <v>2187</v>
      </c>
      <c r="C663" s="5">
        <v>105.35011</v>
      </c>
      <c r="D663" s="5">
        <v>19.904063000000001</v>
      </c>
      <c r="E663" s="5">
        <v>9.5299999999999996E-2</v>
      </c>
    </row>
    <row r="664" spans="1:5">
      <c r="A664" s="6" t="s">
        <v>2188</v>
      </c>
      <c r="B664" s="7" t="s">
        <v>2189</v>
      </c>
      <c r="C664" s="5">
        <v>105.678657</v>
      </c>
      <c r="D664" s="5">
        <v>19.882446000000002</v>
      </c>
      <c r="E664" s="5">
        <v>9.2799999999999994E-2</v>
      </c>
    </row>
    <row r="665" spans="1:5">
      <c r="A665" s="6" t="s">
        <v>2190</v>
      </c>
      <c r="B665" s="7" t="s">
        <v>2191</v>
      </c>
      <c r="C665" s="5">
        <v>105.77654099999999</v>
      </c>
      <c r="D665" s="5">
        <v>19.449496</v>
      </c>
      <c r="E665" s="5">
        <v>9.8599999999999993E-2</v>
      </c>
    </row>
    <row r="666" spans="1:5">
      <c r="A666" s="6" t="s">
        <v>2192</v>
      </c>
      <c r="B666" s="7" t="s">
        <v>2193</v>
      </c>
      <c r="C666" s="5">
        <v>105.595675</v>
      </c>
      <c r="D666" s="5">
        <v>19.819137999999999</v>
      </c>
      <c r="E666" s="5">
        <v>0.1017</v>
      </c>
    </row>
    <row r="667" spans="1:5">
      <c r="A667" s="6" t="s">
        <v>2194</v>
      </c>
      <c r="B667" s="7" t="s">
        <v>2195</v>
      </c>
      <c r="C667" s="5">
        <v>105.61413400000001</v>
      </c>
      <c r="D667" s="5">
        <v>20.062667999999999</v>
      </c>
      <c r="E667" s="5">
        <v>0.1066</v>
      </c>
    </row>
    <row r="668" spans="1:5">
      <c r="A668" s="6" t="s">
        <v>2196</v>
      </c>
      <c r="B668" s="7" t="s">
        <v>2197</v>
      </c>
      <c r="C668" s="5">
        <v>105.65348400000001</v>
      </c>
      <c r="D668" s="5">
        <v>19.970766000000001</v>
      </c>
      <c r="E668" s="5">
        <v>8.7400000000000005E-2</v>
      </c>
    </row>
    <row r="669" spans="1:5">
      <c r="A669" s="4" t="s">
        <v>2198</v>
      </c>
      <c r="B669" s="7"/>
      <c r="C669" s="5"/>
      <c r="D669" s="5"/>
      <c r="E669" s="5"/>
    </row>
    <row r="670" spans="1:5">
      <c r="A670" s="6" t="s">
        <v>2199</v>
      </c>
      <c r="B670" s="7" t="s">
        <v>2200</v>
      </c>
      <c r="C670" s="5">
        <v>107.593495</v>
      </c>
      <c r="D670" s="5">
        <v>16.462799</v>
      </c>
      <c r="E670" s="5">
        <v>5.3800000000000001E-2</v>
      </c>
    </row>
    <row r="671" spans="1:5">
      <c r="A671" s="6" t="s">
        <v>2201</v>
      </c>
      <c r="B671" s="7" t="s">
        <v>2202</v>
      </c>
      <c r="C671" s="5">
        <v>107.230915</v>
      </c>
      <c r="D671" s="5">
        <v>16.276707999999999</v>
      </c>
      <c r="E671" s="5">
        <v>5.7299999999999997E-2</v>
      </c>
    </row>
    <row r="672" spans="1:5">
      <c r="A672" s="6" t="s">
        <v>2203</v>
      </c>
      <c r="B672" s="7" t="s">
        <v>2204</v>
      </c>
      <c r="C672" s="5">
        <v>107.687393</v>
      </c>
      <c r="D672" s="5">
        <v>16.399311000000001</v>
      </c>
      <c r="E672" s="5">
        <v>4.9200000000000001E-2</v>
      </c>
    </row>
    <row r="673" spans="1:5">
      <c r="A673" s="6" t="s">
        <v>2205</v>
      </c>
      <c r="B673" s="7" t="s">
        <v>2206</v>
      </c>
      <c r="C673" s="5">
        <v>107.46754300000001</v>
      </c>
      <c r="D673" s="5">
        <v>16.532177999999998</v>
      </c>
      <c r="E673" s="5">
        <v>5.3900000000000003E-2</v>
      </c>
    </row>
    <row r="674" spans="1:5">
      <c r="A674" s="6" t="s">
        <v>2207</v>
      </c>
      <c r="B674" s="7" t="s">
        <v>2208</v>
      </c>
      <c r="C674" s="5">
        <v>107.723552</v>
      </c>
      <c r="D674" s="5">
        <v>16.168526</v>
      </c>
      <c r="E674" s="5">
        <v>8.0399999999999999E-2</v>
      </c>
    </row>
    <row r="675" spans="1:5">
      <c r="A675" s="6" t="s">
        <v>2209</v>
      </c>
      <c r="B675" s="7" t="s">
        <v>2071</v>
      </c>
      <c r="C675" s="5">
        <v>107.860479</v>
      </c>
      <c r="D675" s="5">
        <v>16.280187999999999</v>
      </c>
      <c r="E675" s="5">
        <v>4.3400000000000001E-2</v>
      </c>
    </row>
    <row r="676" spans="1:5">
      <c r="A676" s="6" t="s">
        <v>2210</v>
      </c>
      <c r="B676" s="7" t="s">
        <v>2211</v>
      </c>
      <c r="C676" s="5">
        <v>107.614496</v>
      </c>
      <c r="D676" s="5">
        <v>16.526909</v>
      </c>
      <c r="E676" s="5">
        <v>5.3499999999999999E-2</v>
      </c>
    </row>
    <row r="677" spans="1:5">
      <c r="A677" s="6" t="s">
        <v>1116</v>
      </c>
      <c r="B677" s="7" t="s">
        <v>2212</v>
      </c>
      <c r="C677" s="5">
        <v>107.362825</v>
      </c>
      <c r="D677" s="5">
        <v>16.581553</v>
      </c>
      <c r="E677" s="5">
        <v>4.9599999999999998E-2</v>
      </c>
    </row>
    <row r="678" spans="1:5">
      <c r="A678" s="6" t="s">
        <v>2213</v>
      </c>
      <c r="B678" s="7" t="s">
        <v>2214</v>
      </c>
      <c r="C678" s="5">
        <v>107.507752</v>
      </c>
      <c r="D678" s="5">
        <v>16.576283</v>
      </c>
      <c r="E678" s="5">
        <v>4.53E-2</v>
      </c>
    </row>
    <row r="679" spans="1:5">
      <c r="A679" s="4" t="s">
        <v>2215</v>
      </c>
      <c r="B679" s="7"/>
      <c r="C679" s="5"/>
      <c r="D679" s="5"/>
      <c r="E679" s="5"/>
    </row>
    <row r="680" spans="1:5">
      <c r="A680" s="6" t="s">
        <v>2216</v>
      </c>
      <c r="B680" s="7" t="s">
        <v>1785</v>
      </c>
      <c r="C680" s="5">
        <v>106.366702</v>
      </c>
      <c r="D680" s="5">
        <v>10.358815</v>
      </c>
      <c r="E680" s="5">
        <v>2.3699999999999999E-2</v>
      </c>
    </row>
    <row r="681" spans="1:5">
      <c r="A681" s="6" t="s">
        <v>2217</v>
      </c>
      <c r="B681" s="7" t="s">
        <v>1163</v>
      </c>
      <c r="C681" s="5">
        <v>106.6784</v>
      </c>
      <c r="D681" s="5">
        <v>10.366289</v>
      </c>
      <c r="E681" s="5">
        <v>8.1699999999999995E-2</v>
      </c>
    </row>
    <row r="682" spans="1:5">
      <c r="A682" s="6" t="s">
        <v>2218</v>
      </c>
      <c r="B682" s="7" t="s">
        <v>2219</v>
      </c>
      <c r="C682" s="5">
        <v>106.032342</v>
      </c>
      <c r="D682" s="5">
        <v>10.338578999999999</v>
      </c>
      <c r="E682" s="5">
        <v>1.5599999999999999E-2</v>
      </c>
    </row>
    <row r="683" spans="1:5">
      <c r="A683" s="6" t="s">
        <v>2220</v>
      </c>
      <c r="B683" s="7" t="s">
        <v>2221</v>
      </c>
      <c r="C683" s="5">
        <v>106.11788799999999</v>
      </c>
      <c r="D683" s="5">
        <v>10.407743</v>
      </c>
      <c r="E683" s="5">
        <v>1.4200000000000001E-2</v>
      </c>
    </row>
    <row r="684" spans="1:5">
      <c r="A684" s="6" t="s">
        <v>1131</v>
      </c>
      <c r="B684" s="7" t="s">
        <v>1687</v>
      </c>
      <c r="C684" s="5">
        <v>106.341325</v>
      </c>
      <c r="D684" s="5">
        <v>10.449356</v>
      </c>
      <c r="E684" s="5">
        <v>2.8000000000000001E-2</v>
      </c>
    </row>
    <row r="685" spans="1:5">
      <c r="A685" s="6" t="s">
        <v>2222</v>
      </c>
      <c r="B685" s="7" t="s">
        <v>2223</v>
      </c>
      <c r="C685" s="5">
        <v>106.463932</v>
      </c>
      <c r="D685" s="5">
        <v>10.352171999999999</v>
      </c>
      <c r="E685" s="5">
        <v>3.4200000000000001E-2</v>
      </c>
    </row>
    <row r="686" spans="1:5">
      <c r="A686" s="6" t="s">
        <v>2224</v>
      </c>
      <c r="B686" s="7" t="s">
        <v>2225</v>
      </c>
      <c r="C686" s="5">
        <v>106.712035</v>
      </c>
      <c r="D686" s="5">
        <v>10.320039</v>
      </c>
      <c r="E686" s="5">
        <v>7.85E-2</v>
      </c>
    </row>
    <row r="687" spans="1:5">
      <c r="A687" s="6" t="s">
        <v>2226</v>
      </c>
      <c r="B687" s="7" t="s">
        <v>2227</v>
      </c>
      <c r="C687" s="5">
        <v>106.57975399999999</v>
      </c>
      <c r="D687" s="5">
        <v>10.345226</v>
      </c>
      <c r="E687" s="5">
        <v>5.74E-2</v>
      </c>
    </row>
    <row r="688" spans="1:5">
      <c r="A688" s="6" t="s">
        <v>2228</v>
      </c>
      <c r="B688" s="7" t="s">
        <v>1246</v>
      </c>
      <c r="C688" s="5">
        <v>106.193071</v>
      </c>
      <c r="D688" s="5">
        <v>10.477254</v>
      </c>
      <c r="E688" s="5">
        <v>1.7999999999999999E-2</v>
      </c>
    </row>
    <row r="689" spans="1:5">
      <c r="A689" s="4" t="s">
        <v>2229</v>
      </c>
      <c r="B689" s="7"/>
      <c r="C689" s="5"/>
      <c r="D689" s="5"/>
      <c r="E689" s="5"/>
    </row>
    <row r="690" spans="1:5">
      <c r="A690" s="6" t="s">
        <v>2230</v>
      </c>
      <c r="B690" s="7" t="s">
        <v>1051</v>
      </c>
      <c r="C690" s="5">
        <v>106.341455</v>
      </c>
      <c r="D690" s="5">
        <v>9.9381699999999995</v>
      </c>
      <c r="E690" s="5">
        <v>2.1899999999999999E-2</v>
      </c>
    </row>
    <row r="691" spans="1:5">
      <c r="A691" s="6" t="s">
        <v>2231</v>
      </c>
      <c r="B691" s="7" t="s">
        <v>2232</v>
      </c>
      <c r="C691" s="5">
        <v>106.203383</v>
      </c>
      <c r="D691" s="5">
        <v>9.989331</v>
      </c>
      <c r="E691" s="5">
        <v>2.7699999999999999E-2</v>
      </c>
    </row>
    <row r="692" spans="1:5">
      <c r="A692" s="6" t="s">
        <v>2233</v>
      </c>
      <c r="B692" s="7" t="s">
        <v>2234</v>
      </c>
      <c r="C692" s="5">
        <v>106.054643</v>
      </c>
      <c r="D692" s="5">
        <v>9.8704479999999997</v>
      </c>
      <c r="E692" s="5">
        <v>6.6000000000000003E-2</v>
      </c>
    </row>
    <row r="693" spans="1:5">
      <c r="A693" s="6" t="s">
        <v>2235</v>
      </c>
      <c r="B693" s="7" t="s">
        <v>2236</v>
      </c>
      <c r="C693" s="5">
        <v>106.452095</v>
      </c>
      <c r="D693" s="5">
        <v>9.8048020000000005</v>
      </c>
      <c r="E693" s="5">
        <v>2.86E-2</v>
      </c>
    </row>
    <row r="694" spans="1:5">
      <c r="A694" s="6" t="s">
        <v>1131</v>
      </c>
      <c r="B694" s="7" t="s">
        <v>1233</v>
      </c>
      <c r="C694" s="5">
        <v>106.346637</v>
      </c>
      <c r="D694" s="5">
        <v>9.8694480000000002</v>
      </c>
      <c r="E694" s="5">
        <v>2.7199999999999998E-2</v>
      </c>
    </row>
    <row r="695" spans="1:5">
      <c r="A695" s="6" t="s">
        <v>2237</v>
      </c>
      <c r="B695" s="7" t="s">
        <v>2238</v>
      </c>
      <c r="C695" s="5">
        <v>106.490906</v>
      </c>
      <c r="D695" s="5">
        <v>9.6342839999999992</v>
      </c>
      <c r="E695" s="5">
        <v>4.9099999999999998E-2</v>
      </c>
    </row>
    <row r="696" spans="1:5">
      <c r="A696" s="6" t="s">
        <v>2239</v>
      </c>
      <c r="B696" s="7" t="s">
        <v>2240</v>
      </c>
      <c r="C696" s="5">
        <v>106.188956</v>
      </c>
      <c r="D696" s="5">
        <v>9.8126080000000009</v>
      </c>
      <c r="E696" s="5">
        <v>5.91E-2</v>
      </c>
    </row>
    <row r="697" spans="1:5">
      <c r="A697" s="6" t="s">
        <v>2241</v>
      </c>
      <c r="B697" s="7" t="s">
        <v>2242</v>
      </c>
      <c r="C697" s="5">
        <v>106.26231</v>
      </c>
      <c r="D697" s="5">
        <v>9.6807160000000003</v>
      </c>
      <c r="E697" s="5">
        <v>6.7299999999999999E-2</v>
      </c>
    </row>
    <row r="698" spans="1:5">
      <c r="A698" s="4" t="s">
        <v>2243</v>
      </c>
      <c r="B698" s="7"/>
      <c r="C698" s="5"/>
      <c r="D698" s="5"/>
      <c r="E698" s="5"/>
    </row>
    <row r="699" spans="1:5">
      <c r="A699" s="6" t="s">
        <v>2244</v>
      </c>
      <c r="B699" s="7" t="s">
        <v>2245</v>
      </c>
      <c r="C699" s="5">
        <v>105.212592</v>
      </c>
      <c r="D699" s="5">
        <v>21.81438</v>
      </c>
      <c r="E699" s="5">
        <v>5.9499999999999997E-2</v>
      </c>
    </row>
    <row r="700" spans="1:5">
      <c r="A700" s="6" t="s">
        <v>2246</v>
      </c>
      <c r="B700" s="7" t="s">
        <v>2195</v>
      </c>
      <c r="C700" s="5">
        <v>105.259989</v>
      </c>
      <c r="D700" s="5">
        <v>22.148471000000001</v>
      </c>
      <c r="E700" s="5">
        <v>0.02</v>
      </c>
    </row>
    <row r="701" spans="1:5">
      <c r="A701" s="6" t="s">
        <v>2247</v>
      </c>
      <c r="B701" s="7" t="s">
        <v>2248</v>
      </c>
      <c r="C701" s="5">
        <v>105.02981800000001</v>
      </c>
      <c r="D701" s="5">
        <v>22.073003</v>
      </c>
      <c r="E701" s="5">
        <v>4.8599999999999997E-2</v>
      </c>
    </row>
    <row r="702" spans="1:5">
      <c r="A702" s="6" t="s">
        <v>2249</v>
      </c>
      <c r="B702" s="7" t="s">
        <v>2250</v>
      </c>
      <c r="C702" s="5">
        <v>105.395347</v>
      </c>
      <c r="D702" s="5">
        <v>22.350263999999999</v>
      </c>
      <c r="E702" s="5">
        <v>4.3799999999999999E-2</v>
      </c>
    </row>
    <row r="703" spans="1:5">
      <c r="A703" s="6" t="s">
        <v>2251</v>
      </c>
      <c r="B703" s="7" t="s">
        <v>2252</v>
      </c>
      <c r="C703" s="5">
        <v>105.390787</v>
      </c>
      <c r="D703" s="5">
        <v>21.701718</v>
      </c>
      <c r="E703" s="5">
        <v>6.2700000000000006E-2</v>
      </c>
    </row>
    <row r="704" spans="1:5">
      <c r="A704" s="6" t="s">
        <v>2253</v>
      </c>
      <c r="B704" s="7" t="s">
        <v>2254</v>
      </c>
      <c r="C704" s="5">
        <v>105.22008099999999</v>
      </c>
      <c r="D704" s="5">
        <v>21.796005000000001</v>
      </c>
      <c r="E704" s="5">
        <v>6.2E-2</v>
      </c>
    </row>
    <row r="705" spans="1:5">
      <c r="A705" s="4" t="s">
        <v>2255</v>
      </c>
      <c r="B705" s="7"/>
      <c r="C705" s="5"/>
      <c r="D705" s="5"/>
      <c r="E705" s="5"/>
    </row>
    <row r="706" spans="1:5">
      <c r="A706" s="6" t="s">
        <v>2256</v>
      </c>
      <c r="B706" s="7" t="s">
        <v>1034</v>
      </c>
      <c r="C706" s="5">
        <v>105.976463</v>
      </c>
      <c r="D706" s="5">
        <v>10.253015</v>
      </c>
      <c r="E706" s="5">
        <v>2.1999999999999999E-2</v>
      </c>
    </row>
    <row r="707" spans="1:5">
      <c r="A707" s="6" t="s">
        <v>2257</v>
      </c>
      <c r="B707" s="7" t="s">
        <v>2258</v>
      </c>
      <c r="C707" s="5">
        <v>105.823863</v>
      </c>
      <c r="D707" s="5">
        <v>10.070005</v>
      </c>
      <c r="E707" s="5">
        <v>7.1999999999999995E-2</v>
      </c>
    </row>
    <row r="708" spans="1:5">
      <c r="A708" s="6" t="s">
        <v>2259</v>
      </c>
      <c r="B708" s="7" t="s">
        <v>2260</v>
      </c>
      <c r="C708" s="5">
        <v>106.012632</v>
      </c>
      <c r="D708" s="5">
        <v>10.192599</v>
      </c>
      <c r="E708" s="5">
        <v>2.4500000000000001E-2</v>
      </c>
    </row>
    <row r="709" spans="1:5">
      <c r="A709" s="6" t="s">
        <v>2261</v>
      </c>
      <c r="B709" s="7" t="s">
        <v>2262</v>
      </c>
      <c r="C709" s="5">
        <v>106.110902</v>
      </c>
      <c r="D709" s="5">
        <v>10.177833</v>
      </c>
      <c r="E709" s="5">
        <v>1.9699999999999999E-2</v>
      </c>
    </row>
    <row r="710" spans="1:5">
      <c r="A710" s="6" t="s">
        <v>2263</v>
      </c>
      <c r="B710" s="7" t="s">
        <v>2264</v>
      </c>
      <c r="C710" s="5">
        <v>105.994227</v>
      </c>
      <c r="D710" s="5">
        <v>10.043792</v>
      </c>
      <c r="E710" s="5">
        <v>4.6800000000000001E-2</v>
      </c>
    </row>
    <row r="711" spans="1:5">
      <c r="A711" s="6" t="s">
        <v>2265</v>
      </c>
      <c r="B711" s="7" t="s">
        <v>2266</v>
      </c>
      <c r="C711" s="5">
        <v>105.921902</v>
      </c>
      <c r="D711" s="5">
        <v>9.9657889999999991</v>
      </c>
      <c r="E711" s="5">
        <v>6.4199999999999993E-2</v>
      </c>
    </row>
    <row r="712" spans="1:5">
      <c r="A712" s="6" t="s">
        <v>2267</v>
      </c>
      <c r="B712" s="7" t="s">
        <v>2268</v>
      </c>
      <c r="C712" s="5">
        <v>106.18474000000001</v>
      </c>
      <c r="D712" s="5">
        <v>10.095803</v>
      </c>
      <c r="E712" s="5">
        <v>2.0400000000000001E-2</v>
      </c>
    </row>
    <row r="713" spans="1:5">
      <c r="A713" s="4" t="s">
        <v>2269</v>
      </c>
      <c r="B713" s="7"/>
      <c r="C713" s="5"/>
      <c r="D713" s="5"/>
      <c r="E713" s="5"/>
    </row>
    <row r="714" spans="1:5">
      <c r="A714" s="6" t="s">
        <v>2270</v>
      </c>
      <c r="B714" s="7" t="s">
        <v>2271</v>
      </c>
      <c r="C714" s="5">
        <v>105.704866</v>
      </c>
      <c r="D714" s="5">
        <v>21.237238999999999</v>
      </c>
      <c r="E714" s="5">
        <v>7.9299999999999995E-2</v>
      </c>
    </row>
    <row r="715" spans="1:5">
      <c r="A715" s="6" t="s">
        <v>2272</v>
      </c>
      <c r="B715" s="7" t="s">
        <v>2273</v>
      </c>
      <c r="C715" s="5">
        <v>105.59651100000001</v>
      </c>
      <c r="D715" s="5">
        <v>21.312293</v>
      </c>
      <c r="E715" s="5">
        <v>8.3699999999999997E-2</v>
      </c>
    </row>
    <row r="716" spans="1:5">
      <c r="A716" s="6" t="s">
        <v>2274</v>
      </c>
      <c r="B716" s="7" t="s">
        <v>2275</v>
      </c>
      <c r="C716" s="5">
        <v>105.648005</v>
      </c>
      <c r="D716" s="5">
        <v>21.277529000000001</v>
      </c>
      <c r="E716" s="5">
        <v>8.0799999999999997E-2</v>
      </c>
    </row>
    <row r="717" spans="1:5">
      <c r="A717" s="6" t="s">
        <v>2276</v>
      </c>
      <c r="B717" s="7" t="s">
        <v>2277</v>
      </c>
      <c r="C717" s="5">
        <v>105.460311</v>
      </c>
      <c r="D717" s="5">
        <v>21.415886</v>
      </c>
      <c r="E717" s="5">
        <v>9.69E-2</v>
      </c>
    </row>
    <row r="718" spans="1:5">
      <c r="A718" s="6" t="s">
        <v>2278</v>
      </c>
      <c r="B718" s="7" t="s">
        <v>2271</v>
      </c>
      <c r="C718" s="5">
        <v>105.704866</v>
      </c>
      <c r="D718" s="5">
        <v>21.237238999999999</v>
      </c>
      <c r="E718" s="5">
        <v>7.9299999999999995E-2</v>
      </c>
    </row>
    <row r="719" spans="1:5">
      <c r="A719" s="6" t="s">
        <v>2279</v>
      </c>
      <c r="B719" s="7" t="s">
        <v>2280</v>
      </c>
      <c r="C719" s="5">
        <v>105.53931300000001</v>
      </c>
      <c r="D719" s="5">
        <v>21.381686999999999</v>
      </c>
      <c r="E719" s="5">
        <v>8.4900000000000003E-2</v>
      </c>
    </row>
    <row r="720" spans="1:5">
      <c r="A720" s="6" t="s">
        <v>2281</v>
      </c>
      <c r="B720" s="7" t="s">
        <v>2282</v>
      </c>
      <c r="C720" s="5">
        <v>105.51532899999999</v>
      </c>
      <c r="D720" s="5">
        <v>21.219750000000001</v>
      </c>
      <c r="E720" s="5">
        <v>0.1144</v>
      </c>
    </row>
    <row r="721" spans="1:5">
      <c r="A721" s="6" t="s">
        <v>2283</v>
      </c>
      <c r="B721" s="7" t="s">
        <v>1204</v>
      </c>
      <c r="C721" s="5">
        <v>105.57722099999999</v>
      </c>
      <c r="D721" s="5">
        <v>21.23396</v>
      </c>
      <c r="E721" s="5">
        <v>0.10879999999999999</v>
      </c>
    </row>
    <row r="722" spans="1:5">
      <c r="A722" s="4" t="s">
        <v>2284</v>
      </c>
      <c r="B722" s="7"/>
      <c r="C722" s="5"/>
      <c r="D722" s="5"/>
      <c r="E722" s="5"/>
    </row>
    <row r="723" spans="1:5">
      <c r="A723" s="6" t="s">
        <v>2285</v>
      </c>
      <c r="B723" s="7" t="s">
        <v>2286</v>
      </c>
      <c r="C723" s="5">
        <v>104.878837</v>
      </c>
      <c r="D723" s="5">
        <v>21.71114</v>
      </c>
      <c r="E723" s="5">
        <v>0.113</v>
      </c>
    </row>
    <row r="724" spans="1:5">
      <c r="A724" s="6" t="s">
        <v>2287</v>
      </c>
      <c r="B724" s="7" t="s">
        <v>2288</v>
      </c>
      <c r="C724" s="5">
        <v>104.51194</v>
      </c>
      <c r="D724" s="5">
        <v>21.60303</v>
      </c>
      <c r="E724" s="5">
        <v>6.8000000000000005E-2</v>
      </c>
    </row>
    <row r="725" spans="1:5">
      <c r="A725" s="6" t="s">
        <v>2289</v>
      </c>
      <c r="B725" s="7" t="s">
        <v>2290</v>
      </c>
      <c r="C725" s="5">
        <v>104.766688</v>
      </c>
      <c r="D725" s="5">
        <v>22.097432999999999</v>
      </c>
      <c r="E725" s="5">
        <v>0.1086</v>
      </c>
    </row>
    <row r="726" spans="1:5">
      <c r="A726" s="6" t="s">
        <v>2291</v>
      </c>
      <c r="B726" s="7" t="s">
        <v>2292</v>
      </c>
      <c r="C726" s="5">
        <v>104.086195</v>
      </c>
      <c r="D726" s="5">
        <v>21.851122</v>
      </c>
      <c r="E726" s="5">
        <v>5.6099999999999997E-2</v>
      </c>
    </row>
    <row r="727" spans="1:5">
      <c r="A727" s="6" t="s">
        <v>2293</v>
      </c>
      <c r="B727" s="7" t="s">
        <v>2294</v>
      </c>
      <c r="C727" s="5">
        <v>104.388593</v>
      </c>
      <c r="D727" s="5">
        <v>21.466639000000001</v>
      </c>
      <c r="E727" s="5">
        <v>4.48E-2</v>
      </c>
    </row>
    <row r="728" spans="1:5">
      <c r="A728" s="6" t="s">
        <v>2295</v>
      </c>
      <c r="B728" s="7" t="s">
        <v>2296</v>
      </c>
      <c r="C728" s="5">
        <v>104.823185</v>
      </c>
      <c r="D728" s="5">
        <v>21.758578</v>
      </c>
      <c r="E728" s="5">
        <v>0.11020000000000001</v>
      </c>
    </row>
    <row r="729" spans="1:5">
      <c r="A729" s="6" t="s">
        <v>2297</v>
      </c>
      <c r="B729" s="7" t="s">
        <v>2298</v>
      </c>
      <c r="C729" s="5">
        <v>104.49250600000001</v>
      </c>
      <c r="D729" s="5">
        <v>21.652069000000001</v>
      </c>
      <c r="E729" s="5">
        <v>6.9400000000000003E-2</v>
      </c>
    </row>
    <row r="730" spans="1:5">
      <c r="A730" s="6" t="s">
        <v>2299</v>
      </c>
      <c r="B730" s="7" t="s">
        <v>2300</v>
      </c>
      <c r="C730" s="5">
        <v>104.68553300000001</v>
      </c>
      <c r="D730" s="5">
        <v>21.874889</v>
      </c>
      <c r="E730" s="5">
        <v>0.10829999999999999</v>
      </c>
    </row>
    <row r="731" spans="1:5">
      <c r="A731" s="6" t="s">
        <v>2301</v>
      </c>
      <c r="B731" s="7" t="s">
        <v>2302</v>
      </c>
      <c r="C731" s="5">
        <v>104.964057</v>
      </c>
      <c r="D731" s="5">
        <v>21.726827</v>
      </c>
      <c r="E731" s="5">
        <v>0.1128</v>
      </c>
    </row>
  </sheetData>
  <mergeCells count="9">
    <mergeCell ref="A45:B45"/>
    <mergeCell ref="A70:B70"/>
    <mergeCell ref="E1:E2"/>
    <mergeCell ref="A1:B2"/>
    <mergeCell ref="C1:D1"/>
    <mergeCell ref="A3:B3"/>
    <mergeCell ref="A4:B4"/>
    <mergeCell ref="A19:B19"/>
    <mergeCell ref="A44:B4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8</vt:i4>
      </vt:variant>
    </vt:vector>
  </HeadingPairs>
  <TitlesOfParts>
    <vt:vector size="24" baseType="lpstr">
      <vt:lpstr>HeKetCau</vt:lpstr>
      <vt:lpstr>TuongKep</vt:lpstr>
      <vt:lpstr>HeSoKw</vt:lpstr>
      <vt:lpstr>HeSoUngXuQ</vt:lpstr>
      <vt:lpstr>SEISMICLOAD</vt:lpstr>
      <vt:lpstr>SEISMICLOAD 2025</vt:lpstr>
      <vt:lpstr>Story Data</vt:lpstr>
      <vt:lpstr>PIERSECTION</vt:lpstr>
      <vt:lpstr>PIERFORCES</vt:lpstr>
      <vt:lpstr>PIERFORCES2</vt:lpstr>
      <vt:lpstr>DNHeKetCau</vt:lpstr>
      <vt:lpstr>Clause 5.2.2.2</vt:lpstr>
      <vt:lpstr>Appendix E</vt:lpstr>
      <vt:lpstr>Appendix F</vt:lpstr>
      <vt:lpstr>Table 3.1</vt:lpstr>
      <vt:lpstr>Appendix G</vt:lpstr>
      <vt:lpstr>HeKetCau!Print_Area</vt:lpstr>
      <vt:lpstr>HeSoKw!Print_Area</vt:lpstr>
      <vt:lpstr>HeSoUngXuQ!Print_Area</vt:lpstr>
      <vt:lpstr>SEISMICLOAD!Print_Area</vt:lpstr>
      <vt:lpstr>'SEISMICLOAD 2025'!Print_Area</vt:lpstr>
      <vt:lpstr>TuongKep!Print_Area</vt:lpstr>
      <vt:lpstr>HeKetCau!Print_Titles</vt:lpstr>
      <vt:lpstr>HeSoKw!Print_Titles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Duynv</dc:creator>
  <cp:lastModifiedBy>C P</cp:lastModifiedBy>
  <cp:lastPrinted>2020-08-10T07:25:00Z</cp:lastPrinted>
  <dcterms:created xsi:type="dcterms:W3CDTF">2014-06-17T14:23:00Z</dcterms:created>
  <dcterms:modified xsi:type="dcterms:W3CDTF">2026-09-16T07:21:00Z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70056141F56E439BAFF8449BBCB8F030_12</vt:lpwstr>
  </property>
  <property fmtid="{D5CDD505-2E9C-101B-9397-08002B2CF9AE}" pid="3" name="KSOProductBuildVer">
    <vt:lpwstr>1033-12.1.0.27458</vt:lpwstr>
  </property>
  <property fmtid="{D5CDD505-2E9C-101B-9397-08002B2CF9AE}" pid="4" name="CalculationRule">
    <vt:i4>0</vt:i4>
  </property>
</Properties>
</file>