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lightmann/Desktop/"/>
    </mc:Choice>
  </mc:AlternateContent>
  <xr:revisionPtr revIDLastSave="0" documentId="13_ncr:1_{4A646F5B-F8CD-6647-BD2D-0D47AF5FB7F5}" xr6:coauthVersionLast="45" xr6:coauthVersionMax="45" xr10:uidLastSave="{00000000-0000-0000-0000-000000000000}"/>
  <bookViews>
    <workbookView xWindow="0" yWindow="0" windowWidth="28800" windowHeight="18000" activeTab="14" xr2:uid="{00000000-000D-0000-FFFF-FFFF00000000}"/>
  </bookViews>
  <sheets>
    <sheet name="Run 1-back" sheetId="17" r:id="rId1"/>
    <sheet name="Run 1" sheetId="15" r:id="rId2"/>
    <sheet name="Run 2" sheetId="4" r:id="rId3"/>
    <sheet name="Run 3" sheetId="5" r:id="rId4"/>
    <sheet name="Run 4" sheetId="6" r:id="rId5"/>
    <sheet name="Run 5" sheetId="7" r:id="rId6"/>
    <sheet name="Run 6" sheetId="9" r:id="rId7"/>
    <sheet name="Run 7-back" sheetId="18" r:id="rId8"/>
    <sheet name="Run 7" sheetId="10" r:id="rId9"/>
    <sheet name="Run 8" sheetId="11" r:id="rId10"/>
    <sheet name="Run 9" sheetId="12" r:id="rId11"/>
    <sheet name="Run 10" sheetId="13" r:id="rId12"/>
    <sheet name="Run 11" sheetId="14" r:id="rId13"/>
    <sheet name="Run 12" sheetId="3" r:id="rId14"/>
    <sheet name="Run 13 control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5" i="17" l="1"/>
  <c r="X35" i="17" l="1"/>
  <c r="AB98" i="18"/>
  <c r="AA99" i="18"/>
  <c r="AA100" i="18"/>
  <c r="AA98" i="18"/>
  <c r="T136" i="18"/>
  <c r="S136" i="18"/>
  <c r="X136" i="18" s="1"/>
  <c r="T135" i="18"/>
  <c r="S135" i="18"/>
  <c r="X135" i="18" s="1"/>
  <c r="X134" i="18"/>
  <c r="T134" i="18"/>
  <c r="S134" i="18"/>
  <c r="X133" i="18"/>
  <c r="T133" i="18"/>
  <c r="S133" i="18"/>
  <c r="T132" i="18"/>
  <c r="S132" i="18"/>
  <c r="X132" i="18" s="1"/>
  <c r="X131" i="18"/>
  <c r="T131" i="18"/>
  <c r="S131" i="18"/>
  <c r="T130" i="18"/>
  <c r="S130" i="18"/>
  <c r="X130" i="18" s="1"/>
  <c r="T129" i="18"/>
  <c r="S129" i="18"/>
  <c r="X129" i="18" s="1"/>
  <c r="T128" i="18"/>
  <c r="S128" i="18"/>
  <c r="X128" i="18" s="1"/>
  <c r="T127" i="18"/>
  <c r="S127" i="18"/>
  <c r="X127" i="18" s="1"/>
  <c r="X126" i="18"/>
  <c r="T126" i="18"/>
  <c r="S126" i="18"/>
  <c r="X125" i="18"/>
  <c r="T125" i="18"/>
  <c r="S125" i="18"/>
  <c r="T124" i="18"/>
  <c r="S124" i="18"/>
  <c r="X124" i="18" s="1"/>
  <c r="X123" i="18"/>
  <c r="T123" i="18"/>
  <c r="S123" i="18"/>
  <c r="T122" i="18"/>
  <c r="S122" i="18"/>
  <c r="X122" i="18" s="1"/>
  <c r="T121" i="18"/>
  <c r="S121" i="18"/>
  <c r="X121" i="18" s="1"/>
  <c r="T120" i="18"/>
  <c r="S120" i="18"/>
  <c r="X120" i="18" s="1"/>
  <c r="T119" i="18"/>
  <c r="S119" i="18"/>
  <c r="X119" i="18" s="1"/>
  <c r="X118" i="18"/>
  <c r="T118" i="18"/>
  <c r="S118" i="18"/>
  <c r="X117" i="18"/>
  <c r="T117" i="18"/>
  <c r="S117" i="18"/>
  <c r="T116" i="18"/>
  <c r="S116" i="18"/>
  <c r="X116" i="18" s="1"/>
  <c r="X115" i="18"/>
  <c r="T115" i="18"/>
  <c r="S115" i="18"/>
  <c r="T114" i="18"/>
  <c r="S114" i="18"/>
  <c r="X114" i="18" s="1"/>
  <c r="T113" i="18"/>
  <c r="S113" i="18"/>
  <c r="X113" i="18" s="1"/>
  <c r="T112" i="18"/>
  <c r="S112" i="18"/>
  <c r="X112" i="18" s="1"/>
  <c r="T111" i="18"/>
  <c r="S111" i="18"/>
  <c r="X111" i="18" s="1"/>
  <c r="X110" i="18"/>
  <c r="T110" i="18"/>
  <c r="S110" i="18"/>
  <c r="X109" i="18"/>
  <c r="T109" i="18"/>
  <c r="S109" i="18"/>
  <c r="T108" i="18"/>
  <c r="S108" i="18"/>
  <c r="X108" i="18" s="1"/>
  <c r="X107" i="18"/>
  <c r="T107" i="18"/>
  <c r="S107" i="18"/>
  <c r="T106" i="18"/>
  <c r="S106" i="18"/>
  <c r="X106" i="18" s="1"/>
  <c r="T105" i="18"/>
  <c r="S105" i="18"/>
  <c r="X105" i="18" s="1"/>
  <c r="T104" i="18"/>
  <c r="S104" i="18"/>
  <c r="X104" i="18" s="1"/>
  <c r="T103" i="18"/>
  <c r="S103" i="18"/>
  <c r="X103" i="18" s="1"/>
  <c r="X102" i="18"/>
  <c r="T102" i="18"/>
  <c r="S102" i="18"/>
  <c r="X101" i="18"/>
  <c r="T101" i="18"/>
  <c r="S101" i="18"/>
  <c r="T100" i="18"/>
  <c r="S100" i="18"/>
  <c r="X100" i="18" s="1"/>
  <c r="X99" i="18"/>
  <c r="T99" i="18"/>
  <c r="S99" i="18"/>
  <c r="T98" i="18"/>
  <c r="S98" i="18"/>
  <c r="X98" i="18" s="1"/>
  <c r="T97" i="18"/>
  <c r="S97" i="18"/>
  <c r="X97" i="18" s="1"/>
  <c r="T96" i="18"/>
  <c r="S96" i="18"/>
  <c r="X96" i="18" s="1"/>
  <c r="T95" i="18"/>
  <c r="S95" i="18"/>
  <c r="X95" i="18" s="1"/>
  <c r="X94" i="18"/>
  <c r="T94" i="18"/>
  <c r="S94" i="18"/>
  <c r="X93" i="18"/>
  <c r="T93" i="18"/>
  <c r="S93" i="18"/>
  <c r="T92" i="18"/>
  <c r="S92" i="18"/>
  <c r="X92" i="18" s="1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AA71" i="18"/>
  <c r="T71" i="18"/>
  <c r="S71" i="18"/>
  <c r="AA70" i="18"/>
  <c r="T70" i="18"/>
  <c r="S70" i="18"/>
  <c r="AA69" i="18"/>
  <c r="T69" i="18"/>
  <c r="S69" i="18"/>
  <c r="AA68" i="18"/>
  <c r="T68" i="18"/>
  <c r="S68" i="18"/>
  <c r="AB67" i="18"/>
  <c r="AA67" i="18"/>
  <c r="AC67" i="18" s="1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X61" i="18" s="1"/>
  <c r="T60" i="18"/>
  <c r="S60" i="18"/>
  <c r="X60" i="18" s="1"/>
  <c r="T59" i="18"/>
  <c r="S59" i="18"/>
  <c r="X59" i="18" s="1"/>
  <c r="T58" i="18"/>
  <c r="S58" i="18"/>
  <c r="X58" i="18" s="1"/>
  <c r="X57" i="18"/>
  <c r="T57" i="18"/>
  <c r="S57" i="18"/>
  <c r="X56" i="18"/>
  <c r="T56" i="18"/>
  <c r="S56" i="18"/>
  <c r="T55" i="18"/>
  <c r="S55" i="18"/>
  <c r="X55" i="18" s="1"/>
  <c r="X54" i="18"/>
  <c r="T54" i="18"/>
  <c r="S54" i="18"/>
  <c r="T53" i="18"/>
  <c r="S53" i="18"/>
  <c r="X53" i="18" s="1"/>
  <c r="T52" i="18"/>
  <c r="S52" i="18"/>
  <c r="X52" i="18" s="1"/>
  <c r="T51" i="18"/>
  <c r="S51" i="18"/>
  <c r="X51" i="18" s="1"/>
  <c r="T50" i="18"/>
  <c r="S50" i="18"/>
  <c r="X50" i="18" s="1"/>
  <c r="X49" i="18"/>
  <c r="T49" i="18"/>
  <c r="S49" i="18"/>
  <c r="X48" i="18"/>
  <c r="T48" i="18"/>
  <c r="S48" i="18"/>
  <c r="T47" i="18"/>
  <c r="S47" i="18"/>
  <c r="X47" i="18" s="1"/>
  <c r="X46" i="18"/>
  <c r="T46" i="18"/>
  <c r="S46" i="18"/>
  <c r="T45" i="18"/>
  <c r="S45" i="18"/>
  <c r="X45" i="18" s="1"/>
  <c r="T44" i="18"/>
  <c r="S44" i="18"/>
  <c r="X44" i="18" s="1"/>
  <c r="T43" i="18"/>
  <c r="S43" i="18"/>
  <c r="X43" i="18" s="1"/>
  <c r="T42" i="18"/>
  <c r="S42" i="18"/>
  <c r="X42" i="18" s="1"/>
  <c r="X41" i="18"/>
  <c r="T41" i="18"/>
  <c r="S41" i="18"/>
  <c r="X40" i="18"/>
  <c r="T40" i="18"/>
  <c r="S40" i="18"/>
  <c r="T39" i="18"/>
  <c r="S39" i="18"/>
  <c r="X39" i="18" s="1"/>
  <c r="X38" i="18"/>
  <c r="T38" i="18"/>
  <c r="S38" i="18"/>
  <c r="T37" i="18"/>
  <c r="S37" i="18"/>
  <c r="X37" i="18" s="1"/>
  <c r="T36" i="18"/>
  <c r="S36" i="18"/>
  <c r="X36" i="18" s="1"/>
  <c r="T35" i="18"/>
  <c r="S35" i="18"/>
  <c r="X35" i="18" s="1"/>
  <c r="T34" i="18"/>
  <c r="S34" i="18"/>
  <c r="X34" i="18" s="1"/>
  <c r="X33" i="18"/>
  <c r="T33" i="18"/>
  <c r="S33" i="18"/>
  <c r="X32" i="18"/>
  <c r="T32" i="18"/>
  <c r="S32" i="18"/>
  <c r="T31" i="18"/>
  <c r="S31" i="18"/>
  <c r="X31" i="18" s="1"/>
  <c r="X30" i="18"/>
  <c r="T30" i="18"/>
  <c r="S30" i="18"/>
  <c r="T29" i="18"/>
  <c r="S29" i="18"/>
  <c r="X29" i="18" s="1"/>
  <c r="T28" i="18"/>
  <c r="S28" i="18"/>
  <c r="X28" i="18" s="1"/>
  <c r="T27" i="18"/>
  <c r="S27" i="18"/>
  <c r="X27" i="18" s="1"/>
  <c r="T26" i="18"/>
  <c r="S26" i="18"/>
  <c r="X26" i="18" s="1"/>
  <c r="X25" i="18"/>
  <c r="T25" i="18"/>
  <c r="S25" i="18"/>
  <c r="X24" i="18"/>
  <c r="T24" i="18"/>
  <c r="S24" i="18"/>
  <c r="T23" i="18"/>
  <c r="S23" i="18"/>
  <c r="X23" i="18" s="1"/>
  <c r="X22" i="18"/>
  <c r="T22" i="18"/>
  <c r="S22" i="18"/>
  <c r="T21" i="18"/>
  <c r="S21" i="18"/>
  <c r="X21" i="18" s="1"/>
  <c r="T20" i="18"/>
  <c r="S20" i="18"/>
  <c r="X20" i="18" s="1"/>
  <c r="T19" i="18"/>
  <c r="S19" i="18"/>
  <c r="X19" i="18" s="1"/>
  <c r="T18" i="18"/>
  <c r="S18" i="18"/>
  <c r="X18" i="18" s="1"/>
  <c r="X17" i="18"/>
  <c r="T17" i="18"/>
  <c r="S17" i="18"/>
  <c r="X16" i="18"/>
  <c r="T16" i="18"/>
  <c r="S16" i="18"/>
  <c r="T15" i="18"/>
  <c r="S15" i="18"/>
  <c r="X15" i="18" s="1"/>
  <c r="X14" i="18"/>
  <c r="T14" i="18"/>
  <c r="S14" i="18"/>
  <c r="T13" i="18"/>
  <c r="S13" i="18"/>
  <c r="X13" i="18" s="1"/>
  <c r="T12" i="18"/>
  <c r="S12" i="18"/>
  <c r="X12" i="18" s="1"/>
  <c r="T11" i="18"/>
  <c r="S11" i="18"/>
  <c r="X11" i="18" s="1"/>
  <c r="T10" i="18"/>
  <c r="S10" i="18"/>
  <c r="X10" i="18" s="1"/>
  <c r="X9" i="18"/>
  <c r="T9" i="18"/>
  <c r="S9" i="18"/>
  <c r="X8" i="18"/>
  <c r="T8" i="18"/>
  <c r="S8" i="18"/>
  <c r="T7" i="18"/>
  <c r="S7" i="18"/>
  <c r="X7" i="18" s="1"/>
  <c r="X6" i="18"/>
  <c r="T6" i="18"/>
  <c r="S6" i="18"/>
  <c r="T5" i="18"/>
  <c r="S5" i="18"/>
  <c r="X5" i="18" s="1"/>
  <c r="T4" i="18"/>
  <c r="S4" i="18"/>
  <c r="X4" i="18" s="1"/>
  <c r="T3" i="18"/>
  <c r="S3" i="18"/>
  <c r="X3" i="18" s="1"/>
  <c r="T2" i="18"/>
  <c r="S2" i="18"/>
  <c r="X2" i="18" s="1"/>
  <c r="U151" i="17"/>
  <c r="W151" i="17" s="1"/>
  <c r="T151" i="17"/>
  <c r="S151" i="17"/>
  <c r="X151" i="17" s="1"/>
  <c r="X150" i="17"/>
  <c r="U150" i="17"/>
  <c r="W150" i="17" s="1"/>
  <c r="T150" i="17"/>
  <c r="S150" i="17"/>
  <c r="U149" i="17"/>
  <c r="W149" i="17" s="1"/>
  <c r="T149" i="17"/>
  <c r="S149" i="17"/>
  <c r="X149" i="17" s="1"/>
  <c r="X148" i="17"/>
  <c r="W148" i="17"/>
  <c r="U148" i="17"/>
  <c r="T148" i="17"/>
  <c r="S148" i="17"/>
  <c r="U147" i="17"/>
  <c r="W147" i="17" s="1"/>
  <c r="T147" i="17"/>
  <c r="S147" i="17"/>
  <c r="X147" i="17" s="1"/>
  <c r="U146" i="17"/>
  <c r="W146" i="17" s="1"/>
  <c r="T146" i="17"/>
  <c r="S146" i="17"/>
  <c r="X146" i="17" s="1"/>
  <c r="X145" i="17"/>
  <c r="W145" i="17"/>
  <c r="U145" i="17"/>
  <c r="T145" i="17"/>
  <c r="S145" i="17"/>
  <c r="U144" i="17"/>
  <c r="W144" i="17" s="1"/>
  <c r="T144" i="17"/>
  <c r="S144" i="17"/>
  <c r="X144" i="17" s="1"/>
  <c r="U143" i="17"/>
  <c r="W143" i="17" s="1"/>
  <c r="T143" i="17"/>
  <c r="S143" i="17"/>
  <c r="X143" i="17" s="1"/>
  <c r="X142" i="17"/>
  <c r="W142" i="17"/>
  <c r="U142" i="17"/>
  <c r="T142" i="17"/>
  <c r="S142" i="17"/>
  <c r="U141" i="17"/>
  <c r="W141" i="17" s="1"/>
  <c r="T141" i="17"/>
  <c r="S141" i="17"/>
  <c r="X141" i="17" s="1"/>
  <c r="X140" i="17"/>
  <c r="W140" i="17"/>
  <c r="U140" i="17"/>
  <c r="T140" i="17"/>
  <c r="S140" i="17"/>
  <c r="X139" i="17"/>
  <c r="U139" i="17"/>
  <c r="W139" i="17" s="1"/>
  <c r="T139" i="17"/>
  <c r="S139" i="17"/>
  <c r="U138" i="17"/>
  <c r="W138" i="17" s="1"/>
  <c r="T138" i="17"/>
  <c r="S138" i="17"/>
  <c r="X138" i="17" s="1"/>
  <c r="X137" i="17"/>
  <c r="W137" i="17"/>
  <c r="U137" i="17"/>
  <c r="T137" i="17"/>
  <c r="S137" i="17"/>
  <c r="U136" i="17"/>
  <c r="W136" i="17" s="1"/>
  <c r="T136" i="17"/>
  <c r="S136" i="17"/>
  <c r="X136" i="17" s="1"/>
  <c r="U135" i="17"/>
  <c r="W135" i="17" s="1"/>
  <c r="T135" i="17"/>
  <c r="S135" i="17"/>
  <c r="X135" i="17" s="1"/>
  <c r="X134" i="17"/>
  <c r="W134" i="17"/>
  <c r="U134" i="17"/>
  <c r="T134" i="17"/>
  <c r="S134" i="17"/>
  <c r="U133" i="17"/>
  <c r="W133" i="17" s="1"/>
  <c r="T133" i="17"/>
  <c r="S133" i="17"/>
  <c r="X133" i="17" s="1"/>
  <c r="X132" i="17"/>
  <c r="W132" i="17"/>
  <c r="U132" i="17"/>
  <c r="T132" i="17"/>
  <c r="S132" i="17"/>
  <c r="X131" i="17"/>
  <c r="U131" i="17"/>
  <c r="W131" i="17" s="1"/>
  <c r="T131" i="17"/>
  <c r="S131" i="17"/>
  <c r="U130" i="17"/>
  <c r="W130" i="17" s="1"/>
  <c r="T130" i="17"/>
  <c r="S130" i="17"/>
  <c r="X130" i="17" s="1"/>
  <c r="X129" i="17"/>
  <c r="W129" i="17"/>
  <c r="U129" i="17"/>
  <c r="T129" i="17"/>
  <c r="S129" i="17"/>
  <c r="U128" i="17"/>
  <c r="W128" i="17" s="1"/>
  <c r="T128" i="17"/>
  <c r="S128" i="17"/>
  <c r="X128" i="17" s="1"/>
  <c r="U127" i="17"/>
  <c r="W127" i="17" s="1"/>
  <c r="T127" i="17"/>
  <c r="S127" i="17"/>
  <c r="X127" i="17" s="1"/>
  <c r="X126" i="17"/>
  <c r="W126" i="17"/>
  <c r="U126" i="17"/>
  <c r="T126" i="17"/>
  <c r="S126" i="17"/>
  <c r="U125" i="17"/>
  <c r="W125" i="17" s="1"/>
  <c r="T125" i="17"/>
  <c r="S125" i="17"/>
  <c r="X125" i="17" s="1"/>
  <c r="X124" i="17"/>
  <c r="W124" i="17"/>
  <c r="U124" i="17"/>
  <c r="T124" i="17"/>
  <c r="S124" i="17"/>
  <c r="X123" i="17"/>
  <c r="U123" i="17"/>
  <c r="W123" i="17" s="1"/>
  <c r="T123" i="17"/>
  <c r="S123" i="17"/>
  <c r="U122" i="17"/>
  <c r="W122" i="17" s="1"/>
  <c r="T122" i="17"/>
  <c r="S122" i="17"/>
  <c r="X122" i="17" s="1"/>
  <c r="X121" i="17"/>
  <c r="W121" i="17"/>
  <c r="U121" i="17"/>
  <c r="T121" i="17"/>
  <c r="S121" i="17"/>
  <c r="U120" i="17"/>
  <c r="W120" i="17" s="1"/>
  <c r="T120" i="17"/>
  <c r="S120" i="17"/>
  <c r="X120" i="17" s="1"/>
  <c r="U119" i="17"/>
  <c r="W119" i="17" s="1"/>
  <c r="T119" i="17"/>
  <c r="S119" i="17"/>
  <c r="X119" i="17" s="1"/>
  <c r="X118" i="17"/>
  <c r="W118" i="17"/>
  <c r="U118" i="17"/>
  <c r="T118" i="17"/>
  <c r="S118" i="17"/>
  <c r="U117" i="17"/>
  <c r="W117" i="17" s="1"/>
  <c r="T117" i="17"/>
  <c r="S117" i="17"/>
  <c r="X117" i="17" s="1"/>
  <c r="X116" i="17"/>
  <c r="W116" i="17"/>
  <c r="U116" i="17"/>
  <c r="T116" i="17"/>
  <c r="S116" i="17"/>
  <c r="X115" i="17"/>
  <c r="U115" i="17"/>
  <c r="W115" i="17" s="1"/>
  <c r="T115" i="17"/>
  <c r="S115" i="17"/>
  <c r="U114" i="17"/>
  <c r="W114" i="17" s="1"/>
  <c r="T114" i="17"/>
  <c r="S114" i="17"/>
  <c r="X114" i="17" s="1"/>
  <c r="X113" i="17"/>
  <c r="W113" i="17"/>
  <c r="U113" i="17"/>
  <c r="T113" i="17"/>
  <c r="S113" i="17"/>
  <c r="U112" i="17"/>
  <c r="W112" i="17" s="1"/>
  <c r="T112" i="17"/>
  <c r="S112" i="17"/>
  <c r="X112" i="17" s="1"/>
  <c r="U111" i="17"/>
  <c r="W111" i="17" s="1"/>
  <c r="T111" i="17"/>
  <c r="S111" i="17"/>
  <c r="X111" i="17" s="1"/>
  <c r="X110" i="17"/>
  <c r="W110" i="17"/>
  <c r="U110" i="17"/>
  <c r="T110" i="17"/>
  <c r="S110" i="17"/>
  <c r="U109" i="17"/>
  <c r="W109" i="17" s="1"/>
  <c r="T109" i="17"/>
  <c r="S109" i="17"/>
  <c r="X109" i="17" s="1"/>
  <c r="X108" i="17"/>
  <c r="W108" i="17"/>
  <c r="U108" i="17"/>
  <c r="T108" i="17"/>
  <c r="S108" i="17"/>
  <c r="X107" i="17"/>
  <c r="U107" i="17"/>
  <c r="W107" i="17" s="1"/>
  <c r="T107" i="17"/>
  <c r="S107" i="17"/>
  <c r="U106" i="17"/>
  <c r="W106" i="17" s="1"/>
  <c r="T106" i="17"/>
  <c r="S106" i="17"/>
  <c r="X106" i="17" s="1"/>
  <c r="X105" i="17"/>
  <c r="W105" i="17"/>
  <c r="U105" i="17"/>
  <c r="T105" i="17"/>
  <c r="S105" i="17"/>
  <c r="U104" i="17"/>
  <c r="W104" i="17" s="1"/>
  <c r="T104" i="17"/>
  <c r="S104" i="17"/>
  <c r="X104" i="17" s="1"/>
  <c r="U103" i="17"/>
  <c r="W103" i="17" s="1"/>
  <c r="T103" i="17"/>
  <c r="S103" i="17"/>
  <c r="X103" i="17" s="1"/>
  <c r="X102" i="17"/>
  <c r="W102" i="17"/>
  <c r="U102" i="17"/>
  <c r="T102" i="17"/>
  <c r="S102" i="17"/>
  <c r="U101" i="17"/>
  <c r="W101" i="17" s="1"/>
  <c r="T101" i="17"/>
  <c r="S101" i="17"/>
  <c r="X101" i="17" s="1"/>
  <c r="X100" i="17"/>
  <c r="W100" i="17"/>
  <c r="U100" i="17"/>
  <c r="T100" i="17"/>
  <c r="S100" i="17"/>
  <c r="X99" i="17"/>
  <c r="U99" i="17"/>
  <c r="W99" i="17" s="1"/>
  <c r="T99" i="17"/>
  <c r="S99" i="17"/>
  <c r="U98" i="17"/>
  <c r="W98" i="17" s="1"/>
  <c r="T98" i="17"/>
  <c r="S98" i="17"/>
  <c r="X98" i="17" s="1"/>
  <c r="X97" i="17"/>
  <c r="W97" i="17"/>
  <c r="U97" i="17"/>
  <c r="T97" i="17"/>
  <c r="S97" i="17"/>
  <c r="U96" i="17"/>
  <c r="W96" i="17" s="1"/>
  <c r="T96" i="17"/>
  <c r="S96" i="17"/>
  <c r="X96" i="17" s="1"/>
  <c r="U95" i="17"/>
  <c r="W95" i="17" s="1"/>
  <c r="T95" i="17"/>
  <c r="S95" i="17"/>
  <c r="X95" i="17" s="1"/>
  <c r="X94" i="17"/>
  <c r="W94" i="17"/>
  <c r="U94" i="17"/>
  <c r="T94" i="17"/>
  <c r="S94" i="17"/>
  <c r="U93" i="17"/>
  <c r="W93" i="17" s="1"/>
  <c r="T93" i="17"/>
  <c r="S93" i="17"/>
  <c r="X93" i="17" s="1"/>
  <c r="X92" i="17"/>
  <c r="W92" i="17"/>
  <c r="U92" i="17"/>
  <c r="T92" i="17"/>
  <c r="S92" i="17"/>
  <c r="X91" i="17"/>
  <c r="U91" i="17"/>
  <c r="W91" i="17" s="1"/>
  <c r="T91" i="17"/>
  <c r="S91" i="17"/>
  <c r="U90" i="17"/>
  <c r="W90" i="17" s="1"/>
  <c r="T90" i="17"/>
  <c r="S90" i="17"/>
  <c r="X90" i="17" s="1"/>
  <c r="X89" i="17"/>
  <c r="W89" i="17"/>
  <c r="U89" i="17"/>
  <c r="T89" i="17"/>
  <c r="S89" i="17"/>
  <c r="U88" i="17"/>
  <c r="W88" i="17" s="1"/>
  <c r="T88" i="17"/>
  <c r="S88" i="17"/>
  <c r="X88" i="17" s="1"/>
  <c r="U87" i="17"/>
  <c r="W87" i="17" s="1"/>
  <c r="T87" i="17"/>
  <c r="S87" i="17"/>
  <c r="X87" i="17" s="1"/>
  <c r="X86" i="17"/>
  <c r="W86" i="17"/>
  <c r="U86" i="17"/>
  <c r="T86" i="17"/>
  <c r="S86" i="17"/>
  <c r="U85" i="17"/>
  <c r="W85" i="17" s="1"/>
  <c r="T85" i="17"/>
  <c r="S85" i="17"/>
  <c r="X85" i="17" s="1"/>
  <c r="X84" i="17"/>
  <c r="W84" i="17"/>
  <c r="U84" i="17"/>
  <c r="T84" i="17"/>
  <c r="S84" i="17"/>
  <c r="X83" i="17"/>
  <c r="U83" i="17"/>
  <c r="W83" i="17" s="1"/>
  <c r="T83" i="17"/>
  <c r="S83" i="17"/>
  <c r="U82" i="17"/>
  <c r="W82" i="17" s="1"/>
  <c r="T82" i="17"/>
  <c r="S82" i="17"/>
  <c r="X82" i="17" s="1"/>
  <c r="X81" i="17"/>
  <c r="W81" i="17"/>
  <c r="U81" i="17"/>
  <c r="T81" i="17"/>
  <c r="S81" i="17"/>
  <c r="U80" i="17"/>
  <c r="W80" i="17" s="1"/>
  <c r="T80" i="17"/>
  <c r="S80" i="17"/>
  <c r="X80" i="17" s="1"/>
  <c r="U79" i="17"/>
  <c r="W79" i="17" s="1"/>
  <c r="T79" i="17"/>
  <c r="S79" i="17"/>
  <c r="X79" i="17" s="1"/>
  <c r="X78" i="17"/>
  <c r="W78" i="17"/>
  <c r="U78" i="17"/>
  <c r="T78" i="17"/>
  <c r="S78" i="17"/>
  <c r="U77" i="17"/>
  <c r="W77" i="17" s="1"/>
  <c r="T77" i="17"/>
  <c r="S77" i="17"/>
  <c r="X77" i="17" s="1"/>
  <c r="X76" i="17"/>
  <c r="W76" i="17"/>
  <c r="U76" i="17"/>
  <c r="T76" i="17"/>
  <c r="S76" i="17"/>
  <c r="X75" i="17"/>
  <c r="U75" i="17"/>
  <c r="W75" i="17" s="1"/>
  <c r="T75" i="17"/>
  <c r="S75" i="17"/>
  <c r="U74" i="17"/>
  <c r="W74" i="17" s="1"/>
  <c r="T74" i="17"/>
  <c r="S74" i="17"/>
  <c r="X74" i="17" s="1"/>
  <c r="X73" i="17"/>
  <c r="W73" i="17"/>
  <c r="U73" i="17"/>
  <c r="T73" i="17"/>
  <c r="S73" i="17"/>
  <c r="U72" i="17"/>
  <c r="W72" i="17" s="1"/>
  <c r="T72" i="17"/>
  <c r="S72" i="17"/>
  <c r="X72" i="17" s="1"/>
  <c r="U71" i="17"/>
  <c r="W71" i="17" s="1"/>
  <c r="T71" i="17"/>
  <c r="S71" i="17"/>
  <c r="X71" i="17" s="1"/>
  <c r="X70" i="17"/>
  <c r="W70" i="17"/>
  <c r="U70" i="17"/>
  <c r="T70" i="17"/>
  <c r="S70" i="17"/>
  <c r="X69" i="17"/>
  <c r="U69" i="17"/>
  <c r="W69" i="17" s="1"/>
  <c r="T69" i="17"/>
  <c r="X68" i="17"/>
  <c r="W68" i="17"/>
  <c r="U68" i="17"/>
  <c r="T68" i="17"/>
  <c r="S68" i="17"/>
  <c r="U67" i="17"/>
  <c r="W67" i="17" s="1"/>
  <c r="T67" i="17"/>
  <c r="S67" i="17"/>
  <c r="X67" i="17" s="1"/>
  <c r="X66" i="17"/>
  <c r="U66" i="17"/>
  <c r="W66" i="17" s="1"/>
  <c r="T66" i="17"/>
  <c r="X65" i="17"/>
  <c r="U65" i="17"/>
  <c r="W65" i="17" s="1"/>
  <c r="T65" i="17"/>
  <c r="S65" i="17"/>
  <c r="U64" i="17"/>
  <c r="W64" i="17" s="1"/>
  <c r="T64" i="17"/>
  <c r="S64" i="17"/>
  <c r="X64" i="17" s="1"/>
  <c r="X63" i="17"/>
  <c r="W63" i="17"/>
  <c r="U63" i="17"/>
  <c r="T63" i="17"/>
  <c r="S63" i="17"/>
  <c r="U62" i="17"/>
  <c r="W62" i="17" s="1"/>
  <c r="T62" i="17"/>
  <c r="S62" i="17"/>
  <c r="X62" i="17" s="1"/>
  <c r="U61" i="17"/>
  <c r="W61" i="17" s="1"/>
  <c r="T61" i="17"/>
  <c r="S61" i="17"/>
  <c r="X61" i="17" s="1"/>
  <c r="X60" i="17"/>
  <c r="W60" i="17"/>
  <c r="U60" i="17"/>
  <c r="T60" i="17"/>
  <c r="S60" i="17"/>
  <c r="U59" i="17"/>
  <c r="W59" i="17" s="1"/>
  <c r="T59" i="17"/>
  <c r="S59" i="17"/>
  <c r="X59" i="17" s="1"/>
  <c r="X58" i="17"/>
  <c r="W58" i="17"/>
  <c r="U58" i="17"/>
  <c r="T58" i="17"/>
  <c r="S58" i="17"/>
  <c r="X57" i="17"/>
  <c r="U57" i="17"/>
  <c r="W57" i="17" s="1"/>
  <c r="T57" i="17"/>
  <c r="S57" i="17"/>
  <c r="U56" i="17"/>
  <c r="W56" i="17" s="1"/>
  <c r="T56" i="17"/>
  <c r="S56" i="17"/>
  <c r="X56" i="17" s="1"/>
  <c r="X55" i="17"/>
  <c r="W55" i="17"/>
  <c r="U55" i="17"/>
  <c r="T55" i="17"/>
  <c r="S55" i="17"/>
  <c r="U54" i="17"/>
  <c r="W54" i="17" s="1"/>
  <c r="T54" i="17"/>
  <c r="S54" i="17"/>
  <c r="X54" i="17" s="1"/>
  <c r="U53" i="17"/>
  <c r="W53" i="17" s="1"/>
  <c r="T53" i="17"/>
  <c r="S53" i="17"/>
  <c r="X53" i="17" s="1"/>
  <c r="X52" i="17"/>
  <c r="W52" i="17"/>
  <c r="U52" i="17"/>
  <c r="T52" i="17"/>
  <c r="S52" i="17"/>
  <c r="U51" i="17"/>
  <c r="W51" i="17" s="1"/>
  <c r="T51" i="17"/>
  <c r="S51" i="17"/>
  <c r="X51" i="17" s="1"/>
  <c r="X50" i="17"/>
  <c r="W50" i="17"/>
  <c r="U50" i="17"/>
  <c r="T50" i="17"/>
  <c r="S50" i="17"/>
  <c r="X49" i="17"/>
  <c r="U49" i="17"/>
  <c r="W49" i="17" s="1"/>
  <c r="T49" i="17"/>
  <c r="S49" i="17"/>
  <c r="U48" i="17"/>
  <c r="W48" i="17" s="1"/>
  <c r="T48" i="17"/>
  <c r="S48" i="17"/>
  <c r="X48" i="17" s="1"/>
  <c r="X47" i="17"/>
  <c r="W47" i="17"/>
  <c r="U47" i="17"/>
  <c r="T47" i="17"/>
  <c r="S47" i="17"/>
  <c r="U46" i="17"/>
  <c r="W46" i="17" s="1"/>
  <c r="T46" i="17"/>
  <c r="S46" i="17"/>
  <c r="X46" i="17" s="1"/>
  <c r="U45" i="17"/>
  <c r="W45" i="17" s="1"/>
  <c r="T45" i="17"/>
  <c r="S45" i="17"/>
  <c r="X45" i="17" s="1"/>
  <c r="X44" i="17"/>
  <c r="W44" i="17"/>
  <c r="U44" i="17"/>
  <c r="T44" i="17"/>
  <c r="S44" i="17"/>
  <c r="U43" i="17"/>
  <c r="W43" i="17" s="1"/>
  <c r="T43" i="17"/>
  <c r="S43" i="17"/>
  <c r="X43" i="17" s="1"/>
  <c r="X42" i="17"/>
  <c r="W42" i="17"/>
  <c r="U42" i="17"/>
  <c r="T42" i="17"/>
  <c r="S42" i="17"/>
  <c r="X41" i="17"/>
  <c r="U41" i="17"/>
  <c r="W41" i="17" s="1"/>
  <c r="T41" i="17"/>
  <c r="S41" i="17"/>
  <c r="U40" i="17"/>
  <c r="W40" i="17" s="1"/>
  <c r="T40" i="17"/>
  <c r="S40" i="17"/>
  <c r="X40" i="17" s="1"/>
  <c r="AA39" i="17"/>
  <c r="X39" i="17"/>
  <c r="W39" i="17"/>
  <c r="U39" i="17"/>
  <c r="T39" i="17"/>
  <c r="S39" i="17"/>
  <c r="X38" i="17"/>
  <c r="AA38" i="17" s="1"/>
  <c r="W38" i="17"/>
  <c r="U38" i="17"/>
  <c r="T38" i="17"/>
  <c r="S38" i="17"/>
  <c r="U37" i="17"/>
  <c r="W37" i="17" s="1"/>
  <c r="T37" i="17"/>
  <c r="S37" i="17"/>
  <c r="X37" i="17" s="1"/>
  <c r="AA37" i="17" s="1"/>
  <c r="U36" i="17"/>
  <c r="W36" i="17" s="1"/>
  <c r="T36" i="17"/>
  <c r="S36" i="17"/>
  <c r="X36" i="17" s="1"/>
  <c r="AA36" i="17" s="1"/>
  <c r="W35" i="17"/>
  <c r="U35" i="17"/>
  <c r="T35" i="17"/>
  <c r="S35" i="17"/>
  <c r="X34" i="17"/>
  <c r="AA34" i="17" s="1"/>
  <c r="W34" i="17"/>
  <c r="U34" i="17"/>
  <c r="T34" i="17"/>
  <c r="S34" i="17"/>
  <c r="U33" i="17"/>
  <c r="W33" i="17" s="1"/>
  <c r="T33" i="17"/>
  <c r="S33" i="17"/>
  <c r="X33" i="17" s="1"/>
  <c r="AA33" i="17" s="1"/>
  <c r="U32" i="17"/>
  <c r="W32" i="17" s="1"/>
  <c r="T32" i="17"/>
  <c r="S32" i="17"/>
  <c r="X32" i="17" s="1"/>
  <c r="U31" i="17"/>
  <c r="W31" i="17" s="1"/>
  <c r="T31" i="17"/>
  <c r="S31" i="17"/>
  <c r="X31" i="17" s="1"/>
  <c r="X30" i="17"/>
  <c r="W30" i="17"/>
  <c r="U30" i="17"/>
  <c r="T30" i="17"/>
  <c r="S30" i="17"/>
  <c r="U29" i="17"/>
  <c r="W29" i="17" s="1"/>
  <c r="T29" i="17"/>
  <c r="S29" i="17"/>
  <c r="X29" i="17" s="1"/>
  <c r="X28" i="17"/>
  <c r="W28" i="17"/>
  <c r="U28" i="17"/>
  <c r="T28" i="17"/>
  <c r="S28" i="17"/>
  <c r="X27" i="17"/>
  <c r="U27" i="17"/>
  <c r="W27" i="17" s="1"/>
  <c r="T27" i="17"/>
  <c r="S27" i="17"/>
  <c r="U26" i="17"/>
  <c r="W26" i="17" s="1"/>
  <c r="T26" i="17"/>
  <c r="S26" i="17"/>
  <c r="X26" i="17" s="1"/>
  <c r="X25" i="17"/>
  <c r="W25" i="17"/>
  <c r="U25" i="17"/>
  <c r="T25" i="17"/>
  <c r="S25" i="17"/>
  <c r="U24" i="17"/>
  <c r="W24" i="17" s="1"/>
  <c r="T24" i="17"/>
  <c r="S24" i="17"/>
  <c r="X24" i="17" s="1"/>
  <c r="W23" i="17"/>
  <c r="U23" i="17"/>
  <c r="T23" i="17"/>
  <c r="S23" i="17"/>
  <c r="X23" i="17" s="1"/>
  <c r="X22" i="17"/>
  <c r="W22" i="17"/>
  <c r="U22" i="17"/>
  <c r="T22" i="17"/>
  <c r="S22" i="17"/>
  <c r="U21" i="17"/>
  <c r="W21" i="17" s="1"/>
  <c r="T21" i="17"/>
  <c r="S21" i="17"/>
  <c r="X21" i="17" s="1"/>
  <c r="X20" i="17"/>
  <c r="W20" i="17"/>
  <c r="U20" i="17"/>
  <c r="T20" i="17"/>
  <c r="S20" i="17"/>
  <c r="U19" i="17"/>
  <c r="W19" i="17" s="1"/>
  <c r="T19" i="17"/>
  <c r="S19" i="17"/>
  <c r="X19" i="17" s="1"/>
  <c r="U18" i="17"/>
  <c r="W18" i="17" s="1"/>
  <c r="T18" i="17"/>
  <c r="S18" i="17"/>
  <c r="X18" i="17" s="1"/>
  <c r="X17" i="17"/>
  <c r="W17" i="17"/>
  <c r="U17" i="17"/>
  <c r="T17" i="17"/>
  <c r="S17" i="17"/>
  <c r="U16" i="17"/>
  <c r="W16" i="17" s="1"/>
  <c r="T16" i="17"/>
  <c r="S16" i="17"/>
  <c r="X16" i="17" s="1"/>
  <c r="X15" i="17"/>
  <c r="W15" i="17"/>
  <c r="U15" i="17"/>
  <c r="T15" i="17"/>
  <c r="S15" i="17"/>
  <c r="X14" i="17"/>
  <c r="W14" i="17"/>
  <c r="U14" i="17"/>
  <c r="T14" i="17"/>
  <c r="S14" i="17"/>
  <c r="U13" i="17"/>
  <c r="W13" i="17" s="1"/>
  <c r="T13" i="17"/>
  <c r="S13" i="17"/>
  <c r="X13" i="17" s="1"/>
  <c r="X12" i="17"/>
  <c r="W12" i="17"/>
  <c r="U12" i="17"/>
  <c r="T12" i="17"/>
  <c r="S12" i="17"/>
  <c r="U11" i="17"/>
  <c r="W11" i="17" s="1"/>
  <c r="T11" i="17"/>
  <c r="S11" i="17"/>
  <c r="X11" i="17" s="1"/>
  <c r="U10" i="17"/>
  <c r="W10" i="17" s="1"/>
  <c r="T10" i="17"/>
  <c r="S10" i="17"/>
  <c r="X10" i="17" s="1"/>
  <c r="X9" i="17"/>
  <c r="W9" i="17"/>
  <c r="U9" i="17"/>
  <c r="T9" i="17"/>
  <c r="S9" i="17"/>
  <c r="U8" i="17"/>
  <c r="W8" i="17" s="1"/>
  <c r="T8" i="17"/>
  <c r="S8" i="17"/>
  <c r="X8" i="17" s="1"/>
  <c r="X7" i="17"/>
  <c r="W7" i="17"/>
  <c r="U7" i="17"/>
  <c r="T7" i="17"/>
  <c r="S7" i="17"/>
  <c r="X6" i="17"/>
  <c r="W6" i="17"/>
  <c r="U6" i="17"/>
  <c r="T6" i="17"/>
  <c r="S6" i="17"/>
  <c r="U5" i="17"/>
  <c r="W5" i="17" s="1"/>
  <c r="T5" i="17"/>
  <c r="S5" i="17"/>
  <c r="X5" i="17" s="1"/>
  <c r="X4" i="17"/>
  <c r="W4" i="17"/>
  <c r="U4" i="17"/>
  <c r="T4" i="17"/>
  <c r="S4" i="17"/>
  <c r="U3" i="17"/>
  <c r="W3" i="17" s="1"/>
  <c r="T3" i="17"/>
  <c r="S3" i="17"/>
  <c r="X3" i="17" s="1"/>
  <c r="U2" i="17"/>
  <c r="W2" i="17" s="1"/>
  <c r="T2" i="17"/>
  <c r="S2" i="17"/>
  <c r="X2" i="17" s="1"/>
  <c r="AC67" i="10"/>
  <c r="AB67" i="10"/>
  <c r="AA68" i="10"/>
  <c r="AA69" i="10"/>
  <c r="AA70" i="10"/>
  <c r="AA71" i="10"/>
  <c r="AA67" i="10"/>
  <c r="AB32" i="17" l="1"/>
  <c r="AA32" i="17"/>
  <c r="AC32" i="17" s="1"/>
  <c r="M73" i="16"/>
  <c r="L73" i="16"/>
  <c r="K73" i="16"/>
  <c r="J73" i="16"/>
  <c r="I73" i="16"/>
  <c r="M72" i="16"/>
  <c r="L72" i="16"/>
  <c r="K72" i="16"/>
  <c r="J72" i="16"/>
  <c r="I72" i="16"/>
  <c r="M71" i="16"/>
  <c r="L71" i="16"/>
  <c r="K71" i="16"/>
  <c r="J71" i="16"/>
  <c r="I71" i="16"/>
  <c r="M70" i="16"/>
  <c r="L70" i="16"/>
  <c r="K70" i="16"/>
  <c r="J70" i="16"/>
  <c r="I70" i="16"/>
  <c r="M69" i="16"/>
  <c r="L69" i="16"/>
  <c r="K69" i="16"/>
  <c r="J69" i="16"/>
  <c r="I69" i="16"/>
  <c r="M68" i="16"/>
  <c r="L68" i="16"/>
  <c r="K68" i="16"/>
  <c r="J68" i="16"/>
  <c r="I68" i="16"/>
  <c r="M67" i="16"/>
  <c r="L67" i="16"/>
  <c r="K67" i="16"/>
  <c r="J67" i="16"/>
  <c r="I67" i="16"/>
  <c r="M66" i="16"/>
  <c r="L66" i="16"/>
  <c r="K66" i="16"/>
  <c r="J66" i="16"/>
  <c r="I66" i="16"/>
  <c r="M65" i="16"/>
  <c r="L65" i="16"/>
  <c r="K65" i="16"/>
  <c r="J65" i="16"/>
  <c r="I65" i="16"/>
  <c r="M64" i="16"/>
  <c r="L64" i="16"/>
  <c r="K64" i="16"/>
  <c r="J64" i="16"/>
  <c r="I64" i="16"/>
  <c r="M63" i="16"/>
  <c r="L63" i="16"/>
  <c r="K63" i="16"/>
  <c r="J63" i="16"/>
  <c r="I63" i="16"/>
  <c r="M62" i="16"/>
  <c r="L62" i="16"/>
  <c r="K62" i="16"/>
  <c r="J62" i="16"/>
  <c r="I62" i="16"/>
  <c r="M61" i="16"/>
  <c r="L61" i="16"/>
  <c r="K61" i="16"/>
  <c r="J61" i="16"/>
  <c r="I61" i="16"/>
  <c r="M60" i="16"/>
  <c r="L60" i="16"/>
  <c r="K60" i="16"/>
  <c r="J60" i="16"/>
  <c r="I60" i="16"/>
  <c r="M59" i="16"/>
  <c r="L59" i="16"/>
  <c r="K59" i="16"/>
  <c r="J59" i="16"/>
  <c r="I59" i="16"/>
  <c r="M58" i="16"/>
  <c r="L58" i="16"/>
  <c r="K58" i="16"/>
  <c r="J58" i="16"/>
  <c r="I58" i="16"/>
  <c r="M57" i="16"/>
  <c r="L57" i="16"/>
  <c r="K57" i="16"/>
  <c r="J57" i="16"/>
  <c r="I57" i="16"/>
  <c r="M56" i="16"/>
  <c r="L56" i="16"/>
  <c r="K56" i="16"/>
  <c r="J56" i="16"/>
  <c r="I56" i="16"/>
  <c r="M55" i="16"/>
  <c r="L55" i="16"/>
  <c r="K55" i="16"/>
  <c r="J55" i="16"/>
  <c r="I55" i="16"/>
  <c r="M54" i="16"/>
  <c r="L54" i="16"/>
  <c r="K54" i="16"/>
  <c r="J54" i="16"/>
  <c r="I54" i="16"/>
  <c r="M53" i="16"/>
  <c r="L53" i="16"/>
  <c r="K53" i="16"/>
  <c r="J53" i="16"/>
  <c r="I53" i="16"/>
  <c r="M52" i="16"/>
  <c r="L52" i="16"/>
  <c r="K52" i="16"/>
  <c r="J52" i="16"/>
  <c r="I52" i="16"/>
  <c r="M51" i="16"/>
  <c r="L51" i="16"/>
  <c r="K51" i="16"/>
  <c r="J51" i="16"/>
  <c r="I51" i="16"/>
  <c r="M50" i="16"/>
  <c r="L50" i="16"/>
  <c r="K50" i="16"/>
  <c r="J50" i="16"/>
  <c r="I50" i="16"/>
  <c r="M49" i="16"/>
  <c r="L49" i="16"/>
  <c r="K49" i="16"/>
  <c r="J49" i="16"/>
  <c r="I49" i="16"/>
  <c r="M48" i="16"/>
  <c r="L48" i="16"/>
  <c r="K48" i="16"/>
  <c r="J48" i="16"/>
  <c r="I48" i="16"/>
  <c r="M47" i="16"/>
  <c r="L47" i="16"/>
  <c r="K47" i="16"/>
  <c r="J47" i="16"/>
  <c r="I47" i="16"/>
  <c r="M46" i="16"/>
  <c r="L46" i="16"/>
  <c r="K46" i="16"/>
  <c r="J46" i="16"/>
  <c r="I46" i="16"/>
  <c r="M45" i="16"/>
  <c r="L45" i="16"/>
  <c r="K45" i="16"/>
  <c r="J45" i="16"/>
  <c r="I45" i="16"/>
  <c r="M44" i="16"/>
  <c r="L44" i="16"/>
  <c r="K44" i="16"/>
  <c r="J44" i="16"/>
  <c r="I44" i="16"/>
  <c r="M43" i="16"/>
  <c r="L43" i="16"/>
  <c r="K43" i="16"/>
  <c r="J43" i="16"/>
  <c r="I43" i="16"/>
  <c r="M42" i="16"/>
  <c r="L42" i="16"/>
  <c r="K42" i="16"/>
  <c r="J42" i="16"/>
  <c r="I42" i="16"/>
  <c r="M41" i="16"/>
  <c r="L41" i="16"/>
  <c r="K41" i="16"/>
  <c r="J41" i="16"/>
  <c r="I41" i="16"/>
  <c r="M40" i="16"/>
  <c r="L40" i="16"/>
  <c r="K40" i="16"/>
  <c r="J40" i="16"/>
  <c r="I40" i="16"/>
  <c r="M39" i="16"/>
  <c r="L39" i="16"/>
  <c r="K39" i="16"/>
  <c r="J39" i="16"/>
  <c r="I39" i="16"/>
  <c r="M38" i="16"/>
  <c r="L38" i="16"/>
  <c r="K38" i="16"/>
  <c r="J38" i="16"/>
  <c r="I38" i="16"/>
  <c r="I3" i="16"/>
  <c r="J3" i="16"/>
  <c r="K3" i="16"/>
  <c r="L3" i="16"/>
  <c r="M3" i="16"/>
  <c r="I4" i="16"/>
  <c r="J4" i="16"/>
  <c r="K4" i="16"/>
  <c r="L4" i="16"/>
  <c r="M4" i="16"/>
  <c r="I5" i="16"/>
  <c r="J5" i="16"/>
  <c r="K5" i="16"/>
  <c r="L5" i="16"/>
  <c r="M5" i="16"/>
  <c r="I6" i="16"/>
  <c r="J6" i="16"/>
  <c r="K6" i="16"/>
  <c r="L6" i="16"/>
  <c r="M6" i="16"/>
  <c r="I7" i="16"/>
  <c r="J7" i="16"/>
  <c r="K7" i="16"/>
  <c r="L7" i="16"/>
  <c r="M7" i="16"/>
  <c r="I8" i="16"/>
  <c r="J8" i="16"/>
  <c r="K8" i="16"/>
  <c r="L8" i="16"/>
  <c r="M8" i="16"/>
  <c r="I9" i="16"/>
  <c r="J9" i="16"/>
  <c r="K9" i="16"/>
  <c r="L9" i="16"/>
  <c r="M9" i="16"/>
  <c r="I10" i="16"/>
  <c r="J10" i="16"/>
  <c r="K10" i="16"/>
  <c r="L10" i="16"/>
  <c r="M10" i="16"/>
  <c r="I11" i="16"/>
  <c r="J11" i="16"/>
  <c r="K11" i="16"/>
  <c r="L11" i="16"/>
  <c r="M11" i="16"/>
  <c r="I12" i="16"/>
  <c r="J12" i="16"/>
  <c r="K12" i="16"/>
  <c r="L12" i="16"/>
  <c r="M12" i="16"/>
  <c r="I13" i="16"/>
  <c r="J13" i="16"/>
  <c r="K13" i="16"/>
  <c r="L13" i="16"/>
  <c r="M13" i="16"/>
  <c r="I14" i="16"/>
  <c r="J14" i="16"/>
  <c r="K14" i="16"/>
  <c r="L14" i="16"/>
  <c r="M14" i="16"/>
  <c r="I15" i="16"/>
  <c r="J15" i="16"/>
  <c r="K15" i="16"/>
  <c r="L15" i="16"/>
  <c r="M15" i="16"/>
  <c r="I16" i="16"/>
  <c r="J16" i="16"/>
  <c r="K16" i="16"/>
  <c r="L16" i="16"/>
  <c r="M16" i="16"/>
  <c r="I17" i="16"/>
  <c r="J17" i="16"/>
  <c r="K17" i="16"/>
  <c r="L17" i="16"/>
  <c r="M17" i="16"/>
  <c r="I18" i="16"/>
  <c r="J18" i="16"/>
  <c r="K18" i="16"/>
  <c r="L18" i="16"/>
  <c r="M18" i="16"/>
  <c r="I19" i="16"/>
  <c r="J19" i="16"/>
  <c r="K19" i="16"/>
  <c r="L19" i="16"/>
  <c r="M19" i="16"/>
  <c r="I20" i="16"/>
  <c r="J20" i="16"/>
  <c r="K20" i="16"/>
  <c r="L20" i="16"/>
  <c r="M20" i="16"/>
  <c r="I21" i="16"/>
  <c r="J21" i="16"/>
  <c r="K21" i="16"/>
  <c r="L21" i="16"/>
  <c r="M21" i="16"/>
  <c r="I22" i="16"/>
  <c r="J22" i="16"/>
  <c r="K22" i="16"/>
  <c r="L22" i="16"/>
  <c r="M22" i="16"/>
  <c r="I23" i="16"/>
  <c r="J23" i="16"/>
  <c r="K23" i="16"/>
  <c r="L23" i="16"/>
  <c r="M23" i="16"/>
  <c r="I24" i="16"/>
  <c r="J24" i="16"/>
  <c r="K24" i="16"/>
  <c r="L24" i="16"/>
  <c r="M24" i="16"/>
  <c r="I25" i="16"/>
  <c r="J25" i="16"/>
  <c r="K25" i="16"/>
  <c r="L25" i="16"/>
  <c r="M25" i="16"/>
  <c r="I26" i="16"/>
  <c r="J26" i="16"/>
  <c r="K26" i="16"/>
  <c r="L26" i="16"/>
  <c r="M26" i="16"/>
  <c r="I27" i="16"/>
  <c r="J27" i="16"/>
  <c r="K27" i="16"/>
  <c r="L27" i="16"/>
  <c r="M27" i="16"/>
  <c r="I28" i="16"/>
  <c r="J28" i="16"/>
  <c r="K28" i="16"/>
  <c r="L28" i="16"/>
  <c r="M28" i="16"/>
  <c r="I29" i="16"/>
  <c r="J29" i="16"/>
  <c r="K29" i="16"/>
  <c r="L29" i="16"/>
  <c r="M29" i="16"/>
  <c r="I30" i="16"/>
  <c r="J30" i="16"/>
  <c r="K30" i="16"/>
  <c r="L30" i="16"/>
  <c r="M30" i="16"/>
  <c r="I31" i="16"/>
  <c r="J31" i="16"/>
  <c r="K31" i="16"/>
  <c r="L31" i="16"/>
  <c r="M31" i="16"/>
  <c r="I32" i="16"/>
  <c r="J32" i="16"/>
  <c r="K32" i="16"/>
  <c r="L32" i="16"/>
  <c r="M32" i="16"/>
  <c r="I33" i="16"/>
  <c r="J33" i="16"/>
  <c r="K33" i="16"/>
  <c r="L33" i="16"/>
  <c r="M33" i="16"/>
  <c r="I34" i="16"/>
  <c r="J34" i="16"/>
  <c r="K34" i="16"/>
  <c r="L34" i="16"/>
  <c r="M34" i="16"/>
  <c r="I35" i="16"/>
  <c r="J35" i="16"/>
  <c r="K35" i="16"/>
  <c r="L35" i="16"/>
  <c r="M35" i="16"/>
  <c r="I36" i="16"/>
  <c r="J36" i="16"/>
  <c r="K36" i="16"/>
  <c r="L36" i="16"/>
  <c r="M36" i="16"/>
  <c r="I37" i="16"/>
  <c r="J37" i="16"/>
  <c r="K37" i="16"/>
  <c r="L37" i="16"/>
  <c r="M37" i="16"/>
  <c r="M2" i="16"/>
  <c r="L2" i="16"/>
  <c r="K2" i="16"/>
  <c r="J2" i="16"/>
  <c r="I2" i="16"/>
  <c r="T164" i="3" l="1"/>
  <c r="T165" i="3"/>
  <c r="T166" i="3"/>
  <c r="T167" i="3"/>
  <c r="T168" i="3"/>
  <c r="T169" i="3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6" i="15"/>
  <c r="U37" i="15"/>
  <c r="U38" i="15"/>
  <c r="U39" i="15"/>
  <c r="U2" i="1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10" i="5"/>
  <c r="S111" i="5"/>
  <c r="X111" i="5" s="1"/>
  <c r="S112" i="5"/>
  <c r="X112" i="5" s="1"/>
  <c r="S113" i="5"/>
  <c r="X113" i="5" s="1"/>
  <c r="S114" i="5"/>
  <c r="X114" i="5" s="1"/>
  <c r="S115" i="5"/>
  <c r="X115" i="5" s="1"/>
  <c r="S116" i="5"/>
  <c r="X116" i="5" s="1"/>
  <c r="S117" i="5"/>
  <c r="X117" i="5" s="1"/>
  <c r="S118" i="5"/>
  <c r="X118" i="5" s="1"/>
  <c r="S119" i="5"/>
  <c r="X119" i="5" s="1"/>
  <c r="S120" i="5"/>
  <c r="X120" i="5" s="1"/>
  <c r="S121" i="5"/>
  <c r="X121" i="5" s="1"/>
  <c r="S122" i="5"/>
  <c r="X122" i="5" s="1"/>
  <c r="S123" i="5"/>
  <c r="X123" i="5" s="1"/>
  <c r="S124" i="5"/>
  <c r="X124" i="5" s="1"/>
  <c r="S125" i="5"/>
  <c r="X125" i="5" s="1"/>
  <c r="S126" i="5"/>
  <c r="X126" i="5" s="1"/>
  <c r="S127" i="5"/>
  <c r="X127" i="5" s="1"/>
  <c r="S128" i="5"/>
  <c r="X128" i="5" s="1"/>
  <c r="S129" i="5"/>
  <c r="X129" i="5" s="1"/>
  <c r="S130" i="5"/>
  <c r="X130" i="5" s="1"/>
  <c r="S131" i="5"/>
  <c r="X131" i="5" s="1"/>
  <c r="S132" i="5"/>
  <c r="X132" i="5" s="1"/>
  <c r="S133" i="5"/>
  <c r="X133" i="5" s="1"/>
  <c r="S134" i="5"/>
  <c r="X134" i="5" s="1"/>
  <c r="S135" i="5"/>
  <c r="X135" i="5" s="1"/>
  <c r="S136" i="5"/>
  <c r="X136" i="5" s="1"/>
  <c r="S110" i="5"/>
  <c r="X110" i="5" s="1"/>
  <c r="X66" i="15" l="1"/>
  <c r="X69" i="15"/>
  <c r="W2" i="6" l="1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2" i="15"/>
  <c r="S146" i="15"/>
  <c r="X146" i="15" s="1"/>
  <c r="S133" i="15"/>
  <c r="X133" i="15" s="1"/>
  <c r="S123" i="15"/>
  <c r="S114" i="15"/>
  <c r="S111" i="15"/>
  <c r="X111" i="15" s="1"/>
  <c r="S101" i="15"/>
  <c r="X101" i="15" s="1"/>
  <c r="S94" i="15"/>
  <c r="S92" i="15"/>
  <c r="S80" i="15"/>
  <c r="X80" i="15" s="1"/>
  <c r="S68" i="15"/>
  <c r="X68" i="15" s="1"/>
  <c r="S65" i="15"/>
  <c r="X65" i="15" s="1"/>
  <c r="S63" i="15"/>
  <c r="X63" i="15" s="1"/>
  <c r="S59" i="15"/>
  <c r="S46" i="15"/>
  <c r="X46" i="15" s="1"/>
  <c r="S39" i="15"/>
  <c r="S38" i="15"/>
  <c r="X38" i="15" s="1"/>
  <c r="S37" i="15"/>
  <c r="X37" i="15" s="1"/>
  <c r="S36" i="15"/>
  <c r="X36" i="15" s="1"/>
  <c r="S34" i="15"/>
  <c r="X34" i="15" s="1"/>
  <c r="S33" i="15"/>
  <c r="S32" i="15"/>
  <c r="X32" i="15" s="1"/>
  <c r="S29" i="15"/>
  <c r="S28" i="15"/>
  <c r="X28" i="15" s="1"/>
  <c r="S25" i="15"/>
  <c r="X25" i="15" s="1"/>
  <c r="S20" i="15"/>
  <c r="X20" i="15" s="1"/>
  <c r="S16" i="15"/>
  <c r="S6" i="15"/>
  <c r="S5" i="15"/>
  <c r="X5" i="15" s="1"/>
  <c r="S110" i="15"/>
  <c r="X110" i="15" s="1"/>
  <c r="S112" i="15"/>
  <c r="X112" i="15" s="1"/>
  <c r="S113" i="15"/>
  <c r="S115" i="15"/>
  <c r="X115" i="15" s="1"/>
  <c r="S116" i="15"/>
  <c r="X116" i="15" s="1"/>
  <c r="S117" i="15"/>
  <c r="S118" i="15"/>
  <c r="S119" i="15"/>
  <c r="X119" i="15" s="1"/>
  <c r="S120" i="15"/>
  <c r="X120" i="15" s="1"/>
  <c r="S121" i="15"/>
  <c r="S122" i="15"/>
  <c r="S124" i="15"/>
  <c r="X124" i="15" s="1"/>
  <c r="S125" i="15"/>
  <c r="X125" i="15" s="1"/>
  <c r="S126" i="15"/>
  <c r="S127" i="15"/>
  <c r="S128" i="15"/>
  <c r="S129" i="15"/>
  <c r="X129" i="15" s="1"/>
  <c r="S130" i="15"/>
  <c r="S131" i="15"/>
  <c r="S132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7" i="15"/>
  <c r="X147" i="15" s="1"/>
  <c r="S148" i="15"/>
  <c r="S149" i="15"/>
  <c r="S150" i="15"/>
  <c r="S151" i="15"/>
  <c r="X151" i="15" s="1"/>
  <c r="S109" i="15"/>
  <c r="S108" i="15"/>
  <c r="S107" i="15"/>
  <c r="X107" i="15" s="1"/>
  <c r="S106" i="15"/>
  <c r="X106" i="15" s="1"/>
  <c r="S105" i="15"/>
  <c r="S104" i="15"/>
  <c r="X104" i="15" s="1"/>
  <c r="S103" i="15"/>
  <c r="X103" i="15" s="1"/>
  <c r="S102" i="15"/>
  <c r="X102" i="15" s="1"/>
  <c r="S100" i="15"/>
  <c r="S99" i="15"/>
  <c r="X99" i="15" s="1"/>
  <c r="S98" i="15"/>
  <c r="X98" i="15" s="1"/>
  <c r="S97" i="15"/>
  <c r="X97" i="15" s="1"/>
  <c r="S96" i="15"/>
  <c r="S95" i="15"/>
  <c r="X95" i="15" s="1"/>
  <c r="X94" i="15"/>
  <c r="S93" i="15"/>
  <c r="X93" i="15" s="1"/>
  <c r="S91" i="15"/>
  <c r="X91" i="15" s="1"/>
  <c r="S90" i="15"/>
  <c r="X90" i="15" s="1"/>
  <c r="S89" i="15"/>
  <c r="X89" i="15" s="1"/>
  <c r="S88" i="15"/>
  <c r="X88" i="15" s="1"/>
  <c r="S87" i="15"/>
  <c r="X87" i="15" s="1"/>
  <c r="S86" i="15"/>
  <c r="X86" i="15" s="1"/>
  <c r="S85" i="15"/>
  <c r="X85" i="15" s="1"/>
  <c r="S84" i="15"/>
  <c r="X84" i="15" s="1"/>
  <c r="S83" i="15"/>
  <c r="X83" i="15" s="1"/>
  <c r="S82" i="15"/>
  <c r="X82" i="15" s="1"/>
  <c r="S81" i="15"/>
  <c r="X81" i="15" s="1"/>
  <c r="S79" i="15"/>
  <c r="X79" i="15" s="1"/>
  <c r="S78" i="15"/>
  <c r="X78" i="15" s="1"/>
  <c r="S77" i="15"/>
  <c r="S76" i="15"/>
  <c r="X76" i="15" s="1"/>
  <c r="S75" i="15"/>
  <c r="X75" i="15" s="1"/>
  <c r="S74" i="15"/>
  <c r="X74" i="15" s="1"/>
  <c r="S73" i="15"/>
  <c r="S72" i="15"/>
  <c r="X72" i="15" s="1"/>
  <c r="S71" i="15"/>
  <c r="X71" i="15" s="1"/>
  <c r="S70" i="15"/>
  <c r="X70" i="15" s="1"/>
  <c r="S67" i="15"/>
  <c r="X67" i="15" s="1"/>
  <c r="S64" i="15"/>
  <c r="X64" i="15" s="1"/>
  <c r="S62" i="15"/>
  <c r="X62" i="15" s="1"/>
  <c r="S61" i="15"/>
  <c r="S60" i="15"/>
  <c r="X59" i="15"/>
  <c r="S58" i="15"/>
  <c r="X58" i="15" s="1"/>
  <c r="S57" i="15"/>
  <c r="X57" i="15" s="1"/>
  <c r="S56" i="15"/>
  <c r="X56" i="15" s="1"/>
  <c r="S55" i="15"/>
  <c r="X55" i="15" s="1"/>
  <c r="S54" i="15"/>
  <c r="X54" i="15" s="1"/>
  <c r="S53" i="15"/>
  <c r="S52" i="15"/>
  <c r="S51" i="15"/>
  <c r="X51" i="15" s="1"/>
  <c r="S50" i="15"/>
  <c r="X50" i="15" s="1"/>
  <c r="S49" i="15"/>
  <c r="S48" i="15"/>
  <c r="S47" i="15"/>
  <c r="X47" i="15" s="1"/>
  <c r="S45" i="15"/>
  <c r="X45" i="15" s="1"/>
  <c r="S44" i="15"/>
  <c r="S43" i="15"/>
  <c r="X43" i="15" s="1"/>
  <c r="S42" i="15"/>
  <c r="X42" i="15" s="1"/>
  <c r="S41" i="15"/>
  <c r="X41" i="15" s="1"/>
  <c r="S40" i="15"/>
  <c r="X40" i="15" s="1"/>
  <c r="X39" i="15"/>
  <c r="S31" i="15"/>
  <c r="X31" i="15" s="1"/>
  <c r="S30" i="15"/>
  <c r="X30" i="15" s="1"/>
  <c r="S27" i="15"/>
  <c r="X27" i="15" s="1"/>
  <c r="S26" i="15"/>
  <c r="X26" i="15" s="1"/>
  <c r="S24" i="15"/>
  <c r="X24" i="15" s="1"/>
  <c r="S23" i="15"/>
  <c r="X23" i="15" s="1"/>
  <c r="S22" i="15"/>
  <c r="X22" i="15" s="1"/>
  <c r="S21" i="15"/>
  <c r="X21" i="15" s="1"/>
  <c r="S19" i="15"/>
  <c r="X19" i="15" s="1"/>
  <c r="S18" i="15"/>
  <c r="X18" i="15" s="1"/>
  <c r="S17" i="15"/>
  <c r="X17" i="15" s="1"/>
  <c r="S15" i="15"/>
  <c r="X15" i="15" s="1"/>
  <c r="S14" i="15"/>
  <c r="X14" i="15" s="1"/>
  <c r="S13" i="15"/>
  <c r="S12" i="15"/>
  <c r="X12" i="15" s="1"/>
  <c r="S11" i="15"/>
  <c r="X11" i="15" s="1"/>
  <c r="S10" i="15"/>
  <c r="X10" i="15" s="1"/>
  <c r="S9" i="15"/>
  <c r="S8" i="15"/>
  <c r="X8" i="15" s="1"/>
  <c r="S7" i="15"/>
  <c r="X7" i="15" s="1"/>
  <c r="X6" i="15"/>
  <c r="S4" i="15"/>
  <c r="S3" i="15"/>
  <c r="X3" i="15" s="1"/>
  <c r="S2" i="15"/>
  <c r="X2" i="15" s="1"/>
  <c r="X108" i="15"/>
  <c r="X109" i="15"/>
  <c r="X113" i="15"/>
  <c r="X114" i="15"/>
  <c r="X117" i="15"/>
  <c r="X118" i="15"/>
  <c r="X121" i="15"/>
  <c r="X122" i="15"/>
  <c r="X123" i="15"/>
  <c r="X126" i="15"/>
  <c r="X127" i="15"/>
  <c r="X128" i="15"/>
  <c r="X130" i="15"/>
  <c r="X131" i="15"/>
  <c r="X132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X148" i="15"/>
  <c r="X149" i="15"/>
  <c r="X150" i="15"/>
  <c r="X105" i="15"/>
  <c r="X100" i="15"/>
  <c r="X96" i="15"/>
  <c r="X92" i="15"/>
  <c r="X77" i="15"/>
  <c r="X73" i="15"/>
  <c r="X61" i="15"/>
  <c r="X60" i="15"/>
  <c r="X53" i="15"/>
  <c r="X52" i="15"/>
  <c r="X49" i="15"/>
  <c r="X48" i="15"/>
  <c r="X44" i="15"/>
  <c r="X33" i="15"/>
  <c r="X29" i="15"/>
  <c r="X16" i="15"/>
  <c r="X13" i="15"/>
  <c r="X9" i="15"/>
  <c r="X4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12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76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40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6" i="15"/>
  <c r="W37" i="15"/>
  <c r="W38" i="15"/>
  <c r="W39" i="15"/>
  <c r="W2" i="15"/>
  <c r="T163" i="14" l="1"/>
  <c r="S163" i="14"/>
  <c r="X163" i="14" s="1"/>
  <c r="M163" i="14"/>
  <c r="L163" i="14"/>
  <c r="K163" i="14"/>
  <c r="J163" i="14"/>
  <c r="I163" i="14"/>
  <c r="T162" i="14"/>
  <c r="S162" i="14"/>
  <c r="X162" i="14" s="1"/>
  <c r="M162" i="14"/>
  <c r="L162" i="14"/>
  <c r="K162" i="14"/>
  <c r="J162" i="14"/>
  <c r="I162" i="14"/>
  <c r="T161" i="14"/>
  <c r="S161" i="14"/>
  <c r="X161" i="14" s="1"/>
  <c r="M161" i="14"/>
  <c r="L161" i="14"/>
  <c r="K161" i="14"/>
  <c r="J161" i="14"/>
  <c r="I161" i="14"/>
  <c r="T160" i="14"/>
  <c r="S160" i="14"/>
  <c r="X160" i="14" s="1"/>
  <c r="M160" i="14"/>
  <c r="L160" i="14"/>
  <c r="K160" i="14"/>
  <c r="J160" i="14"/>
  <c r="I160" i="14"/>
  <c r="T159" i="14"/>
  <c r="S159" i="14"/>
  <c r="X159" i="14" s="1"/>
  <c r="M159" i="14"/>
  <c r="L159" i="14"/>
  <c r="K159" i="14"/>
  <c r="J159" i="14"/>
  <c r="I159" i="14"/>
  <c r="T158" i="14"/>
  <c r="S158" i="14"/>
  <c r="X158" i="14" s="1"/>
  <c r="M158" i="14"/>
  <c r="L158" i="14"/>
  <c r="K158" i="14"/>
  <c r="J158" i="14"/>
  <c r="I158" i="14"/>
  <c r="T157" i="14"/>
  <c r="S157" i="14"/>
  <c r="X157" i="14" s="1"/>
  <c r="M157" i="14"/>
  <c r="L157" i="14"/>
  <c r="K157" i="14"/>
  <c r="J157" i="14"/>
  <c r="I157" i="14"/>
  <c r="T156" i="14"/>
  <c r="S156" i="14"/>
  <c r="X156" i="14" s="1"/>
  <c r="M156" i="14"/>
  <c r="L156" i="14"/>
  <c r="K156" i="14"/>
  <c r="J156" i="14"/>
  <c r="I156" i="14"/>
  <c r="T155" i="14"/>
  <c r="S155" i="14"/>
  <c r="X155" i="14" s="1"/>
  <c r="M155" i="14"/>
  <c r="L155" i="14"/>
  <c r="K155" i="14"/>
  <c r="J155" i="14"/>
  <c r="I155" i="14"/>
  <c r="T154" i="14"/>
  <c r="S154" i="14"/>
  <c r="X154" i="14" s="1"/>
  <c r="M154" i="14"/>
  <c r="L154" i="14"/>
  <c r="K154" i="14"/>
  <c r="J154" i="14"/>
  <c r="I154" i="14"/>
  <c r="T153" i="14"/>
  <c r="S153" i="14"/>
  <c r="X153" i="14" s="1"/>
  <c r="M153" i="14"/>
  <c r="L153" i="14"/>
  <c r="K153" i="14"/>
  <c r="J153" i="14"/>
  <c r="I153" i="14"/>
  <c r="T152" i="14"/>
  <c r="S152" i="14"/>
  <c r="X152" i="14" s="1"/>
  <c r="M152" i="14"/>
  <c r="L152" i="14"/>
  <c r="K152" i="14"/>
  <c r="J152" i="14"/>
  <c r="I152" i="14"/>
  <c r="T151" i="14"/>
  <c r="S151" i="14"/>
  <c r="X151" i="14" s="1"/>
  <c r="M151" i="14"/>
  <c r="L151" i="14"/>
  <c r="K151" i="14"/>
  <c r="J151" i="14"/>
  <c r="I151" i="14"/>
  <c r="T150" i="14"/>
  <c r="S150" i="14"/>
  <c r="X150" i="14" s="1"/>
  <c r="M150" i="14"/>
  <c r="L150" i="14"/>
  <c r="K150" i="14"/>
  <c r="J150" i="14"/>
  <c r="I150" i="14"/>
  <c r="T149" i="14"/>
  <c r="S149" i="14"/>
  <c r="X149" i="14" s="1"/>
  <c r="M149" i="14"/>
  <c r="L149" i="14"/>
  <c r="K149" i="14"/>
  <c r="J149" i="14"/>
  <c r="I149" i="14"/>
  <c r="T148" i="14"/>
  <c r="S148" i="14"/>
  <c r="X148" i="14" s="1"/>
  <c r="M148" i="14"/>
  <c r="L148" i="14"/>
  <c r="K148" i="14"/>
  <c r="J148" i="14"/>
  <c r="I148" i="14"/>
  <c r="T147" i="14"/>
  <c r="S147" i="14"/>
  <c r="X147" i="14" s="1"/>
  <c r="M147" i="14"/>
  <c r="L147" i="14"/>
  <c r="K147" i="14"/>
  <c r="J147" i="14"/>
  <c r="I147" i="14"/>
  <c r="T146" i="14"/>
  <c r="S146" i="14"/>
  <c r="X146" i="14" s="1"/>
  <c r="M146" i="14"/>
  <c r="L146" i="14"/>
  <c r="K146" i="14"/>
  <c r="J146" i="14"/>
  <c r="I146" i="14"/>
  <c r="T145" i="14"/>
  <c r="S145" i="14"/>
  <c r="X145" i="14" s="1"/>
  <c r="M145" i="14"/>
  <c r="L145" i="14"/>
  <c r="K145" i="14"/>
  <c r="J145" i="14"/>
  <c r="I145" i="14"/>
  <c r="T144" i="14"/>
  <c r="S144" i="14"/>
  <c r="X144" i="14" s="1"/>
  <c r="M144" i="14"/>
  <c r="L144" i="14"/>
  <c r="K144" i="14"/>
  <c r="J144" i="14"/>
  <c r="I144" i="14"/>
  <c r="T143" i="14"/>
  <c r="S143" i="14"/>
  <c r="X143" i="14" s="1"/>
  <c r="M143" i="14"/>
  <c r="L143" i="14"/>
  <c r="K143" i="14"/>
  <c r="J143" i="14"/>
  <c r="I143" i="14"/>
  <c r="T142" i="14"/>
  <c r="S142" i="14"/>
  <c r="X142" i="14" s="1"/>
  <c r="M142" i="14"/>
  <c r="L142" i="14"/>
  <c r="K142" i="14"/>
  <c r="J142" i="14"/>
  <c r="I142" i="14"/>
  <c r="T141" i="14"/>
  <c r="S141" i="14"/>
  <c r="X141" i="14" s="1"/>
  <c r="M141" i="14"/>
  <c r="L141" i="14"/>
  <c r="K141" i="14"/>
  <c r="J141" i="14"/>
  <c r="I141" i="14"/>
  <c r="T140" i="14"/>
  <c r="S140" i="14"/>
  <c r="X140" i="14" s="1"/>
  <c r="M140" i="14"/>
  <c r="L140" i="14"/>
  <c r="K140" i="14"/>
  <c r="J140" i="14"/>
  <c r="I140" i="14"/>
  <c r="T139" i="14"/>
  <c r="S139" i="14"/>
  <c r="X139" i="14" s="1"/>
  <c r="M139" i="14"/>
  <c r="L139" i="14"/>
  <c r="K139" i="14"/>
  <c r="J139" i="14"/>
  <c r="I139" i="14"/>
  <c r="T138" i="14"/>
  <c r="S138" i="14"/>
  <c r="X138" i="14" s="1"/>
  <c r="M138" i="14"/>
  <c r="L138" i="14"/>
  <c r="K138" i="14"/>
  <c r="J138" i="14"/>
  <c r="I138" i="14"/>
  <c r="T137" i="14"/>
  <c r="S137" i="14"/>
  <c r="X137" i="14" s="1"/>
  <c r="M137" i="14"/>
  <c r="L137" i="14"/>
  <c r="K137" i="14"/>
  <c r="J137" i="14"/>
  <c r="I137" i="14"/>
  <c r="T136" i="14"/>
  <c r="S136" i="14"/>
  <c r="X136" i="14" s="1"/>
  <c r="M136" i="14"/>
  <c r="L136" i="14"/>
  <c r="K136" i="14"/>
  <c r="J136" i="14"/>
  <c r="I136" i="14"/>
  <c r="T135" i="14"/>
  <c r="S135" i="14"/>
  <c r="X135" i="14" s="1"/>
  <c r="M135" i="14"/>
  <c r="L135" i="14"/>
  <c r="K135" i="14"/>
  <c r="J135" i="14"/>
  <c r="I135" i="14"/>
  <c r="T134" i="14"/>
  <c r="S134" i="14"/>
  <c r="X134" i="14" s="1"/>
  <c r="M134" i="14"/>
  <c r="L134" i="14"/>
  <c r="K134" i="14"/>
  <c r="J134" i="14"/>
  <c r="I134" i="14"/>
  <c r="T133" i="14"/>
  <c r="S133" i="14"/>
  <c r="X133" i="14" s="1"/>
  <c r="M133" i="14"/>
  <c r="L133" i="14"/>
  <c r="K133" i="14"/>
  <c r="J133" i="14"/>
  <c r="I133" i="14"/>
  <c r="T132" i="14"/>
  <c r="S132" i="14"/>
  <c r="X132" i="14" s="1"/>
  <c r="M132" i="14"/>
  <c r="L132" i="14"/>
  <c r="K132" i="14"/>
  <c r="J132" i="14"/>
  <c r="I132" i="14"/>
  <c r="T131" i="14"/>
  <c r="S131" i="14"/>
  <c r="X131" i="14" s="1"/>
  <c r="M131" i="14"/>
  <c r="L131" i="14"/>
  <c r="K131" i="14"/>
  <c r="J131" i="14"/>
  <c r="I131" i="14"/>
  <c r="T130" i="14"/>
  <c r="S130" i="14"/>
  <c r="X130" i="14" s="1"/>
  <c r="M130" i="14"/>
  <c r="L130" i="14"/>
  <c r="K130" i="14"/>
  <c r="J130" i="14"/>
  <c r="I130" i="14"/>
  <c r="T129" i="14"/>
  <c r="S129" i="14"/>
  <c r="X129" i="14" s="1"/>
  <c r="M129" i="14"/>
  <c r="L129" i="14"/>
  <c r="K129" i="14"/>
  <c r="J129" i="14"/>
  <c r="I129" i="14"/>
  <c r="T128" i="14"/>
  <c r="S128" i="14"/>
  <c r="X128" i="14" s="1"/>
  <c r="M128" i="14"/>
  <c r="L128" i="14"/>
  <c r="K128" i="14"/>
  <c r="J128" i="14"/>
  <c r="I128" i="14"/>
  <c r="T127" i="14"/>
  <c r="S127" i="14"/>
  <c r="X127" i="14" s="1"/>
  <c r="M127" i="14"/>
  <c r="L127" i="14"/>
  <c r="K127" i="14"/>
  <c r="J127" i="14"/>
  <c r="I127" i="14"/>
  <c r="T126" i="14"/>
  <c r="S126" i="14"/>
  <c r="X126" i="14" s="1"/>
  <c r="M126" i="14"/>
  <c r="L126" i="14"/>
  <c r="K126" i="14"/>
  <c r="J126" i="14"/>
  <c r="I126" i="14"/>
  <c r="T125" i="14"/>
  <c r="S125" i="14"/>
  <c r="X125" i="14" s="1"/>
  <c r="M125" i="14"/>
  <c r="L125" i="14"/>
  <c r="K125" i="14"/>
  <c r="J125" i="14"/>
  <c r="I125" i="14"/>
  <c r="T124" i="14"/>
  <c r="S124" i="14"/>
  <c r="X124" i="14" s="1"/>
  <c r="M124" i="14"/>
  <c r="L124" i="14"/>
  <c r="K124" i="14"/>
  <c r="J124" i="14"/>
  <c r="I124" i="14"/>
  <c r="T123" i="14"/>
  <c r="S123" i="14"/>
  <c r="X123" i="14" s="1"/>
  <c r="M123" i="14"/>
  <c r="L123" i="14"/>
  <c r="K123" i="14"/>
  <c r="J123" i="14"/>
  <c r="I123" i="14"/>
  <c r="T122" i="14"/>
  <c r="S122" i="14"/>
  <c r="X122" i="14" s="1"/>
  <c r="M122" i="14"/>
  <c r="L122" i="14"/>
  <c r="K122" i="14"/>
  <c r="J122" i="14"/>
  <c r="I122" i="14"/>
  <c r="T121" i="14"/>
  <c r="S121" i="14"/>
  <c r="X121" i="14" s="1"/>
  <c r="M121" i="14"/>
  <c r="L121" i="14"/>
  <c r="K121" i="14"/>
  <c r="J121" i="14"/>
  <c r="I121" i="14"/>
  <c r="T120" i="14"/>
  <c r="S120" i="14"/>
  <c r="X120" i="14" s="1"/>
  <c r="M120" i="14"/>
  <c r="L120" i="14"/>
  <c r="K120" i="14"/>
  <c r="J120" i="14"/>
  <c r="I120" i="14"/>
  <c r="T119" i="14"/>
  <c r="S119" i="14"/>
  <c r="X119" i="14" s="1"/>
  <c r="M119" i="14"/>
  <c r="L119" i="14"/>
  <c r="K119" i="14"/>
  <c r="J119" i="14"/>
  <c r="I119" i="14"/>
  <c r="T118" i="14"/>
  <c r="S118" i="14"/>
  <c r="X118" i="14" s="1"/>
  <c r="M118" i="14"/>
  <c r="L118" i="14"/>
  <c r="K118" i="14"/>
  <c r="J118" i="14"/>
  <c r="I118" i="14"/>
  <c r="T117" i="14"/>
  <c r="S117" i="14"/>
  <c r="X117" i="14" s="1"/>
  <c r="M117" i="14"/>
  <c r="L117" i="14"/>
  <c r="K117" i="14"/>
  <c r="J117" i="14"/>
  <c r="I117" i="14"/>
  <c r="T116" i="14"/>
  <c r="S116" i="14"/>
  <c r="X116" i="14" s="1"/>
  <c r="M116" i="14"/>
  <c r="L116" i="14"/>
  <c r="K116" i="14"/>
  <c r="J116" i="14"/>
  <c r="I116" i="14"/>
  <c r="T115" i="14"/>
  <c r="S115" i="14"/>
  <c r="X115" i="14" s="1"/>
  <c r="M115" i="14"/>
  <c r="L115" i="14"/>
  <c r="K115" i="14"/>
  <c r="J115" i="14"/>
  <c r="I115" i="14"/>
  <c r="T114" i="14"/>
  <c r="S114" i="14"/>
  <c r="X114" i="14" s="1"/>
  <c r="M114" i="14"/>
  <c r="L114" i="14"/>
  <c r="K114" i="14"/>
  <c r="J114" i="14"/>
  <c r="I114" i="14"/>
  <c r="T113" i="14"/>
  <c r="S113" i="14"/>
  <c r="X113" i="14" s="1"/>
  <c r="M113" i="14"/>
  <c r="L113" i="14"/>
  <c r="K113" i="14"/>
  <c r="J113" i="14"/>
  <c r="I113" i="14"/>
  <c r="T112" i="14"/>
  <c r="S112" i="14"/>
  <c r="X112" i="14" s="1"/>
  <c r="M112" i="14"/>
  <c r="L112" i="14"/>
  <c r="K112" i="14"/>
  <c r="J112" i="14"/>
  <c r="I112" i="14"/>
  <c r="T111" i="14"/>
  <c r="S111" i="14"/>
  <c r="X111" i="14" s="1"/>
  <c r="M111" i="14"/>
  <c r="L111" i="14"/>
  <c r="K111" i="14"/>
  <c r="J111" i="14"/>
  <c r="I111" i="14"/>
  <c r="T110" i="14"/>
  <c r="S110" i="14"/>
  <c r="X110" i="14" s="1"/>
  <c r="M110" i="14"/>
  <c r="L110" i="14"/>
  <c r="K110" i="14"/>
  <c r="J110" i="14"/>
  <c r="I110" i="14"/>
  <c r="T109" i="14"/>
  <c r="S109" i="14"/>
  <c r="X109" i="14" s="1"/>
  <c r="M109" i="14"/>
  <c r="L109" i="14"/>
  <c r="K109" i="14"/>
  <c r="J109" i="14"/>
  <c r="I109" i="14"/>
  <c r="T108" i="14"/>
  <c r="S108" i="14"/>
  <c r="X108" i="14" s="1"/>
  <c r="M108" i="14"/>
  <c r="L108" i="14"/>
  <c r="K108" i="14"/>
  <c r="J108" i="14"/>
  <c r="I108" i="14"/>
  <c r="T107" i="14"/>
  <c r="S107" i="14"/>
  <c r="X107" i="14" s="1"/>
  <c r="M107" i="14"/>
  <c r="L107" i="14"/>
  <c r="K107" i="14"/>
  <c r="J107" i="14"/>
  <c r="I107" i="14"/>
  <c r="T106" i="14"/>
  <c r="S106" i="14"/>
  <c r="X106" i="14" s="1"/>
  <c r="M106" i="14"/>
  <c r="L106" i="14"/>
  <c r="K106" i="14"/>
  <c r="J106" i="14"/>
  <c r="I106" i="14"/>
  <c r="T105" i="14"/>
  <c r="S105" i="14"/>
  <c r="X105" i="14" s="1"/>
  <c r="M105" i="14"/>
  <c r="L105" i="14"/>
  <c r="K105" i="14"/>
  <c r="J105" i="14"/>
  <c r="I105" i="14"/>
  <c r="T104" i="14"/>
  <c r="S104" i="14"/>
  <c r="X104" i="14" s="1"/>
  <c r="M104" i="14"/>
  <c r="L104" i="14"/>
  <c r="K104" i="14"/>
  <c r="J104" i="14"/>
  <c r="I104" i="14"/>
  <c r="T103" i="14"/>
  <c r="S103" i="14"/>
  <c r="X103" i="14" s="1"/>
  <c r="M103" i="14"/>
  <c r="L103" i="14"/>
  <c r="K103" i="14"/>
  <c r="J103" i="14"/>
  <c r="I103" i="14"/>
  <c r="T102" i="14"/>
  <c r="S102" i="14"/>
  <c r="X102" i="14" s="1"/>
  <c r="M102" i="14"/>
  <c r="L102" i="14"/>
  <c r="K102" i="14"/>
  <c r="J102" i="14"/>
  <c r="I102" i="14"/>
  <c r="T101" i="14"/>
  <c r="S101" i="14"/>
  <c r="X101" i="14" s="1"/>
  <c r="M101" i="14"/>
  <c r="L101" i="14"/>
  <c r="K101" i="14"/>
  <c r="J101" i="14"/>
  <c r="I101" i="14"/>
  <c r="T100" i="14"/>
  <c r="S100" i="14"/>
  <c r="X100" i="14" s="1"/>
  <c r="M100" i="14"/>
  <c r="L100" i="14"/>
  <c r="K100" i="14"/>
  <c r="J100" i="14"/>
  <c r="I100" i="14"/>
  <c r="T99" i="14"/>
  <c r="S99" i="14"/>
  <c r="X99" i="14" s="1"/>
  <c r="M99" i="14"/>
  <c r="L99" i="14"/>
  <c r="K99" i="14"/>
  <c r="J99" i="14"/>
  <c r="I99" i="14"/>
  <c r="T98" i="14"/>
  <c r="S98" i="14"/>
  <c r="X98" i="14" s="1"/>
  <c r="M98" i="14"/>
  <c r="L98" i="14"/>
  <c r="K98" i="14"/>
  <c r="J98" i="14"/>
  <c r="I98" i="14"/>
  <c r="T97" i="14"/>
  <c r="S97" i="14"/>
  <c r="X97" i="14" s="1"/>
  <c r="M97" i="14"/>
  <c r="L97" i="14"/>
  <c r="K97" i="14"/>
  <c r="J97" i="14"/>
  <c r="I97" i="14"/>
  <c r="T96" i="14"/>
  <c r="S96" i="14"/>
  <c r="X96" i="14" s="1"/>
  <c r="M96" i="14"/>
  <c r="L96" i="14"/>
  <c r="K96" i="14"/>
  <c r="J96" i="14"/>
  <c r="I96" i="14"/>
  <c r="T95" i="14"/>
  <c r="S95" i="14"/>
  <c r="X95" i="14" s="1"/>
  <c r="M95" i="14"/>
  <c r="L95" i="14"/>
  <c r="K95" i="14"/>
  <c r="J95" i="14"/>
  <c r="I95" i="14"/>
  <c r="T94" i="14"/>
  <c r="S94" i="14"/>
  <c r="X94" i="14" s="1"/>
  <c r="M94" i="14"/>
  <c r="L94" i="14"/>
  <c r="K94" i="14"/>
  <c r="J94" i="14"/>
  <c r="I94" i="14"/>
  <c r="T93" i="14"/>
  <c r="S93" i="14"/>
  <c r="X93" i="14" s="1"/>
  <c r="M93" i="14"/>
  <c r="L93" i="14"/>
  <c r="K93" i="14"/>
  <c r="J93" i="14"/>
  <c r="I93" i="14"/>
  <c r="T92" i="14"/>
  <c r="S92" i="14"/>
  <c r="X92" i="14" s="1"/>
  <c r="M92" i="14"/>
  <c r="L92" i="14"/>
  <c r="K92" i="14"/>
  <c r="J92" i="14"/>
  <c r="I92" i="14"/>
  <c r="T91" i="14"/>
  <c r="S91" i="14"/>
  <c r="X91" i="14" s="1"/>
  <c r="M91" i="14"/>
  <c r="L91" i="14"/>
  <c r="K91" i="14"/>
  <c r="J91" i="14"/>
  <c r="I91" i="14"/>
  <c r="T90" i="14"/>
  <c r="S90" i="14"/>
  <c r="X90" i="14" s="1"/>
  <c r="M90" i="14"/>
  <c r="L90" i="14"/>
  <c r="K90" i="14"/>
  <c r="J90" i="14"/>
  <c r="I90" i="14"/>
  <c r="T89" i="14"/>
  <c r="S89" i="14"/>
  <c r="X89" i="14" s="1"/>
  <c r="M89" i="14"/>
  <c r="L89" i="14"/>
  <c r="K89" i="14"/>
  <c r="J89" i="14"/>
  <c r="I89" i="14"/>
  <c r="T88" i="14"/>
  <c r="S88" i="14"/>
  <c r="X88" i="14" s="1"/>
  <c r="M88" i="14"/>
  <c r="L88" i="14"/>
  <c r="K88" i="14"/>
  <c r="J88" i="14"/>
  <c r="I88" i="14"/>
  <c r="T87" i="14"/>
  <c r="S87" i="14"/>
  <c r="X87" i="14" s="1"/>
  <c r="M87" i="14"/>
  <c r="L87" i="14"/>
  <c r="K87" i="14"/>
  <c r="J87" i="14"/>
  <c r="I87" i="14"/>
  <c r="T86" i="14"/>
  <c r="S86" i="14"/>
  <c r="X86" i="14" s="1"/>
  <c r="M86" i="14"/>
  <c r="L86" i="14"/>
  <c r="K86" i="14"/>
  <c r="J86" i="14"/>
  <c r="I86" i="14"/>
  <c r="T85" i="14"/>
  <c r="S85" i="14"/>
  <c r="X85" i="14" s="1"/>
  <c r="M85" i="14"/>
  <c r="L85" i="14"/>
  <c r="K85" i="14"/>
  <c r="J85" i="14"/>
  <c r="I85" i="14"/>
  <c r="T84" i="14"/>
  <c r="S84" i="14"/>
  <c r="X84" i="14" s="1"/>
  <c r="M84" i="14"/>
  <c r="L84" i="14"/>
  <c r="K84" i="14"/>
  <c r="J84" i="14"/>
  <c r="I84" i="14"/>
  <c r="T83" i="14"/>
  <c r="S83" i="14"/>
  <c r="X83" i="14" s="1"/>
  <c r="M83" i="14"/>
  <c r="L83" i="14"/>
  <c r="K83" i="14"/>
  <c r="J83" i="14"/>
  <c r="I83" i="14"/>
  <c r="T82" i="14"/>
  <c r="S82" i="14"/>
  <c r="X82" i="14" s="1"/>
  <c r="M82" i="14"/>
  <c r="L82" i="14"/>
  <c r="K82" i="14"/>
  <c r="J82" i="14"/>
  <c r="I82" i="14"/>
  <c r="T81" i="14"/>
  <c r="S81" i="14"/>
  <c r="X81" i="14" s="1"/>
  <c r="M81" i="14"/>
  <c r="L81" i="14"/>
  <c r="K81" i="14"/>
  <c r="J81" i="14"/>
  <c r="I81" i="14"/>
  <c r="T80" i="14"/>
  <c r="S80" i="14"/>
  <c r="X80" i="14" s="1"/>
  <c r="M80" i="14"/>
  <c r="L80" i="14"/>
  <c r="K80" i="14"/>
  <c r="J80" i="14"/>
  <c r="I80" i="14"/>
  <c r="T79" i="14"/>
  <c r="S79" i="14"/>
  <c r="X79" i="14" s="1"/>
  <c r="M79" i="14"/>
  <c r="L79" i="14"/>
  <c r="K79" i="14"/>
  <c r="J79" i="14"/>
  <c r="I79" i="14"/>
  <c r="T78" i="14"/>
  <c r="S78" i="14"/>
  <c r="X78" i="14" s="1"/>
  <c r="M78" i="14"/>
  <c r="L78" i="14"/>
  <c r="K78" i="14"/>
  <c r="J78" i="14"/>
  <c r="I78" i="14"/>
  <c r="X77" i="14"/>
  <c r="T77" i="14"/>
  <c r="S77" i="14"/>
  <c r="M77" i="14"/>
  <c r="L77" i="14"/>
  <c r="K77" i="14"/>
  <c r="J77" i="14"/>
  <c r="I77" i="14"/>
  <c r="X76" i="14"/>
  <c r="T76" i="14"/>
  <c r="S76" i="14"/>
  <c r="M76" i="14"/>
  <c r="L76" i="14"/>
  <c r="K76" i="14"/>
  <c r="J76" i="14"/>
  <c r="I76" i="14"/>
  <c r="X75" i="14"/>
  <c r="T75" i="14"/>
  <c r="S75" i="14"/>
  <c r="M75" i="14"/>
  <c r="L75" i="14"/>
  <c r="K75" i="14"/>
  <c r="J75" i="14"/>
  <c r="I75" i="14"/>
  <c r="X74" i="14"/>
  <c r="T74" i="14"/>
  <c r="S74" i="14"/>
  <c r="M74" i="14"/>
  <c r="L74" i="14"/>
  <c r="K74" i="14"/>
  <c r="J74" i="14"/>
  <c r="I74" i="14"/>
  <c r="X73" i="14"/>
  <c r="T73" i="14"/>
  <c r="S73" i="14"/>
  <c r="M73" i="14"/>
  <c r="L73" i="14"/>
  <c r="K73" i="14"/>
  <c r="J73" i="14"/>
  <c r="I73" i="14"/>
  <c r="X72" i="14"/>
  <c r="T72" i="14"/>
  <c r="S72" i="14"/>
  <c r="M72" i="14"/>
  <c r="L72" i="14"/>
  <c r="K72" i="14"/>
  <c r="J72" i="14"/>
  <c r="I72" i="14"/>
  <c r="X71" i="14"/>
  <c r="T71" i="14"/>
  <c r="S71" i="14"/>
  <c r="M71" i="14"/>
  <c r="L71" i="14"/>
  <c r="K71" i="14"/>
  <c r="J71" i="14"/>
  <c r="I71" i="14"/>
  <c r="X70" i="14"/>
  <c r="T70" i="14"/>
  <c r="S70" i="14"/>
  <c r="M70" i="14"/>
  <c r="L70" i="14"/>
  <c r="K70" i="14"/>
  <c r="J70" i="14"/>
  <c r="I70" i="14"/>
  <c r="X69" i="14"/>
  <c r="T69" i="14"/>
  <c r="S69" i="14"/>
  <c r="M69" i="14"/>
  <c r="L69" i="14"/>
  <c r="K69" i="14"/>
  <c r="J69" i="14"/>
  <c r="I69" i="14"/>
  <c r="X68" i="14"/>
  <c r="T68" i="14"/>
  <c r="S68" i="14"/>
  <c r="M68" i="14"/>
  <c r="L68" i="14"/>
  <c r="K68" i="14"/>
  <c r="J68" i="14"/>
  <c r="I68" i="14"/>
  <c r="X67" i="14"/>
  <c r="T67" i="14"/>
  <c r="S67" i="14"/>
  <c r="M67" i="14"/>
  <c r="L67" i="14"/>
  <c r="K67" i="14"/>
  <c r="J67" i="14"/>
  <c r="I67" i="14"/>
  <c r="X66" i="14"/>
  <c r="T66" i="14"/>
  <c r="S66" i="14"/>
  <c r="M66" i="14"/>
  <c r="L66" i="14"/>
  <c r="K66" i="14"/>
  <c r="J66" i="14"/>
  <c r="I66" i="14"/>
  <c r="X65" i="14"/>
  <c r="T65" i="14"/>
  <c r="S65" i="14"/>
  <c r="M65" i="14"/>
  <c r="L65" i="14"/>
  <c r="K65" i="14"/>
  <c r="J65" i="14"/>
  <c r="I65" i="14"/>
  <c r="X64" i="14"/>
  <c r="T64" i="14"/>
  <c r="S64" i="14"/>
  <c r="M64" i="14"/>
  <c r="L64" i="14"/>
  <c r="K64" i="14"/>
  <c r="J64" i="14"/>
  <c r="I64" i="14"/>
  <c r="X63" i="14"/>
  <c r="T63" i="14"/>
  <c r="S63" i="14"/>
  <c r="M63" i="14"/>
  <c r="L63" i="14"/>
  <c r="K63" i="14"/>
  <c r="J63" i="14"/>
  <c r="I63" i="14"/>
  <c r="X62" i="14"/>
  <c r="T62" i="14"/>
  <c r="S62" i="14"/>
  <c r="M62" i="14"/>
  <c r="L62" i="14"/>
  <c r="K62" i="14"/>
  <c r="J62" i="14"/>
  <c r="I62" i="14"/>
  <c r="X61" i="14"/>
  <c r="T61" i="14"/>
  <c r="S61" i="14"/>
  <c r="M61" i="14"/>
  <c r="L61" i="14"/>
  <c r="K61" i="14"/>
  <c r="J61" i="14"/>
  <c r="I61" i="14"/>
  <c r="X60" i="14"/>
  <c r="T60" i="14"/>
  <c r="S60" i="14"/>
  <c r="M60" i="14"/>
  <c r="L60" i="14"/>
  <c r="K60" i="14"/>
  <c r="J60" i="14"/>
  <c r="I60" i="14"/>
  <c r="X59" i="14"/>
  <c r="T59" i="14"/>
  <c r="S59" i="14"/>
  <c r="M59" i="14"/>
  <c r="L59" i="14"/>
  <c r="K59" i="14"/>
  <c r="J59" i="14"/>
  <c r="I59" i="14"/>
  <c r="X58" i="14"/>
  <c r="T58" i="14"/>
  <c r="S58" i="14"/>
  <c r="M58" i="14"/>
  <c r="L58" i="14"/>
  <c r="K58" i="14"/>
  <c r="J58" i="14"/>
  <c r="I58" i="14"/>
  <c r="X57" i="14"/>
  <c r="T57" i="14"/>
  <c r="S57" i="14"/>
  <c r="M57" i="14"/>
  <c r="L57" i="14"/>
  <c r="K57" i="14"/>
  <c r="J57" i="14"/>
  <c r="I57" i="14"/>
  <c r="X56" i="14"/>
  <c r="T56" i="14"/>
  <c r="S56" i="14"/>
  <c r="M56" i="14"/>
  <c r="L56" i="14"/>
  <c r="K56" i="14"/>
  <c r="J56" i="14"/>
  <c r="I56" i="14"/>
  <c r="X55" i="14"/>
  <c r="T55" i="14"/>
  <c r="S55" i="14"/>
  <c r="M55" i="14"/>
  <c r="L55" i="14"/>
  <c r="K55" i="14"/>
  <c r="J55" i="14"/>
  <c r="I55" i="14"/>
  <c r="X54" i="14"/>
  <c r="T54" i="14"/>
  <c r="S54" i="14"/>
  <c r="M54" i="14"/>
  <c r="L54" i="14"/>
  <c r="K54" i="14"/>
  <c r="J54" i="14"/>
  <c r="I54" i="14"/>
  <c r="X53" i="14"/>
  <c r="T53" i="14"/>
  <c r="S53" i="14"/>
  <c r="M53" i="14"/>
  <c r="L53" i="14"/>
  <c r="K53" i="14"/>
  <c r="J53" i="14"/>
  <c r="I53" i="14"/>
  <c r="X52" i="14"/>
  <c r="T52" i="14"/>
  <c r="S52" i="14"/>
  <c r="M52" i="14"/>
  <c r="L52" i="14"/>
  <c r="K52" i="14"/>
  <c r="J52" i="14"/>
  <c r="I52" i="14"/>
  <c r="X51" i="14"/>
  <c r="T51" i="14"/>
  <c r="S51" i="14"/>
  <c r="M51" i="14"/>
  <c r="L51" i="14"/>
  <c r="K51" i="14"/>
  <c r="J51" i="14"/>
  <c r="I51" i="14"/>
  <c r="X50" i="14"/>
  <c r="T50" i="14"/>
  <c r="S50" i="14"/>
  <c r="M50" i="14"/>
  <c r="L50" i="14"/>
  <c r="K50" i="14"/>
  <c r="J50" i="14"/>
  <c r="I50" i="14"/>
  <c r="X49" i="14"/>
  <c r="T49" i="14"/>
  <c r="S49" i="14"/>
  <c r="M49" i="14"/>
  <c r="L49" i="14"/>
  <c r="K49" i="14"/>
  <c r="J49" i="14"/>
  <c r="I49" i="14"/>
  <c r="X48" i="14"/>
  <c r="T48" i="14"/>
  <c r="S48" i="14"/>
  <c r="M48" i="14"/>
  <c r="L48" i="14"/>
  <c r="K48" i="14"/>
  <c r="J48" i="14"/>
  <c r="I48" i="14"/>
  <c r="X47" i="14"/>
  <c r="T47" i="14"/>
  <c r="S47" i="14"/>
  <c r="M47" i="14"/>
  <c r="L47" i="14"/>
  <c r="K47" i="14"/>
  <c r="J47" i="14"/>
  <c r="I47" i="14"/>
  <c r="X46" i="14"/>
  <c r="T46" i="14"/>
  <c r="S46" i="14"/>
  <c r="M46" i="14"/>
  <c r="L46" i="14"/>
  <c r="K46" i="14"/>
  <c r="J46" i="14"/>
  <c r="I46" i="14"/>
  <c r="X45" i="14"/>
  <c r="T45" i="14"/>
  <c r="S45" i="14"/>
  <c r="M45" i="14"/>
  <c r="L45" i="14"/>
  <c r="K45" i="14"/>
  <c r="J45" i="14"/>
  <c r="I45" i="14"/>
  <c r="X44" i="14"/>
  <c r="T44" i="14"/>
  <c r="S44" i="14"/>
  <c r="M44" i="14"/>
  <c r="L44" i="14"/>
  <c r="K44" i="14"/>
  <c r="J44" i="14"/>
  <c r="I44" i="14"/>
  <c r="X43" i="14"/>
  <c r="T43" i="14"/>
  <c r="S43" i="14"/>
  <c r="M43" i="14"/>
  <c r="L43" i="14"/>
  <c r="K43" i="14"/>
  <c r="J43" i="14"/>
  <c r="I43" i="14"/>
  <c r="X42" i="14"/>
  <c r="T42" i="14"/>
  <c r="S42" i="14"/>
  <c r="M42" i="14"/>
  <c r="L42" i="14"/>
  <c r="K42" i="14"/>
  <c r="J42" i="14"/>
  <c r="I42" i="14"/>
  <c r="X41" i="14"/>
  <c r="T41" i="14"/>
  <c r="S41" i="14"/>
  <c r="M41" i="14"/>
  <c r="L41" i="14"/>
  <c r="K41" i="14"/>
  <c r="J41" i="14"/>
  <c r="I41" i="14"/>
  <c r="X40" i="14"/>
  <c r="T40" i="14"/>
  <c r="S40" i="14"/>
  <c r="M40" i="14"/>
  <c r="L40" i="14"/>
  <c r="K40" i="14"/>
  <c r="J40" i="14"/>
  <c r="I40" i="14"/>
  <c r="X39" i="14"/>
  <c r="T39" i="14"/>
  <c r="S39" i="14"/>
  <c r="M39" i="14"/>
  <c r="L39" i="14"/>
  <c r="K39" i="14"/>
  <c r="J39" i="14"/>
  <c r="I39" i="14"/>
  <c r="X38" i="14"/>
  <c r="T38" i="14"/>
  <c r="S38" i="14"/>
  <c r="M38" i="14"/>
  <c r="L38" i="14"/>
  <c r="K38" i="14"/>
  <c r="J38" i="14"/>
  <c r="I38" i="14"/>
  <c r="X37" i="14"/>
  <c r="T37" i="14"/>
  <c r="S37" i="14"/>
  <c r="M37" i="14"/>
  <c r="L37" i="14"/>
  <c r="K37" i="14"/>
  <c r="J37" i="14"/>
  <c r="I37" i="14"/>
  <c r="X36" i="14"/>
  <c r="T36" i="14"/>
  <c r="S36" i="14"/>
  <c r="M36" i="14"/>
  <c r="L36" i="14"/>
  <c r="K36" i="14"/>
  <c r="J36" i="14"/>
  <c r="I36" i="14"/>
  <c r="X35" i="14"/>
  <c r="T35" i="14"/>
  <c r="S35" i="14"/>
  <c r="M35" i="14"/>
  <c r="L35" i="14"/>
  <c r="K35" i="14"/>
  <c r="J35" i="14"/>
  <c r="I35" i="14"/>
  <c r="X34" i="14"/>
  <c r="T34" i="14"/>
  <c r="S34" i="14"/>
  <c r="M34" i="14"/>
  <c r="L34" i="14"/>
  <c r="K34" i="14"/>
  <c r="J34" i="14"/>
  <c r="I34" i="14"/>
  <c r="X33" i="14"/>
  <c r="T33" i="14"/>
  <c r="S33" i="14"/>
  <c r="M33" i="14"/>
  <c r="L33" i="14"/>
  <c r="K33" i="14"/>
  <c r="J33" i="14"/>
  <c r="I33" i="14"/>
  <c r="X32" i="14"/>
  <c r="T32" i="14"/>
  <c r="S32" i="14"/>
  <c r="M32" i="14"/>
  <c r="L32" i="14"/>
  <c r="K32" i="14"/>
  <c r="J32" i="14"/>
  <c r="I32" i="14"/>
  <c r="X31" i="14"/>
  <c r="T31" i="14"/>
  <c r="S31" i="14"/>
  <c r="M31" i="14"/>
  <c r="L31" i="14"/>
  <c r="K31" i="14"/>
  <c r="J31" i="14"/>
  <c r="I31" i="14"/>
  <c r="X30" i="14"/>
  <c r="T30" i="14"/>
  <c r="S30" i="14"/>
  <c r="M30" i="14"/>
  <c r="L30" i="14"/>
  <c r="K30" i="14"/>
  <c r="J30" i="14"/>
  <c r="I30" i="14"/>
  <c r="X29" i="14"/>
  <c r="T29" i="14"/>
  <c r="S29" i="14"/>
  <c r="M29" i="14"/>
  <c r="L29" i="14"/>
  <c r="K29" i="14"/>
  <c r="J29" i="14"/>
  <c r="I29" i="14"/>
  <c r="X28" i="14"/>
  <c r="T28" i="14"/>
  <c r="S28" i="14"/>
  <c r="M28" i="14"/>
  <c r="L28" i="14"/>
  <c r="K28" i="14"/>
  <c r="J28" i="14"/>
  <c r="I28" i="14"/>
  <c r="X27" i="14"/>
  <c r="T27" i="14"/>
  <c r="S27" i="14"/>
  <c r="M27" i="14"/>
  <c r="L27" i="14"/>
  <c r="K27" i="14"/>
  <c r="J27" i="14"/>
  <c r="I27" i="14"/>
  <c r="X26" i="14"/>
  <c r="T26" i="14"/>
  <c r="S26" i="14"/>
  <c r="M26" i="14"/>
  <c r="L26" i="14"/>
  <c r="K26" i="14"/>
  <c r="J26" i="14"/>
  <c r="I26" i="14"/>
  <c r="X25" i="14"/>
  <c r="T25" i="14"/>
  <c r="S25" i="14"/>
  <c r="M25" i="14"/>
  <c r="L25" i="14"/>
  <c r="K25" i="14"/>
  <c r="J25" i="14"/>
  <c r="I25" i="14"/>
  <c r="X24" i="14"/>
  <c r="T24" i="14"/>
  <c r="S24" i="14"/>
  <c r="M24" i="14"/>
  <c r="L24" i="14"/>
  <c r="K24" i="14"/>
  <c r="J24" i="14"/>
  <c r="I24" i="14"/>
  <c r="X23" i="14"/>
  <c r="T23" i="14"/>
  <c r="S23" i="14"/>
  <c r="M23" i="14"/>
  <c r="L23" i="14"/>
  <c r="K23" i="14"/>
  <c r="J23" i="14"/>
  <c r="I23" i="14"/>
  <c r="X22" i="14"/>
  <c r="T22" i="14"/>
  <c r="S22" i="14"/>
  <c r="M22" i="14"/>
  <c r="L22" i="14"/>
  <c r="K22" i="14"/>
  <c r="J22" i="14"/>
  <c r="I22" i="14"/>
  <c r="X21" i="14"/>
  <c r="T21" i="14"/>
  <c r="S21" i="14"/>
  <c r="M21" i="14"/>
  <c r="L21" i="14"/>
  <c r="K21" i="14"/>
  <c r="J21" i="14"/>
  <c r="I21" i="14"/>
  <c r="X20" i="14"/>
  <c r="T20" i="14"/>
  <c r="S20" i="14"/>
  <c r="M20" i="14"/>
  <c r="L20" i="14"/>
  <c r="K20" i="14"/>
  <c r="J20" i="14"/>
  <c r="I20" i="14"/>
  <c r="X19" i="14"/>
  <c r="T19" i="14"/>
  <c r="S19" i="14"/>
  <c r="M19" i="14"/>
  <c r="L19" i="14"/>
  <c r="K19" i="14"/>
  <c r="J19" i="14"/>
  <c r="I19" i="14"/>
  <c r="X18" i="14"/>
  <c r="T18" i="14"/>
  <c r="S18" i="14"/>
  <c r="M18" i="14"/>
  <c r="L18" i="14"/>
  <c r="K18" i="14"/>
  <c r="J18" i="14"/>
  <c r="I18" i="14"/>
  <c r="X17" i="14"/>
  <c r="T17" i="14"/>
  <c r="S17" i="14"/>
  <c r="M17" i="14"/>
  <c r="L17" i="14"/>
  <c r="K17" i="14"/>
  <c r="J17" i="14"/>
  <c r="I17" i="14"/>
  <c r="X16" i="14"/>
  <c r="T16" i="14"/>
  <c r="S16" i="14"/>
  <c r="M16" i="14"/>
  <c r="L16" i="14"/>
  <c r="K16" i="14"/>
  <c r="J16" i="14"/>
  <c r="I16" i="14"/>
  <c r="X15" i="14"/>
  <c r="T15" i="14"/>
  <c r="S15" i="14"/>
  <c r="M15" i="14"/>
  <c r="L15" i="14"/>
  <c r="K15" i="14"/>
  <c r="J15" i="14"/>
  <c r="I15" i="14"/>
  <c r="X14" i="14"/>
  <c r="T14" i="14"/>
  <c r="S14" i="14"/>
  <c r="M14" i="14"/>
  <c r="L14" i="14"/>
  <c r="K14" i="14"/>
  <c r="J14" i="14"/>
  <c r="I14" i="14"/>
  <c r="X13" i="14"/>
  <c r="T13" i="14"/>
  <c r="S13" i="14"/>
  <c r="M13" i="14"/>
  <c r="L13" i="14"/>
  <c r="K13" i="14"/>
  <c r="J13" i="14"/>
  <c r="I13" i="14"/>
  <c r="X12" i="14"/>
  <c r="T12" i="14"/>
  <c r="S12" i="14"/>
  <c r="M12" i="14"/>
  <c r="L12" i="14"/>
  <c r="K12" i="14"/>
  <c r="J12" i="14"/>
  <c r="I12" i="14"/>
  <c r="X11" i="14"/>
  <c r="T11" i="14"/>
  <c r="S11" i="14"/>
  <c r="M11" i="14"/>
  <c r="L11" i="14"/>
  <c r="K11" i="14"/>
  <c r="J11" i="14"/>
  <c r="I11" i="14"/>
  <c r="X10" i="14"/>
  <c r="T10" i="14"/>
  <c r="S10" i="14"/>
  <c r="M10" i="14"/>
  <c r="L10" i="14"/>
  <c r="K10" i="14"/>
  <c r="J10" i="14"/>
  <c r="I10" i="14"/>
  <c r="X9" i="14"/>
  <c r="T9" i="14"/>
  <c r="S9" i="14"/>
  <c r="M9" i="14"/>
  <c r="L9" i="14"/>
  <c r="K9" i="14"/>
  <c r="J9" i="14"/>
  <c r="I9" i="14"/>
  <c r="X8" i="14"/>
  <c r="T8" i="14"/>
  <c r="S8" i="14"/>
  <c r="M8" i="14"/>
  <c r="L8" i="14"/>
  <c r="K8" i="14"/>
  <c r="J8" i="14"/>
  <c r="I8" i="14"/>
  <c r="X7" i="14"/>
  <c r="T7" i="14"/>
  <c r="S7" i="14"/>
  <c r="M7" i="14"/>
  <c r="L7" i="14"/>
  <c r="K7" i="14"/>
  <c r="J7" i="14"/>
  <c r="I7" i="14"/>
  <c r="X6" i="14"/>
  <c r="T6" i="14"/>
  <c r="S6" i="14"/>
  <c r="M6" i="14"/>
  <c r="L6" i="14"/>
  <c r="K6" i="14"/>
  <c r="J6" i="14"/>
  <c r="I6" i="14"/>
  <c r="X5" i="14"/>
  <c r="T5" i="14"/>
  <c r="S5" i="14"/>
  <c r="M5" i="14"/>
  <c r="L5" i="14"/>
  <c r="K5" i="14"/>
  <c r="J5" i="14"/>
  <c r="I5" i="14"/>
  <c r="X4" i="14"/>
  <c r="T4" i="14"/>
  <c r="S4" i="14"/>
  <c r="M4" i="14"/>
  <c r="L4" i="14"/>
  <c r="K4" i="14"/>
  <c r="J4" i="14"/>
  <c r="I4" i="14"/>
  <c r="X3" i="14"/>
  <c r="T3" i="14"/>
  <c r="S3" i="14"/>
  <c r="M3" i="14"/>
  <c r="L3" i="14"/>
  <c r="K3" i="14"/>
  <c r="J3" i="14"/>
  <c r="I3" i="14"/>
  <c r="X2" i="14"/>
  <c r="T2" i="14"/>
  <c r="S2" i="14"/>
  <c r="M2" i="14"/>
  <c r="L2" i="14"/>
  <c r="K2" i="14"/>
  <c r="J2" i="14"/>
  <c r="I2" i="14"/>
  <c r="T163" i="13" l="1"/>
  <c r="S163" i="13"/>
  <c r="X163" i="13" s="1"/>
  <c r="M163" i="13"/>
  <c r="L163" i="13"/>
  <c r="K163" i="13"/>
  <c r="J163" i="13"/>
  <c r="I163" i="13"/>
  <c r="T162" i="13"/>
  <c r="S162" i="13"/>
  <c r="X162" i="13" s="1"/>
  <c r="M162" i="13"/>
  <c r="L162" i="13"/>
  <c r="K162" i="13"/>
  <c r="J162" i="13"/>
  <c r="I162" i="13"/>
  <c r="T161" i="13"/>
  <c r="S161" i="13"/>
  <c r="X161" i="13" s="1"/>
  <c r="M161" i="13"/>
  <c r="L161" i="13"/>
  <c r="K161" i="13"/>
  <c r="J161" i="13"/>
  <c r="I161" i="13"/>
  <c r="T160" i="13"/>
  <c r="S160" i="13"/>
  <c r="X160" i="13" s="1"/>
  <c r="M160" i="13"/>
  <c r="L160" i="13"/>
  <c r="K160" i="13"/>
  <c r="J160" i="13"/>
  <c r="I160" i="13"/>
  <c r="T159" i="13"/>
  <c r="S159" i="13"/>
  <c r="X159" i="13" s="1"/>
  <c r="M159" i="13"/>
  <c r="L159" i="13"/>
  <c r="K159" i="13"/>
  <c r="J159" i="13"/>
  <c r="I159" i="13"/>
  <c r="T158" i="13"/>
  <c r="S158" i="13"/>
  <c r="X158" i="13" s="1"/>
  <c r="M158" i="13"/>
  <c r="L158" i="13"/>
  <c r="K158" i="13"/>
  <c r="J158" i="13"/>
  <c r="I158" i="13"/>
  <c r="T157" i="13"/>
  <c r="S157" i="13"/>
  <c r="X157" i="13" s="1"/>
  <c r="M157" i="13"/>
  <c r="L157" i="13"/>
  <c r="K157" i="13"/>
  <c r="J157" i="13"/>
  <c r="I157" i="13"/>
  <c r="T156" i="13"/>
  <c r="S156" i="13"/>
  <c r="X156" i="13" s="1"/>
  <c r="M156" i="13"/>
  <c r="L156" i="13"/>
  <c r="K156" i="13"/>
  <c r="J156" i="13"/>
  <c r="I156" i="13"/>
  <c r="T155" i="13"/>
  <c r="S155" i="13"/>
  <c r="X155" i="13" s="1"/>
  <c r="M155" i="13"/>
  <c r="L155" i="13"/>
  <c r="K155" i="13"/>
  <c r="J155" i="13"/>
  <c r="I155" i="13"/>
  <c r="T154" i="13"/>
  <c r="S154" i="13"/>
  <c r="X154" i="13" s="1"/>
  <c r="M154" i="13"/>
  <c r="L154" i="13"/>
  <c r="K154" i="13"/>
  <c r="J154" i="13"/>
  <c r="I154" i="13"/>
  <c r="T153" i="13"/>
  <c r="S153" i="13"/>
  <c r="X153" i="13" s="1"/>
  <c r="M153" i="13"/>
  <c r="L153" i="13"/>
  <c r="K153" i="13"/>
  <c r="J153" i="13"/>
  <c r="I153" i="13"/>
  <c r="T152" i="13"/>
  <c r="S152" i="13"/>
  <c r="X152" i="13" s="1"/>
  <c r="M152" i="13"/>
  <c r="L152" i="13"/>
  <c r="K152" i="13"/>
  <c r="J152" i="13"/>
  <c r="I152" i="13"/>
  <c r="T151" i="13"/>
  <c r="S151" i="13"/>
  <c r="X151" i="13" s="1"/>
  <c r="M151" i="13"/>
  <c r="L151" i="13"/>
  <c r="K151" i="13"/>
  <c r="J151" i="13"/>
  <c r="I151" i="13"/>
  <c r="T150" i="13"/>
  <c r="S150" i="13"/>
  <c r="X150" i="13" s="1"/>
  <c r="M150" i="13"/>
  <c r="L150" i="13"/>
  <c r="K150" i="13"/>
  <c r="J150" i="13"/>
  <c r="I150" i="13"/>
  <c r="T149" i="13"/>
  <c r="S149" i="13"/>
  <c r="X149" i="13" s="1"/>
  <c r="M149" i="13"/>
  <c r="L149" i="13"/>
  <c r="K149" i="13"/>
  <c r="J149" i="13"/>
  <c r="I149" i="13"/>
  <c r="T148" i="13"/>
  <c r="S148" i="13"/>
  <c r="X148" i="13" s="1"/>
  <c r="M148" i="13"/>
  <c r="L148" i="13"/>
  <c r="K148" i="13"/>
  <c r="J148" i="13"/>
  <c r="I148" i="13"/>
  <c r="T147" i="13"/>
  <c r="S147" i="13"/>
  <c r="X147" i="13" s="1"/>
  <c r="M147" i="13"/>
  <c r="L147" i="13"/>
  <c r="K147" i="13"/>
  <c r="J147" i="13"/>
  <c r="I147" i="13"/>
  <c r="T146" i="13"/>
  <c r="S146" i="13"/>
  <c r="X146" i="13" s="1"/>
  <c r="M146" i="13"/>
  <c r="L146" i="13"/>
  <c r="K146" i="13"/>
  <c r="J146" i="13"/>
  <c r="I146" i="13"/>
  <c r="T145" i="13"/>
  <c r="S145" i="13"/>
  <c r="X145" i="13" s="1"/>
  <c r="M145" i="13"/>
  <c r="L145" i="13"/>
  <c r="K145" i="13"/>
  <c r="J145" i="13"/>
  <c r="I145" i="13"/>
  <c r="T144" i="13"/>
  <c r="S144" i="13"/>
  <c r="X144" i="13" s="1"/>
  <c r="M144" i="13"/>
  <c r="L144" i="13"/>
  <c r="K144" i="13"/>
  <c r="J144" i="13"/>
  <c r="I144" i="13"/>
  <c r="T143" i="13"/>
  <c r="S143" i="13"/>
  <c r="X143" i="13" s="1"/>
  <c r="M143" i="13"/>
  <c r="L143" i="13"/>
  <c r="K143" i="13"/>
  <c r="J143" i="13"/>
  <c r="I143" i="13"/>
  <c r="T142" i="13"/>
  <c r="S142" i="13"/>
  <c r="X142" i="13" s="1"/>
  <c r="M142" i="13"/>
  <c r="L142" i="13"/>
  <c r="K142" i="13"/>
  <c r="J142" i="13"/>
  <c r="I142" i="13"/>
  <c r="T141" i="13"/>
  <c r="S141" i="13"/>
  <c r="X141" i="13" s="1"/>
  <c r="M141" i="13"/>
  <c r="L141" i="13"/>
  <c r="K141" i="13"/>
  <c r="J141" i="13"/>
  <c r="I141" i="13"/>
  <c r="T140" i="13"/>
  <c r="S140" i="13"/>
  <c r="X140" i="13" s="1"/>
  <c r="M140" i="13"/>
  <c r="L140" i="13"/>
  <c r="K140" i="13"/>
  <c r="J140" i="13"/>
  <c r="I140" i="13"/>
  <c r="T139" i="13"/>
  <c r="S139" i="13"/>
  <c r="X139" i="13" s="1"/>
  <c r="M139" i="13"/>
  <c r="L139" i="13"/>
  <c r="K139" i="13"/>
  <c r="J139" i="13"/>
  <c r="I139" i="13"/>
  <c r="T138" i="13"/>
  <c r="S138" i="13"/>
  <c r="X138" i="13" s="1"/>
  <c r="M138" i="13"/>
  <c r="L138" i="13"/>
  <c r="K138" i="13"/>
  <c r="J138" i="13"/>
  <c r="I138" i="13"/>
  <c r="T137" i="13"/>
  <c r="S137" i="13"/>
  <c r="X137" i="13" s="1"/>
  <c r="M137" i="13"/>
  <c r="L137" i="13"/>
  <c r="K137" i="13"/>
  <c r="J137" i="13"/>
  <c r="I137" i="13"/>
  <c r="T136" i="13"/>
  <c r="S136" i="13"/>
  <c r="X136" i="13" s="1"/>
  <c r="M136" i="13"/>
  <c r="L136" i="13"/>
  <c r="K136" i="13"/>
  <c r="J136" i="13"/>
  <c r="I136" i="13"/>
  <c r="T135" i="13"/>
  <c r="S135" i="13"/>
  <c r="X135" i="13" s="1"/>
  <c r="M135" i="13"/>
  <c r="L135" i="13"/>
  <c r="K135" i="13"/>
  <c r="J135" i="13"/>
  <c r="I135" i="13"/>
  <c r="T134" i="13"/>
  <c r="S134" i="13"/>
  <c r="X134" i="13" s="1"/>
  <c r="M134" i="13"/>
  <c r="L134" i="13"/>
  <c r="K134" i="13"/>
  <c r="J134" i="13"/>
  <c r="I134" i="13"/>
  <c r="T133" i="13"/>
  <c r="S133" i="13"/>
  <c r="X133" i="13" s="1"/>
  <c r="M133" i="13"/>
  <c r="L133" i="13"/>
  <c r="K133" i="13"/>
  <c r="J133" i="13"/>
  <c r="I133" i="13"/>
  <c r="T132" i="13"/>
  <c r="S132" i="13"/>
  <c r="X132" i="13" s="1"/>
  <c r="M132" i="13"/>
  <c r="L132" i="13"/>
  <c r="K132" i="13"/>
  <c r="J132" i="13"/>
  <c r="I132" i="13"/>
  <c r="T131" i="13"/>
  <c r="S131" i="13"/>
  <c r="X131" i="13" s="1"/>
  <c r="M131" i="13"/>
  <c r="L131" i="13"/>
  <c r="K131" i="13"/>
  <c r="J131" i="13"/>
  <c r="I131" i="13"/>
  <c r="T130" i="13"/>
  <c r="S130" i="13"/>
  <c r="X130" i="13" s="1"/>
  <c r="M130" i="13"/>
  <c r="L130" i="13"/>
  <c r="K130" i="13"/>
  <c r="J130" i="13"/>
  <c r="I130" i="13"/>
  <c r="T129" i="13"/>
  <c r="S129" i="13"/>
  <c r="X129" i="13" s="1"/>
  <c r="M129" i="13"/>
  <c r="L129" i="13"/>
  <c r="K129" i="13"/>
  <c r="J129" i="13"/>
  <c r="I129" i="13"/>
  <c r="T128" i="13"/>
  <c r="S128" i="13"/>
  <c r="X128" i="13" s="1"/>
  <c r="M128" i="13"/>
  <c r="L128" i="13"/>
  <c r="K128" i="13"/>
  <c r="J128" i="13"/>
  <c r="I128" i="13"/>
  <c r="T127" i="13"/>
  <c r="S127" i="13"/>
  <c r="X127" i="13" s="1"/>
  <c r="M127" i="13"/>
  <c r="L127" i="13"/>
  <c r="K127" i="13"/>
  <c r="J127" i="13"/>
  <c r="I127" i="13"/>
  <c r="T126" i="13"/>
  <c r="S126" i="13"/>
  <c r="X126" i="13" s="1"/>
  <c r="M126" i="13"/>
  <c r="L126" i="13"/>
  <c r="K126" i="13"/>
  <c r="J126" i="13"/>
  <c r="I126" i="13"/>
  <c r="T125" i="13"/>
  <c r="S125" i="13"/>
  <c r="X125" i="13" s="1"/>
  <c r="M125" i="13"/>
  <c r="L125" i="13"/>
  <c r="K125" i="13"/>
  <c r="J125" i="13"/>
  <c r="I125" i="13"/>
  <c r="T124" i="13"/>
  <c r="S124" i="13"/>
  <c r="X124" i="13" s="1"/>
  <c r="M124" i="13"/>
  <c r="L124" i="13"/>
  <c r="K124" i="13"/>
  <c r="J124" i="13"/>
  <c r="I124" i="13"/>
  <c r="T123" i="13"/>
  <c r="S123" i="13"/>
  <c r="X123" i="13" s="1"/>
  <c r="M123" i="13"/>
  <c r="L123" i="13"/>
  <c r="K123" i="13"/>
  <c r="J123" i="13"/>
  <c r="I123" i="13"/>
  <c r="T122" i="13"/>
  <c r="S122" i="13"/>
  <c r="X122" i="13" s="1"/>
  <c r="M122" i="13"/>
  <c r="L122" i="13"/>
  <c r="K122" i="13"/>
  <c r="J122" i="13"/>
  <c r="I122" i="13"/>
  <c r="T121" i="13"/>
  <c r="S121" i="13"/>
  <c r="X121" i="13" s="1"/>
  <c r="M121" i="13"/>
  <c r="L121" i="13"/>
  <c r="K121" i="13"/>
  <c r="J121" i="13"/>
  <c r="I121" i="13"/>
  <c r="T120" i="13"/>
  <c r="S120" i="13"/>
  <c r="X120" i="13" s="1"/>
  <c r="M120" i="13"/>
  <c r="L120" i="13"/>
  <c r="K120" i="13"/>
  <c r="J120" i="13"/>
  <c r="I120" i="13"/>
  <c r="T119" i="13"/>
  <c r="S119" i="13"/>
  <c r="X119" i="13" s="1"/>
  <c r="M119" i="13"/>
  <c r="L119" i="13"/>
  <c r="K119" i="13"/>
  <c r="J119" i="13"/>
  <c r="I119" i="13"/>
  <c r="T118" i="13"/>
  <c r="S118" i="13"/>
  <c r="X118" i="13" s="1"/>
  <c r="M118" i="13"/>
  <c r="L118" i="13"/>
  <c r="K118" i="13"/>
  <c r="J118" i="13"/>
  <c r="I118" i="13"/>
  <c r="T117" i="13"/>
  <c r="S117" i="13"/>
  <c r="X117" i="13" s="1"/>
  <c r="M117" i="13"/>
  <c r="L117" i="13"/>
  <c r="K117" i="13"/>
  <c r="J117" i="13"/>
  <c r="I117" i="13"/>
  <c r="T116" i="13"/>
  <c r="S116" i="13"/>
  <c r="X116" i="13" s="1"/>
  <c r="M116" i="13"/>
  <c r="L116" i="13"/>
  <c r="K116" i="13"/>
  <c r="J116" i="13"/>
  <c r="I116" i="13"/>
  <c r="T115" i="13"/>
  <c r="S115" i="13"/>
  <c r="X115" i="13" s="1"/>
  <c r="M115" i="13"/>
  <c r="L115" i="13"/>
  <c r="K115" i="13"/>
  <c r="J115" i="13"/>
  <c r="I115" i="13"/>
  <c r="T114" i="13"/>
  <c r="S114" i="13"/>
  <c r="X114" i="13" s="1"/>
  <c r="M114" i="13"/>
  <c r="L114" i="13"/>
  <c r="K114" i="13"/>
  <c r="J114" i="13"/>
  <c r="I114" i="13"/>
  <c r="T113" i="13"/>
  <c r="S113" i="13"/>
  <c r="X113" i="13" s="1"/>
  <c r="M113" i="13"/>
  <c r="L113" i="13"/>
  <c r="K113" i="13"/>
  <c r="J113" i="13"/>
  <c r="I113" i="13"/>
  <c r="T112" i="13"/>
  <c r="S112" i="13"/>
  <c r="X112" i="13" s="1"/>
  <c r="M112" i="13"/>
  <c r="L112" i="13"/>
  <c r="K112" i="13"/>
  <c r="J112" i="13"/>
  <c r="I112" i="13"/>
  <c r="T111" i="13"/>
  <c r="S111" i="13"/>
  <c r="X111" i="13" s="1"/>
  <c r="M111" i="13"/>
  <c r="L111" i="13"/>
  <c r="K111" i="13"/>
  <c r="J111" i="13"/>
  <c r="I111" i="13"/>
  <c r="T110" i="13"/>
  <c r="S110" i="13"/>
  <c r="X110" i="13" s="1"/>
  <c r="M110" i="13"/>
  <c r="L110" i="13"/>
  <c r="K110" i="13"/>
  <c r="J110" i="13"/>
  <c r="I110" i="13"/>
  <c r="T109" i="13"/>
  <c r="S109" i="13"/>
  <c r="X109" i="13" s="1"/>
  <c r="M109" i="13"/>
  <c r="L109" i="13"/>
  <c r="K109" i="13"/>
  <c r="J109" i="13"/>
  <c r="I109" i="13"/>
  <c r="T108" i="13"/>
  <c r="S108" i="13"/>
  <c r="X108" i="13" s="1"/>
  <c r="M108" i="13"/>
  <c r="L108" i="13"/>
  <c r="K108" i="13"/>
  <c r="J108" i="13"/>
  <c r="I108" i="13"/>
  <c r="T107" i="13"/>
  <c r="S107" i="13"/>
  <c r="X107" i="13" s="1"/>
  <c r="M107" i="13"/>
  <c r="L107" i="13"/>
  <c r="K107" i="13"/>
  <c r="J107" i="13"/>
  <c r="I107" i="13"/>
  <c r="T106" i="13"/>
  <c r="S106" i="13"/>
  <c r="X106" i="13" s="1"/>
  <c r="M106" i="13"/>
  <c r="L106" i="13"/>
  <c r="K106" i="13"/>
  <c r="J106" i="13"/>
  <c r="I106" i="13"/>
  <c r="S105" i="13"/>
  <c r="X105" i="13" s="1"/>
  <c r="R105" i="13"/>
  <c r="T105" i="13" s="1"/>
  <c r="M105" i="13"/>
  <c r="L105" i="13"/>
  <c r="K105" i="13"/>
  <c r="J105" i="13"/>
  <c r="I105" i="13"/>
  <c r="S104" i="13"/>
  <c r="X104" i="13" s="1"/>
  <c r="R104" i="13"/>
  <c r="T104" i="13" s="1"/>
  <c r="M104" i="13"/>
  <c r="L104" i="13"/>
  <c r="K104" i="13"/>
  <c r="J104" i="13"/>
  <c r="I104" i="13"/>
  <c r="T103" i="13"/>
  <c r="S103" i="13"/>
  <c r="X103" i="13" s="1"/>
  <c r="M103" i="13"/>
  <c r="L103" i="13"/>
  <c r="K103" i="13"/>
  <c r="J103" i="13"/>
  <c r="I103" i="13"/>
  <c r="T102" i="13"/>
  <c r="S102" i="13"/>
  <c r="X102" i="13" s="1"/>
  <c r="M102" i="13"/>
  <c r="L102" i="13"/>
  <c r="K102" i="13"/>
  <c r="J102" i="13"/>
  <c r="I102" i="13"/>
  <c r="T101" i="13"/>
  <c r="S101" i="13"/>
  <c r="X101" i="13" s="1"/>
  <c r="M101" i="13"/>
  <c r="L101" i="13"/>
  <c r="K101" i="13"/>
  <c r="J101" i="13"/>
  <c r="I101" i="13"/>
  <c r="T100" i="13"/>
  <c r="S100" i="13"/>
  <c r="X100" i="13" s="1"/>
  <c r="M100" i="13"/>
  <c r="L100" i="13"/>
  <c r="K100" i="13"/>
  <c r="J100" i="13"/>
  <c r="I100" i="13"/>
  <c r="T99" i="13"/>
  <c r="S99" i="13"/>
  <c r="X99" i="13" s="1"/>
  <c r="M99" i="13"/>
  <c r="L99" i="13"/>
  <c r="K99" i="13"/>
  <c r="J99" i="13"/>
  <c r="I99" i="13"/>
  <c r="T98" i="13"/>
  <c r="S98" i="13"/>
  <c r="X98" i="13" s="1"/>
  <c r="M98" i="13"/>
  <c r="L98" i="13"/>
  <c r="K98" i="13"/>
  <c r="J98" i="13"/>
  <c r="I98" i="13"/>
  <c r="T97" i="13"/>
  <c r="S97" i="13"/>
  <c r="X97" i="13" s="1"/>
  <c r="M97" i="13"/>
  <c r="L97" i="13"/>
  <c r="K97" i="13"/>
  <c r="J97" i="13"/>
  <c r="I97" i="13"/>
  <c r="T96" i="13"/>
  <c r="S96" i="13"/>
  <c r="X96" i="13" s="1"/>
  <c r="M96" i="13"/>
  <c r="L96" i="13"/>
  <c r="K96" i="13"/>
  <c r="J96" i="13"/>
  <c r="I96" i="13"/>
  <c r="T95" i="13"/>
  <c r="S95" i="13"/>
  <c r="X95" i="13" s="1"/>
  <c r="M95" i="13"/>
  <c r="L95" i="13"/>
  <c r="K95" i="13"/>
  <c r="J95" i="13"/>
  <c r="I95" i="13"/>
  <c r="T94" i="13"/>
  <c r="S94" i="13"/>
  <c r="X94" i="13" s="1"/>
  <c r="M94" i="13"/>
  <c r="L94" i="13"/>
  <c r="K94" i="13"/>
  <c r="J94" i="13"/>
  <c r="I94" i="13"/>
  <c r="T93" i="13"/>
  <c r="S93" i="13"/>
  <c r="X93" i="13" s="1"/>
  <c r="M93" i="13"/>
  <c r="L93" i="13"/>
  <c r="K93" i="13"/>
  <c r="J93" i="13"/>
  <c r="I93" i="13"/>
  <c r="T92" i="13"/>
  <c r="S92" i="13"/>
  <c r="X92" i="13" s="1"/>
  <c r="M92" i="13"/>
  <c r="L92" i="13"/>
  <c r="K92" i="13"/>
  <c r="J92" i="13"/>
  <c r="I92" i="13"/>
  <c r="T91" i="13"/>
  <c r="S91" i="13"/>
  <c r="X91" i="13" s="1"/>
  <c r="M91" i="13"/>
  <c r="L91" i="13"/>
  <c r="K91" i="13"/>
  <c r="J91" i="13"/>
  <c r="I91" i="13"/>
  <c r="T90" i="13"/>
  <c r="S90" i="13"/>
  <c r="X90" i="13" s="1"/>
  <c r="M90" i="13"/>
  <c r="L90" i="13"/>
  <c r="K90" i="13"/>
  <c r="J90" i="13"/>
  <c r="I90" i="13"/>
  <c r="T89" i="13"/>
  <c r="S89" i="13"/>
  <c r="X89" i="13" s="1"/>
  <c r="M89" i="13"/>
  <c r="L89" i="13"/>
  <c r="K89" i="13"/>
  <c r="J89" i="13"/>
  <c r="I89" i="13"/>
  <c r="T88" i="13"/>
  <c r="S88" i="13"/>
  <c r="X88" i="13" s="1"/>
  <c r="M88" i="13"/>
  <c r="L88" i="13"/>
  <c r="K88" i="13"/>
  <c r="J88" i="13"/>
  <c r="I88" i="13"/>
  <c r="T87" i="13"/>
  <c r="S87" i="13"/>
  <c r="X87" i="13" s="1"/>
  <c r="M87" i="13"/>
  <c r="L87" i="13"/>
  <c r="K87" i="13"/>
  <c r="J87" i="13"/>
  <c r="I87" i="13"/>
  <c r="T86" i="13"/>
  <c r="S86" i="13"/>
  <c r="X86" i="13" s="1"/>
  <c r="M86" i="13"/>
  <c r="L86" i="13"/>
  <c r="K86" i="13"/>
  <c r="J86" i="13"/>
  <c r="I86" i="13"/>
  <c r="T85" i="13"/>
  <c r="S85" i="13"/>
  <c r="X85" i="13" s="1"/>
  <c r="M85" i="13"/>
  <c r="L85" i="13"/>
  <c r="K85" i="13"/>
  <c r="J85" i="13"/>
  <c r="I85" i="13"/>
  <c r="T84" i="13"/>
  <c r="S84" i="13"/>
  <c r="X84" i="13" s="1"/>
  <c r="M84" i="13"/>
  <c r="L84" i="13"/>
  <c r="K84" i="13"/>
  <c r="J84" i="13"/>
  <c r="I84" i="13"/>
  <c r="T83" i="13"/>
  <c r="S83" i="13"/>
  <c r="X83" i="13" s="1"/>
  <c r="M83" i="13"/>
  <c r="L83" i="13"/>
  <c r="K83" i="13"/>
  <c r="J83" i="13"/>
  <c r="I83" i="13"/>
  <c r="T82" i="13"/>
  <c r="S82" i="13"/>
  <c r="X82" i="13" s="1"/>
  <c r="M82" i="13"/>
  <c r="L82" i="13"/>
  <c r="K82" i="13"/>
  <c r="J82" i="13"/>
  <c r="I82" i="13"/>
  <c r="T81" i="13"/>
  <c r="S81" i="13"/>
  <c r="X81" i="13" s="1"/>
  <c r="M81" i="13"/>
  <c r="L81" i="13"/>
  <c r="K81" i="13"/>
  <c r="J81" i="13"/>
  <c r="I81" i="13"/>
  <c r="T80" i="13"/>
  <c r="S80" i="13"/>
  <c r="X80" i="13" s="1"/>
  <c r="M80" i="13"/>
  <c r="L80" i="13"/>
  <c r="K80" i="13"/>
  <c r="J80" i="13"/>
  <c r="I80" i="13"/>
  <c r="T79" i="13"/>
  <c r="S79" i="13"/>
  <c r="X79" i="13" s="1"/>
  <c r="M79" i="13"/>
  <c r="L79" i="13"/>
  <c r="K79" i="13"/>
  <c r="J79" i="13"/>
  <c r="I79" i="13"/>
  <c r="T78" i="13"/>
  <c r="S78" i="13"/>
  <c r="X78" i="13" s="1"/>
  <c r="M78" i="13"/>
  <c r="L78" i="13"/>
  <c r="K78" i="13"/>
  <c r="J78" i="13"/>
  <c r="I78" i="13"/>
  <c r="T77" i="13"/>
  <c r="S77" i="13"/>
  <c r="X77" i="13" s="1"/>
  <c r="M77" i="13"/>
  <c r="L77" i="13"/>
  <c r="K77" i="13"/>
  <c r="J77" i="13"/>
  <c r="I77" i="13"/>
  <c r="T76" i="13"/>
  <c r="S76" i="13"/>
  <c r="X76" i="13" s="1"/>
  <c r="M76" i="13"/>
  <c r="L76" i="13"/>
  <c r="K76" i="13"/>
  <c r="J76" i="13"/>
  <c r="I76" i="13"/>
  <c r="T75" i="13"/>
  <c r="S75" i="13"/>
  <c r="X75" i="13" s="1"/>
  <c r="M75" i="13"/>
  <c r="L75" i="13"/>
  <c r="K75" i="13"/>
  <c r="J75" i="13"/>
  <c r="I75" i="13"/>
  <c r="T74" i="13"/>
  <c r="S74" i="13"/>
  <c r="X74" i="13" s="1"/>
  <c r="M74" i="13"/>
  <c r="L74" i="13"/>
  <c r="K74" i="13"/>
  <c r="J74" i="13"/>
  <c r="I74" i="13"/>
  <c r="T73" i="13"/>
  <c r="S73" i="13"/>
  <c r="X73" i="13" s="1"/>
  <c r="M73" i="13"/>
  <c r="L73" i="13"/>
  <c r="K73" i="13"/>
  <c r="J73" i="13"/>
  <c r="I73" i="13"/>
  <c r="T72" i="13"/>
  <c r="S72" i="13"/>
  <c r="X72" i="13" s="1"/>
  <c r="M72" i="13"/>
  <c r="L72" i="13"/>
  <c r="K72" i="13"/>
  <c r="J72" i="13"/>
  <c r="I72" i="13"/>
  <c r="T71" i="13"/>
  <c r="S71" i="13"/>
  <c r="X71" i="13" s="1"/>
  <c r="M71" i="13"/>
  <c r="L71" i="13"/>
  <c r="K71" i="13"/>
  <c r="J71" i="13"/>
  <c r="I71" i="13"/>
  <c r="T70" i="13"/>
  <c r="S70" i="13"/>
  <c r="X70" i="13" s="1"/>
  <c r="M70" i="13"/>
  <c r="L70" i="13"/>
  <c r="K70" i="13"/>
  <c r="J70" i="13"/>
  <c r="I70" i="13"/>
  <c r="T69" i="13"/>
  <c r="S69" i="13"/>
  <c r="X69" i="13" s="1"/>
  <c r="M69" i="13"/>
  <c r="L69" i="13"/>
  <c r="K69" i="13"/>
  <c r="J69" i="13"/>
  <c r="I69" i="13"/>
  <c r="T68" i="13"/>
  <c r="S68" i="13"/>
  <c r="X68" i="13" s="1"/>
  <c r="M68" i="13"/>
  <c r="L68" i="13"/>
  <c r="K68" i="13"/>
  <c r="J68" i="13"/>
  <c r="I68" i="13"/>
  <c r="T67" i="13"/>
  <c r="S67" i="13"/>
  <c r="X67" i="13" s="1"/>
  <c r="M67" i="13"/>
  <c r="L67" i="13"/>
  <c r="K67" i="13"/>
  <c r="J67" i="13"/>
  <c r="I67" i="13"/>
  <c r="T66" i="13"/>
  <c r="S66" i="13"/>
  <c r="X66" i="13" s="1"/>
  <c r="M66" i="13"/>
  <c r="L66" i="13"/>
  <c r="K66" i="13"/>
  <c r="J66" i="13"/>
  <c r="I66" i="13"/>
  <c r="T65" i="13"/>
  <c r="S65" i="13"/>
  <c r="X65" i="13" s="1"/>
  <c r="M65" i="13"/>
  <c r="L65" i="13"/>
  <c r="K65" i="13"/>
  <c r="J65" i="13"/>
  <c r="I65" i="13"/>
  <c r="T64" i="13"/>
  <c r="S64" i="13"/>
  <c r="X64" i="13" s="1"/>
  <c r="M64" i="13"/>
  <c r="L64" i="13"/>
  <c r="K64" i="13"/>
  <c r="J64" i="13"/>
  <c r="I64" i="13"/>
  <c r="T63" i="13"/>
  <c r="S63" i="13"/>
  <c r="X63" i="13" s="1"/>
  <c r="M63" i="13"/>
  <c r="L63" i="13"/>
  <c r="K63" i="13"/>
  <c r="J63" i="13"/>
  <c r="I63" i="13"/>
  <c r="T62" i="13"/>
  <c r="S62" i="13"/>
  <c r="X62" i="13" s="1"/>
  <c r="M62" i="13"/>
  <c r="L62" i="13"/>
  <c r="K62" i="13"/>
  <c r="J62" i="13"/>
  <c r="I62" i="13"/>
  <c r="T61" i="13"/>
  <c r="S61" i="13"/>
  <c r="X61" i="13" s="1"/>
  <c r="M61" i="13"/>
  <c r="L61" i="13"/>
  <c r="K61" i="13"/>
  <c r="J61" i="13"/>
  <c r="I61" i="13"/>
  <c r="T60" i="13"/>
  <c r="S60" i="13"/>
  <c r="X60" i="13" s="1"/>
  <c r="M60" i="13"/>
  <c r="L60" i="13"/>
  <c r="K60" i="13"/>
  <c r="J60" i="13"/>
  <c r="I60" i="13"/>
  <c r="T59" i="13"/>
  <c r="S59" i="13"/>
  <c r="X59" i="13" s="1"/>
  <c r="M59" i="13"/>
  <c r="L59" i="13"/>
  <c r="K59" i="13"/>
  <c r="J59" i="13"/>
  <c r="I59" i="13"/>
  <c r="T58" i="13"/>
  <c r="S58" i="13"/>
  <c r="X58" i="13" s="1"/>
  <c r="M58" i="13"/>
  <c r="L58" i="13"/>
  <c r="K58" i="13"/>
  <c r="J58" i="13"/>
  <c r="I58" i="13"/>
  <c r="T57" i="13"/>
  <c r="S57" i="13"/>
  <c r="X57" i="13" s="1"/>
  <c r="M57" i="13"/>
  <c r="L57" i="13"/>
  <c r="K57" i="13"/>
  <c r="J57" i="13"/>
  <c r="I57" i="13"/>
  <c r="T56" i="13"/>
  <c r="S56" i="13"/>
  <c r="X56" i="13" s="1"/>
  <c r="M56" i="13"/>
  <c r="L56" i="13"/>
  <c r="K56" i="13"/>
  <c r="J56" i="13"/>
  <c r="I56" i="13"/>
  <c r="T55" i="13"/>
  <c r="S55" i="13"/>
  <c r="X55" i="13" s="1"/>
  <c r="M55" i="13"/>
  <c r="L55" i="13"/>
  <c r="K55" i="13"/>
  <c r="J55" i="13"/>
  <c r="I55" i="13"/>
  <c r="T54" i="13"/>
  <c r="S54" i="13"/>
  <c r="X54" i="13" s="1"/>
  <c r="M54" i="13"/>
  <c r="L54" i="13"/>
  <c r="K54" i="13"/>
  <c r="J54" i="13"/>
  <c r="I54" i="13"/>
  <c r="T53" i="13"/>
  <c r="S53" i="13"/>
  <c r="X53" i="13" s="1"/>
  <c r="M53" i="13"/>
  <c r="L53" i="13"/>
  <c r="K53" i="13"/>
  <c r="J53" i="13"/>
  <c r="I53" i="13"/>
  <c r="T52" i="13"/>
  <c r="S52" i="13"/>
  <c r="X52" i="13" s="1"/>
  <c r="M52" i="13"/>
  <c r="L52" i="13"/>
  <c r="K52" i="13"/>
  <c r="J52" i="13"/>
  <c r="I52" i="13"/>
  <c r="T51" i="13"/>
  <c r="S51" i="13"/>
  <c r="X51" i="13" s="1"/>
  <c r="M51" i="13"/>
  <c r="L51" i="13"/>
  <c r="K51" i="13"/>
  <c r="J51" i="13"/>
  <c r="I51" i="13"/>
  <c r="T50" i="13"/>
  <c r="S50" i="13"/>
  <c r="X50" i="13" s="1"/>
  <c r="M50" i="13"/>
  <c r="L50" i="13"/>
  <c r="K50" i="13"/>
  <c r="J50" i="13"/>
  <c r="I50" i="13"/>
  <c r="T49" i="13"/>
  <c r="S49" i="13"/>
  <c r="X49" i="13" s="1"/>
  <c r="M49" i="13"/>
  <c r="L49" i="13"/>
  <c r="K49" i="13"/>
  <c r="J49" i="13"/>
  <c r="I49" i="13"/>
  <c r="T48" i="13"/>
  <c r="S48" i="13"/>
  <c r="X48" i="13" s="1"/>
  <c r="M48" i="13"/>
  <c r="L48" i="13"/>
  <c r="K48" i="13"/>
  <c r="J48" i="13"/>
  <c r="I48" i="13"/>
  <c r="T47" i="13"/>
  <c r="S47" i="13"/>
  <c r="X47" i="13" s="1"/>
  <c r="M47" i="13"/>
  <c r="L47" i="13"/>
  <c r="K47" i="13"/>
  <c r="J47" i="13"/>
  <c r="I47" i="13"/>
  <c r="T46" i="13"/>
  <c r="S46" i="13"/>
  <c r="X46" i="13" s="1"/>
  <c r="M46" i="13"/>
  <c r="L46" i="13"/>
  <c r="K46" i="13"/>
  <c r="J46" i="13"/>
  <c r="I46" i="13"/>
  <c r="T45" i="13"/>
  <c r="S45" i="13"/>
  <c r="X45" i="13" s="1"/>
  <c r="M45" i="13"/>
  <c r="L45" i="13"/>
  <c r="K45" i="13"/>
  <c r="J45" i="13"/>
  <c r="I45" i="13"/>
  <c r="T44" i="13"/>
  <c r="S44" i="13"/>
  <c r="X44" i="13" s="1"/>
  <c r="M44" i="13"/>
  <c r="L44" i="13"/>
  <c r="K44" i="13"/>
  <c r="J44" i="13"/>
  <c r="I44" i="13"/>
  <c r="T43" i="13"/>
  <c r="S43" i="13"/>
  <c r="X43" i="13" s="1"/>
  <c r="M43" i="13"/>
  <c r="L43" i="13"/>
  <c r="K43" i="13"/>
  <c r="J43" i="13"/>
  <c r="I43" i="13"/>
  <c r="T42" i="13"/>
  <c r="S42" i="13"/>
  <c r="X42" i="13" s="1"/>
  <c r="M42" i="13"/>
  <c r="L42" i="13"/>
  <c r="K42" i="13"/>
  <c r="J42" i="13"/>
  <c r="I42" i="13"/>
  <c r="T41" i="13"/>
  <c r="S41" i="13"/>
  <c r="X41" i="13" s="1"/>
  <c r="M41" i="13"/>
  <c r="L41" i="13"/>
  <c r="K41" i="13"/>
  <c r="J41" i="13"/>
  <c r="I41" i="13"/>
  <c r="T40" i="13"/>
  <c r="S40" i="13"/>
  <c r="X40" i="13" s="1"/>
  <c r="M40" i="13"/>
  <c r="L40" i="13"/>
  <c r="K40" i="13"/>
  <c r="J40" i="13"/>
  <c r="I40" i="13"/>
  <c r="T39" i="13"/>
  <c r="S39" i="13"/>
  <c r="X39" i="13" s="1"/>
  <c r="M39" i="13"/>
  <c r="L39" i="13"/>
  <c r="K39" i="13"/>
  <c r="J39" i="13"/>
  <c r="I39" i="13"/>
  <c r="T38" i="13"/>
  <c r="S38" i="13"/>
  <c r="X38" i="13" s="1"/>
  <c r="M38" i="13"/>
  <c r="L38" i="13"/>
  <c r="K38" i="13"/>
  <c r="J38" i="13"/>
  <c r="I38" i="13"/>
  <c r="T37" i="13"/>
  <c r="S37" i="13"/>
  <c r="X37" i="13" s="1"/>
  <c r="M37" i="13"/>
  <c r="L37" i="13"/>
  <c r="K37" i="13"/>
  <c r="J37" i="13"/>
  <c r="I37" i="13"/>
  <c r="T36" i="13"/>
  <c r="S36" i="13"/>
  <c r="X36" i="13" s="1"/>
  <c r="M36" i="13"/>
  <c r="L36" i="13"/>
  <c r="K36" i="13"/>
  <c r="J36" i="13"/>
  <c r="I36" i="13"/>
  <c r="T35" i="13"/>
  <c r="S35" i="13"/>
  <c r="X35" i="13" s="1"/>
  <c r="M35" i="13"/>
  <c r="L35" i="13"/>
  <c r="K35" i="13"/>
  <c r="J35" i="13"/>
  <c r="I35" i="13"/>
  <c r="T34" i="13"/>
  <c r="S34" i="13"/>
  <c r="X34" i="13" s="1"/>
  <c r="M34" i="13"/>
  <c r="L34" i="13"/>
  <c r="K34" i="13"/>
  <c r="J34" i="13"/>
  <c r="I34" i="13"/>
  <c r="T33" i="13"/>
  <c r="S33" i="13"/>
  <c r="X33" i="13" s="1"/>
  <c r="M33" i="13"/>
  <c r="L33" i="13"/>
  <c r="K33" i="13"/>
  <c r="J33" i="13"/>
  <c r="I33" i="13"/>
  <c r="T32" i="13"/>
  <c r="S32" i="13"/>
  <c r="X32" i="13" s="1"/>
  <c r="M32" i="13"/>
  <c r="L32" i="13"/>
  <c r="K32" i="13"/>
  <c r="J32" i="13"/>
  <c r="I32" i="13"/>
  <c r="T31" i="13"/>
  <c r="S31" i="13"/>
  <c r="X31" i="13" s="1"/>
  <c r="M31" i="13"/>
  <c r="L31" i="13"/>
  <c r="K31" i="13"/>
  <c r="J31" i="13"/>
  <c r="I31" i="13"/>
  <c r="T30" i="13"/>
  <c r="S30" i="13"/>
  <c r="X30" i="13" s="1"/>
  <c r="M30" i="13"/>
  <c r="L30" i="13"/>
  <c r="K30" i="13"/>
  <c r="J30" i="13"/>
  <c r="I30" i="13"/>
  <c r="T29" i="13"/>
  <c r="S29" i="13"/>
  <c r="X29" i="13" s="1"/>
  <c r="M29" i="13"/>
  <c r="L29" i="13"/>
  <c r="K29" i="13"/>
  <c r="J29" i="13"/>
  <c r="I29" i="13"/>
  <c r="T28" i="13"/>
  <c r="S28" i="13"/>
  <c r="X28" i="13" s="1"/>
  <c r="M28" i="13"/>
  <c r="L28" i="13"/>
  <c r="K28" i="13"/>
  <c r="J28" i="13"/>
  <c r="I28" i="13"/>
  <c r="T27" i="13"/>
  <c r="S27" i="13"/>
  <c r="X27" i="13" s="1"/>
  <c r="M27" i="13"/>
  <c r="L27" i="13"/>
  <c r="K27" i="13"/>
  <c r="J27" i="13"/>
  <c r="I27" i="13"/>
  <c r="T26" i="13"/>
  <c r="S26" i="13"/>
  <c r="X26" i="13" s="1"/>
  <c r="M26" i="13"/>
  <c r="L26" i="13"/>
  <c r="K26" i="13"/>
  <c r="J26" i="13"/>
  <c r="I26" i="13"/>
  <c r="T25" i="13"/>
  <c r="S25" i="13"/>
  <c r="X25" i="13" s="1"/>
  <c r="M25" i="13"/>
  <c r="L25" i="13"/>
  <c r="K25" i="13"/>
  <c r="J25" i="13"/>
  <c r="I25" i="13"/>
  <c r="T24" i="13"/>
  <c r="S24" i="13"/>
  <c r="X24" i="13" s="1"/>
  <c r="M24" i="13"/>
  <c r="L24" i="13"/>
  <c r="K24" i="13"/>
  <c r="J24" i="13"/>
  <c r="I24" i="13"/>
  <c r="T23" i="13"/>
  <c r="S23" i="13"/>
  <c r="X23" i="13" s="1"/>
  <c r="M23" i="13"/>
  <c r="L23" i="13"/>
  <c r="K23" i="13"/>
  <c r="J23" i="13"/>
  <c r="I23" i="13"/>
  <c r="T22" i="13"/>
  <c r="S22" i="13"/>
  <c r="X22" i="13" s="1"/>
  <c r="M22" i="13"/>
  <c r="L22" i="13"/>
  <c r="K22" i="13"/>
  <c r="J22" i="13"/>
  <c r="I22" i="13"/>
  <c r="T21" i="13"/>
  <c r="S21" i="13"/>
  <c r="X21" i="13" s="1"/>
  <c r="M21" i="13"/>
  <c r="L21" i="13"/>
  <c r="K21" i="13"/>
  <c r="J21" i="13"/>
  <c r="I21" i="13"/>
  <c r="T20" i="13"/>
  <c r="S20" i="13"/>
  <c r="X20" i="13" s="1"/>
  <c r="M20" i="13"/>
  <c r="L20" i="13"/>
  <c r="K20" i="13"/>
  <c r="J20" i="13"/>
  <c r="I20" i="13"/>
  <c r="T19" i="13"/>
  <c r="S19" i="13"/>
  <c r="X19" i="13" s="1"/>
  <c r="M19" i="13"/>
  <c r="L19" i="13"/>
  <c r="K19" i="13"/>
  <c r="J19" i="13"/>
  <c r="I19" i="13"/>
  <c r="T18" i="13"/>
  <c r="S18" i="13"/>
  <c r="X18" i="13" s="1"/>
  <c r="M18" i="13"/>
  <c r="L18" i="13"/>
  <c r="K18" i="13"/>
  <c r="J18" i="13"/>
  <c r="I18" i="13"/>
  <c r="T17" i="13"/>
  <c r="S17" i="13"/>
  <c r="X17" i="13" s="1"/>
  <c r="M17" i="13"/>
  <c r="L17" i="13"/>
  <c r="K17" i="13"/>
  <c r="J17" i="13"/>
  <c r="I17" i="13"/>
  <c r="T16" i="13"/>
  <c r="S16" i="13"/>
  <c r="X16" i="13" s="1"/>
  <c r="M16" i="13"/>
  <c r="L16" i="13"/>
  <c r="K16" i="13"/>
  <c r="J16" i="13"/>
  <c r="I16" i="13"/>
  <c r="T15" i="13"/>
  <c r="S15" i="13"/>
  <c r="X15" i="13" s="1"/>
  <c r="M15" i="13"/>
  <c r="L15" i="13"/>
  <c r="K15" i="13"/>
  <c r="J15" i="13"/>
  <c r="I15" i="13"/>
  <c r="T14" i="13"/>
  <c r="S14" i="13"/>
  <c r="X14" i="13" s="1"/>
  <c r="M14" i="13"/>
  <c r="L14" i="13"/>
  <c r="K14" i="13"/>
  <c r="J14" i="13"/>
  <c r="I14" i="13"/>
  <c r="T13" i="13"/>
  <c r="S13" i="13"/>
  <c r="X13" i="13" s="1"/>
  <c r="M13" i="13"/>
  <c r="L13" i="13"/>
  <c r="K13" i="13"/>
  <c r="J13" i="13"/>
  <c r="I13" i="13"/>
  <c r="T12" i="13"/>
  <c r="S12" i="13"/>
  <c r="X12" i="13" s="1"/>
  <c r="M12" i="13"/>
  <c r="L12" i="13"/>
  <c r="K12" i="13"/>
  <c r="J12" i="13"/>
  <c r="I12" i="13"/>
  <c r="T11" i="13"/>
  <c r="S11" i="13"/>
  <c r="X11" i="13" s="1"/>
  <c r="M11" i="13"/>
  <c r="L11" i="13"/>
  <c r="K11" i="13"/>
  <c r="J11" i="13"/>
  <c r="I11" i="13"/>
  <c r="T10" i="13"/>
  <c r="S10" i="13"/>
  <c r="X10" i="13" s="1"/>
  <c r="M10" i="13"/>
  <c r="L10" i="13"/>
  <c r="K10" i="13"/>
  <c r="J10" i="13"/>
  <c r="I10" i="13"/>
  <c r="T9" i="13"/>
  <c r="S9" i="13"/>
  <c r="X9" i="13" s="1"/>
  <c r="M9" i="13"/>
  <c r="L9" i="13"/>
  <c r="K9" i="13"/>
  <c r="J9" i="13"/>
  <c r="I9" i="13"/>
  <c r="T8" i="13"/>
  <c r="S8" i="13"/>
  <c r="X8" i="13" s="1"/>
  <c r="M8" i="13"/>
  <c r="L8" i="13"/>
  <c r="K8" i="13"/>
  <c r="J8" i="13"/>
  <c r="I8" i="13"/>
  <c r="T7" i="13"/>
  <c r="S7" i="13"/>
  <c r="X7" i="13" s="1"/>
  <c r="M7" i="13"/>
  <c r="L7" i="13"/>
  <c r="K7" i="13"/>
  <c r="J7" i="13"/>
  <c r="I7" i="13"/>
  <c r="T6" i="13"/>
  <c r="S6" i="13"/>
  <c r="X6" i="13" s="1"/>
  <c r="M6" i="13"/>
  <c r="L6" i="13"/>
  <c r="K6" i="13"/>
  <c r="J6" i="13"/>
  <c r="I6" i="13"/>
  <c r="T5" i="13"/>
  <c r="S5" i="13"/>
  <c r="X5" i="13" s="1"/>
  <c r="M5" i="13"/>
  <c r="L5" i="13"/>
  <c r="K5" i="13"/>
  <c r="J5" i="13"/>
  <c r="I5" i="13"/>
  <c r="T4" i="13"/>
  <c r="S4" i="13"/>
  <c r="X4" i="13" s="1"/>
  <c r="M4" i="13"/>
  <c r="L4" i="13"/>
  <c r="K4" i="13"/>
  <c r="J4" i="13"/>
  <c r="I4" i="13"/>
  <c r="T3" i="13"/>
  <c r="S3" i="13"/>
  <c r="X3" i="13" s="1"/>
  <c r="M3" i="13"/>
  <c r="L3" i="13"/>
  <c r="K3" i="13"/>
  <c r="J3" i="13"/>
  <c r="I3" i="13"/>
  <c r="T2" i="13"/>
  <c r="S2" i="13"/>
  <c r="X2" i="13" s="1"/>
  <c r="M2" i="13"/>
  <c r="L2" i="13"/>
  <c r="K2" i="13"/>
  <c r="J2" i="13"/>
  <c r="I2" i="13"/>
  <c r="S2" i="12" l="1"/>
  <c r="X2" i="12" s="1"/>
  <c r="T2" i="12"/>
  <c r="S3" i="12"/>
  <c r="X3" i="12" s="1"/>
  <c r="T3" i="12"/>
  <c r="S4" i="12"/>
  <c r="X4" i="12" s="1"/>
  <c r="T4" i="12"/>
  <c r="S5" i="12"/>
  <c r="X5" i="12" s="1"/>
  <c r="T5" i="12"/>
  <c r="S6" i="12"/>
  <c r="X6" i="12" s="1"/>
  <c r="T6" i="12"/>
  <c r="S7" i="12"/>
  <c r="X7" i="12" s="1"/>
  <c r="T7" i="12"/>
  <c r="S8" i="12"/>
  <c r="X8" i="12" s="1"/>
  <c r="T8" i="12"/>
  <c r="S9" i="12"/>
  <c r="X9" i="12" s="1"/>
  <c r="T9" i="12"/>
  <c r="S10" i="12"/>
  <c r="X10" i="12" s="1"/>
  <c r="T10" i="12"/>
  <c r="S11" i="12"/>
  <c r="X11" i="12" s="1"/>
  <c r="T11" i="12"/>
  <c r="S12" i="12"/>
  <c r="X12" i="12" s="1"/>
  <c r="T12" i="12"/>
  <c r="S13" i="12"/>
  <c r="X13" i="12" s="1"/>
  <c r="T13" i="12"/>
  <c r="S14" i="12"/>
  <c r="X14" i="12" s="1"/>
  <c r="T14" i="12"/>
  <c r="S15" i="12"/>
  <c r="X15" i="12" s="1"/>
  <c r="T15" i="12"/>
  <c r="S16" i="12"/>
  <c r="X16" i="12" s="1"/>
  <c r="T16" i="12"/>
  <c r="S17" i="12"/>
  <c r="X17" i="12" s="1"/>
  <c r="T17" i="12"/>
  <c r="S18" i="12"/>
  <c r="X18" i="12" s="1"/>
  <c r="T18" i="12"/>
  <c r="S19" i="12"/>
  <c r="X19" i="12" s="1"/>
  <c r="T19" i="12"/>
  <c r="S20" i="12"/>
  <c r="X20" i="12" s="1"/>
  <c r="T20" i="12"/>
  <c r="S21" i="12"/>
  <c r="X21" i="12" s="1"/>
  <c r="T21" i="12"/>
  <c r="S22" i="12"/>
  <c r="X22" i="12" s="1"/>
  <c r="T22" i="12"/>
  <c r="S23" i="12"/>
  <c r="X23" i="12" s="1"/>
  <c r="T23" i="12"/>
  <c r="S24" i="12"/>
  <c r="X24" i="12" s="1"/>
  <c r="T24" i="12"/>
  <c r="S25" i="12"/>
  <c r="X25" i="12" s="1"/>
  <c r="T25" i="12"/>
  <c r="S26" i="12"/>
  <c r="X26" i="12" s="1"/>
  <c r="T26" i="12"/>
  <c r="S27" i="12"/>
  <c r="X27" i="12" s="1"/>
  <c r="T27" i="12"/>
  <c r="S28" i="12"/>
  <c r="X28" i="12" s="1"/>
  <c r="T28" i="12"/>
  <c r="S29" i="12"/>
  <c r="X29" i="12" s="1"/>
  <c r="T29" i="12"/>
  <c r="S30" i="12"/>
  <c r="X30" i="12" s="1"/>
  <c r="T30" i="12"/>
  <c r="S31" i="12"/>
  <c r="X31" i="12" s="1"/>
  <c r="T31" i="12"/>
  <c r="S32" i="12"/>
  <c r="X32" i="12" s="1"/>
  <c r="T32" i="12"/>
  <c r="S33" i="12"/>
  <c r="X33" i="12" s="1"/>
  <c r="T33" i="12"/>
  <c r="S34" i="12"/>
  <c r="T34" i="12"/>
  <c r="X34" i="12"/>
  <c r="S35" i="12"/>
  <c r="X35" i="12" s="1"/>
  <c r="T35" i="12"/>
  <c r="S36" i="12"/>
  <c r="X36" i="12" s="1"/>
  <c r="T36" i="12"/>
  <c r="S37" i="12"/>
  <c r="X37" i="12" s="1"/>
  <c r="T37" i="12"/>
  <c r="S38" i="12"/>
  <c r="X38" i="12" s="1"/>
  <c r="T38" i="12"/>
  <c r="S39" i="12"/>
  <c r="X39" i="12" s="1"/>
  <c r="T39" i="12"/>
  <c r="S40" i="12"/>
  <c r="X40" i="12" s="1"/>
  <c r="T40" i="12"/>
  <c r="S41" i="12"/>
  <c r="X41" i="12" s="1"/>
  <c r="T41" i="12"/>
  <c r="S42" i="12"/>
  <c r="X42" i="12" s="1"/>
  <c r="T42" i="12"/>
  <c r="S43" i="12"/>
  <c r="X43" i="12" s="1"/>
  <c r="T43" i="12"/>
  <c r="S44" i="12"/>
  <c r="X44" i="12" s="1"/>
  <c r="T44" i="12"/>
  <c r="S45" i="12"/>
  <c r="X45" i="12" s="1"/>
  <c r="T45" i="12"/>
  <c r="S46" i="12"/>
  <c r="X46" i="12" s="1"/>
  <c r="T46" i="12"/>
  <c r="S47" i="12"/>
  <c r="X47" i="12" s="1"/>
  <c r="T47" i="12"/>
  <c r="S48" i="12"/>
  <c r="X48" i="12" s="1"/>
  <c r="T48" i="12"/>
  <c r="S49" i="12"/>
  <c r="X49" i="12" s="1"/>
  <c r="T49" i="12"/>
  <c r="S50" i="12"/>
  <c r="X50" i="12" s="1"/>
  <c r="T50" i="12"/>
  <c r="S51" i="12"/>
  <c r="X51" i="12" s="1"/>
  <c r="T51" i="12"/>
  <c r="S52" i="12"/>
  <c r="X52" i="12" s="1"/>
  <c r="T52" i="12"/>
  <c r="S53" i="12"/>
  <c r="X53" i="12" s="1"/>
  <c r="T53" i="12"/>
  <c r="S54" i="12"/>
  <c r="X54" i="12" s="1"/>
  <c r="T54" i="12"/>
  <c r="S55" i="12"/>
  <c r="X55" i="12" s="1"/>
  <c r="T55" i="12"/>
  <c r="S56" i="12"/>
  <c r="X56" i="12" s="1"/>
  <c r="T56" i="12"/>
  <c r="S57" i="12"/>
  <c r="X57" i="12" s="1"/>
  <c r="T57" i="12"/>
  <c r="S58" i="12"/>
  <c r="X58" i="12" s="1"/>
  <c r="T58" i="12"/>
  <c r="S59" i="12"/>
  <c r="X59" i="12" s="1"/>
  <c r="T59" i="12"/>
  <c r="S60" i="12"/>
  <c r="X60" i="12" s="1"/>
  <c r="T60" i="12"/>
  <c r="S61" i="12"/>
  <c r="X61" i="12" s="1"/>
  <c r="T61" i="12"/>
  <c r="S62" i="12"/>
  <c r="X62" i="12" s="1"/>
  <c r="T62" i="12"/>
  <c r="S63" i="12"/>
  <c r="X63" i="12" s="1"/>
  <c r="T63" i="12"/>
  <c r="S64" i="12"/>
  <c r="X64" i="12" s="1"/>
  <c r="T64" i="12"/>
  <c r="S65" i="12"/>
  <c r="X65" i="12" s="1"/>
  <c r="T65" i="12"/>
  <c r="S66" i="12"/>
  <c r="X66" i="12" s="1"/>
  <c r="T66" i="12"/>
  <c r="S67" i="12"/>
  <c r="X67" i="12" s="1"/>
  <c r="T67" i="12"/>
  <c r="S68" i="12"/>
  <c r="X68" i="12" s="1"/>
  <c r="T68" i="12"/>
  <c r="S69" i="12"/>
  <c r="X69" i="12" s="1"/>
  <c r="T69" i="12"/>
  <c r="S70" i="12"/>
  <c r="X70" i="12" s="1"/>
  <c r="T70" i="12"/>
  <c r="S71" i="12"/>
  <c r="X71" i="12" s="1"/>
  <c r="T71" i="12"/>
  <c r="S72" i="12"/>
  <c r="X72" i="12" s="1"/>
  <c r="T72" i="12"/>
  <c r="S73" i="12"/>
  <c r="X73" i="12" s="1"/>
  <c r="T73" i="12"/>
  <c r="S74" i="12"/>
  <c r="X74" i="12" s="1"/>
  <c r="T74" i="12"/>
  <c r="S75" i="12"/>
  <c r="X75" i="12" s="1"/>
  <c r="T75" i="12"/>
  <c r="S76" i="12"/>
  <c r="X76" i="12" s="1"/>
  <c r="T76" i="12"/>
  <c r="S77" i="12"/>
  <c r="X77" i="12" s="1"/>
  <c r="T77" i="12"/>
  <c r="S78" i="12"/>
  <c r="X78" i="12" s="1"/>
  <c r="T78" i="12"/>
  <c r="S79" i="12"/>
  <c r="X79" i="12" s="1"/>
  <c r="T79" i="12"/>
  <c r="S80" i="12"/>
  <c r="X80" i="12" s="1"/>
  <c r="T80" i="12"/>
  <c r="S81" i="12"/>
  <c r="X81" i="12" s="1"/>
  <c r="T81" i="12"/>
  <c r="S82" i="12"/>
  <c r="X82" i="12" s="1"/>
  <c r="T82" i="12"/>
  <c r="S83" i="12"/>
  <c r="X83" i="12" s="1"/>
  <c r="T83" i="12"/>
  <c r="S84" i="12"/>
  <c r="X84" i="12" s="1"/>
  <c r="T84" i="12"/>
  <c r="S85" i="12"/>
  <c r="X85" i="12" s="1"/>
  <c r="T85" i="12"/>
  <c r="S86" i="12"/>
  <c r="X86" i="12" s="1"/>
  <c r="T86" i="12"/>
  <c r="S87" i="12"/>
  <c r="X87" i="12" s="1"/>
  <c r="T87" i="12"/>
  <c r="S88" i="12"/>
  <c r="X88" i="12" s="1"/>
  <c r="T88" i="12"/>
  <c r="S89" i="12"/>
  <c r="X89" i="12" s="1"/>
  <c r="T89" i="12"/>
  <c r="S90" i="12"/>
  <c r="X90" i="12" s="1"/>
  <c r="T90" i="12"/>
  <c r="S91" i="12"/>
  <c r="X91" i="12" s="1"/>
  <c r="T91" i="12"/>
  <c r="S92" i="12"/>
  <c r="X92" i="12" s="1"/>
  <c r="T92" i="12"/>
  <c r="S93" i="12"/>
  <c r="X93" i="12" s="1"/>
  <c r="T93" i="12"/>
  <c r="S94" i="12"/>
  <c r="X94" i="12" s="1"/>
  <c r="T94" i="12"/>
  <c r="S95" i="12"/>
  <c r="X95" i="12" s="1"/>
  <c r="T95" i="12"/>
  <c r="S96" i="12"/>
  <c r="X96" i="12" s="1"/>
  <c r="T96" i="12"/>
  <c r="S97" i="12"/>
  <c r="X97" i="12" s="1"/>
  <c r="T97" i="12"/>
  <c r="S98" i="12"/>
  <c r="T98" i="12"/>
  <c r="X98" i="12"/>
  <c r="S99" i="12"/>
  <c r="X99" i="12" s="1"/>
  <c r="T99" i="12"/>
  <c r="S100" i="12"/>
  <c r="X100" i="12" s="1"/>
  <c r="T100" i="12"/>
  <c r="S101" i="12"/>
  <c r="X101" i="12" s="1"/>
  <c r="T101" i="12"/>
  <c r="S102" i="12"/>
  <c r="X102" i="12" s="1"/>
  <c r="T102" i="12"/>
  <c r="S103" i="12"/>
  <c r="X103" i="12" s="1"/>
  <c r="T103" i="12"/>
  <c r="S104" i="12"/>
  <c r="X104" i="12" s="1"/>
  <c r="T104" i="12"/>
  <c r="S105" i="12"/>
  <c r="X105" i="12" s="1"/>
  <c r="T105" i="12"/>
  <c r="S106" i="12"/>
  <c r="X106" i="12" s="1"/>
  <c r="T106" i="12"/>
  <c r="S107" i="12"/>
  <c r="X107" i="12" s="1"/>
  <c r="T107" i="12"/>
  <c r="S108" i="12"/>
  <c r="X108" i="12" s="1"/>
  <c r="T108" i="12"/>
  <c r="S109" i="12"/>
  <c r="X109" i="12" s="1"/>
  <c r="T109" i="12"/>
  <c r="S110" i="12"/>
  <c r="X110" i="12" s="1"/>
  <c r="T110" i="12"/>
  <c r="S111" i="12"/>
  <c r="X111" i="12" s="1"/>
  <c r="T111" i="12"/>
  <c r="S112" i="12"/>
  <c r="X112" i="12" s="1"/>
  <c r="T112" i="12"/>
  <c r="S113" i="12"/>
  <c r="X113" i="12" s="1"/>
  <c r="T113" i="12"/>
  <c r="S114" i="12"/>
  <c r="X114" i="12" s="1"/>
  <c r="T114" i="12"/>
  <c r="S115" i="12"/>
  <c r="X115" i="12" s="1"/>
  <c r="T115" i="12"/>
  <c r="S116" i="12"/>
  <c r="X116" i="12" s="1"/>
  <c r="T116" i="12"/>
  <c r="S117" i="12"/>
  <c r="X117" i="12" s="1"/>
  <c r="T117" i="12"/>
  <c r="S118" i="12"/>
  <c r="X118" i="12" s="1"/>
  <c r="T118" i="12"/>
  <c r="S119" i="12"/>
  <c r="X119" i="12" s="1"/>
  <c r="T119" i="12"/>
  <c r="S120" i="12"/>
  <c r="X120" i="12" s="1"/>
  <c r="T120" i="12"/>
  <c r="S121" i="12"/>
  <c r="X121" i="12" s="1"/>
  <c r="T121" i="12"/>
  <c r="S122" i="12"/>
  <c r="X122" i="12" s="1"/>
  <c r="T122" i="12"/>
  <c r="S123" i="12"/>
  <c r="X123" i="12" s="1"/>
  <c r="T123" i="12"/>
  <c r="S124" i="12"/>
  <c r="X124" i="12" s="1"/>
  <c r="T124" i="12"/>
  <c r="S125" i="12"/>
  <c r="X125" i="12" s="1"/>
  <c r="T125" i="12"/>
  <c r="S126" i="12"/>
  <c r="X126" i="12" s="1"/>
  <c r="T126" i="12"/>
  <c r="S127" i="12"/>
  <c r="X127" i="12" s="1"/>
  <c r="T127" i="12"/>
  <c r="S128" i="12"/>
  <c r="X128" i="12" s="1"/>
  <c r="T128" i="12"/>
  <c r="S129" i="12"/>
  <c r="X129" i="12" s="1"/>
  <c r="T129" i="12"/>
  <c r="S130" i="12"/>
  <c r="X130" i="12" s="1"/>
  <c r="T130" i="12"/>
  <c r="S131" i="12"/>
  <c r="X131" i="12" s="1"/>
  <c r="T131" i="12"/>
  <c r="S132" i="12"/>
  <c r="X132" i="12" s="1"/>
  <c r="T132" i="12"/>
  <c r="S133" i="12"/>
  <c r="X133" i="12" s="1"/>
  <c r="T133" i="12"/>
  <c r="S134" i="12"/>
  <c r="X134" i="12" s="1"/>
  <c r="T134" i="12"/>
  <c r="S135" i="12"/>
  <c r="X135" i="12" s="1"/>
  <c r="T135" i="12"/>
  <c r="S136" i="12"/>
  <c r="X136" i="12" s="1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149" i="12"/>
  <c r="T149" i="12"/>
  <c r="S150" i="12"/>
  <c r="T150" i="12"/>
  <c r="S151" i="12"/>
  <c r="T151" i="12"/>
  <c r="S152" i="12"/>
  <c r="T152" i="12"/>
  <c r="S153" i="12"/>
  <c r="T153" i="12"/>
  <c r="S154" i="12"/>
  <c r="T154" i="12"/>
  <c r="S155" i="12"/>
  <c r="T155" i="12"/>
  <c r="S156" i="12"/>
  <c r="T156" i="12"/>
  <c r="S157" i="12"/>
  <c r="T157" i="12"/>
  <c r="S158" i="12"/>
  <c r="T158" i="12"/>
  <c r="S159" i="12"/>
  <c r="T159" i="12"/>
  <c r="S160" i="12"/>
  <c r="T160" i="12"/>
  <c r="S161" i="12"/>
  <c r="T161" i="12"/>
  <c r="S162" i="12"/>
  <c r="T162" i="12"/>
  <c r="S163" i="12"/>
  <c r="T163" i="12"/>
  <c r="T136" i="11" l="1"/>
  <c r="S136" i="11"/>
  <c r="X136" i="11" s="1"/>
  <c r="T135" i="11"/>
  <c r="S135" i="11"/>
  <c r="X135" i="11" s="1"/>
  <c r="T134" i="11"/>
  <c r="S134" i="11"/>
  <c r="X134" i="11" s="1"/>
  <c r="T133" i="11"/>
  <c r="S133" i="11"/>
  <c r="X133" i="11" s="1"/>
  <c r="T132" i="11"/>
  <c r="S132" i="11"/>
  <c r="X132" i="11" s="1"/>
  <c r="T131" i="11"/>
  <c r="S131" i="11"/>
  <c r="X131" i="11" s="1"/>
  <c r="T130" i="11"/>
  <c r="S130" i="11"/>
  <c r="X130" i="11" s="1"/>
  <c r="T129" i="11"/>
  <c r="S129" i="11"/>
  <c r="X129" i="11" s="1"/>
  <c r="T128" i="11"/>
  <c r="S128" i="11"/>
  <c r="X128" i="11" s="1"/>
  <c r="T127" i="11"/>
  <c r="S127" i="11"/>
  <c r="X127" i="11" s="1"/>
  <c r="T126" i="11"/>
  <c r="S126" i="11"/>
  <c r="X126" i="11" s="1"/>
  <c r="T125" i="11"/>
  <c r="S125" i="11"/>
  <c r="X125" i="11" s="1"/>
  <c r="T124" i="11"/>
  <c r="S124" i="11"/>
  <c r="X124" i="11" s="1"/>
  <c r="T123" i="11"/>
  <c r="S123" i="11"/>
  <c r="X123" i="11" s="1"/>
  <c r="T122" i="11"/>
  <c r="S122" i="11"/>
  <c r="X122" i="11" s="1"/>
  <c r="T121" i="11"/>
  <c r="S121" i="11"/>
  <c r="X121" i="11" s="1"/>
  <c r="T120" i="11"/>
  <c r="S120" i="11"/>
  <c r="X120" i="11" s="1"/>
  <c r="T119" i="11"/>
  <c r="S119" i="11"/>
  <c r="X119" i="11" s="1"/>
  <c r="T118" i="11"/>
  <c r="S118" i="11"/>
  <c r="X118" i="11" s="1"/>
  <c r="T117" i="11"/>
  <c r="S117" i="11"/>
  <c r="X117" i="11" s="1"/>
  <c r="T116" i="11"/>
  <c r="S116" i="11"/>
  <c r="X116" i="11" s="1"/>
  <c r="T115" i="11"/>
  <c r="S115" i="11"/>
  <c r="X115" i="11" s="1"/>
  <c r="T114" i="11"/>
  <c r="S114" i="11"/>
  <c r="X114" i="11" s="1"/>
  <c r="T113" i="11"/>
  <c r="S113" i="11"/>
  <c r="X113" i="11" s="1"/>
  <c r="T112" i="11"/>
  <c r="S112" i="11"/>
  <c r="X112" i="11" s="1"/>
  <c r="T111" i="11"/>
  <c r="S111" i="11"/>
  <c r="X111" i="11" s="1"/>
  <c r="T110" i="11"/>
  <c r="S110" i="11"/>
  <c r="X110" i="11" s="1"/>
  <c r="T109" i="11"/>
  <c r="S109" i="11"/>
  <c r="X109" i="11" s="1"/>
  <c r="T108" i="11"/>
  <c r="S108" i="11"/>
  <c r="X108" i="11" s="1"/>
  <c r="T107" i="11"/>
  <c r="S107" i="11"/>
  <c r="X107" i="11" s="1"/>
  <c r="T106" i="11"/>
  <c r="S106" i="11"/>
  <c r="X106" i="11" s="1"/>
  <c r="T105" i="11"/>
  <c r="S105" i="11"/>
  <c r="X105" i="11" s="1"/>
  <c r="T104" i="11"/>
  <c r="S104" i="11"/>
  <c r="X104" i="11" s="1"/>
  <c r="T103" i="11"/>
  <c r="S103" i="11"/>
  <c r="X103" i="11" s="1"/>
  <c r="T102" i="11"/>
  <c r="S102" i="11"/>
  <c r="X102" i="11" s="1"/>
  <c r="T101" i="11"/>
  <c r="S101" i="11"/>
  <c r="X101" i="11" s="1"/>
  <c r="T100" i="11"/>
  <c r="S100" i="11"/>
  <c r="X100" i="11" s="1"/>
  <c r="T99" i="11"/>
  <c r="S99" i="11"/>
  <c r="X99" i="11" s="1"/>
  <c r="T98" i="11"/>
  <c r="S98" i="11"/>
  <c r="X98" i="11" s="1"/>
  <c r="T97" i="11"/>
  <c r="S97" i="11"/>
  <c r="X97" i="11" s="1"/>
  <c r="T96" i="11"/>
  <c r="S96" i="11"/>
  <c r="X96" i="11" s="1"/>
  <c r="T95" i="11"/>
  <c r="S95" i="11"/>
  <c r="X95" i="11" s="1"/>
  <c r="T94" i="11"/>
  <c r="S94" i="11"/>
  <c r="X94" i="11" s="1"/>
  <c r="T93" i="11"/>
  <c r="S93" i="11"/>
  <c r="X93" i="11" s="1"/>
  <c r="T92" i="11"/>
  <c r="S92" i="11"/>
  <c r="X92" i="11" s="1"/>
  <c r="T91" i="11"/>
  <c r="S91" i="11"/>
  <c r="X91" i="11" s="1"/>
  <c r="T90" i="11"/>
  <c r="S90" i="11"/>
  <c r="X90" i="11" s="1"/>
  <c r="T89" i="11"/>
  <c r="S89" i="11"/>
  <c r="X89" i="11" s="1"/>
  <c r="T88" i="11"/>
  <c r="S88" i="11"/>
  <c r="X88" i="11" s="1"/>
  <c r="T87" i="11"/>
  <c r="S87" i="11"/>
  <c r="X87" i="11" s="1"/>
  <c r="T86" i="11"/>
  <c r="S86" i="11"/>
  <c r="X86" i="11" s="1"/>
  <c r="T85" i="11"/>
  <c r="S85" i="11"/>
  <c r="X85" i="11" s="1"/>
  <c r="T84" i="11"/>
  <c r="S84" i="11"/>
  <c r="X84" i="11" s="1"/>
  <c r="T83" i="11"/>
  <c r="S83" i="11"/>
  <c r="X83" i="11" s="1"/>
  <c r="T82" i="11"/>
  <c r="S82" i="11"/>
  <c r="X82" i="11" s="1"/>
  <c r="T81" i="11"/>
  <c r="S81" i="11"/>
  <c r="X81" i="11" s="1"/>
  <c r="T80" i="11"/>
  <c r="S80" i="11"/>
  <c r="X80" i="11" s="1"/>
  <c r="T79" i="11"/>
  <c r="S79" i="11"/>
  <c r="X79" i="11" s="1"/>
  <c r="T78" i="11"/>
  <c r="S78" i="11"/>
  <c r="X78" i="11" s="1"/>
  <c r="T77" i="11"/>
  <c r="S77" i="11"/>
  <c r="X77" i="11" s="1"/>
  <c r="T76" i="11"/>
  <c r="S76" i="11"/>
  <c r="X76" i="11" s="1"/>
  <c r="T75" i="11"/>
  <c r="S75" i="11"/>
  <c r="X75" i="11" s="1"/>
  <c r="T74" i="11"/>
  <c r="S74" i="11"/>
  <c r="X74" i="11" s="1"/>
  <c r="T73" i="11"/>
  <c r="S73" i="11"/>
  <c r="X73" i="11" s="1"/>
  <c r="T72" i="11"/>
  <c r="S72" i="11"/>
  <c r="X72" i="11" s="1"/>
  <c r="T71" i="11"/>
  <c r="S71" i="11"/>
  <c r="X71" i="11" s="1"/>
  <c r="T70" i="11"/>
  <c r="S70" i="11"/>
  <c r="X70" i="11" s="1"/>
  <c r="T69" i="11"/>
  <c r="S69" i="11"/>
  <c r="X69" i="11" s="1"/>
  <c r="T68" i="11"/>
  <c r="S68" i="11"/>
  <c r="X68" i="11" s="1"/>
  <c r="T67" i="11"/>
  <c r="S67" i="11"/>
  <c r="X67" i="11" s="1"/>
  <c r="T66" i="11"/>
  <c r="S66" i="11"/>
  <c r="X66" i="11" s="1"/>
  <c r="T65" i="11"/>
  <c r="S65" i="11"/>
  <c r="X65" i="11" s="1"/>
  <c r="T64" i="11"/>
  <c r="S64" i="11"/>
  <c r="X64" i="11" s="1"/>
  <c r="T63" i="11"/>
  <c r="S63" i="11"/>
  <c r="X63" i="11" s="1"/>
  <c r="T62" i="11"/>
  <c r="S62" i="11"/>
  <c r="X62" i="11" s="1"/>
  <c r="T61" i="11"/>
  <c r="S61" i="11"/>
  <c r="X61" i="11" s="1"/>
  <c r="T60" i="11"/>
  <c r="S60" i="11"/>
  <c r="X60" i="11" s="1"/>
  <c r="T59" i="11"/>
  <c r="S59" i="11"/>
  <c r="X59" i="11" s="1"/>
  <c r="T58" i="11"/>
  <c r="S58" i="11"/>
  <c r="X58" i="11" s="1"/>
  <c r="T57" i="11"/>
  <c r="S57" i="11"/>
  <c r="X57" i="11" s="1"/>
  <c r="T56" i="11"/>
  <c r="S56" i="11"/>
  <c r="X56" i="11" s="1"/>
  <c r="T55" i="11"/>
  <c r="S55" i="11"/>
  <c r="X55" i="11" s="1"/>
  <c r="T54" i="11"/>
  <c r="S54" i="11"/>
  <c r="X54" i="11" s="1"/>
  <c r="T53" i="11"/>
  <c r="S53" i="11"/>
  <c r="X53" i="11" s="1"/>
  <c r="T52" i="11"/>
  <c r="S52" i="11"/>
  <c r="X52" i="11" s="1"/>
  <c r="T51" i="11"/>
  <c r="S51" i="11"/>
  <c r="X51" i="11" s="1"/>
  <c r="T50" i="11"/>
  <c r="S50" i="11"/>
  <c r="X50" i="11" s="1"/>
  <c r="T49" i="11"/>
  <c r="S49" i="11"/>
  <c r="X49" i="11" s="1"/>
  <c r="T48" i="11"/>
  <c r="S48" i="11"/>
  <c r="X48" i="11" s="1"/>
  <c r="T47" i="11"/>
  <c r="S47" i="11"/>
  <c r="X47" i="11" s="1"/>
  <c r="T46" i="11"/>
  <c r="S46" i="11"/>
  <c r="X46" i="11" s="1"/>
  <c r="T45" i="11"/>
  <c r="S45" i="11"/>
  <c r="X45" i="11" s="1"/>
  <c r="T44" i="11"/>
  <c r="S44" i="11"/>
  <c r="X44" i="11" s="1"/>
  <c r="T43" i="11"/>
  <c r="S43" i="11"/>
  <c r="X43" i="11" s="1"/>
  <c r="T42" i="11"/>
  <c r="S42" i="11"/>
  <c r="X42" i="11" s="1"/>
  <c r="T41" i="11"/>
  <c r="S41" i="11"/>
  <c r="X41" i="11" s="1"/>
  <c r="T40" i="11"/>
  <c r="S40" i="11"/>
  <c r="X40" i="11" s="1"/>
  <c r="T39" i="11"/>
  <c r="S39" i="11"/>
  <c r="X39" i="11" s="1"/>
  <c r="T38" i="11"/>
  <c r="S38" i="11"/>
  <c r="X38" i="11" s="1"/>
  <c r="T37" i="11"/>
  <c r="S37" i="11"/>
  <c r="X37" i="11" s="1"/>
  <c r="T36" i="11"/>
  <c r="S36" i="11"/>
  <c r="X36" i="11" s="1"/>
  <c r="T35" i="11"/>
  <c r="S35" i="11"/>
  <c r="X35" i="11" s="1"/>
  <c r="T34" i="11"/>
  <c r="S34" i="11"/>
  <c r="X34" i="11" s="1"/>
  <c r="T33" i="11"/>
  <c r="S33" i="11"/>
  <c r="X33" i="11" s="1"/>
  <c r="T32" i="11"/>
  <c r="S32" i="11"/>
  <c r="X32" i="11" s="1"/>
  <c r="T31" i="11"/>
  <c r="S31" i="11"/>
  <c r="X31" i="11" s="1"/>
  <c r="T30" i="11"/>
  <c r="S30" i="11"/>
  <c r="X30" i="11" s="1"/>
  <c r="T29" i="11"/>
  <c r="S29" i="11"/>
  <c r="X29" i="11" s="1"/>
  <c r="T28" i="11"/>
  <c r="S28" i="11"/>
  <c r="X28" i="11" s="1"/>
  <c r="T27" i="11"/>
  <c r="S27" i="11"/>
  <c r="X27" i="11" s="1"/>
  <c r="T26" i="11"/>
  <c r="S26" i="11"/>
  <c r="X26" i="11" s="1"/>
  <c r="T25" i="11"/>
  <c r="S25" i="11"/>
  <c r="X25" i="11" s="1"/>
  <c r="T24" i="11"/>
  <c r="S24" i="11"/>
  <c r="X24" i="11" s="1"/>
  <c r="T23" i="11"/>
  <c r="S23" i="11"/>
  <c r="X23" i="11" s="1"/>
  <c r="T22" i="11"/>
  <c r="S22" i="11"/>
  <c r="X22" i="11" s="1"/>
  <c r="T21" i="11"/>
  <c r="S21" i="11"/>
  <c r="X21" i="11" s="1"/>
  <c r="T20" i="11"/>
  <c r="S20" i="11"/>
  <c r="X20" i="11" s="1"/>
  <c r="T19" i="11"/>
  <c r="S19" i="11"/>
  <c r="X19" i="11" s="1"/>
  <c r="T18" i="11"/>
  <c r="S18" i="11"/>
  <c r="X18" i="11" s="1"/>
  <c r="T17" i="11"/>
  <c r="S17" i="11"/>
  <c r="X17" i="11" s="1"/>
  <c r="T16" i="11"/>
  <c r="S16" i="11"/>
  <c r="X16" i="11" s="1"/>
  <c r="T15" i="11"/>
  <c r="S15" i="11"/>
  <c r="X15" i="11" s="1"/>
  <c r="T14" i="11"/>
  <c r="S14" i="11"/>
  <c r="X14" i="11" s="1"/>
  <c r="T13" i="11"/>
  <c r="S13" i="11"/>
  <c r="X13" i="11" s="1"/>
  <c r="T12" i="11"/>
  <c r="S12" i="11"/>
  <c r="X12" i="11" s="1"/>
  <c r="T11" i="11"/>
  <c r="S11" i="11"/>
  <c r="X11" i="11" s="1"/>
  <c r="T10" i="11"/>
  <c r="S10" i="11"/>
  <c r="X10" i="11" s="1"/>
  <c r="T9" i="11"/>
  <c r="S9" i="11"/>
  <c r="X9" i="11" s="1"/>
  <c r="T8" i="11"/>
  <c r="S8" i="11"/>
  <c r="X8" i="11" s="1"/>
  <c r="T7" i="11"/>
  <c r="S7" i="11"/>
  <c r="X7" i="11" s="1"/>
  <c r="T6" i="11"/>
  <c r="S6" i="11"/>
  <c r="X6" i="11" s="1"/>
  <c r="T5" i="11"/>
  <c r="S5" i="11"/>
  <c r="X5" i="11" s="1"/>
  <c r="T4" i="11"/>
  <c r="S4" i="11"/>
  <c r="X4" i="11" s="1"/>
  <c r="T3" i="11"/>
  <c r="S3" i="11"/>
  <c r="X3" i="11" s="1"/>
  <c r="T2" i="11"/>
  <c r="S2" i="11"/>
  <c r="X2" i="11" s="1"/>
  <c r="T136" i="10" l="1"/>
  <c r="S136" i="10"/>
  <c r="X136" i="10" s="1"/>
  <c r="T135" i="10"/>
  <c r="S135" i="10"/>
  <c r="X135" i="10" s="1"/>
  <c r="T134" i="10"/>
  <c r="S134" i="10"/>
  <c r="X134" i="10" s="1"/>
  <c r="T133" i="10"/>
  <c r="S133" i="10"/>
  <c r="X133" i="10" s="1"/>
  <c r="T132" i="10"/>
  <c r="S132" i="10"/>
  <c r="X132" i="10" s="1"/>
  <c r="T131" i="10"/>
  <c r="S131" i="10"/>
  <c r="X131" i="10" s="1"/>
  <c r="T130" i="10"/>
  <c r="S130" i="10"/>
  <c r="X130" i="10" s="1"/>
  <c r="T129" i="10"/>
  <c r="S129" i="10"/>
  <c r="X129" i="10" s="1"/>
  <c r="T128" i="10"/>
  <c r="S128" i="10"/>
  <c r="X128" i="10" s="1"/>
  <c r="T127" i="10"/>
  <c r="S127" i="10"/>
  <c r="X127" i="10" s="1"/>
  <c r="T126" i="10"/>
  <c r="S126" i="10"/>
  <c r="X126" i="10" s="1"/>
  <c r="T125" i="10"/>
  <c r="S125" i="10"/>
  <c r="X125" i="10" s="1"/>
  <c r="T124" i="10"/>
  <c r="S124" i="10"/>
  <c r="X124" i="10" s="1"/>
  <c r="T123" i="10"/>
  <c r="S123" i="10"/>
  <c r="X123" i="10" s="1"/>
  <c r="T122" i="10"/>
  <c r="S122" i="10"/>
  <c r="X122" i="10" s="1"/>
  <c r="T121" i="10"/>
  <c r="S121" i="10"/>
  <c r="X121" i="10" s="1"/>
  <c r="T120" i="10"/>
  <c r="S120" i="10"/>
  <c r="X120" i="10" s="1"/>
  <c r="X119" i="10"/>
  <c r="T119" i="10"/>
  <c r="S119" i="10"/>
  <c r="T118" i="10"/>
  <c r="S118" i="10"/>
  <c r="X118" i="10" s="1"/>
  <c r="T117" i="10"/>
  <c r="S117" i="10"/>
  <c r="X117" i="10" s="1"/>
  <c r="T116" i="10"/>
  <c r="S116" i="10"/>
  <c r="X116" i="10" s="1"/>
  <c r="T115" i="10"/>
  <c r="S115" i="10"/>
  <c r="X115" i="10" s="1"/>
  <c r="T114" i="10"/>
  <c r="S114" i="10"/>
  <c r="X114" i="10" s="1"/>
  <c r="T113" i="10"/>
  <c r="S113" i="10"/>
  <c r="X113" i="10" s="1"/>
  <c r="T112" i="10"/>
  <c r="S112" i="10"/>
  <c r="X112" i="10" s="1"/>
  <c r="T111" i="10"/>
  <c r="S111" i="10"/>
  <c r="X111" i="10" s="1"/>
  <c r="T110" i="10"/>
  <c r="S110" i="10"/>
  <c r="X110" i="10" s="1"/>
  <c r="T109" i="10"/>
  <c r="S109" i="10"/>
  <c r="X109" i="10" s="1"/>
  <c r="T108" i="10"/>
  <c r="S108" i="10"/>
  <c r="X108" i="10" s="1"/>
  <c r="T107" i="10"/>
  <c r="S107" i="10"/>
  <c r="X107" i="10" s="1"/>
  <c r="T106" i="10"/>
  <c r="S106" i="10"/>
  <c r="X106" i="10" s="1"/>
  <c r="T105" i="10"/>
  <c r="S105" i="10"/>
  <c r="X105" i="10" s="1"/>
  <c r="T104" i="10"/>
  <c r="S104" i="10"/>
  <c r="X104" i="10" s="1"/>
  <c r="T103" i="10"/>
  <c r="S103" i="10"/>
  <c r="X103" i="10" s="1"/>
  <c r="T102" i="10"/>
  <c r="S102" i="10"/>
  <c r="X102" i="10" s="1"/>
  <c r="T100" i="10"/>
  <c r="S100" i="10"/>
  <c r="X100" i="10" s="1"/>
  <c r="T99" i="10"/>
  <c r="S99" i="10"/>
  <c r="X99" i="10" s="1"/>
  <c r="T98" i="10"/>
  <c r="S98" i="10"/>
  <c r="X98" i="10" s="1"/>
  <c r="T94" i="10"/>
  <c r="S94" i="10"/>
  <c r="X94" i="10" s="1"/>
  <c r="T93" i="10"/>
  <c r="S93" i="10"/>
  <c r="X93" i="10" s="1"/>
  <c r="T91" i="10"/>
  <c r="S91" i="10"/>
  <c r="T90" i="10"/>
  <c r="S90" i="10"/>
  <c r="T89" i="10"/>
  <c r="S89" i="10"/>
  <c r="T88" i="10"/>
  <c r="S88" i="10"/>
  <c r="T87" i="10"/>
  <c r="S87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X61" i="10" s="1"/>
  <c r="T60" i="10"/>
  <c r="S60" i="10"/>
  <c r="X60" i="10" s="1"/>
  <c r="T59" i="10"/>
  <c r="S59" i="10"/>
  <c r="X59" i="10" s="1"/>
  <c r="T58" i="10"/>
  <c r="S58" i="10"/>
  <c r="X58" i="10" s="1"/>
  <c r="T57" i="10"/>
  <c r="S57" i="10"/>
  <c r="X57" i="10" s="1"/>
  <c r="T56" i="10"/>
  <c r="S56" i="10"/>
  <c r="X56" i="10" s="1"/>
  <c r="T55" i="10"/>
  <c r="S55" i="10"/>
  <c r="X55" i="10" s="1"/>
  <c r="T54" i="10"/>
  <c r="S54" i="10"/>
  <c r="X54" i="10" s="1"/>
  <c r="T53" i="10"/>
  <c r="S53" i="10"/>
  <c r="X53" i="10" s="1"/>
  <c r="T52" i="10"/>
  <c r="S52" i="10"/>
  <c r="X52" i="10" s="1"/>
  <c r="T51" i="10"/>
  <c r="S51" i="10"/>
  <c r="X51" i="10" s="1"/>
  <c r="T50" i="10"/>
  <c r="S50" i="10"/>
  <c r="X50" i="10" s="1"/>
  <c r="T49" i="10"/>
  <c r="S49" i="10"/>
  <c r="X49" i="10" s="1"/>
  <c r="T48" i="10"/>
  <c r="S48" i="10"/>
  <c r="X48" i="10" s="1"/>
  <c r="T47" i="10"/>
  <c r="S47" i="10"/>
  <c r="X47" i="10" s="1"/>
  <c r="T46" i="10"/>
  <c r="S46" i="10"/>
  <c r="X46" i="10" s="1"/>
  <c r="T45" i="10"/>
  <c r="S45" i="10"/>
  <c r="X45" i="10" s="1"/>
  <c r="T44" i="10"/>
  <c r="S44" i="10"/>
  <c r="X44" i="10" s="1"/>
  <c r="T43" i="10"/>
  <c r="S43" i="10"/>
  <c r="X43" i="10" s="1"/>
  <c r="T42" i="10"/>
  <c r="S42" i="10"/>
  <c r="X42" i="10" s="1"/>
  <c r="T41" i="10"/>
  <c r="S41" i="10"/>
  <c r="X41" i="10" s="1"/>
  <c r="T40" i="10"/>
  <c r="S40" i="10"/>
  <c r="X40" i="10" s="1"/>
  <c r="T39" i="10"/>
  <c r="S39" i="10"/>
  <c r="X39" i="10" s="1"/>
  <c r="T38" i="10"/>
  <c r="S38" i="10"/>
  <c r="X38" i="10" s="1"/>
  <c r="T37" i="10"/>
  <c r="S37" i="10"/>
  <c r="X37" i="10" s="1"/>
  <c r="T36" i="10"/>
  <c r="S36" i="10"/>
  <c r="X36" i="10" s="1"/>
  <c r="T35" i="10"/>
  <c r="S35" i="10"/>
  <c r="X35" i="10" s="1"/>
  <c r="T34" i="10"/>
  <c r="S34" i="10"/>
  <c r="X34" i="10" s="1"/>
  <c r="T33" i="10"/>
  <c r="S33" i="10"/>
  <c r="X33" i="10" s="1"/>
  <c r="T32" i="10"/>
  <c r="S32" i="10"/>
  <c r="X32" i="10" s="1"/>
  <c r="T31" i="10"/>
  <c r="S31" i="10"/>
  <c r="X31" i="10" s="1"/>
  <c r="T30" i="10"/>
  <c r="S30" i="10"/>
  <c r="X30" i="10" s="1"/>
  <c r="T29" i="10"/>
  <c r="S29" i="10"/>
  <c r="X29" i="10" s="1"/>
  <c r="T28" i="10"/>
  <c r="S28" i="10"/>
  <c r="X28" i="10" s="1"/>
  <c r="T27" i="10"/>
  <c r="S27" i="10"/>
  <c r="X27" i="10" s="1"/>
  <c r="T26" i="10"/>
  <c r="S26" i="10"/>
  <c r="X26" i="10" s="1"/>
  <c r="T25" i="10"/>
  <c r="S25" i="10"/>
  <c r="X25" i="10" s="1"/>
  <c r="T24" i="10"/>
  <c r="S24" i="10"/>
  <c r="X24" i="10" s="1"/>
  <c r="T23" i="10"/>
  <c r="S23" i="10"/>
  <c r="X23" i="10" s="1"/>
  <c r="T22" i="10"/>
  <c r="S22" i="10"/>
  <c r="X22" i="10" s="1"/>
  <c r="T21" i="10"/>
  <c r="S21" i="10"/>
  <c r="X21" i="10" s="1"/>
  <c r="T20" i="10"/>
  <c r="S20" i="10"/>
  <c r="X20" i="10" s="1"/>
  <c r="T19" i="10"/>
  <c r="S19" i="10"/>
  <c r="X19" i="10" s="1"/>
  <c r="T18" i="10"/>
  <c r="S18" i="10"/>
  <c r="X18" i="10" s="1"/>
  <c r="T17" i="10"/>
  <c r="S17" i="10"/>
  <c r="X17" i="10" s="1"/>
  <c r="T16" i="10"/>
  <c r="S16" i="10"/>
  <c r="X16" i="10" s="1"/>
  <c r="T15" i="10"/>
  <c r="S15" i="10"/>
  <c r="X15" i="10" s="1"/>
  <c r="T14" i="10"/>
  <c r="S14" i="10"/>
  <c r="X14" i="10" s="1"/>
  <c r="T13" i="10"/>
  <c r="S13" i="10"/>
  <c r="X13" i="10" s="1"/>
  <c r="T12" i="10"/>
  <c r="S12" i="10"/>
  <c r="X12" i="10" s="1"/>
  <c r="T11" i="10"/>
  <c r="S11" i="10"/>
  <c r="X11" i="10" s="1"/>
  <c r="T10" i="10"/>
  <c r="S10" i="10"/>
  <c r="X10" i="10" s="1"/>
  <c r="T9" i="10"/>
  <c r="S9" i="10"/>
  <c r="X9" i="10" s="1"/>
  <c r="T8" i="10"/>
  <c r="S8" i="10"/>
  <c r="X8" i="10" s="1"/>
  <c r="T7" i="10"/>
  <c r="S7" i="10"/>
  <c r="X7" i="10" s="1"/>
  <c r="T6" i="10"/>
  <c r="S6" i="10"/>
  <c r="X6" i="10" s="1"/>
  <c r="T5" i="10"/>
  <c r="S5" i="10"/>
  <c r="X5" i="10" s="1"/>
  <c r="T4" i="10"/>
  <c r="S4" i="10"/>
  <c r="X4" i="10" s="1"/>
  <c r="T3" i="10"/>
  <c r="S3" i="10"/>
  <c r="X3" i="10" s="1"/>
  <c r="T2" i="10"/>
  <c r="S2" i="10"/>
  <c r="X2" i="10" s="1"/>
  <c r="T136" i="9" l="1"/>
  <c r="S136" i="9"/>
  <c r="X136" i="9" s="1"/>
  <c r="T135" i="9"/>
  <c r="S135" i="9"/>
  <c r="X135" i="9" s="1"/>
  <c r="T134" i="9"/>
  <c r="S134" i="9"/>
  <c r="X134" i="9" s="1"/>
  <c r="T133" i="9"/>
  <c r="S133" i="9"/>
  <c r="X133" i="9" s="1"/>
  <c r="T132" i="9"/>
  <c r="S132" i="9"/>
  <c r="X132" i="9" s="1"/>
  <c r="T131" i="9"/>
  <c r="S131" i="9"/>
  <c r="X131" i="9" s="1"/>
  <c r="T130" i="9"/>
  <c r="S130" i="9"/>
  <c r="X130" i="9" s="1"/>
  <c r="T129" i="9"/>
  <c r="S129" i="9"/>
  <c r="X129" i="9" s="1"/>
  <c r="T128" i="9"/>
  <c r="S128" i="9"/>
  <c r="X128" i="9" s="1"/>
  <c r="T127" i="9"/>
  <c r="S127" i="9"/>
  <c r="X127" i="9" s="1"/>
  <c r="T126" i="9"/>
  <c r="S126" i="9"/>
  <c r="X126" i="9" s="1"/>
  <c r="T125" i="9"/>
  <c r="S125" i="9"/>
  <c r="X125" i="9" s="1"/>
  <c r="T124" i="9"/>
  <c r="S124" i="9"/>
  <c r="X124" i="9" s="1"/>
  <c r="T123" i="9"/>
  <c r="S123" i="9"/>
  <c r="X123" i="9" s="1"/>
  <c r="T122" i="9"/>
  <c r="S122" i="9"/>
  <c r="X122" i="9" s="1"/>
  <c r="T121" i="9"/>
  <c r="S121" i="9"/>
  <c r="X121" i="9" s="1"/>
  <c r="T120" i="9"/>
  <c r="S120" i="9"/>
  <c r="X120" i="9" s="1"/>
  <c r="T119" i="9"/>
  <c r="S119" i="9"/>
  <c r="X119" i="9" s="1"/>
  <c r="T118" i="9"/>
  <c r="S118" i="9"/>
  <c r="X118" i="9" s="1"/>
  <c r="T117" i="9"/>
  <c r="S117" i="9"/>
  <c r="X117" i="9" s="1"/>
  <c r="T116" i="9"/>
  <c r="S116" i="9"/>
  <c r="X116" i="9" s="1"/>
  <c r="T115" i="9"/>
  <c r="S115" i="9"/>
  <c r="X115" i="9" s="1"/>
  <c r="T114" i="9"/>
  <c r="S114" i="9"/>
  <c r="X114" i="9" s="1"/>
  <c r="T113" i="9"/>
  <c r="S113" i="9"/>
  <c r="X113" i="9" s="1"/>
  <c r="T112" i="9"/>
  <c r="S112" i="9"/>
  <c r="X112" i="9" s="1"/>
  <c r="T111" i="9"/>
  <c r="S111" i="9"/>
  <c r="X111" i="9" s="1"/>
  <c r="T110" i="9"/>
  <c r="S110" i="9"/>
  <c r="X110" i="9" s="1"/>
  <c r="T109" i="9"/>
  <c r="S109" i="9"/>
  <c r="X109" i="9" s="1"/>
  <c r="T108" i="9"/>
  <c r="S108" i="9"/>
  <c r="X108" i="9" s="1"/>
  <c r="T107" i="9"/>
  <c r="S107" i="9"/>
  <c r="X107" i="9" s="1"/>
  <c r="T106" i="9"/>
  <c r="S106" i="9"/>
  <c r="X106" i="9" s="1"/>
  <c r="T105" i="9"/>
  <c r="S105" i="9"/>
  <c r="X105" i="9" s="1"/>
  <c r="T104" i="9"/>
  <c r="S104" i="9"/>
  <c r="X104" i="9" s="1"/>
  <c r="T103" i="9"/>
  <c r="S103" i="9"/>
  <c r="X103" i="9" s="1"/>
  <c r="T102" i="9"/>
  <c r="S102" i="9"/>
  <c r="X102" i="9" s="1"/>
  <c r="T101" i="9"/>
  <c r="S101" i="9"/>
  <c r="X101" i="9" s="1"/>
  <c r="T100" i="9"/>
  <c r="S100" i="9"/>
  <c r="X100" i="9" s="1"/>
  <c r="T99" i="9"/>
  <c r="S99" i="9"/>
  <c r="X99" i="9" s="1"/>
  <c r="T98" i="9"/>
  <c r="S98" i="9"/>
  <c r="X98" i="9" s="1"/>
  <c r="T97" i="9"/>
  <c r="S97" i="9"/>
  <c r="X97" i="9" s="1"/>
  <c r="T96" i="9"/>
  <c r="S96" i="9"/>
  <c r="X96" i="9" s="1"/>
  <c r="T95" i="9"/>
  <c r="S95" i="9"/>
  <c r="X95" i="9" s="1"/>
  <c r="T94" i="9"/>
  <c r="S94" i="9"/>
  <c r="X94" i="9" s="1"/>
  <c r="T93" i="9"/>
  <c r="S93" i="9"/>
  <c r="X93" i="9" s="1"/>
  <c r="T92" i="9"/>
  <c r="S92" i="9"/>
  <c r="X92" i="9" s="1"/>
  <c r="T91" i="9"/>
  <c r="S91" i="9"/>
  <c r="X91" i="9" s="1"/>
  <c r="T90" i="9"/>
  <c r="S90" i="9"/>
  <c r="X90" i="9" s="1"/>
  <c r="T89" i="9"/>
  <c r="S89" i="9"/>
  <c r="X89" i="9" s="1"/>
  <c r="T88" i="9"/>
  <c r="S88" i="9"/>
  <c r="X88" i="9" s="1"/>
  <c r="T87" i="9"/>
  <c r="S87" i="9"/>
  <c r="X87" i="9" s="1"/>
  <c r="T86" i="9"/>
  <c r="S86" i="9"/>
  <c r="X86" i="9" s="1"/>
  <c r="T85" i="9"/>
  <c r="S85" i="9"/>
  <c r="X85" i="9" s="1"/>
  <c r="T84" i="9"/>
  <c r="S84" i="9"/>
  <c r="X84" i="9" s="1"/>
  <c r="T83" i="9"/>
  <c r="S83" i="9"/>
  <c r="X83" i="9" s="1"/>
  <c r="T82" i="9"/>
  <c r="S82" i="9"/>
  <c r="X82" i="9" s="1"/>
  <c r="T81" i="9"/>
  <c r="S81" i="9"/>
  <c r="X81" i="9" s="1"/>
  <c r="T80" i="9"/>
  <c r="S80" i="9"/>
  <c r="X80" i="9" s="1"/>
  <c r="T79" i="9"/>
  <c r="S79" i="9"/>
  <c r="X79" i="9" s="1"/>
  <c r="T78" i="9"/>
  <c r="S78" i="9"/>
  <c r="X78" i="9" s="1"/>
  <c r="T77" i="9"/>
  <c r="S77" i="9"/>
  <c r="X77" i="9" s="1"/>
  <c r="T76" i="9"/>
  <c r="S76" i="9"/>
  <c r="X76" i="9" s="1"/>
  <c r="T75" i="9"/>
  <c r="S75" i="9"/>
  <c r="X75" i="9" s="1"/>
  <c r="T74" i="9"/>
  <c r="S74" i="9"/>
  <c r="X74" i="9" s="1"/>
  <c r="T73" i="9"/>
  <c r="S73" i="9"/>
  <c r="X73" i="9" s="1"/>
  <c r="T72" i="9"/>
  <c r="S72" i="9"/>
  <c r="X72" i="9" s="1"/>
  <c r="T71" i="9"/>
  <c r="S71" i="9"/>
  <c r="X71" i="9" s="1"/>
  <c r="T70" i="9"/>
  <c r="S70" i="9"/>
  <c r="X70" i="9" s="1"/>
  <c r="T69" i="9"/>
  <c r="S69" i="9"/>
  <c r="X69" i="9" s="1"/>
  <c r="T68" i="9"/>
  <c r="S68" i="9"/>
  <c r="X68" i="9" s="1"/>
  <c r="T67" i="9"/>
  <c r="S67" i="9"/>
  <c r="X67" i="9" s="1"/>
  <c r="T66" i="9"/>
  <c r="S66" i="9"/>
  <c r="X66" i="9" s="1"/>
  <c r="T65" i="9"/>
  <c r="S65" i="9"/>
  <c r="X65" i="9" s="1"/>
  <c r="T64" i="9"/>
  <c r="S64" i="9"/>
  <c r="X64" i="9" s="1"/>
  <c r="T63" i="9"/>
  <c r="S63" i="9"/>
  <c r="X63" i="9" s="1"/>
  <c r="T62" i="9"/>
  <c r="S62" i="9"/>
  <c r="X62" i="9" s="1"/>
  <c r="T61" i="9"/>
  <c r="S61" i="9"/>
  <c r="X61" i="9" s="1"/>
  <c r="T60" i="9"/>
  <c r="S60" i="9"/>
  <c r="X60" i="9" s="1"/>
  <c r="T59" i="9"/>
  <c r="S59" i="9"/>
  <c r="X59" i="9" s="1"/>
  <c r="T58" i="9"/>
  <c r="S58" i="9"/>
  <c r="X58" i="9" s="1"/>
  <c r="T57" i="9"/>
  <c r="S57" i="9"/>
  <c r="X57" i="9" s="1"/>
  <c r="T56" i="9"/>
  <c r="S56" i="9"/>
  <c r="X56" i="9" s="1"/>
  <c r="T55" i="9"/>
  <c r="S55" i="9"/>
  <c r="X55" i="9" s="1"/>
  <c r="T54" i="9"/>
  <c r="S54" i="9"/>
  <c r="X54" i="9" s="1"/>
  <c r="T53" i="9"/>
  <c r="S53" i="9"/>
  <c r="X53" i="9" s="1"/>
  <c r="T52" i="9"/>
  <c r="S52" i="9"/>
  <c r="X52" i="9" s="1"/>
  <c r="T51" i="9"/>
  <c r="S51" i="9"/>
  <c r="X51" i="9" s="1"/>
  <c r="T50" i="9"/>
  <c r="S50" i="9"/>
  <c r="X50" i="9" s="1"/>
  <c r="T49" i="9"/>
  <c r="S49" i="9"/>
  <c r="X49" i="9" s="1"/>
  <c r="T48" i="9"/>
  <c r="S48" i="9"/>
  <c r="X48" i="9" s="1"/>
  <c r="T47" i="9"/>
  <c r="S47" i="9"/>
  <c r="X47" i="9" s="1"/>
  <c r="T46" i="9"/>
  <c r="S46" i="9"/>
  <c r="X46" i="9" s="1"/>
  <c r="T45" i="9"/>
  <c r="S45" i="9"/>
  <c r="X45" i="9" s="1"/>
  <c r="T44" i="9"/>
  <c r="S44" i="9"/>
  <c r="X44" i="9" s="1"/>
  <c r="T43" i="9"/>
  <c r="S43" i="9"/>
  <c r="X43" i="9" s="1"/>
  <c r="T42" i="9"/>
  <c r="S42" i="9"/>
  <c r="X42" i="9" s="1"/>
  <c r="T41" i="9"/>
  <c r="S41" i="9"/>
  <c r="X41" i="9" s="1"/>
  <c r="T40" i="9"/>
  <c r="S40" i="9"/>
  <c r="X40" i="9" s="1"/>
  <c r="T39" i="9"/>
  <c r="S39" i="9"/>
  <c r="X39" i="9" s="1"/>
  <c r="T38" i="9"/>
  <c r="S38" i="9"/>
  <c r="X38" i="9" s="1"/>
  <c r="T37" i="9"/>
  <c r="S37" i="9"/>
  <c r="X37" i="9" s="1"/>
  <c r="T36" i="9"/>
  <c r="S36" i="9"/>
  <c r="X36" i="9" s="1"/>
  <c r="T35" i="9"/>
  <c r="S35" i="9"/>
  <c r="X35" i="9" s="1"/>
  <c r="T34" i="9"/>
  <c r="S34" i="9"/>
  <c r="X34" i="9" s="1"/>
  <c r="T33" i="9"/>
  <c r="S33" i="9"/>
  <c r="X33" i="9" s="1"/>
  <c r="T32" i="9"/>
  <c r="S32" i="9"/>
  <c r="X32" i="9" s="1"/>
  <c r="T31" i="9"/>
  <c r="S31" i="9"/>
  <c r="X31" i="9" s="1"/>
  <c r="T30" i="9"/>
  <c r="S30" i="9"/>
  <c r="X30" i="9" s="1"/>
  <c r="T29" i="9"/>
  <c r="S29" i="9"/>
  <c r="X29" i="9" s="1"/>
  <c r="T28" i="9"/>
  <c r="S28" i="9"/>
  <c r="X28" i="9" s="1"/>
  <c r="T27" i="9"/>
  <c r="S27" i="9"/>
  <c r="X27" i="9" s="1"/>
  <c r="T26" i="9"/>
  <c r="S26" i="9"/>
  <c r="X26" i="9" s="1"/>
  <c r="T25" i="9"/>
  <c r="S25" i="9"/>
  <c r="X25" i="9" s="1"/>
  <c r="T24" i="9"/>
  <c r="S24" i="9"/>
  <c r="X24" i="9" s="1"/>
  <c r="T23" i="9"/>
  <c r="S23" i="9"/>
  <c r="X23" i="9" s="1"/>
  <c r="T22" i="9"/>
  <c r="S22" i="9"/>
  <c r="X22" i="9" s="1"/>
  <c r="T21" i="9"/>
  <c r="S21" i="9"/>
  <c r="X21" i="9" s="1"/>
  <c r="T20" i="9"/>
  <c r="S20" i="9"/>
  <c r="X20" i="9" s="1"/>
  <c r="T19" i="9"/>
  <c r="S19" i="9"/>
  <c r="X19" i="9" s="1"/>
  <c r="T18" i="9"/>
  <c r="S18" i="9"/>
  <c r="X18" i="9" s="1"/>
  <c r="T17" i="9"/>
  <c r="S17" i="9"/>
  <c r="X17" i="9" s="1"/>
  <c r="T16" i="9"/>
  <c r="S16" i="9"/>
  <c r="X16" i="9" s="1"/>
  <c r="T15" i="9"/>
  <c r="S15" i="9"/>
  <c r="X15" i="9" s="1"/>
  <c r="T14" i="9"/>
  <c r="S14" i="9"/>
  <c r="X14" i="9" s="1"/>
  <c r="T13" i="9"/>
  <c r="S13" i="9"/>
  <c r="X13" i="9" s="1"/>
  <c r="T12" i="9"/>
  <c r="S12" i="9"/>
  <c r="X12" i="9" s="1"/>
  <c r="T11" i="9"/>
  <c r="S11" i="9"/>
  <c r="X11" i="9" s="1"/>
  <c r="T10" i="9"/>
  <c r="S10" i="9"/>
  <c r="X10" i="9" s="1"/>
  <c r="T9" i="9"/>
  <c r="S9" i="9"/>
  <c r="X9" i="9" s="1"/>
  <c r="T8" i="9"/>
  <c r="S8" i="9"/>
  <c r="X8" i="9" s="1"/>
  <c r="T7" i="9"/>
  <c r="S7" i="9"/>
  <c r="X7" i="9" s="1"/>
  <c r="T6" i="9"/>
  <c r="S6" i="9"/>
  <c r="X6" i="9" s="1"/>
  <c r="T5" i="9"/>
  <c r="S5" i="9"/>
  <c r="X5" i="9" s="1"/>
  <c r="T4" i="9"/>
  <c r="S4" i="9"/>
  <c r="X4" i="9" s="1"/>
  <c r="T3" i="9"/>
  <c r="S3" i="9"/>
  <c r="X3" i="9" s="1"/>
  <c r="T2" i="9"/>
  <c r="S2" i="9"/>
  <c r="X2" i="9" s="1"/>
  <c r="U137" i="7" l="1"/>
  <c r="W137" i="7" s="1"/>
  <c r="T137" i="7"/>
  <c r="S137" i="7"/>
  <c r="X137" i="7" s="1"/>
  <c r="M137" i="7"/>
  <c r="L137" i="7"/>
  <c r="K137" i="7"/>
  <c r="J137" i="7"/>
  <c r="I137" i="7"/>
  <c r="U136" i="7"/>
  <c r="W136" i="7" s="1"/>
  <c r="T136" i="7"/>
  <c r="S136" i="7"/>
  <c r="X136" i="7" s="1"/>
  <c r="M136" i="7"/>
  <c r="L136" i="7"/>
  <c r="K136" i="7"/>
  <c r="J136" i="7"/>
  <c r="I136" i="7"/>
  <c r="U135" i="7"/>
  <c r="W135" i="7" s="1"/>
  <c r="T135" i="7"/>
  <c r="S135" i="7"/>
  <c r="X135" i="7" s="1"/>
  <c r="M135" i="7"/>
  <c r="L135" i="7"/>
  <c r="K135" i="7"/>
  <c r="J135" i="7"/>
  <c r="I135" i="7"/>
  <c r="U134" i="7"/>
  <c r="W134" i="7" s="1"/>
  <c r="T134" i="7"/>
  <c r="S134" i="7"/>
  <c r="X134" i="7" s="1"/>
  <c r="M134" i="7"/>
  <c r="L134" i="7"/>
  <c r="K134" i="7"/>
  <c r="J134" i="7"/>
  <c r="I134" i="7"/>
  <c r="U133" i="7"/>
  <c r="W133" i="7" s="1"/>
  <c r="T133" i="7"/>
  <c r="S133" i="7"/>
  <c r="X133" i="7" s="1"/>
  <c r="M133" i="7"/>
  <c r="L133" i="7"/>
  <c r="K133" i="7"/>
  <c r="J133" i="7"/>
  <c r="I133" i="7"/>
  <c r="U132" i="7"/>
  <c r="W132" i="7" s="1"/>
  <c r="T132" i="7"/>
  <c r="S132" i="7"/>
  <c r="X132" i="7" s="1"/>
  <c r="M132" i="7"/>
  <c r="L132" i="7"/>
  <c r="K132" i="7"/>
  <c r="J132" i="7"/>
  <c r="I132" i="7"/>
  <c r="U131" i="7"/>
  <c r="W131" i="7" s="1"/>
  <c r="T131" i="7"/>
  <c r="S131" i="7"/>
  <c r="X131" i="7" s="1"/>
  <c r="M131" i="7"/>
  <c r="L131" i="7"/>
  <c r="K131" i="7"/>
  <c r="J131" i="7"/>
  <c r="I131" i="7"/>
  <c r="U130" i="7"/>
  <c r="W130" i="7" s="1"/>
  <c r="T130" i="7"/>
  <c r="S130" i="7"/>
  <c r="X130" i="7" s="1"/>
  <c r="M130" i="7"/>
  <c r="L130" i="7"/>
  <c r="K130" i="7"/>
  <c r="J130" i="7"/>
  <c r="I130" i="7"/>
  <c r="U129" i="7"/>
  <c r="W129" i="7" s="1"/>
  <c r="T129" i="7"/>
  <c r="S129" i="7"/>
  <c r="X129" i="7" s="1"/>
  <c r="M129" i="7"/>
  <c r="L129" i="7"/>
  <c r="K129" i="7"/>
  <c r="J129" i="7"/>
  <c r="I129" i="7"/>
  <c r="U128" i="7"/>
  <c r="W128" i="7" s="1"/>
  <c r="T128" i="7"/>
  <c r="S128" i="7"/>
  <c r="X128" i="7" s="1"/>
  <c r="M128" i="7"/>
  <c r="L128" i="7"/>
  <c r="K128" i="7"/>
  <c r="J128" i="7"/>
  <c r="I128" i="7"/>
  <c r="U127" i="7"/>
  <c r="W127" i="7" s="1"/>
  <c r="T127" i="7"/>
  <c r="S127" i="7"/>
  <c r="X127" i="7" s="1"/>
  <c r="M127" i="7"/>
  <c r="L127" i="7"/>
  <c r="K127" i="7"/>
  <c r="J127" i="7"/>
  <c r="I127" i="7"/>
  <c r="U126" i="7"/>
  <c r="W126" i="7" s="1"/>
  <c r="T126" i="7"/>
  <c r="S126" i="7"/>
  <c r="X126" i="7" s="1"/>
  <c r="M126" i="7"/>
  <c r="L126" i="7"/>
  <c r="K126" i="7"/>
  <c r="J126" i="7"/>
  <c r="I126" i="7"/>
  <c r="U125" i="7"/>
  <c r="W125" i="7" s="1"/>
  <c r="T125" i="7"/>
  <c r="S125" i="7"/>
  <c r="X125" i="7" s="1"/>
  <c r="M125" i="7"/>
  <c r="L125" i="7"/>
  <c r="K125" i="7"/>
  <c r="J125" i="7"/>
  <c r="I125" i="7"/>
  <c r="U124" i="7"/>
  <c r="W124" i="7" s="1"/>
  <c r="T124" i="7"/>
  <c r="S124" i="7"/>
  <c r="X124" i="7" s="1"/>
  <c r="M124" i="7"/>
  <c r="L124" i="7"/>
  <c r="K124" i="7"/>
  <c r="J124" i="7"/>
  <c r="I124" i="7"/>
  <c r="U123" i="7"/>
  <c r="W123" i="7" s="1"/>
  <c r="T123" i="7"/>
  <c r="S123" i="7"/>
  <c r="X123" i="7" s="1"/>
  <c r="M123" i="7"/>
  <c r="L123" i="7"/>
  <c r="K123" i="7"/>
  <c r="J123" i="7"/>
  <c r="I123" i="7"/>
  <c r="U122" i="7"/>
  <c r="W122" i="7" s="1"/>
  <c r="T122" i="7"/>
  <c r="S122" i="7"/>
  <c r="X122" i="7" s="1"/>
  <c r="M122" i="7"/>
  <c r="L122" i="7"/>
  <c r="K122" i="7"/>
  <c r="J122" i="7"/>
  <c r="I122" i="7"/>
  <c r="U121" i="7"/>
  <c r="W121" i="7" s="1"/>
  <c r="T121" i="7"/>
  <c r="S121" i="7"/>
  <c r="X121" i="7" s="1"/>
  <c r="M121" i="7"/>
  <c r="L121" i="7"/>
  <c r="K121" i="7"/>
  <c r="J121" i="7"/>
  <c r="I121" i="7"/>
  <c r="U120" i="7"/>
  <c r="W120" i="7" s="1"/>
  <c r="T120" i="7"/>
  <c r="S120" i="7"/>
  <c r="X120" i="7" s="1"/>
  <c r="M120" i="7"/>
  <c r="L120" i="7"/>
  <c r="K120" i="7"/>
  <c r="J120" i="7"/>
  <c r="I120" i="7"/>
  <c r="U119" i="7"/>
  <c r="W119" i="7" s="1"/>
  <c r="T119" i="7"/>
  <c r="S119" i="7"/>
  <c r="X119" i="7" s="1"/>
  <c r="M119" i="7"/>
  <c r="L119" i="7"/>
  <c r="K119" i="7"/>
  <c r="J119" i="7"/>
  <c r="I119" i="7"/>
  <c r="U118" i="7"/>
  <c r="W118" i="7" s="1"/>
  <c r="T118" i="7"/>
  <c r="S118" i="7"/>
  <c r="X118" i="7" s="1"/>
  <c r="M118" i="7"/>
  <c r="L118" i="7"/>
  <c r="K118" i="7"/>
  <c r="J118" i="7"/>
  <c r="I118" i="7"/>
  <c r="U117" i="7"/>
  <c r="W117" i="7" s="1"/>
  <c r="T117" i="7"/>
  <c r="S117" i="7"/>
  <c r="X117" i="7" s="1"/>
  <c r="M117" i="7"/>
  <c r="L117" i="7"/>
  <c r="K117" i="7"/>
  <c r="J117" i="7"/>
  <c r="I117" i="7"/>
  <c r="U116" i="7"/>
  <c r="W116" i="7" s="1"/>
  <c r="T116" i="7"/>
  <c r="S116" i="7"/>
  <c r="X116" i="7" s="1"/>
  <c r="M116" i="7"/>
  <c r="L116" i="7"/>
  <c r="K116" i="7"/>
  <c r="J116" i="7"/>
  <c r="I116" i="7"/>
  <c r="U115" i="7"/>
  <c r="W115" i="7" s="1"/>
  <c r="T115" i="7"/>
  <c r="S115" i="7"/>
  <c r="X115" i="7" s="1"/>
  <c r="M115" i="7"/>
  <c r="L115" i="7"/>
  <c r="K115" i="7"/>
  <c r="J115" i="7"/>
  <c r="I115" i="7"/>
  <c r="U114" i="7"/>
  <c r="W114" i="7" s="1"/>
  <c r="T114" i="7"/>
  <c r="S114" i="7"/>
  <c r="X114" i="7" s="1"/>
  <c r="M114" i="7"/>
  <c r="L114" i="7"/>
  <c r="K114" i="7"/>
  <c r="J114" i="7"/>
  <c r="I114" i="7"/>
  <c r="U113" i="7"/>
  <c r="W113" i="7" s="1"/>
  <c r="T113" i="7"/>
  <c r="S113" i="7"/>
  <c r="X113" i="7" s="1"/>
  <c r="M113" i="7"/>
  <c r="L113" i="7"/>
  <c r="K113" i="7"/>
  <c r="J113" i="7"/>
  <c r="I113" i="7"/>
  <c r="U112" i="7"/>
  <c r="W112" i="7" s="1"/>
  <c r="T112" i="7"/>
  <c r="S112" i="7"/>
  <c r="X112" i="7" s="1"/>
  <c r="M112" i="7"/>
  <c r="L112" i="7"/>
  <c r="K112" i="7"/>
  <c r="J112" i="7"/>
  <c r="I112" i="7"/>
  <c r="U111" i="7"/>
  <c r="W111" i="7" s="1"/>
  <c r="T111" i="7"/>
  <c r="S111" i="7"/>
  <c r="X111" i="7" s="1"/>
  <c r="M111" i="7"/>
  <c r="L111" i="7"/>
  <c r="K111" i="7"/>
  <c r="J111" i="7"/>
  <c r="I111" i="7"/>
  <c r="U110" i="7"/>
  <c r="W110" i="7" s="1"/>
  <c r="T110" i="7"/>
  <c r="S110" i="7"/>
  <c r="X110" i="7" s="1"/>
  <c r="M110" i="7"/>
  <c r="L110" i="7"/>
  <c r="K110" i="7"/>
  <c r="J110" i="7"/>
  <c r="I110" i="7"/>
  <c r="U109" i="7"/>
  <c r="W109" i="7" s="1"/>
  <c r="T109" i="7"/>
  <c r="S109" i="7"/>
  <c r="X109" i="7" s="1"/>
  <c r="M109" i="7"/>
  <c r="L109" i="7"/>
  <c r="K109" i="7"/>
  <c r="J109" i="7"/>
  <c r="I109" i="7"/>
  <c r="U108" i="7"/>
  <c r="W108" i="7" s="1"/>
  <c r="T108" i="7"/>
  <c r="S108" i="7"/>
  <c r="X108" i="7" s="1"/>
  <c r="M108" i="7"/>
  <c r="L108" i="7"/>
  <c r="K108" i="7"/>
  <c r="J108" i="7"/>
  <c r="I108" i="7"/>
  <c r="U107" i="7"/>
  <c r="W107" i="7" s="1"/>
  <c r="T107" i="7"/>
  <c r="S107" i="7"/>
  <c r="X107" i="7" s="1"/>
  <c r="M107" i="7"/>
  <c r="L107" i="7"/>
  <c r="K107" i="7"/>
  <c r="J107" i="7"/>
  <c r="I107" i="7"/>
  <c r="U106" i="7"/>
  <c r="W106" i="7" s="1"/>
  <c r="T106" i="7"/>
  <c r="S106" i="7"/>
  <c r="X106" i="7" s="1"/>
  <c r="M106" i="7"/>
  <c r="L106" i="7"/>
  <c r="K106" i="7"/>
  <c r="J106" i="7"/>
  <c r="I106" i="7"/>
  <c r="U105" i="7"/>
  <c r="W105" i="7" s="1"/>
  <c r="T105" i="7"/>
  <c r="S105" i="7"/>
  <c r="X105" i="7" s="1"/>
  <c r="M105" i="7"/>
  <c r="L105" i="7"/>
  <c r="K105" i="7"/>
  <c r="J105" i="7"/>
  <c r="I105" i="7"/>
  <c r="U104" i="7"/>
  <c r="W104" i="7" s="1"/>
  <c r="T104" i="7"/>
  <c r="S104" i="7"/>
  <c r="X104" i="7" s="1"/>
  <c r="M104" i="7"/>
  <c r="L104" i="7"/>
  <c r="K104" i="7"/>
  <c r="J104" i="7"/>
  <c r="I104" i="7"/>
  <c r="U103" i="7"/>
  <c r="W103" i="7" s="1"/>
  <c r="T103" i="7"/>
  <c r="S103" i="7"/>
  <c r="X103" i="7" s="1"/>
  <c r="M103" i="7"/>
  <c r="L103" i="7"/>
  <c r="K103" i="7"/>
  <c r="J103" i="7"/>
  <c r="I103" i="7"/>
  <c r="U102" i="7"/>
  <c r="W102" i="7" s="1"/>
  <c r="T102" i="7"/>
  <c r="S102" i="7"/>
  <c r="X102" i="7" s="1"/>
  <c r="M102" i="7"/>
  <c r="L102" i="7"/>
  <c r="K102" i="7"/>
  <c r="J102" i="7"/>
  <c r="I102" i="7"/>
  <c r="U101" i="7"/>
  <c r="W101" i="7" s="1"/>
  <c r="T101" i="7"/>
  <c r="S101" i="7"/>
  <c r="X101" i="7" s="1"/>
  <c r="M101" i="7"/>
  <c r="L101" i="7"/>
  <c r="K101" i="7"/>
  <c r="J101" i="7"/>
  <c r="I101" i="7"/>
  <c r="U100" i="7"/>
  <c r="W100" i="7" s="1"/>
  <c r="T100" i="7"/>
  <c r="S100" i="7"/>
  <c r="X100" i="7" s="1"/>
  <c r="M100" i="7"/>
  <c r="L100" i="7"/>
  <c r="K100" i="7"/>
  <c r="J100" i="7"/>
  <c r="I100" i="7"/>
  <c r="U99" i="7"/>
  <c r="W99" i="7" s="1"/>
  <c r="T99" i="7"/>
  <c r="S99" i="7"/>
  <c r="X99" i="7" s="1"/>
  <c r="M99" i="7"/>
  <c r="L99" i="7"/>
  <c r="K99" i="7"/>
  <c r="J99" i="7"/>
  <c r="I99" i="7"/>
  <c r="U98" i="7"/>
  <c r="W98" i="7" s="1"/>
  <c r="T98" i="7"/>
  <c r="S98" i="7"/>
  <c r="X98" i="7" s="1"/>
  <c r="M98" i="7"/>
  <c r="L98" i="7"/>
  <c r="K98" i="7"/>
  <c r="J98" i="7"/>
  <c r="I98" i="7"/>
  <c r="U97" i="7"/>
  <c r="W97" i="7" s="1"/>
  <c r="T97" i="7"/>
  <c r="S97" i="7"/>
  <c r="X97" i="7" s="1"/>
  <c r="M97" i="7"/>
  <c r="L97" i="7"/>
  <c r="K97" i="7"/>
  <c r="J97" i="7"/>
  <c r="I97" i="7"/>
  <c r="U96" i="7"/>
  <c r="W96" i="7" s="1"/>
  <c r="T96" i="7"/>
  <c r="S96" i="7"/>
  <c r="X96" i="7" s="1"/>
  <c r="M96" i="7"/>
  <c r="L96" i="7"/>
  <c r="K96" i="7"/>
  <c r="J96" i="7"/>
  <c r="I96" i="7"/>
  <c r="U95" i="7"/>
  <c r="W95" i="7" s="1"/>
  <c r="T95" i="7"/>
  <c r="S95" i="7"/>
  <c r="X95" i="7" s="1"/>
  <c r="M95" i="7"/>
  <c r="L95" i="7"/>
  <c r="K95" i="7"/>
  <c r="J95" i="7"/>
  <c r="I95" i="7"/>
  <c r="U94" i="7"/>
  <c r="W94" i="7" s="1"/>
  <c r="T94" i="7"/>
  <c r="S94" i="7"/>
  <c r="X94" i="7" s="1"/>
  <c r="M94" i="7"/>
  <c r="L94" i="7"/>
  <c r="K94" i="7"/>
  <c r="J94" i="7"/>
  <c r="I94" i="7"/>
  <c r="U93" i="7"/>
  <c r="W93" i="7" s="1"/>
  <c r="T93" i="7"/>
  <c r="S93" i="7"/>
  <c r="X93" i="7" s="1"/>
  <c r="M93" i="7"/>
  <c r="L93" i="7"/>
  <c r="K93" i="7"/>
  <c r="J93" i="7"/>
  <c r="I93" i="7"/>
  <c r="U92" i="7"/>
  <c r="W92" i="7" s="1"/>
  <c r="T92" i="7"/>
  <c r="S92" i="7"/>
  <c r="X92" i="7" s="1"/>
  <c r="M92" i="7"/>
  <c r="L92" i="7"/>
  <c r="K92" i="7"/>
  <c r="J92" i="7"/>
  <c r="I92" i="7"/>
  <c r="U91" i="7"/>
  <c r="W91" i="7" s="1"/>
  <c r="T91" i="7"/>
  <c r="S91" i="7"/>
  <c r="X91" i="7" s="1"/>
  <c r="M91" i="7"/>
  <c r="L91" i="7"/>
  <c r="K91" i="7"/>
  <c r="J91" i="7"/>
  <c r="I91" i="7"/>
  <c r="U90" i="7"/>
  <c r="W90" i="7" s="1"/>
  <c r="T90" i="7"/>
  <c r="S90" i="7"/>
  <c r="X90" i="7" s="1"/>
  <c r="M90" i="7"/>
  <c r="L90" i="7"/>
  <c r="K90" i="7"/>
  <c r="J90" i="7"/>
  <c r="I90" i="7"/>
  <c r="U89" i="7"/>
  <c r="W89" i="7" s="1"/>
  <c r="T89" i="7"/>
  <c r="S89" i="7"/>
  <c r="X89" i="7" s="1"/>
  <c r="M89" i="7"/>
  <c r="L89" i="7"/>
  <c r="K89" i="7"/>
  <c r="J89" i="7"/>
  <c r="I89" i="7"/>
  <c r="U88" i="7"/>
  <c r="W88" i="7" s="1"/>
  <c r="T88" i="7"/>
  <c r="S88" i="7"/>
  <c r="X88" i="7" s="1"/>
  <c r="M88" i="7"/>
  <c r="L88" i="7"/>
  <c r="K88" i="7"/>
  <c r="J88" i="7"/>
  <c r="I88" i="7"/>
  <c r="U87" i="7"/>
  <c r="W87" i="7" s="1"/>
  <c r="T87" i="7"/>
  <c r="S87" i="7"/>
  <c r="X87" i="7" s="1"/>
  <c r="M87" i="7"/>
  <c r="L87" i="7"/>
  <c r="K87" i="7"/>
  <c r="J87" i="7"/>
  <c r="I87" i="7"/>
  <c r="U86" i="7"/>
  <c r="W86" i="7" s="1"/>
  <c r="T86" i="7"/>
  <c r="S86" i="7"/>
  <c r="X86" i="7" s="1"/>
  <c r="M86" i="7"/>
  <c r="L86" i="7"/>
  <c r="K86" i="7"/>
  <c r="J86" i="7"/>
  <c r="I86" i="7"/>
  <c r="U85" i="7"/>
  <c r="W85" i="7" s="1"/>
  <c r="T85" i="7"/>
  <c r="S85" i="7"/>
  <c r="X85" i="7" s="1"/>
  <c r="M85" i="7"/>
  <c r="L85" i="7"/>
  <c r="K85" i="7"/>
  <c r="J85" i="7"/>
  <c r="I85" i="7"/>
  <c r="U84" i="7"/>
  <c r="W84" i="7" s="1"/>
  <c r="T84" i="7"/>
  <c r="S84" i="7"/>
  <c r="X84" i="7" s="1"/>
  <c r="M84" i="7"/>
  <c r="L84" i="7"/>
  <c r="K84" i="7"/>
  <c r="J84" i="7"/>
  <c r="I84" i="7"/>
  <c r="U83" i="7"/>
  <c r="W83" i="7" s="1"/>
  <c r="T83" i="7"/>
  <c r="S83" i="7"/>
  <c r="X83" i="7" s="1"/>
  <c r="M83" i="7"/>
  <c r="L83" i="7"/>
  <c r="K83" i="7"/>
  <c r="J83" i="7"/>
  <c r="I83" i="7"/>
  <c r="U82" i="7"/>
  <c r="W82" i="7" s="1"/>
  <c r="T82" i="7"/>
  <c r="S82" i="7"/>
  <c r="X82" i="7" s="1"/>
  <c r="M82" i="7"/>
  <c r="L82" i="7"/>
  <c r="K82" i="7"/>
  <c r="J82" i="7"/>
  <c r="I82" i="7"/>
  <c r="U81" i="7"/>
  <c r="W81" i="7" s="1"/>
  <c r="T81" i="7"/>
  <c r="S81" i="7"/>
  <c r="X81" i="7" s="1"/>
  <c r="M81" i="7"/>
  <c r="L81" i="7"/>
  <c r="K81" i="7"/>
  <c r="J81" i="7"/>
  <c r="I81" i="7"/>
  <c r="U80" i="7"/>
  <c r="W80" i="7" s="1"/>
  <c r="T80" i="7"/>
  <c r="S80" i="7"/>
  <c r="X80" i="7" s="1"/>
  <c r="M80" i="7"/>
  <c r="L80" i="7"/>
  <c r="K80" i="7"/>
  <c r="J80" i="7"/>
  <c r="I80" i="7"/>
  <c r="U79" i="7"/>
  <c r="W79" i="7" s="1"/>
  <c r="T79" i="7"/>
  <c r="S79" i="7"/>
  <c r="X79" i="7" s="1"/>
  <c r="M79" i="7"/>
  <c r="L79" i="7"/>
  <c r="K79" i="7"/>
  <c r="J79" i="7"/>
  <c r="I79" i="7"/>
  <c r="U78" i="7"/>
  <c r="W78" i="7" s="1"/>
  <c r="T78" i="7"/>
  <c r="S78" i="7"/>
  <c r="X78" i="7" s="1"/>
  <c r="M78" i="7"/>
  <c r="L78" i="7"/>
  <c r="K78" i="7"/>
  <c r="J78" i="7"/>
  <c r="I78" i="7"/>
  <c r="U77" i="7"/>
  <c r="W77" i="7" s="1"/>
  <c r="T77" i="7"/>
  <c r="S77" i="7"/>
  <c r="X77" i="7" s="1"/>
  <c r="M77" i="7"/>
  <c r="L77" i="7"/>
  <c r="K77" i="7"/>
  <c r="J77" i="7"/>
  <c r="I77" i="7"/>
  <c r="U76" i="7"/>
  <c r="W76" i="7" s="1"/>
  <c r="T76" i="7"/>
  <c r="S76" i="7"/>
  <c r="X76" i="7" s="1"/>
  <c r="M76" i="7"/>
  <c r="L76" i="7"/>
  <c r="K76" i="7"/>
  <c r="J76" i="7"/>
  <c r="I76" i="7"/>
  <c r="U75" i="7"/>
  <c r="W75" i="7" s="1"/>
  <c r="T75" i="7"/>
  <c r="S75" i="7"/>
  <c r="X75" i="7" s="1"/>
  <c r="M75" i="7"/>
  <c r="L75" i="7"/>
  <c r="K75" i="7"/>
  <c r="J75" i="7"/>
  <c r="I75" i="7"/>
  <c r="U74" i="7"/>
  <c r="W74" i="7" s="1"/>
  <c r="T74" i="7"/>
  <c r="S74" i="7"/>
  <c r="X74" i="7" s="1"/>
  <c r="M74" i="7"/>
  <c r="L74" i="7"/>
  <c r="K74" i="7"/>
  <c r="J74" i="7"/>
  <c r="I74" i="7"/>
  <c r="U73" i="7"/>
  <c r="W73" i="7" s="1"/>
  <c r="T73" i="7"/>
  <c r="S73" i="7"/>
  <c r="X73" i="7" s="1"/>
  <c r="M73" i="7"/>
  <c r="L73" i="7"/>
  <c r="K73" i="7"/>
  <c r="J73" i="7"/>
  <c r="I73" i="7"/>
  <c r="U72" i="7"/>
  <c r="W72" i="7" s="1"/>
  <c r="T72" i="7"/>
  <c r="S72" i="7"/>
  <c r="X72" i="7" s="1"/>
  <c r="M72" i="7"/>
  <c r="L72" i="7"/>
  <c r="K72" i="7"/>
  <c r="J72" i="7"/>
  <c r="I72" i="7"/>
  <c r="U71" i="7"/>
  <c r="W71" i="7" s="1"/>
  <c r="T71" i="7"/>
  <c r="S71" i="7"/>
  <c r="X71" i="7" s="1"/>
  <c r="M71" i="7"/>
  <c r="L71" i="7"/>
  <c r="K71" i="7"/>
  <c r="J71" i="7"/>
  <c r="I71" i="7"/>
  <c r="U70" i="7"/>
  <c r="W70" i="7" s="1"/>
  <c r="T70" i="7"/>
  <c r="S70" i="7"/>
  <c r="X70" i="7" s="1"/>
  <c r="M70" i="7"/>
  <c r="L70" i="7"/>
  <c r="K70" i="7"/>
  <c r="J70" i="7"/>
  <c r="I70" i="7"/>
  <c r="U69" i="7"/>
  <c r="W69" i="7" s="1"/>
  <c r="T69" i="7"/>
  <c r="S69" i="7"/>
  <c r="X69" i="7" s="1"/>
  <c r="M69" i="7"/>
  <c r="L69" i="7"/>
  <c r="K69" i="7"/>
  <c r="J69" i="7"/>
  <c r="I69" i="7"/>
  <c r="U68" i="7"/>
  <c r="W68" i="7" s="1"/>
  <c r="T68" i="7"/>
  <c r="S68" i="7"/>
  <c r="X68" i="7" s="1"/>
  <c r="M68" i="7"/>
  <c r="L68" i="7"/>
  <c r="K68" i="7"/>
  <c r="J68" i="7"/>
  <c r="I68" i="7"/>
  <c r="U67" i="7"/>
  <c r="W67" i="7" s="1"/>
  <c r="T67" i="7"/>
  <c r="S67" i="7"/>
  <c r="X67" i="7" s="1"/>
  <c r="M67" i="7"/>
  <c r="L67" i="7"/>
  <c r="K67" i="7"/>
  <c r="J67" i="7"/>
  <c r="I67" i="7"/>
  <c r="U66" i="7"/>
  <c r="W66" i="7" s="1"/>
  <c r="T66" i="7"/>
  <c r="S66" i="7"/>
  <c r="X66" i="7" s="1"/>
  <c r="M66" i="7"/>
  <c r="L66" i="7"/>
  <c r="K66" i="7"/>
  <c r="J66" i="7"/>
  <c r="I66" i="7"/>
  <c r="U65" i="7"/>
  <c r="W65" i="7" s="1"/>
  <c r="T65" i="7"/>
  <c r="S65" i="7"/>
  <c r="X65" i="7" s="1"/>
  <c r="M65" i="7"/>
  <c r="L65" i="7"/>
  <c r="K65" i="7"/>
  <c r="J65" i="7"/>
  <c r="I65" i="7"/>
  <c r="U64" i="7"/>
  <c r="W64" i="7" s="1"/>
  <c r="T64" i="7"/>
  <c r="S64" i="7"/>
  <c r="X64" i="7" s="1"/>
  <c r="M64" i="7"/>
  <c r="L64" i="7"/>
  <c r="K64" i="7"/>
  <c r="J64" i="7"/>
  <c r="I64" i="7"/>
  <c r="U63" i="7"/>
  <c r="W63" i="7" s="1"/>
  <c r="T63" i="7"/>
  <c r="S63" i="7"/>
  <c r="X63" i="7" s="1"/>
  <c r="M63" i="7"/>
  <c r="L63" i="7"/>
  <c r="K63" i="7"/>
  <c r="J63" i="7"/>
  <c r="I63" i="7"/>
  <c r="U62" i="7"/>
  <c r="W62" i="7" s="1"/>
  <c r="T62" i="7"/>
  <c r="S62" i="7"/>
  <c r="X62" i="7" s="1"/>
  <c r="M62" i="7"/>
  <c r="L62" i="7"/>
  <c r="K62" i="7"/>
  <c r="J62" i="7"/>
  <c r="I62" i="7"/>
  <c r="U61" i="7"/>
  <c r="W61" i="7" s="1"/>
  <c r="T61" i="7"/>
  <c r="S61" i="7"/>
  <c r="X61" i="7" s="1"/>
  <c r="M61" i="7"/>
  <c r="L61" i="7"/>
  <c r="K61" i="7"/>
  <c r="J61" i="7"/>
  <c r="I61" i="7"/>
  <c r="U60" i="7"/>
  <c r="W60" i="7" s="1"/>
  <c r="T60" i="7"/>
  <c r="S60" i="7"/>
  <c r="X60" i="7" s="1"/>
  <c r="M60" i="7"/>
  <c r="L60" i="7"/>
  <c r="K60" i="7"/>
  <c r="J60" i="7"/>
  <c r="I60" i="7"/>
  <c r="U59" i="7"/>
  <c r="W59" i="7" s="1"/>
  <c r="T59" i="7"/>
  <c r="S59" i="7"/>
  <c r="X59" i="7" s="1"/>
  <c r="M59" i="7"/>
  <c r="L59" i="7"/>
  <c r="K59" i="7"/>
  <c r="J59" i="7"/>
  <c r="I59" i="7"/>
  <c r="U58" i="7"/>
  <c r="W58" i="7" s="1"/>
  <c r="T58" i="7"/>
  <c r="S58" i="7"/>
  <c r="X58" i="7" s="1"/>
  <c r="M58" i="7"/>
  <c r="L58" i="7"/>
  <c r="K58" i="7"/>
  <c r="J58" i="7"/>
  <c r="I58" i="7"/>
  <c r="U57" i="7"/>
  <c r="W57" i="7" s="1"/>
  <c r="T57" i="7"/>
  <c r="S57" i="7"/>
  <c r="X57" i="7" s="1"/>
  <c r="M57" i="7"/>
  <c r="L57" i="7"/>
  <c r="K57" i="7"/>
  <c r="J57" i="7"/>
  <c r="I57" i="7"/>
  <c r="U56" i="7"/>
  <c r="W56" i="7" s="1"/>
  <c r="T56" i="7"/>
  <c r="S56" i="7"/>
  <c r="X56" i="7" s="1"/>
  <c r="M56" i="7"/>
  <c r="L56" i="7"/>
  <c r="K56" i="7"/>
  <c r="J56" i="7"/>
  <c r="I56" i="7"/>
  <c r="U55" i="7"/>
  <c r="W55" i="7" s="1"/>
  <c r="T55" i="7"/>
  <c r="S55" i="7"/>
  <c r="X55" i="7" s="1"/>
  <c r="M55" i="7"/>
  <c r="L55" i="7"/>
  <c r="K55" i="7"/>
  <c r="J55" i="7"/>
  <c r="I55" i="7"/>
  <c r="U54" i="7"/>
  <c r="W54" i="7" s="1"/>
  <c r="T54" i="7"/>
  <c r="S54" i="7"/>
  <c r="X54" i="7" s="1"/>
  <c r="M54" i="7"/>
  <c r="L54" i="7"/>
  <c r="K54" i="7"/>
  <c r="J54" i="7"/>
  <c r="I54" i="7"/>
  <c r="U53" i="7"/>
  <c r="W53" i="7" s="1"/>
  <c r="R53" i="7"/>
  <c r="Q53" i="7"/>
  <c r="P53" i="7"/>
  <c r="S53" i="7" s="1"/>
  <c r="X53" i="7" s="1"/>
  <c r="M53" i="7"/>
  <c r="L53" i="7"/>
  <c r="K53" i="7"/>
  <c r="J53" i="7"/>
  <c r="I53" i="7"/>
  <c r="U52" i="7"/>
  <c r="W52" i="7" s="1"/>
  <c r="T52" i="7"/>
  <c r="S52" i="7"/>
  <c r="X52" i="7" s="1"/>
  <c r="M52" i="7"/>
  <c r="L52" i="7"/>
  <c r="K52" i="7"/>
  <c r="J52" i="7"/>
  <c r="I52" i="7"/>
  <c r="U51" i="7"/>
  <c r="W51" i="7" s="1"/>
  <c r="T51" i="7"/>
  <c r="S51" i="7"/>
  <c r="X51" i="7" s="1"/>
  <c r="M51" i="7"/>
  <c r="L51" i="7"/>
  <c r="K51" i="7"/>
  <c r="J51" i="7"/>
  <c r="I51" i="7"/>
  <c r="U50" i="7"/>
  <c r="W50" i="7" s="1"/>
  <c r="T50" i="7"/>
  <c r="S50" i="7"/>
  <c r="X50" i="7" s="1"/>
  <c r="M50" i="7"/>
  <c r="L50" i="7"/>
  <c r="K50" i="7"/>
  <c r="J50" i="7"/>
  <c r="I50" i="7"/>
  <c r="U49" i="7"/>
  <c r="W49" i="7" s="1"/>
  <c r="T49" i="7"/>
  <c r="S49" i="7"/>
  <c r="X49" i="7" s="1"/>
  <c r="M49" i="7"/>
  <c r="L49" i="7"/>
  <c r="K49" i="7"/>
  <c r="J49" i="7"/>
  <c r="I49" i="7"/>
  <c r="U48" i="7"/>
  <c r="W48" i="7" s="1"/>
  <c r="T48" i="7"/>
  <c r="S48" i="7"/>
  <c r="X48" i="7" s="1"/>
  <c r="M48" i="7"/>
  <c r="L48" i="7"/>
  <c r="K48" i="7"/>
  <c r="J48" i="7"/>
  <c r="I48" i="7"/>
  <c r="U47" i="7"/>
  <c r="W47" i="7" s="1"/>
  <c r="T47" i="7"/>
  <c r="S47" i="7"/>
  <c r="X47" i="7" s="1"/>
  <c r="M47" i="7"/>
  <c r="L47" i="7"/>
  <c r="K47" i="7"/>
  <c r="J47" i="7"/>
  <c r="I47" i="7"/>
  <c r="U46" i="7"/>
  <c r="W46" i="7" s="1"/>
  <c r="T46" i="7"/>
  <c r="S46" i="7"/>
  <c r="X46" i="7" s="1"/>
  <c r="M46" i="7"/>
  <c r="L46" i="7"/>
  <c r="K46" i="7"/>
  <c r="J46" i="7"/>
  <c r="I46" i="7"/>
  <c r="U45" i="7"/>
  <c r="W45" i="7" s="1"/>
  <c r="T45" i="7"/>
  <c r="S45" i="7"/>
  <c r="X45" i="7" s="1"/>
  <c r="M45" i="7"/>
  <c r="L45" i="7"/>
  <c r="K45" i="7"/>
  <c r="J45" i="7"/>
  <c r="I45" i="7"/>
  <c r="U44" i="7"/>
  <c r="W44" i="7" s="1"/>
  <c r="T44" i="7"/>
  <c r="S44" i="7"/>
  <c r="X44" i="7" s="1"/>
  <c r="M44" i="7"/>
  <c r="L44" i="7"/>
  <c r="K44" i="7"/>
  <c r="J44" i="7"/>
  <c r="I44" i="7"/>
  <c r="U43" i="7"/>
  <c r="W43" i="7" s="1"/>
  <c r="T43" i="7"/>
  <c r="S43" i="7"/>
  <c r="X43" i="7" s="1"/>
  <c r="M43" i="7"/>
  <c r="L43" i="7"/>
  <c r="K43" i="7"/>
  <c r="J43" i="7"/>
  <c r="I43" i="7"/>
  <c r="U42" i="7"/>
  <c r="W42" i="7" s="1"/>
  <c r="T42" i="7"/>
  <c r="S42" i="7"/>
  <c r="X42" i="7" s="1"/>
  <c r="M42" i="7"/>
  <c r="L42" i="7"/>
  <c r="K42" i="7"/>
  <c r="J42" i="7"/>
  <c r="I42" i="7"/>
  <c r="U41" i="7"/>
  <c r="W41" i="7" s="1"/>
  <c r="T41" i="7"/>
  <c r="S41" i="7"/>
  <c r="X41" i="7" s="1"/>
  <c r="M41" i="7"/>
  <c r="L41" i="7"/>
  <c r="K41" i="7"/>
  <c r="J41" i="7"/>
  <c r="I41" i="7"/>
  <c r="U40" i="7"/>
  <c r="W40" i="7" s="1"/>
  <c r="T40" i="7"/>
  <c r="S40" i="7"/>
  <c r="X40" i="7" s="1"/>
  <c r="M40" i="7"/>
  <c r="L40" i="7"/>
  <c r="K40" i="7"/>
  <c r="J40" i="7"/>
  <c r="I40" i="7"/>
  <c r="U39" i="7"/>
  <c r="W39" i="7" s="1"/>
  <c r="T39" i="7"/>
  <c r="S39" i="7"/>
  <c r="X39" i="7" s="1"/>
  <c r="M39" i="7"/>
  <c r="L39" i="7"/>
  <c r="K39" i="7"/>
  <c r="J39" i="7"/>
  <c r="I39" i="7"/>
  <c r="U38" i="7"/>
  <c r="W38" i="7" s="1"/>
  <c r="T38" i="7"/>
  <c r="S38" i="7"/>
  <c r="X38" i="7" s="1"/>
  <c r="M38" i="7"/>
  <c r="L38" i="7"/>
  <c r="K38" i="7"/>
  <c r="J38" i="7"/>
  <c r="I38" i="7"/>
  <c r="U37" i="7"/>
  <c r="W37" i="7" s="1"/>
  <c r="T37" i="7"/>
  <c r="S37" i="7"/>
  <c r="X37" i="7" s="1"/>
  <c r="M37" i="7"/>
  <c r="L37" i="7"/>
  <c r="K37" i="7"/>
  <c r="J37" i="7"/>
  <c r="I37" i="7"/>
  <c r="U36" i="7"/>
  <c r="W36" i="7" s="1"/>
  <c r="T36" i="7"/>
  <c r="S36" i="7"/>
  <c r="X36" i="7" s="1"/>
  <c r="M36" i="7"/>
  <c r="L36" i="7"/>
  <c r="K36" i="7"/>
  <c r="J36" i="7"/>
  <c r="I36" i="7"/>
  <c r="U35" i="7"/>
  <c r="W35" i="7" s="1"/>
  <c r="T35" i="7"/>
  <c r="S35" i="7"/>
  <c r="X35" i="7" s="1"/>
  <c r="M35" i="7"/>
  <c r="L35" i="7"/>
  <c r="K35" i="7"/>
  <c r="J35" i="7"/>
  <c r="I35" i="7"/>
  <c r="U34" i="7"/>
  <c r="W34" i="7" s="1"/>
  <c r="T34" i="7"/>
  <c r="S34" i="7"/>
  <c r="X34" i="7" s="1"/>
  <c r="M34" i="7"/>
  <c r="L34" i="7"/>
  <c r="K34" i="7"/>
  <c r="J34" i="7"/>
  <c r="I34" i="7"/>
  <c r="U33" i="7"/>
  <c r="W33" i="7" s="1"/>
  <c r="T33" i="7"/>
  <c r="S33" i="7"/>
  <c r="X33" i="7" s="1"/>
  <c r="M33" i="7"/>
  <c r="L33" i="7"/>
  <c r="K33" i="7"/>
  <c r="J33" i="7"/>
  <c r="I33" i="7"/>
  <c r="U32" i="7"/>
  <c r="W32" i="7" s="1"/>
  <c r="T32" i="7"/>
  <c r="S32" i="7"/>
  <c r="X32" i="7" s="1"/>
  <c r="M32" i="7"/>
  <c r="L32" i="7"/>
  <c r="K32" i="7"/>
  <c r="J32" i="7"/>
  <c r="I32" i="7"/>
  <c r="U31" i="7"/>
  <c r="W31" i="7" s="1"/>
  <c r="T31" i="7"/>
  <c r="S31" i="7"/>
  <c r="X31" i="7" s="1"/>
  <c r="M31" i="7"/>
  <c r="L31" i="7"/>
  <c r="K31" i="7"/>
  <c r="J31" i="7"/>
  <c r="I31" i="7"/>
  <c r="U30" i="7"/>
  <c r="W30" i="7" s="1"/>
  <c r="T30" i="7"/>
  <c r="S30" i="7"/>
  <c r="X30" i="7" s="1"/>
  <c r="M30" i="7"/>
  <c r="L30" i="7"/>
  <c r="K30" i="7"/>
  <c r="J30" i="7"/>
  <c r="I30" i="7"/>
  <c r="U29" i="7"/>
  <c r="W29" i="7" s="1"/>
  <c r="T29" i="7"/>
  <c r="S29" i="7"/>
  <c r="X29" i="7" s="1"/>
  <c r="M29" i="7"/>
  <c r="L29" i="7"/>
  <c r="K29" i="7"/>
  <c r="J29" i="7"/>
  <c r="I29" i="7"/>
  <c r="U28" i="7"/>
  <c r="W28" i="7" s="1"/>
  <c r="T28" i="7"/>
  <c r="S28" i="7"/>
  <c r="X28" i="7" s="1"/>
  <c r="M28" i="7"/>
  <c r="L28" i="7"/>
  <c r="K28" i="7"/>
  <c r="J28" i="7"/>
  <c r="I28" i="7"/>
  <c r="U27" i="7"/>
  <c r="W27" i="7" s="1"/>
  <c r="T27" i="7"/>
  <c r="S27" i="7"/>
  <c r="X27" i="7" s="1"/>
  <c r="M27" i="7"/>
  <c r="L27" i="7"/>
  <c r="K27" i="7"/>
  <c r="J27" i="7"/>
  <c r="I27" i="7"/>
  <c r="U26" i="7"/>
  <c r="W26" i="7" s="1"/>
  <c r="T26" i="7"/>
  <c r="S26" i="7"/>
  <c r="X26" i="7" s="1"/>
  <c r="M26" i="7"/>
  <c r="L26" i="7"/>
  <c r="K26" i="7"/>
  <c r="J26" i="7"/>
  <c r="I26" i="7"/>
  <c r="U25" i="7"/>
  <c r="W25" i="7" s="1"/>
  <c r="T25" i="7"/>
  <c r="S25" i="7"/>
  <c r="X25" i="7" s="1"/>
  <c r="M25" i="7"/>
  <c r="L25" i="7"/>
  <c r="K25" i="7"/>
  <c r="J25" i="7"/>
  <c r="I25" i="7"/>
  <c r="U24" i="7"/>
  <c r="W24" i="7" s="1"/>
  <c r="T24" i="7"/>
  <c r="S24" i="7"/>
  <c r="X24" i="7" s="1"/>
  <c r="M24" i="7"/>
  <c r="L24" i="7"/>
  <c r="K24" i="7"/>
  <c r="J24" i="7"/>
  <c r="I24" i="7"/>
  <c r="U23" i="7"/>
  <c r="W23" i="7" s="1"/>
  <c r="T23" i="7"/>
  <c r="S23" i="7"/>
  <c r="X23" i="7" s="1"/>
  <c r="M23" i="7"/>
  <c r="L23" i="7"/>
  <c r="K23" i="7"/>
  <c r="J23" i="7"/>
  <c r="I23" i="7"/>
  <c r="U22" i="7"/>
  <c r="W22" i="7" s="1"/>
  <c r="T22" i="7"/>
  <c r="S22" i="7"/>
  <c r="X22" i="7" s="1"/>
  <c r="M22" i="7"/>
  <c r="L22" i="7"/>
  <c r="K22" i="7"/>
  <c r="J22" i="7"/>
  <c r="I22" i="7"/>
  <c r="U21" i="7"/>
  <c r="W21" i="7" s="1"/>
  <c r="T21" i="7"/>
  <c r="S21" i="7"/>
  <c r="X21" i="7" s="1"/>
  <c r="M21" i="7"/>
  <c r="L21" i="7"/>
  <c r="K21" i="7"/>
  <c r="J21" i="7"/>
  <c r="I21" i="7"/>
  <c r="U20" i="7"/>
  <c r="W20" i="7" s="1"/>
  <c r="T20" i="7"/>
  <c r="S20" i="7"/>
  <c r="X20" i="7" s="1"/>
  <c r="M20" i="7"/>
  <c r="L20" i="7"/>
  <c r="K20" i="7"/>
  <c r="J20" i="7"/>
  <c r="I20" i="7"/>
  <c r="U19" i="7"/>
  <c r="W19" i="7" s="1"/>
  <c r="T19" i="7"/>
  <c r="S19" i="7"/>
  <c r="X19" i="7" s="1"/>
  <c r="M19" i="7"/>
  <c r="L19" i="7"/>
  <c r="K19" i="7"/>
  <c r="J19" i="7"/>
  <c r="I19" i="7"/>
  <c r="U18" i="7"/>
  <c r="W18" i="7" s="1"/>
  <c r="T18" i="7"/>
  <c r="S18" i="7"/>
  <c r="X18" i="7" s="1"/>
  <c r="M18" i="7"/>
  <c r="L18" i="7"/>
  <c r="K18" i="7"/>
  <c r="J18" i="7"/>
  <c r="I18" i="7"/>
  <c r="U17" i="7"/>
  <c r="W17" i="7" s="1"/>
  <c r="T17" i="7"/>
  <c r="S17" i="7"/>
  <c r="X17" i="7" s="1"/>
  <c r="M17" i="7"/>
  <c r="L17" i="7"/>
  <c r="K17" i="7"/>
  <c r="J17" i="7"/>
  <c r="I17" i="7"/>
  <c r="U16" i="7"/>
  <c r="W16" i="7" s="1"/>
  <c r="T16" i="7"/>
  <c r="S16" i="7"/>
  <c r="X16" i="7" s="1"/>
  <c r="M16" i="7"/>
  <c r="L16" i="7"/>
  <c r="K16" i="7"/>
  <c r="J16" i="7"/>
  <c r="I16" i="7"/>
  <c r="U15" i="7"/>
  <c r="W15" i="7" s="1"/>
  <c r="T15" i="7"/>
  <c r="S15" i="7"/>
  <c r="X15" i="7" s="1"/>
  <c r="M15" i="7"/>
  <c r="L15" i="7"/>
  <c r="K15" i="7"/>
  <c r="J15" i="7"/>
  <c r="I15" i="7"/>
  <c r="U14" i="7"/>
  <c r="W14" i="7" s="1"/>
  <c r="T14" i="7"/>
  <c r="S14" i="7"/>
  <c r="X14" i="7" s="1"/>
  <c r="M14" i="7"/>
  <c r="L14" i="7"/>
  <c r="K14" i="7"/>
  <c r="J14" i="7"/>
  <c r="I14" i="7"/>
  <c r="U13" i="7"/>
  <c r="W13" i="7" s="1"/>
  <c r="T13" i="7"/>
  <c r="S13" i="7"/>
  <c r="X13" i="7" s="1"/>
  <c r="M13" i="7"/>
  <c r="L13" i="7"/>
  <c r="K13" i="7"/>
  <c r="J13" i="7"/>
  <c r="I13" i="7"/>
  <c r="U12" i="7"/>
  <c r="W12" i="7" s="1"/>
  <c r="T12" i="7"/>
  <c r="S12" i="7"/>
  <c r="X12" i="7" s="1"/>
  <c r="M12" i="7"/>
  <c r="L12" i="7"/>
  <c r="K12" i="7"/>
  <c r="J12" i="7"/>
  <c r="I12" i="7"/>
  <c r="U11" i="7"/>
  <c r="W11" i="7" s="1"/>
  <c r="T11" i="7"/>
  <c r="S11" i="7"/>
  <c r="X11" i="7" s="1"/>
  <c r="M11" i="7"/>
  <c r="L11" i="7"/>
  <c r="K11" i="7"/>
  <c r="J11" i="7"/>
  <c r="I11" i="7"/>
  <c r="U10" i="7"/>
  <c r="W10" i="7" s="1"/>
  <c r="T10" i="7"/>
  <c r="S10" i="7"/>
  <c r="X10" i="7" s="1"/>
  <c r="M10" i="7"/>
  <c r="L10" i="7"/>
  <c r="K10" i="7"/>
  <c r="J10" i="7"/>
  <c r="I10" i="7"/>
  <c r="U9" i="7"/>
  <c r="W9" i="7" s="1"/>
  <c r="T9" i="7"/>
  <c r="S9" i="7"/>
  <c r="X9" i="7" s="1"/>
  <c r="M9" i="7"/>
  <c r="L9" i="7"/>
  <c r="K9" i="7"/>
  <c r="J9" i="7"/>
  <c r="I9" i="7"/>
  <c r="U8" i="7"/>
  <c r="W8" i="7" s="1"/>
  <c r="T8" i="7"/>
  <c r="S8" i="7"/>
  <c r="X8" i="7" s="1"/>
  <c r="M8" i="7"/>
  <c r="L8" i="7"/>
  <c r="K8" i="7"/>
  <c r="J8" i="7"/>
  <c r="I8" i="7"/>
  <c r="U7" i="7"/>
  <c r="W7" i="7" s="1"/>
  <c r="T7" i="7"/>
  <c r="S7" i="7"/>
  <c r="X7" i="7" s="1"/>
  <c r="M7" i="7"/>
  <c r="L7" i="7"/>
  <c r="K7" i="7"/>
  <c r="J7" i="7"/>
  <c r="I7" i="7"/>
  <c r="U6" i="7"/>
  <c r="W6" i="7" s="1"/>
  <c r="T6" i="7"/>
  <c r="S6" i="7"/>
  <c r="X6" i="7" s="1"/>
  <c r="M6" i="7"/>
  <c r="L6" i="7"/>
  <c r="K6" i="7"/>
  <c r="J6" i="7"/>
  <c r="I6" i="7"/>
  <c r="U5" i="7"/>
  <c r="W5" i="7" s="1"/>
  <c r="T5" i="7"/>
  <c r="S5" i="7"/>
  <c r="X5" i="7" s="1"/>
  <c r="M5" i="7"/>
  <c r="L5" i="7"/>
  <c r="K5" i="7"/>
  <c r="J5" i="7"/>
  <c r="I5" i="7"/>
  <c r="U4" i="7"/>
  <c r="W4" i="7" s="1"/>
  <c r="T4" i="7"/>
  <c r="S4" i="7"/>
  <c r="X4" i="7" s="1"/>
  <c r="M4" i="7"/>
  <c r="L4" i="7"/>
  <c r="K4" i="7"/>
  <c r="J4" i="7"/>
  <c r="I4" i="7"/>
  <c r="U3" i="7"/>
  <c r="W3" i="7" s="1"/>
  <c r="T3" i="7"/>
  <c r="S3" i="7"/>
  <c r="X3" i="7" s="1"/>
  <c r="M3" i="7"/>
  <c r="L3" i="7"/>
  <c r="K3" i="7"/>
  <c r="J3" i="7"/>
  <c r="I3" i="7"/>
  <c r="U2" i="7"/>
  <c r="W2" i="7" s="1"/>
  <c r="T2" i="7"/>
  <c r="S2" i="7"/>
  <c r="X2" i="7" s="1"/>
  <c r="M2" i="7"/>
  <c r="L2" i="7"/>
  <c r="K2" i="7"/>
  <c r="J2" i="7"/>
  <c r="I2" i="7"/>
  <c r="T53" i="7" l="1"/>
  <c r="U136" i="6" l="1"/>
  <c r="W136" i="6" s="1"/>
  <c r="T136" i="6"/>
  <c r="S136" i="6"/>
  <c r="X136" i="6" s="1"/>
  <c r="M136" i="6"/>
  <c r="L136" i="6"/>
  <c r="K136" i="6"/>
  <c r="J136" i="6"/>
  <c r="I136" i="6"/>
  <c r="U135" i="6"/>
  <c r="W135" i="6" s="1"/>
  <c r="T135" i="6"/>
  <c r="S135" i="6"/>
  <c r="X135" i="6" s="1"/>
  <c r="M135" i="6"/>
  <c r="L135" i="6"/>
  <c r="K135" i="6"/>
  <c r="J135" i="6"/>
  <c r="I135" i="6"/>
  <c r="U134" i="6"/>
  <c r="W134" i="6" s="1"/>
  <c r="T134" i="6"/>
  <c r="S134" i="6"/>
  <c r="X134" i="6" s="1"/>
  <c r="M134" i="6"/>
  <c r="L134" i="6"/>
  <c r="K134" i="6"/>
  <c r="J134" i="6"/>
  <c r="I134" i="6"/>
  <c r="U133" i="6"/>
  <c r="W133" i="6" s="1"/>
  <c r="T133" i="6"/>
  <c r="S133" i="6"/>
  <c r="X133" i="6" s="1"/>
  <c r="M133" i="6"/>
  <c r="L133" i="6"/>
  <c r="K133" i="6"/>
  <c r="J133" i="6"/>
  <c r="I133" i="6"/>
  <c r="U132" i="6"/>
  <c r="W132" i="6" s="1"/>
  <c r="T132" i="6"/>
  <c r="S132" i="6"/>
  <c r="X132" i="6" s="1"/>
  <c r="M132" i="6"/>
  <c r="L132" i="6"/>
  <c r="K132" i="6"/>
  <c r="J132" i="6"/>
  <c r="I132" i="6"/>
  <c r="U131" i="6"/>
  <c r="W131" i="6" s="1"/>
  <c r="T131" i="6"/>
  <c r="S131" i="6"/>
  <c r="X131" i="6" s="1"/>
  <c r="M131" i="6"/>
  <c r="L131" i="6"/>
  <c r="K131" i="6"/>
  <c r="J131" i="6"/>
  <c r="I131" i="6"/>
  <c r="U130" i="6"/>
  <c r="W130" i="6" s="1"/>
  <c r="T130" i="6"/>
  <c r="S130" i="6"/>
  <c r="X130" i="6" s="1"/>
  <c r="M130" i="6"/>
  <c r="L130" i="6"/>
  <c r="K130" i="6"/>
  <c r="J130" i="6"/>
  <c r="I130" i="6"/>
  <c r="U129" i="6"/>
  <c r="W129" i="6" s="1"/>
  <c r="T129" i="6"/>
  <c r="S129" i="6"/>
  <c r="X129" i="6" s="1"/>
  <c r="M129" i="6"/>
  <c r="L129" i="6"/>
  <c r="K129" i="6"/>
  <c r="J129" i="6"/>
  <c r="I129" i="6"/>
  <c r="U128" i="6"/>
  <c r="W128" i="6" s="1"/>
  <c r="T128" i="6"/>
  <c r="S128" i="6"/>
  <c r="X128" i="6" s="1"/>
  <c r="M128" i="6"/>
  <c r="L128" i="6"/>
  <c r="K128" i="6"/>
  <c r="J128" i="6"/>
  <c r="I128" i="6"/>
  <c r="U127" i="6"/>
  <c r="W127" i="6" s="1"/>
  <c r="T127" i="6"/>
  <c r="S127" i="6"/>
  <c r="X127" i="6" s="1"/>
  <c r="M127" i="6"/>
  <c r="L127" i="6"/>
  <c r="K127" i="6"/>
  <c r="J127" i="6"/>
  <c r="I127" i="6"/>
  <c r="U126" i="6"/>
  <c r="W126" i="6" s="1"/>
  <c r="T126" i="6"/>
  <c r="S126" i="6"/>
  <c r="X126" i="6" s="1"/>
  <c r="M126" i="6"/>
  <c r="L126" i="6"/>
  <c r="K126" i="6"/>
  <c r="J126" i="6"/>
  <c r="I126" i="6"/>
  <c r="U125" i="6"/>
  <c r="W125" i="6" s="1"/>
  <c r="T125" i="6"/>
  <c r="S125" i="6"/>
  <c r="X125" i="6" s="1"/>
  <c r="M125" i="6"/>
  <c r="L125" i="6"/>
  <c r="K125" i="6"/>
  <c r="J125" i="6"/>
  <c r="I125" i="6"/>
  <c r="U124" i="6"/>
  <c r="W124" i="6" s="1"/>
  <c r="T124" i="6"/>
  <c r="S124" i="6"/>
  <c r="X124" i="6" s="1"/>
  <c r="M124" i="6"/>
  <c r="L124" i="6"/>
  <c r="K124" i="6"/>
  <c r="J124" i="6"/>
  <c r="I124" i="6"/>
  <c r="U123" i="6"/>
  <c r="W123" i="6" s="1"/>
  <c r="T123" i="6"/>
  <c r="S123" i="6"/>
  <c r="X123" i="6" s="1"/>
  <c r="M123" i="6"/>
  <c r="L123" i="6"/>
  <c r="K123" i="6"/>
  <c r="J123" i="6"/>
  <c r="I123" i="6"/>
  <c r="U122" i="6"/>
  <c r="W122" i="6" s="1"/>
  <c r="T122" i="6"/>
  <c r="S122" i="6"/>
  <c r="X122" i="6" s="1"/>
  <c r="M122" i="6"/>
  <c r="L122" i="6"/>
  <c r="K122" i="6"/>
  <c r="J122" i="6"/>
  <c r="I122" i="6"/>
  <c r="U121" i="6"/>
  <c r="W121" i="6" s="1"/>
  <c r="T121" i="6"/>
  <c r="S121" i="6"/>
  <c r="X121" i="6" s="1"/>
  <c r="M121" i="6"/>
  <c r="L121" i="6"/>
  <c r="K121" i="6"/>
  <c r="J121" i="6"/>
  <c r="I121" i="6"/>
  <c r="U120" i="6"/>
  <c r="W120" i="6" s="1"/>
  <c r="T120" i="6"/>
  <c r="S120" i="6"/>
  <c r="X120" i="6" s="1"/>
  <c r="M120" i="6"/>
  <c r="L120" i="6"/>
  <c r="K120" i="6"/>
  <c r="J120" i="6"/>
  <c r="I120" i="6"/>
  <c r="U119" i="6"/>
  <c r="W119" i="6" s="1"/>
  <c r="T119" i="6"/>
  <c r="S119" i="6"/>
  <c r="X119" i="6" s="1"/>
  <c r="M119" i="6"/>
  <c r="L119" i="6"/>
  <c r="K119" i="6"/>
  <c r="J119" i="6"/>
  <c r="I119" i="6"/>
  <c r="U118" i="6"/>
  <c r="W118" i="6" s="1"/>
  <c r="T118" i="6"/>
  <c r="S118" i="6"/>
  <c r="X118" i="6" s="1"/>
  <c r="M118" i="6"/>
  <c r="L118" i="6"/>
  <c r="K118" i="6"/>
  <c r="J118" i="6"/>
  <c r="I118" i="6"/>
  <c r="U117" i="6"/>
  <c r="W117" i="6" s="1"/>
  <c r="T117" i="6"/>
  <c r="S117" i="6"/>
  <c r="X117" i="6" s="1"/>
  <c r="M117" i="6"/>
  <c r="L117" i="6"/>
  <c r="K117" i="6"/>
  <c r="J117" i="6"/>
  <c r="I117" i="6"/>
  <c r="U116" i="6"/>
  <c r="W116" i="6" s="1"/>
  <c r="T116" i="6"/>
  <c r="S116" i="6"/>
  <c r="X116" i="6" s="1"/>
  <c r="M116" i="6"/>
  <c r="L116" i="6"/>
  <c r="K116" i="6"/>
  <c r="J116" i="6"/>
  <c r="I116" i="6"/>
  <c r="U115" i="6"/>
  <c r="W115" i="6" s="1"/>
  <c r="T115" i="6"/>
  <c r="S115" i="6"/>
  <c r="X115" i="6" s="1"/>
  <c r="M115" i="6"/>
  <c r="L115" i="6"/>
  <c r="K115" i="6"/>
  <c r="J115" i="6"/>
  <c r="I115" i="6"/>
  <c r="U114" i="6"/>
  <c r="W114" i="6" s="1"/>
  <c r="T114" i="6"/>
  <c r="S114" i="6"/>
  <c r="X114" i="6" s="1"/>
  <c r="M114" i="6"/>
  <c r="L114" i="6"/>
  <c r="K114" i="6"/>
  <c r="J114" i="6"/>
  <c r="I114" i="6"/>
  <c r="U113" i="6"/>
  <c r="W113" i="6" s="1"/>
  <c r="T113" i="6"/>
  <c r="S113" i="6"/>
  <c r="X113" i="6" s="1"/>
  <c r="M113" i="6"/>
  <c r="L113" i="6"/>
  <c r="K113" i="6"/>
  <c r="J113" i="6"/>
  <c r="I113" i="6"/>
  <c r="U112" i="6"/>
  <c r="W112" i="6" s="1"/>
  <c r="T112" i="6"/>
  <c r="S112" i="6"/>
  <c r="X112" i="6" s="1"/>
  <c r="M112" i="6"/>
  <c r="L112" i="6"/>
  <c r="K112" i="6"/>
  <c r="J112" i="6"/>
  <c r="I112" i="6"/>
  <c r="U111" i="6"/>
  <c r="W111" i="6" s="1"/>
  <c r="T111" i="6"/>
  <c r="S111" i="6"/>
  <c r="X111" i="6" s="1"/>
  <c r="M111" i="6"/>
  <c r="L111" i="6"/>
  <c r="K111" i="6"/>
  <c r="J111" i="6"/>
  <c r="I111" i="6"/>
  <c r="U110" i="6"/>
  <c r="W110" i="6" s="1"/>
  <c r="T110" i="6"/>
  <c r="S110" i="6"/>
  <c r="X110" i="6" s="1"/>
  <c r="M110" i="6"/>
  <c r="L110" i="6"/>
  <c r="K110" i="6"/>
  <c r="J110" i="6"/>
  <c r="I110" i="6"/>
  <c r="U109" i="6"/>
  <c r="W109" i="6" s="1"/>
  <c r="T109" i="6"/>
  <c r="S109" i="6"/>
  <c r="X109" i="6" s="1"/>
  <c r="M109" i="6"/>
  <c r="L109" i="6"/>
  <c r="K109" i="6"/>
  <c r="J109" i="6"/>
  <c r="I109" i="6"/>
  <c r="U108" i="6"/>
  <c r="W108" i="6" s="1"/>
  <c r="T108" i="6"/>
  <c r="S108" i="6"/>
  <c r="X108" i="6" s="1"/>
  <c r="M108" i="6"/>
  <c r="L108" i="6"/>
  <c r="K108" i="6"/>
  <c r="J108" i="6"/>
  <c r="I108" i="6"/>
  <c r="U107" i="6"/>
  <c r="W107" i="6" s="1"/>
  <c r="T107" i="6"/>
  <c r="S107" i="6"/>
  <c r="X107" i="6" s="1"/>
  <c r="M107" i="6"/>
  <c r="L107" i="6"/>
  <c r="K107" i="6"/>
  <c r="J107" i="6"/>
  <c r="I107" i="6"/>
  <c r="U106" i="6"/>
  <c r="W106" i="6" s="1"/>
  <c r="T106" i="6"/>
  <c r="S106" i="6"/>
  <c r="X106" i="6" s="1"/>
  <c r="M106" i="6"/>
  <c r="L106" i="6"/>
  <c r="K106" i="6"/>
  <c r="J106" i="6"/>
  <c r="I106" i="6"/>
  <c r="U105" i="6"/>
  <c r="W105" i="6" s="1"/>
  <c r="T105" i="6"/>
  <c r="S105" i="6"/>
  <c r="X105" i="6" s="1"/>
  <c r="M105" i="6"/>
  <c r="L105" i="6"/>
  <c r="K105" i="6"/>
  <c r="J105" i="6"/>
  <c r="I105" i="6"/>
  <c r="U104" i="6"/>
  <c r="W104" i="6" s="1"/>
  <c r="T104" i="6"/>
  <c r="S104" i="6"/>
  <c r="X104" i="6" s="1"/>
  <c r="M104" i="6"/>
  <c r="L104" i="6"/>
  <c r="K104" i="6"/>
  <c r="J104" i="6"/>
  <c r="I104" i="6"/>
  <c r="U103" i="6"/>
  <c r="W103" i="6" s="1"/>
  <c r="T103" i="6"/>
  <c r="S103" i="6"/>
  <c r="X103" i="6" s="1"/>
  <c r="M103" i="6"/>
  <c r="L103" i="6"/>
  <c r="K103" i="6"/>
  <c r="J103" i="6"/>
  <c r="I103" i="6"/>
  <c r="U102" i="6"/>
  <c r="W102" i="6" s="1"/>
  <c r="T102" i="6"/>
  <c r="S102" i="6"/>
  <c r="X102" i="6" s="1"/>
  <c r="M102" i="6"/>
  <c r="L102" i="6"/>
  <c r="K102" i="6"/>
  <c r="J102" i="6"/>
  <c r="I102" i="6"/>
  <c r="U101" i="6"/>
  <c r="W101" i="6" s="1"/>
  <c r="T101" i="6"/>
  <c r="S101" i="6"/>
  <c r="X101" i="6" s="1"/>
  <c r="M101" i="6"/>
  <c r="L101" i="6"/>
  <c r="K101" i="6"/>
  <c r="J101" i="6"/>
  <c r="I101" i="6"/>
  <c r="U100" i="6"/>
  <c r="W100" i="6" s="1"/>
  <c r="T100" i="6"/>
  <c r="S100" i="6"/>
  <c r="X100" i="6" s="1"/>
  <c r="M100" i="6"/>
  <c r="L100" i="6"/>
  <c r="K100" i="6"/>
  <c r="J100" i="6"/>
  <c r="I100" i="6"/>
  <c r="U99" i="6"/>
  <c r="W99" i="6" s="1"/>
  <c r="T99" i="6"/>
  <c r="S99" i="6"/>
  <c r="X99" i="6" s="1"/>
  <c r="M99" i="6"/>
  <c r="L99" i="6"/>
  <c r="K99" i="6"/>
  <c r="J99" i="6"/>
  <c r="I99" i="6"/>
  <c r="U98" i="6"/>
  <c r="W98" i="6" s="1"/>
  <c r="T98" i="6"/>
  <c r="S98" i="6"/>
  <c r="X98" i="6" s="1"/>
  <c r="M98" i="6"/>
  <c r="L98" i="6"/>
  <c r="K98" i="6"/>
  <c r="J98" i="6"/>
  <c r="I98" i="6"/>
  <c r="U97" i="6"/>
  <c r="W97" i="6" s="1"/>
  <c r="T97" i="6"/>
  <c r="S97" i="6"/>
  <c r="X97" i="6" s="1"/>
  <c r="M97" i="6"/>
  <c r="L97" i="6"/>
  <c r="K97" i="6"/>
  <c r="J97" i="6"/>
  <c r="I97" i="6"/>
  <c r="U96" i="6"/>
  <c r="W96" i="6" s="1"/>
  <c r="T96" i="6"/>
  <c r="S96" i="6"/>
  <c r="X96" i="6" s="1"/>
  <c r="M96" i="6"/>
  <c r="L96" i="6"/>
  <c r="K96" i="6"/>
  <c r="J96" i="6"/>
  <c r="I96" i="6"/>
  <c r="U95" i="6"/>
  <c r="W95" i="6" s="1"/>
  <c r="T95" i="6"/>
  <c r="S95" i="6"/>
  <c r="X95" i="6" s="1"/>
  <c r="M95" i="6"/>
  <c r="L95" i="6"/>
  <c r="K95" i="6"/>
  <c r="J95" i="6"/>
  <c r="I95" i="6"/>
  <c r="U94" i="6"/>
  <c r="W94" i="6" s="1"/>
  <c r="T94" i="6"/>
  <c r="S94" i="6"/>
  <c r="X94" i="6" s="1"/>
  <c r="M94" i="6"/>
  <c r="L94" i="6"/>
  <c r="K94" i="6"/>
  <c r="J94" i="6"/>
  <c r="I94" i="6"/>
  <c r="U93" i="6"/>
  <c r="W93" i="6" s="1"/>
  <c r="T93" i="6"/>
  <c r="S93" i="6"/>
  <c r="X93" i="6" s="1"/>
  <c r="M93" i="6"/>
  <c r="L93" i="6"/>
  <c r="K93" i="6"/>
  <c r="J93" i="6"/>
  <c r="I93" i="6"/>
  <c r="U92" i="6"/>
  <c r="W92" i="6" s="1"/>
  <c r="T92" i="6"/>
  <c r="S92" i="6"/>
  <c r="X92" i="6" s="1"/>
  <c r="M92" i="6"/>
  <c r="L92" i="6"/>
  <c r="K92" i="6"/>
  <c r="J92" i="6"/>
  <c r="I92" i="6"/>
  <c r="U91" i="6"/>
  <c r="W91" i="6" s="1"/>
  <c r="T91" i="6"/>
  <c r="S91" i="6"/>
  <c r="X91" i="6" s="1"/>
  <c r="M91" i="6"/>
  <c r="L91" i="6"/>
  <c r="K91" i="6"/>
  <c r="J91" i="6"/>
  <c r="I91" i="6"/>
  <c r="U90" i="6"/>
  <c r="W90" i="6" s="1"/>
  <c r="T90" i="6"/>
  <c r="S90" i="6"/>
  <c r="X90" i="6" s="1"/>
  <c r="M90" i="6"/>
  <c r="L90" i="6"/>
  <c r="K90" i="6"/>
  <c r="J90" i="6"/>
  <c r="I90" i="6"/>
  <c r="U89" i="6"/>
  <c r="W89" i="6" s="1"/>
  <c r="T89" i="6"/>
  <c r="S89" i="6"/>
  <c r="X89" i="6" s="1"/>
  <c r="M89" i="6"/>
  <c r="L89" i="6"/>
  <c r="K89" i="6"/>
  <c r="J89" i="6"/>
  <c r="I89" i="6"/>
  <c r="U88" i="6"/>
  <c r="W88" i="6" s="1"/>
  <c r="T88" i="6"/>
  <c r="S88" i="6"/>
  <c r="X88" i="6" s="1"/>
  <c r="M88" i="6"/>
  <c r="L88" i="6"/>
  <c r="K88" i="6"/>
  <c r="J88" i="6"/>
  <c r="I88" i="6"/>
  <c r="U87" i="6"/>
  <c r="W87" i="6" s="1"/>
  <c r="T87" i="6"/>
  <c r="S87" i="6"/>
  <c r="X87" i="6" s="1"/>
  <c r="M87" i="6"/>
  <c r="L87" i="6"/>
  <c r="K87" i="6"/>
  <c r="J87" i="6"/>
  <c r="I87" i="6"/>
  <c r="U86" i="6"/>
  <c r="W86" i="6" s="1"/>
  <c r="T86" i="6"/>
  <c r="S86" i="6"/>
  <c r="X86" i="6" s="1"/>
  <c r="M86" i="6"/>
  <c r="L86" i="6"/>
  <c r="K86" i="6"/>
  <c r="J86" i="6"/>
  <c r="I86" i="6"/>
  <c r="U85" i="6"/>
  <c r="W85" i="6" s="1"/>
  <c r="T85" i="6"/>
  <c r="S85" i="6"/>
  <c r="X85" i="6" s="1"/>
  <c r="M85" i="6"/>
  <c r="L85" i="6"/>
  <c r="K85" i="6"/>
  <c r="J85" i="6"/>
  <c r="I85" i="6"/>
  <c r="U84" i="6"/>
  <c r="W84" i="6" s="1"/>
  <c r="T84" i="6"/>
  <c r="S84" i="6"/>
  <c r="X84" i="6" s="1"/>
  <c r="M84" i="6"/>
  <c r="L84" i="6"/>
  <c r="K84" i="6"/>
  <c r="J84" i="6"/>
  <c r="I84" i="6"/>
  <c r="U83" i="6"/>
  <c r="W83" i="6" s="1"/>
  <c r="T83" i="6"/>
  <c r="S83" i="6"/>
  <c r="X83" i="6" s="1"/>
  <c r="M83" i="6"/>
  <c r="L83" i="6"/>
  <c r="K83" i="6"/>
  <c r="J83" i="6"/>
  <c r="I83" i="6"/>
  <c r="U82" i="6"/>
  <c r="W82" i="6" s="1"/>
  <c r="T82" i="6"/>
  <c r="S82" i="6"/>
  <c r="X82" i="6" s="1"/>
  <c r="M82" i="6"/>
  <c r="L82" i="6"/>
  <c r="K82" i="6"/>
  <c r="J82" i="6"/>
  <c r="I82" i="6"/>
  <c r="U81" i="6"/>
  <c r="W81" i="6" s="1"/>
  <c r="T81" i="6"/>
  <c r="S81" i="6"/>
  <c r="X81" i="6" s="1"/>
  <c r="M81" i="6"/>
  <c r="L81" i="6"/>
  <c r="K81" i="6"/>
  <c r="J81" i="6"/>
  <c r="I81" i="6"/>
  <c r="U80" i="6"/>
  <c r="W80" i="6" s="1"/>
  <c r="T80" i="6"/>
  <c r="S80" i="6"/>
  <c r="X80" i="6" s="1"/>
  <c r="M80" i="6"/>
  <c r="L80" i="6"/>
  <c r="K80" i="6"/>
  <c r="J80" i="6"/>
  <c r="I80" i="6"/>
  <c r="U79" i="6"/>
  <c r="W79" i="6" s="1"/>
  <c r="T79" i="6"/>
  <c r="S79" i="6"/>
  <c r="X79" i="6" s="1"/>
  <c r="M79" i="6"/>
  <c r="L79" i="6"/>
  <c r="K79" i="6"/>
  <c r="J79" i="6"/>
  <c r="I79" i="6"/>
  <c r="U78" i="6"/>
  <c r="W78" i="6" s="1"/>
  <c r="T78" i="6"/>
  <c r="S78" i="6"/>
  <c r="X78" i="6" s="1"/>
  <c r="M78" i="6"/>
  <c r="L78" i="6"/>
  <c r="K78" i="6"/>
  <c r="J78" i="6"/>
  <c r="I78" i="6"/>
  <c r="U77" i="6"/>
  <c r="W77" i="6" s="1"/>
  <c r="T77" i="6"/>
  <c r="S77" i="6"/>
  <c r="X77" i="6" s="1"/>
  <c r="M77" i="6"/>
  <c r="L77" i="6"/>
  <c r="K77" i="6"/>
  <c r="J77" i="6"/>
  <c r="I77" i="6"/>
  <c r="U76" i="6"/>
  <c r="W76" i="6" s="1"/>
  <c r="T76" i="6"/>
  <c r="S76" i="6"/>
  <c r="X76" i="6" s="1"/>
  <c r="M76" i="6"/>
  <c r="L76" i="6"/>
  <c r="K76" i="6"/>
  <c r="J76" i="6"/>
  <c r="I76" i="6"/>
  <c r="U75" i="6"/>
  <c r="W75" i="6" s="1"/>
  <c r="T75" i="6"/>
  <c r="S75" i="6"/>
  <c r="X75" i="6" s="1"/>
  <c r="M75" i="6"/>
  <c r="L75" i="6"/>
  <c r="K75" i="6"/>
  <c r="J75" i="6"/>
  <c r="I75" i="6"/>
  <c r="U74" i="6"/>
  <c r="W74" i="6" s="1"/>
  <c r="T74" i="6"/>
  <c r="S74" i="6"/>
  <c r="X74" i="6" s="1"/>
  <c r="M74" i="6"/>
  <c r="L74" i="6"/>
  <c r="K74" i="6"/>
  <c r="J74" i="6"/>
  <c r="I74" i="6"/>
  <c r="U73" i="6"/>
  <c r="W73" i="6" s="1"/>
  <c r="T73" i="6"/>
  <c r="S73" i="6"/>
  <c r="X73" i="6" s="1"/>
  <c r="M73" i="6"/>
  <c r="L73" i="6"/>
  <c r="K73" i="6"/>
  <c r="J73" i="6"/>
  <c r="I73" i="6"/>
  <c r="U72" i="6"/>
  <c r="W72" i="6" s="1"/>
  <c r="T72" i="6"/>
  <c r="S72" i="6"/>
  <c r="X72" i="6" s="1"/>
  <c r="M72" i="6"/>
  <c r="L72" i="6"/>
  <c r="K72" i="6"/>
  <c r="J72" i="6"/>
  <c r="I72" i="6"/>
  <c r="U71" i="6"/>
  <c r="W71" i="6" s="1"/>
  <c r="T71" i="6"/>
  <c r="S71" i="6"/>
  <c r="X71" i="6" s="1"/>
  <c r="M71" i="6"/>
  <c r="L71" i="6"/>
  <c r="K71" i="6"/>
  <c r="J71" i="6"/>
  <c r="I71" i="6"/>
  <c r="U70" i="6"/>
  <c r="W70" i="6" s="1"/>
  <c r="T70" i="6"/>
  <c r="S70" i="6"/>
  <c r="X70" i="6" s="1"/>
  <c r="M70" i="6"/>
  <c r="L70" i="6"/>
  <c r="K70" i="6"/>
  <c r="J70" i="6"/>
  <c r="I70" i="6"/>
  <c r="U69" i="6"/>
  <c r="W69" i="6" s="1"/>
  <c r="T69" i="6"/>
  <c r="S69" i="6"/>
  <c r="X69" i="6" s="1"/>
  <c r="M69" i="6"/>
  <c r="L69" i="6"/>
  <c r="K69" i="6"/>
  <c r="J69" i="6"/>
  <c r="I69" i="6"/>
  <c r="U68" i="6"/>
  <c r="W68" i="6" s="1"/>
  <c r="T68" i="6"/>
  <c r="S68" i="6"/>
  <c r="X68" i="6" s="1"/>
  <c r="M68" i="6"/>
  <c r="L68" i="6"/>
  <c r="K68" i="6"/>
  <c r="J68" i="6"/>
  <c r="I68" i="6"/>
  <c r="U67" i="6"/>
  <c r="W67" i="6" s="1"/>
  <c r="T67" i="6"/>
  <c r="S67" i="6"/>
  <c r="X67" i="6" s="1"/>
  <c r="M67" i="6"/>
  <c r="L67" i="6"/>
  <c r="K67" i="6"/>
  <c r="J67" i="6"/>
  <c r="I67" i="6"/>
  <c r="U66" i="6"/>
  <c r="W66" i="6" s="1"/>
  <c r="T66" i="6"/>
  <c r="S66" i="6"/>
  <c r="X66" i="6" s="1"/>
  <c r="M66" i="6"/>
  <c r="L66" i="6"/>
  <c r="K66" i="6"/>
  <c r="J66" i="6"/>
  <c r="I66" i="6"/>
  <c r="U65" i="6"/>
  <c r="W65" i="6" s="1"/>
  <c r="T65" i="6"/>
  <c r="S65" i="6"/>
  <c r="X65" i="6" s="1"/>
  <c r="M65" i="6"/>
  <c r="L65" i="6"/>
  <c r="K65" i="6"/>
  <c r="J65" i="6"/>
  <c r="I65" i="6"/>
  <c r="U64" i="6"/>
  <c r="W64" i="6" s="1"/>
  <c r="T64" i="6"/>
  <c r="S64" i="6"/>
  <c r="X64" i="6" s="1"/>
  <c r="M64" i="6"/>
  <c r="L64" i="6"/>
  <c r="K64" i="6"/>
  <c r="J64" i="6"/>
  <c r="I64" i="6"/>
  <c r="U63" i="6"/>
  <c r="W63" i="6" s="1"/>
  <c r="T63" i="6"/>
  <c r="S63" i="6"/>
  <c r="X63" i="6" s="1"/>
  <c r="M63" i="6"/>
  <c r="L63" i="6"/>
  <c r="K63" i="6"/>
  <c r="J63" i="6"/>
  <c r="I63" i="6"/>
  <c r="U62" i="6"/>
  <c r="W62" i="6" s="1"/>
  <c r="T62" i="6"/>
  <c r="S62" i="6"/>
  <c r="X62" i="6" s="1"/>
  <c r="M62" i="6"/>
  <c r="L62" i="6"/>
  <c r="K62" i="6"/>
  <c r="J62" i="6"/>
  <c r="I62" i="6"/>
  <c r="U61" i="6"/>
  <c r="W61" i="6" s="1"/>
  <c r="T61" i="6"/>
  <c r="S61" i="6"/>
  <c r="X61" i="6" s="1"/>
  <c r="M61" i="6"/>
  <c r="L61" i="6"/>
  <c r="K61" i="6"/>
  <c r="J61" i="6"/>
  <c r="I61" i="6"/>
  <c r="U60" i="6"/>
  <c r="W60" i="6" s="1"/>
  <c r="T60" i="6"/>
  <c r="S60" i="6"/>
  <c r="X60" i="6" s="1"/>
  <c r="M60" i="6"/>
  <c r="L60" i="6"/>
  <c r="K60" i="6"/>
  <c r="J60" i="6"/>
  <c r="I60" i="6"/>
  <c r="U59" i="6"/>
  <c r="W59" i="6" s="1"/>
  <c r="T59" i="6"/>
  <c r="S59" i="6"/>
  <c r="X59" i="6" s="1"/>
  <c r="M59" i="6"/>
  <c r="L59" i="6"/>
  <c r="K59" i="6"/>
  <c r="J59" i="6"/>
  <c r="I59" i="6"/>
  <c r="U58" i="6"/>
  <c r="W58" i="6" s="1"/>
  <c r="T58" i="6"/>
  <c r="S58" i="6"/>
  <c r="X58" i="6" s="1"/>
  <c r="M58" i="6"/>
  <c r="L58" i="6"/>
  <c r="K58" i="6"/>
  <c r="J58" i="6"/>
  <c r="I58" i="6"/>
  <c r="U57" i="6"/>
  <c r="W57" i="6" s="1"/>
  <c r="T57" i="6"/>
  <c r="S57" i="6"/>
  <c r="X57" i="6" s="1"/>
  <c r="M57" i="6"/>
  <c r="L57" i="6"/>
  <c r="K57" i="6"/>
  <c r="J57" i="6"/>
  <c r="I57" i="6"/>
  <c r="U56" i="6"/>
  <c r="W56" i="6" s="1"/>
  <c r="T56" i="6"/>
  <c r="S56" i="6"/>
  <c r="X56" i="6" s="1"/>
  <c r="M56" i="6"/>
  <c r="L56" i="6"/>
  <c r="K56" i="6"/>
  <c r="J56" i="6"/>
  <c r="I56" i="6"/>
  <c r="U55" i="6"/>
  <c r="W55" i="6" s="1"/>
  <c r="T55" i="6"/>
  <c r="S55" i="6"/>
  <c r="X55" i="6" s="1"/>
  <c r="M55" i="6"/>
  <c r="L55" i="6"/>
  <c r="K55" i="6"/>
  <c r="J55" i="6"/>
  <c r="I55" i="6"/>
  <c r="U54" i="6"/>
  <c r="W54" i="6" s="1"/>
  <c r="T54" i="6"/>
  <c r="S54" i="6"/>
  <c r="X54" i="6" s="1"/>
  <c r="M54" i="6"/>
  <c r="L54" i="6"/>
  <c r="K54" i="6"/>
  <c r="J54" i="6"/>
  <c r="I54" i="6"/>
  <c r="U53" i="6"/>
  <c r="W53" i="6" s="1"/>
  <c r="T53" i="6"/>
  <c r="S53" i="6"/>
  <c r="X53" i="6" s="1"/>
  <c r="M53" i="6"/>
  <c r="L53" i="6"/>
  <c r="K53" i="6"/>
  <c r="J53" i="6"/>
  <c r="I53" i="6"/>
  <c r="U52" i="6"/>
  <c r="W52" i="6" s="1"/>
  <c r="T52" i="6"/>
  <c r="S52" i="6"/>
  <c r="X52" i="6" s="1"/>
  <c r="M52" i="6"/>
  <c r="L52" i="6"/>
  <c r="K52" i="6"/>
  <c r="J52" i="6"/>
  <c r="I52" i="6"/>
  <c r="U51" i="6"/>
  <c r="W51" i="6" s="1"/>
  <c r="T51" i="6"/>
  <c r="S51" i="6"/>
  <c r="X51" i="6" s="1"/>
  <c r="M51" i="6"/>
  <c r="L51" i="6"/>
  <c r="K51" i="6"/>
  <c r="J51" i="6"/>
  <c r="I51" i="6"/>
  <c r="U50" i="6"/>
  <c r="W50" i="6" s="1"/>
  <c r="T50" i="6"/>
  <c r="S50" i="6"/>
  <c r="X50" i="6" s="1"/>
  <c r="M50" i="6"/>
  <c r="L50" i="6"/>
  <c r="K50" i="6"/>
  <c r="J50" i="6"/>
  <c r="I50" i="6"/>
  <c r="U49" i="6"/>
  <c r="W49" i="6" s="1"/>
  <c r="T49" i="6"/>
  <c r="S49" i="6"/>
  <c r="X49" i="6" s="1"/>
  <c r="M49" i="6"/>
  <c r="L49" i="6"/>
  <c r="K49" i="6"/>
  <c r="J49" i="6"/>
  <c r="I49" i="6"/>
  <c r="U48" i="6"/>
  <c r="W48" i="6" s="1"/>
  <c r="T48" i="6"/>
  <c r="S48" i="6"/>
  <c r="X48" i="6" s="1"/>
  <c r="M48" i="6"/>
  <c r="L48" i="6"/>
  <c r="K48" i="6"/>
  <c r="J48" i="6"/>
  <c r="I48" i="6"/>
  <c r="U47" i="6"/>
  <c r="W47" i="6" s="1"/>
  <c r="T47" i="6"/>
  <c r="S47" i="6"/>
  <c r="X47" i="6" s="1"/>
  <c r="M47" i="6"/>
  <c r="L47" i="6"/>
  <c r="K47" i="6"/>
  <c r="J47" i="6"/>
  <c r="I47" i="6"/>
  <c r="U46" i="6"/>
  <c r="W46" i="6" s="1"/>
  <c r="T46" i="6"/>
  <c r="S46" i="6"/>
  <c r="X46" i="6" s="1"/>
  <c r="M46" i="6"/>
  <c r="L46" i="6"/>
  <c r="K46" i="6"/>
  <c r="J46" i="6"/>
  <c r="I46" i="6"/>
  <c r="U45" i="6"/>
  <c r="W45" i="6" s="1"/>
  <c r="T45" i="6"/>
  <c r="S45" i="6"/>
  <c r="X45" i="6" s="1"/>
  <c r="M45" i="6"/>
  <c r="L45" i="6"/>
  <c r="K45" i="6"/>
  <c r="J45" i="6"/>
  <c r="I45" i="6"/>
  <c r="U44" i="6"/>
  <c r="W44" i="6" s="1"/>
  <c r="T44" i="6"/>
  <c r="S44" i="6"/>
  <c r="X44" i="6" s="1"/>
  <c r="M44" i="6"/>
  <c r="L44" i="6"/>
  <c r="K44" i="6"/>
  <c r="J44" i="6"/>
  <c r="I44" i="6"/>
  <c r="U43" i="6"/>
  <c r="W43" i="6" s="1"/>
  <c r="T43" i="6"/>
  <c r="S43" i="6"/>
  <c r="X43" i="6" s="1"/>
  <c r="M43" i="6"/>
  <c r="L43" i="6"/>
  <c r="K43" i="6"/>
  <c r="J43" i="6"/>
  <c r="I43" i="6"/>
  <c r="U42" i="6"/>
  <c r="W42" i="6" s="1"/>
  <c r="T42" i="6"/>
  <c r="S42" i="6"/>
  <c r="X42" i="6" s="1"/>
  <c r="M42" i="6"/>
  <c r="L42" i="6"/>
  <c r="K42" i="6"/>
  <c r="J42" i="6"/>
  <c r="I42" i="6"/>
  <c r="U41" i="6"/>
  <c r="W41" i="6" s="1"/>
  <c r="T41" i="6"/>
  <c r="S41" i="6"/>
  <c r="X41" i="6" s="1"/>
  <c r="M41" i="6"/>
  <c r="L41" i="6"/>
  <c r="K41" i="6"/>
  <c r="J41" i="6"/>
  <c r="I41" i="6"/>
  <c r="U40" i="6"/>
  <c r="W40" i="6" s="1"/>
  <c r="T40" i="6"/>
  <c r="S40" i="6"/>
  <c r="X40" i="6" s="1"/>
  <c r="M40" i="6"/>
  <c r="L40" i="6"/>
  <c r="K40" i="6"/>
  <c r="J40" i="6"/>
  <c r="I40" i="6"/>
  <c r="U39" i="6"/>
  <c r="W39" i="6" s="1"/>
  <c r="T39" i="6"/>
  <c r="S39" i="6"/>
  <c r="X39" i="6" s="1"/>
  <c r="M39" i="6"/>
  <c r="L39" i="6"/>
  <c r="K39" i="6"/>
  <c r="J39" i="6"/>
  <c r="I39" i="6"/>
  <c r="U38" i="6"/>
  <c r="W38" i="6" s="1"/>
  <c r="T38" i="6"/>
  <c r="S38" i="6"/>
  <c r="X38" i="6" s="1"/>
  <c r="M38" i="6"/>
  <c r="L38" i="6"/>
  <c r="K38" i="6"/>
  <c r="J38" i="6"/>
  <c r="I38" i="6"/>
  <c r="U37" i="6"/>
  <c r="W37" i="6" s="1"/>
  <c r="T37" i="6"/>
  <c r="S37" i="6"/>
  <c r="X37" i="6" s="1"/>
  <c r="M37" i="6"/>
  <c r="L37" i="6"/>
  <c r="K37" i="6"/>
  <c r="J37" i="6"/>
  <c r="I37" i="6"/>
  <c r="U36" i="6"/>
  <c r="W36" i="6" s="1"/>
  <c r="T36" i="6"/>
  <c r="S36" i="6"/>
  <c r="X36" i="6" s="1"/>
  <c r="M36" i="6"/>
  <c r="L36" i="6"/>
  <c r="K36" i="6"/>
  <c r="J36" i="6"/>
  <c r="I36" i="6"/>
  <c r="U35" i="6"/>
  <c r="W35" i="6" s="1"/>
  <c r="T35" i="6"/>
  <c r="S35" i="6"/>
  <c r="X35" i="6" s="1"/>
  <c r="M35" i="6"/>
  <c r="L35" i="6"/>
  <c r="K35" i="6"/>
  <c r="J35" i="6"/>
  <c r="I35" i="6"/>
  <c r="U34" i="6"/>
  <c r="W34" i="6" s="1"/>
  <c r="T34" i="6"/>
  <c r="S34" i="6"/>
  <c r="X34" i="6" s="1"/>
  <c r="M34" i="6"/>
  <c r="L34" i="6"/>
  <c r="K34" i="6"/>
  <c r="J34" i="6"/>
  <c r="I34" i="6"/>
  <c r="U33" i="6"/>
  <c r="W33" i="6" s="1"/>
  <c r="T33" i="6"/>
  <c r="S33" i="6"/>
  <c r="X33" i="6" s="1"/>
  <c r="M33" i="6"/>
  <c r="L33" i="6"/>
  <c r="K33" i="6"/>
  <c r="J33" i="6"/>
  <c r="I33" i="6"/>
  <c r="U32" i="6"/>
  <c r="W32" i="6" s="1"/>
  <c r="T32" i="6"/>
  <c r="S32" i="6"/>
  <c r="X32" i="6" s="1"/>
  <c r="M32" i="6"/>
  <c r="L32" i="6"/>
  <c r="K32" i="6"/>
  <c r="J32" i="6"/>
  <c r="I32" i="6"/>
  <c r="U31" i="6"/>
  <c r="W31" i="6" s="1"/>
  <c r="T31" i="6"/>
  <c r="S31" i="6"/>
  <c r="X31" i="6" s="1"/>
  <c r="M31" i="6"/>
  <c r="L31" i="6"/>
  <c r="K31" i="6"/>
  <c r="J31" i="6"/>
  <c r="I31" i="6"/>
  <c r="U30" i="6"/>
  <c r="W30" i="6" s="1"/>
  <c r="T30" i="6"/>
  <c r="S30" i="6"/>
  <c r="X30" i="6" s="1"/>
  <c r="M30" i="6"/>
  <c r="L30" i="6"/>
  <c r="K30" i="6"/>
  <c r="J30" i="6"/>
  <c r="I30" i="6"/>
  <c r="U29" i="6"/>
  <c r="W29" i="6" s="1"/>
  <c r="T29" i="6"/>
  <c r="S29" i="6"/>
  <c r="X29" i="6" s="1"/>
  <c r="M29" i="6"/>
  <c r="L29" i="6"/>
  <c r="K29" i="6"/>
  <c r="J29" i="6"/>
  <c r="I29" i="6"/>
  <c r="U28" i="6"/>
  <c r="W28" i="6" s="1"/>
  <c r="T28" i="6"/>
  <c r="S28" i="6"/>
  <c r="X28" i="6" s="1"/>
  <c r="M28" i="6"/>
  <c r="L28" i="6"/>
  <c r="K28" i="6"/>
  <c r="J28" i="6"/>
  <c r="I28" i="6"/>
  <c r="U27" i="6"/>
  <c r="W27" i="6" s="1"/>
  <c r="T27" i="6"/>
  <c r="S27" i="6"/>
  <c r="X27" i="6" s="1"/>
  <c r="M27" i="6"/>
  <c r="L27" i="6"/>
  <c r="K27" i="6"/>
  <c r="J27" i="6"/>
  <c r="I27" i="6"/>
  <c r="U26" i="6"/>
  <c r="W26" i="6" s="1"/>
  <c r="T26" i="6"/>
  <c r="S26" i="6"/>
  <c r="X26" i="6" s="1"/>
  <c r="M26" i="6"/>
  <c r="L26" i="6"/>
  <c r="K26" i="6"/>
  <c r="J26" i="6"/>
  <c r="I26" i="6"/>
  <c r="U25" i="6"/>
  <c r="W25" i="6" s="1"/>
  <c r="T25" i="6"/>
  <c r="S25" i="6"/>
  <c r="X25" i="6" s="1"/>
  <c r="M25" i="6"/>
  <c r="L25" i="6"/>
  <c r="K25" i="6"/>
  <c r="J25" i="6"/>
  <c r="I25" i="6"/>
  <c r="U24" i="6"/>
  <c r="W24" i="6" s="1"/>
  <c r="T24" i="6"/>
  <c r="S24" i="6"/>
  <c r="X24" i="6" s="1"/>
  <c r="M24" i="6"/>
  <c r="L24" i="6"/>
  <c r="K24" i="6"/>
  <c r="J24" i="6"/>
  <c r="I24" i="6"/>
  <c r="U23" i="6"/>
  <c r="W23" i="6" s="1"/>
  <c r="T23" i="6"/>
  <c r="S23" i="6"/>
  <c r="X23" i="6" s="1"/>
  <c r="M23" i="6"/>
  <c r="L23" i="6"/>
  <c r="K23" i="6"/>
  <c r="J23" i="6"/>
  <c r="I23" i="6"/>
  <c r="U22" i="6"/>
  <c r="W22" i="6" s="1"/>
  <c r="T22" i="6"/>
  <c r="S22" i="6"/>
  <c r="X22" i="6" s="1"/>
  <c r="M22" i="6"/>
  <c r="L22" i="6"/>
  <c r="K22" i="6"/>
  <c r="J22" i="6"/>
  <c r="I22" i="6"/>
  <c r="U21" i="6"/>
  <c r="W21" i="6" s="1"/>
  <c r="T21" i="6"/>
  <c r="S21" i="6"/>
  <c r="X21" i="6" s="1"/>
  <c r="M21" i="6"/>
  <c r="L21" i="6"/>
  <c r="K21" i="6"/>
  <c r="J21" i="6"/>
  <c r="I21" i="6"/>
  <c r="U20" i="6"/>
  <c r="W20" i="6" s="1"/>
  <c r="T20" i="6"/>
  <c r="S20" i="6"/>
  <c r="X20" i="6" s="1"/>
  <c r="M20" i="6"/>
  <c r="L20" i="6"/>
  <c r="K20" i="6"/>
  <c r="J20" i="6"/>
  <c r="I20" i="6"/>
  <c r="U19" i="6"/>
  <c r="W19" i="6" s="1"/>
  <c r="T19" i="6"/>
  <c r="S19" i="6"/>
  <c r="X19" i="6" s="1"/>
  <c r="M19" i="6"/>
  <c r="L19" i="6"/>
  <c r="K19" i="6"/>
  <c r="J19" i="6"/>
  <c r="I19" i="6"/>
  <c r="U18" i="6"/>
  <c r="W18" i="6" s="1"/>
  <c r="T18" i="6"/>
  <c r="S18" i="6"/>
  <c r="X18" i="6" s="1"/>
  <c r="M18" i="6"/>
  <c r="L18" i="6"/>
  <c r="K18" i="6"/>
  <c r="J18" i="6"/>
  <c r="I18" i="6"/>
  <c r="U17" i="6"/>
  <c r="W17" i="6" s="1"/>
  <c r="T17" i="6"/>
  <c r="S17" i="6"/>
  <c r="X17" i="6" s="1"/>
  <c r="M17" i="6"/>
  <c r="L17" i="6"/>
  <c r="K17" i="6"/>
  <c r="J17" i="6"/>
  <c r="I17" i="6"/>
  <c r="U16" i="6"/>
  <c r="W16" i="6" s="1"/>
  <c r="T16" i="6"/>
  <c r="S16" i="6"/>
  <c r="X16" i="6" s="1"/>
  <c r="M16" i="6"/>
  <c r="L16" i="6"/>
  <c r="K16" i="6"/>
  <c r="J16" i="6"/>
  <c r="I16" i="6"/>
  <c r="U15" i="6"/>
  <c r="W15" i="6" s="1"/>
  <c r="T15" i="6"/>
  <c r="S15" i="6"/>
  <c r="X15" i="6" s="1"/>
  <c r="M15" i="6"/>
  <c r="L15" i="6"/>
  <c r="K15" i="6"/>
  <c r="J15" i="6"/>
  <c r="I15" i="6"/>
  <c r="U14" i="6"/>
  <c r="W14" i="6" s="1"/>
  <c r="T14" i="6"/>
  <c r="S14" i="6"/>
  <c r="X14" i="6" s="1"/>
  <c r="M14" i="6"/>
  <c r="L14" i="6"/>
  <c r="K14" i="6"/>
  <c r="J14" i="6"/>
  <c r="I14" i="6"/>
  <c r="U13" i="6"/>
  <c r="W13" i="6" s="1"/>
  <c r="T13" i="6"/>
  <c r="S13" i="6"/>
  <c r="X13" i="6" s="1"/>
  <c r="M13" i="6"/>
  <c r="L13" i="6"/>
  <c r="K13" i="6"/>
  <c r="J13" i="6"/>
  <c r="I13" i="6"/>
  <c r="U12" i="6"/>
  <c r="W12" i="6" s="1"/>
  <c r="T12" i="6"/>
  <c r="S12" i="6"/>
  <c r="X12" i="6" s="1"/>
  <c r="M12" i="6"/>
  <c r="L12" i="6"/>
  <c r="K12" i="6"/>
  <c r="J12" i="6"/>
  <c r="I12" i="6"/>
  <c r="U11" i="6"/>
  <c r="W11" i="6" s="1"/>
  <c r="T11" i="6"/>
  <c r="S11" i="6"/>
  <c r="X11" i="6" s="1"/>
  <c r="M11" i="6"/>
  <c r="L11" i="6"/>
  <c r="K11" i="6"/>
  <c r="J11" i="6"/>
  <c r="I11" i="6"/>
  <c r="U10" i="6"/>
  <c r="W10" i="6" s="1"/>
  <c r="T10" i="6"/>
  <c r="S10" i="6"/>
  <c r="X10" i="6" s="1"/>
  <c r="M10" i="6"/>
  <c r="L10" i="6"/>
  <c r="K10" i="6"/>
  <c r="J10" i="6"/>
  <c r="I10" i="6"/>
  <c r="U9" i="6"/>
  <c r="W9" i="6" s="1"/>
  <c r="T9" i="6"/>
  <c r="S9" i="6"/>
  <c r="X9" i="6" s="1"/>
  <c r="M9" i="6"/>
  <c r="L9" i="6"/>
  <c r="K9" i="6"/>
  <c r="J9" i="6"/>
  <c r="I9" i="6"/>
  <c r="U8" i="6"/>
  <c r="W8" i="6" s="1"/>
  <c r="T8" i="6"/>
  <c r="S8" i="6"/>
  <c r="X8" i="6" s="1"/>
  <c r="M8" i="6"/>
  <c r="L8" i="6"/>
  <c r="K8" i="6"/>
  <c r="J8" i="6"/>
  <c r="I8" i="6"/>
  <c r="U7" i="6"/>
  <c r="W7" i="6" s="1"/>
  <c r="T7" i="6"/>
  <c r="S7" i="6"/>
  <c r="X7" i="6" s="1"/>
  <c r="M7" i="6"/>
  <c r="L7" i="6"/>
  <c r="K7" i="6"/>
  <c r="J7" i="6"/>
  <c r="I7" i="6"/>
  <c r="U6" i="6"/>
  <c r="W6" i="6" s="1"/>
  <c r="T6" i="6"/>
  <c r="S6" i="6"/>
  <c r="X6" i="6" s="1"/>
  <c r="M6" i="6"/>
  <c r="L6" i="6"/>
  <c r="K6" i="6"/>
  <c r="J6" i="6"/>
  <c r="I6" i="6"/>
  <c r="U5" i="6"/>
  <c r="W5" i="6" s="1"/>
  <c r="T5" i="6"/>
  <c r="S5" i="6"/>
  <c r="X5" i="6" s="1"/>
  <c r="M5" i="6"/>
  <c r="L5" i="6"/>
  <c r="K5" i="6"/>
  <c r="J5" i="6"/>
  <c r="I5" i="6"/>
  <c r="U4" i="6"/>
  <c r="W4" i="6" s="1"/>
  <c r="T4" i="6"/>
  <c r="S4" i="6"/>
  <c r="X4" i="6" s="1"/>
  <c r="M4" i="6"/>
  <c r="L4" i="6"/>
  <c r="K4" i="6"/>
  <c r="J4" i="6"/>
  <c r="I4" i="6"/>
  <c r="U3" i="6"/>
  <c r="W3" i="6" s="1"/>
  <c r="T3" i="6"/>
  <c r="S3" i="6"/>
  <c r="X3" i="6" s="1"/>
  <c r="M3" i="6"/>
  <c r="L3" i="6"/>
  <c r="K3" i="6"/>
  <c r="J3" i="6"/>
  <c r="I3" i="6"/>
  <c r="T2" i="6"/>
  <c r="S2" i="6"/>
  <c r="X2" i="6" s="1"/>
  <c r="M2" i="6"/>
  <c r="L2" i="6"/>
  <c r="K2" i="6"/>
  <c r="J2" i="6"/>
  <c r="I2" i="6"/>
  <c r="W109" i="5" l="1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2" i="5"/>
  <c r="T109" i="5"/>
  <c r="S109" i="5"/>
  <c r="T108" i="5"/>
  <c r="S108" i="5"/>
  <c r="X108" i="5" s="1"/>
  <c r="T107" i="5"/>
  <c r="S107" i="5"/>
  <c r="T106" i="5"/>
  <c r="S106" i="5"/>
  <c r="T105" i="5"/>
  <c r="S105" i="5"/>
  <c r="T104" i="5"/>
  <c r="S104" i="5"/>
  <c r="X104" i="5" s="1"/>
  <c r="T103" i="5"/>
  <c r="S103" i="5"/>
  <c r="T102" i="5"/>
  <c r="S102" i="5"/>
  <c r="T101" i="5"/>
  <c r="S101" i="5"/>
  <c r="T100" i="5"/>
  <c r="S100" i="5"/>
  <c r="X100" i="5" s="1"/>
  <c r="T99" i="5"/>
  <c r="S99" i="5"/>
  <c r="T98" i="5"/>
  <c r="S98" i="5"/>
  <c r="T97" i="5"/>
  <c r="S97" i="5"/>
  <c r="T96" i="5"/>
  <c r="S96" i="5"/>
  <c r="X96" i="5" s="1"/>
  <c r="T95" i="5"/>
  <c r="S95" i="5"/>
  <c r="T94" i="5"/>
  <c r="S94" i="5"/>
  <c r="T93" i="5"/>
  <c r="S93" i="5"/>
  <c r="T92" i="5"/>
  <c r="S92" i="5"/>
  <c r="X92" i="5" s="1"/>
  <c r="T91" i="5"/>
  <c r="S91" i="5"/>
  <c r="T90" i="5"/>
  <c r="S90" i="5"/>
  <c r="T89" i="5"/>
  <c r="S89" i="5"/>
  <c r="T88" i="5"/>
  <c r="S88" i="5"/>
  <c r="X88" i="5" s="1"/>
  <c r="T87" i="5"/>
  <c r="S87" i="5"/>
  <c r="T86" i="5"/>
  <c r="S86" i="5"/>
  <c r="T85" i="5"/>
  <c r="S85" i="5"/>
  <c r="T84" i="5"/>
  <c r="S84" i="5"/>
  <c r="X84" i="5" s="1"/>
  <c r="T83" i="5"/>
  <c r="S83" i="5"/>
  <c r="T82" i="5"/>
  <c r="S82" i="5"/>
  <c r="T81" i="5"/>
  <c r="S81" i="5"/>
  <c r="T80" i="5"/>
  <c r="S80" i="5"/>
  <c r="X80" i="5" s="1"/>
  <c r="T79" i="5"/>
  <c r="S79" i="5"/>
  <c r="T78" i="5"/>
  <c r="S78" i="5"/>
  <c r="T77" i="5"/>
  <c r="S77" i="5"/>
  <c r="T76" i="5"/>
  <c r="S76" i="5"/>
  <c r="X76" i="5" s="1"/>
  <c r="T75" i="5"/>
  <c r="S75" i="5"/>
  <c r="T74" i="5"/>
  <c r="S74" i="5"/>
  <c r="T73" i="5"/>
  <c r="S73" i="5"/>
  <c r="T72" i="5"/>
  <c r="S72" i="5"/>
  <c r="X72" i="5" s="1"/>
  <c r="T71" i="5"/>
  <c r="S71" i="5"/>
  <c r="T70" i="5"/>
  <c r="S70" i="5"/>
  <c r="T69" i="5"/>
  <c r="S69" i="5"/>
  <c r="T68" i="5"/>
  <c r="S68" i="5"/>
  <c r="X68" i="5" s="1"/>
  <c r="T67" i="5"/>
  <c r="S67" i="5"/>
  <c r="T66" i="5"/>
  <c r="T65" i="5"/>
  <c r="S65" i="5"/>
  <c r="T64" i="5"/>
  <c r="S64" i="5"/>
  <c r="T63" i="5"/>
  <c r="S63" i="5"/>
  <c r="T62" i="5"/>
  <c r="S62" i="5"/>
  <c r="X62" i="5" s="1"/>
  <c r="T61" i="5"/>
  <c r="S61" i="5"/>
  <c r="T60" i="5"/>
  <c r="S60" i="5"/>
  <c r="T59" i="5"/>
  <c r="S59" i="5"/>
  <c r="T58" i="5"/>
  <c r="S58" i="5"/>
  <c r="X58" i="5" s="1"/>
  <c r="T57" i="5"/>
  <c r="S57" i="5"/>
  <c r="T56" i="5"/>
  <c r="S56" i="5"/>
  <c r="T55" i="5"/>
  <c r="S55" i="5"/>
  <c r="T54" i="5"/>
  <c r="S54" i="5"/>
  <c r="X54" i="5" s="1"/>
  <c r="T53" i="5"/>
  <c r="S53" i="5"/>
  <c r="T52" i="5"/>
  <c r="S52" i="5"/>
  <c r="T51" i="5"/>
  <c r="S51" i="5"/>
  <c r="T50" i="5"/>
  <c r="S50" i="5"/>
  <c r="X50" i="5" s="1"/>
  <c r="T49" i="5"/>
  <c r="S49" i="5"/>
  <c r="T48" i="5"/>
  <c r="S48" i="5"/>
  <c r="T47" i="5"/>
  <c r="S47" i="5"/>
  <c r="T46" i="5"/>
  <c r="S46" i="5"/>
  <c r="X46" i="5" s="1"/>
  <c r="T45" i="5"/>
  <c r="S45" i="5"/>
  <c r="T44" i="5"/>
  <c r="S44" i="5"/>
  <c r="T43" i="5"/>
  <c r="S43" i="5"/>
  <c r="T42" i="5"/>
  <c r="S42" i="5"/>
  <c r="X42" i="5" s="1"/>
  <c r="T41" i="5"/>
  <c r="S41" i="5"/>
  <c r="T40" i="5"/>
  <c r="S40" i="5"/>
  <c r="T39" i="5"/>
  <c r="S39" i="5"/>
  <c r="T38" i="5"/>
  <c r="S38" i="5"/>
  <c r="X38" i="5" s="1"/>
  <c r="T37" i="5"/>
  <c r="S37" i="5"/>
  <c r="X37" i="5" s="1"/>
  <c r="T36" i="5"/>
  <c r="S36" i="5"/>
  <c r="T35" i="5"/>
  <c r="S35" i="5"/>
  <c r="T34" i="5"/>
  <c r="S34" i="5"/>
  <c r="X34" i="5" s="1"/>
  <c r="T33" i="5"/>
  <c r="S33" i="5"/>
  <c r="X33" i="5" s="1"/>
  <c r="T32" i="5"/>
  <c r="S32" i="5"/>
  <c r="T31" i="5"/>
  <c r="S31" i="5"/>
  <c r="T30" i="5"/>
  <c r="S30" i="5"/>
  <c r="X30" i="5" s="1"/>
  <c r="T29" i="5"/>
  <c r="S29" i="5"/>
  <c r="X29" i="5" s="1"/>
  <c r="T28" i="5"/>
  <c r="S28" i="5"/>
  <c r="T27" i="5"/>
  <c r="S27" i="5"/>
  <c r="T26" i="5"/>
  <c r="S26" i="5"/>
  <c r="X26" i="5" s="1"/>
  <c r="T25" i="5"/>
  <c r="S25" i="5"/>
  <c r="X25" i="5" s="1"/>
  <c r="T24" i="5"/>
  <c r="S24" i="5"/>
  <c r="T23" i="5"/>
  <c r="S23" i="5"/>
  <c r="T22" i="5"/>
  <c r="S22" i="5"/>
  <c r="X22" i="5" s="1"/>
  <c r="T21" i="5"/>
  <c r="S21" i="5"/>
  <c r="X21" i="5" s="1"/>
  <c r="T20" i="5"/>
  <c r="S20" i="5"/>
  <c r="T19" i="5"/>
  <c r="S19" i="5"/>
  <c r="T18" i="5"/>
  <c r="S18" i="5"/>
  <c r="X18" i="5" s="1"/>
  <c r="T17" i="5"/>
  <c r="S17" i="5"/>
  <c r="X17" i="5" s="1"/>
  <c r="T16" i="5"/>
  <c r="S16" i="5"/>
  <c r="T15" i="5"/>
  <c r="S15" i="5"/>
  <c r="T14" i="5"/>
  <c r="S14" i="5"/>
  <c r="X14" i="5" s="1"/>
  <c r="T13" i="5"/>
  <c r="S13" i="5"/>
  <c r="X13" i="5" s="1"/>
  <c r="T12" i="5"/>
  <c r="S12" i="5"/>
  <c r="T11" i="5"/>
  <c r="S11" i="5"/>
  <c r="T10" i="5"/>
  <c r="S10" i="5"/>
  <c r="X10" i="5" s="1"/>
  <c r="T9" i="5"/>
  <c r="S9" i="5"/>
  <c r="X9" i="5" s="1"/>
  <c r="T8" i="5"/>
  <c r="S8" i="5"/>
  <c r="T7" i="5"/>
  <c r="S7" i="5"/>
  <c r="T6" i="5"/>
  <c r="S6" i="5"/>
  <c r="X6" i="5" s="1"/>
  <c r="T5" i="5"/>
  <c r="S5" i="5"/>
  <c r="X5" i="5" s="1"/>
  <c r="T4" i="5"/>
  <c r="S4" i="5"/>
  <c r="T3" i="5"/>
  <c r="S3" i="5"/>
  <c r="T2" i="5"/>
  <c r="S2" i="5"/>
  <c r="X2" i="5" s="1"/>
  <c r="X44" i="5" l="1"/>
  <c r="X52" i="5"/>
  <c r="X70" i="5"/>
  <c r="X78" i="5"/>
  <c r="X86" i="5"/>
  <c r="X94" i="5"/>
  <c r="X102" i="5"/>
  <c r="X106" i="5"/>
  <c r="X36" i="5"/>
  <c r="X32" i="5"/>
  <c r="X28" i="5"/>
  <c r="X24" i="5"/>
  <c r="X20" i="5"/>
  <c r="X16" i="5"/>
  <c r="X12" i="5"/>
  <c r="X8" i="5"/>
  <c r="X4" i="5"/>
  <c r="X40" i="5"/>
  <c r="X48" i="5"/>
  <c r="X56" i="5"/>
  <c r="X60" i="5"/>
  <c r="X64" i="5"/>
  <c r="X74" i="5"/>
  <c r="X82" i="5"/>
  <c r="X90" i="5"/>
  <c r="X98" i="5"/>
  <c r="X35" i="5"/>
  <c r="X31" i="5"/>
  <c r="X27" i="5"/>
  <c r="X23" i="5"/>
  <c r="X19" i="5"/>
  <c r="X15" i="5"/>
  <c r="X11" i="5"/>
  <c r="X7" i="5"/>
  <c r="X3" i="5"/>
  <c r="X39" i="5"/>
  <c r="X41" i="5"/>
  <c r="X43" i="5"/>
  <c r="X45" i="5"/>
  <c r="X47" i="5"/>
  <c r="X49" i="5"/>
  <c r="X51" i="5"/>
  <c r="X53" i="5"/>
  <c r="X55" i="5"/>
  <c r="X57" i="5"/>
  <c r="X59" i="5"/>
  <c r="X61" i="5"/>
  <c r="X63" i="5"/>
  <c r="X65" i="5"/>
  <c r="X67" i="5"/>
  <c r="X69" i="5"/>
  <c r="X71" i="5"/>
  <c r="X73" i="5"/>
  <c r="X75" i="5"/>
  <c r="X77" i="5"/>
  <c r="X79" i="5"/>
  <c r="X81" i="5"/>
  <c r="X83" i="5"/>
  <c r="X85" i="5"/>
  <c r="X87" i="5"/>
  <c r="X89" i="5"/>
  <c r="X91" i="5"/>
  <c r="X93" i="5"/>
  <c r="X95" i="5"/>
  <c r="X97" i="5"/>
  <c r="X99" i="5"/>
  <c r="X101" i="5"/>
  <c r="X103" i="5"/>
  <c r="X105" i="5"/>
  <c r="X107" i="5"/>
  <c r="X109" i="5"/>
  <c r="S66" i="5"/>
  <c r="X66" i="5" l="1"/>
  <c r="U109" i="4" l="1"/>
  <c r="W109" i="4" s="1"/>
  <c r="P109" i="4"/>
  <c r="S109" i="4" s="1"/>
  <c r="X109" i="4" s="1"/>
  <c r="M109" i="4"/>
  <c r="L109" i="4"/>
  <c r="K109" i="4"/>
  <c r="J109" i="4"/>
  <c r="I109" i="4"/>
  <c r="U108" i="4"/>
  <c r="W108" i="4" s="1"/>
  <c r="S108" i="4"/>
  <c r="X108" i="4" s="1"/>
  <c r="M108" i="4"/>
  <c r="L108" i="4"/>
  <c r="K108" i="4"/>
  <c r="J108" i="4"/>
  <c r="I108" i="4"/>
  <c r="U107" i="4"/>
  <c r="W107" i="4" s="1"/>
  <c r="S107" i="4"/>
  <c r="X107" i="4" s="1"/>
  <c r="M107" i="4"/>
  <c r="L107" i="4"/>
  <c r="K107" i="4"/>
  <c r="J107" i="4"/>
  <c r="I107" i="4"/>
  <c r="U106" i="4"/>
  <c r="W106" i="4" s="1"/>
  <c r="S106" i="4"/>
  <c r="X106" i="4" s="1"/>
  <c r="M106" i="4"/>
  <c r="L106" i="4"/>
  <c r="K106" i="4"/>
  <c r="J106" i="4"/>
  <c r="I106" i="4"/>
  <c r="U105" i="4"/>
  <c r="W105" i="4" s="1"/>
  <c r="S105" i="4"/>
  <c r="X105" i="4" s="1"/>
  <c r="M105" i="4"/>
  <c r="L105" i="4"/>
  <c r="K105" i="4"/>
  <c r="J105" i="4"/>
  <c r="I105" i="4"/>
  <c r="U104" i="4"/>
  <c r="W104" i="4" s="1"/>
  <c r="S104" i="4"/>
  <c r="X104" i="4" s="1"/>
  <c r="M104" i="4"/>
  <c r="L104" i="4"/>
  <c r="K104" i="4"/>
  <c r="J104" i="4"/>
  <c r="I104" i="4"/>
  <c r="U103" i="4"/>
  <c r="W103" i="4" s="1"/>
  <c r="S103" i="4"/>
  <c r="X103" i="4" s="1"/>
  <c r="M103" i="4"/>
  <c r="L103" i="4"/>
  <c r="K103" i="4"/>
  <c r="J103" i="4"/>
  <c r="I103" i="4"/>
  <c r="U102" i="4"/>
  <c r="W102" i="4" s="1"/>
  <c r="S102" i="4"/>
  <c r="X102" i="4" s="1"/>
  <c r="M102" i="4"/>
  <c r="L102" i="4"/>
  <c r="K102" i="4"/>
  <c r="J102" i="4"/>
  <c r="I102" i="4"/>
  <c r="U101" i="4"/>
  <c r="W101" i="4" s="1"/>
  <c r="S101" i="4"/>
  <c r="X101" i="4" s="1"/>
  <c r="M101" i="4"/>
  <c r="L101" i="4"/>
  <c r="K101" i="4"/>
  <c r="J101" i="4"/>
  <c r="I101" i="4"/>
  <c r="U100" i="4"/>
  <c r="W100" i="4" s="1"/>
  <c r="S100" i="4"/>
  <c r="X100" i="4" s="1"/>
  <c r="M100" i="4"/>
  <c r="L100" i="4"/>
  <c r="K100" i="4"/>
  <c r="J100" i="4"/>
  <c r="I100" i="4"/>
  <c r="U99" i="4"/>
  <c r="W99" i="4" s="1"/>
  <c r="P99" i="4"/>
  <c r="S99" i="4" s="1"/>
  <c r="X99" i="4" s="1"/>
  <c r="M99" i="4"/>
  <c r="L99" i="4"/>
  <c r="K99" i="4"/>
  <c r="J99" i="4"/>
  <c r="I99" i="4"/>
  <c r="U98" i="4"/>
  <c r="W98" i="4" s="1"/>
  <c r="S98" i="4"/>
  <c r="X98" i="4" s="1"/>
  <c r="M98" i="4"/>
  <c r="L98" i="4"/>
  <c r="K98" i="4"/>
  <c r="J98" i="4"/>
  <c r="I98" i="4"/>
  <c r="U97" i="4"/>
  <c r="W97" i="4" s="1"/>
  <c r="S97" i="4"/>
  <c r="X97" i="4" s="1"/>
  <c r="M97" i="4"/>
  <c r="L97" i="4"/>
  <c r="K97" i="4"/>
  <c r="J97" i="4"/>
  <c r="I97" i="4"/>
  <c r="U96" i="4"/>
  <c r="W96" i="4" s="1"/>
  <c r="S96" i="4"/>
  <c r="X96" i="4" s="1"/>
  <c r="M96" i="4"/>
  <c r="L96" i="4"/>
  <c r="K96" i="4"/>
  <c r="J96" i="4"/>
  <c r="I96" i="4"/>
  <c r="U95" i="4"/>
  <c r="W95" i="4" s="1"/>
  <c r="S95" i="4"/>
  <c r="X95" i="4" s="1"/>
  <c r="M95" i="4"/>
  <c r="L95" i="4"/>
  <c r="K95" i="4"/>
  <c r="J95" i="4"/>
  <c r="I95" i="4"/>
  <c r="U94" i="4"/>
  <c r="W94" i="4" s="1"/>
  <c r="S94" i="4"/>
  <c r="X94" i="4" s="1"/>
  <c r="M94" i="4"/>
  <c r="L94" i="4"/>
  <c r="K94" i="4"/>
  <c r="J94" i="4"/>
  <c r="I94" i="4"/>
  <c r="U93" i="4"/>
  <c r="W93" i="4" s="1"/>
  <c r="P93" i="4"/>
  <c r="S93" i="4" s="1"/>
  <c r="X93" i="4" s="1"/>
  <c r="M93" i="4"/>
  <c r="L93" i="4"/>
  <c r="K93" i="4"/>
  <c r="J93" i="4"/>
  <c r="I93" i="4"/>
  <c r="U92" i="4"/>
  <c r="W92" i="4" s="1"/>
  <c r="S92" i="4"/>
  <c r="X92" i="4" s="1"/>
  <c r="M92" i="4"/>
  <c r="L92" i="4"/>
  <c r="K92" i="4"/>
  <c r="J92" i="4"/>
  <c r="I92" i="4"/>
  <c r="U91" i="4"/>
  <c r="W91" i="4" s="1"/>
  <c r="S91" i="4"/>
  <c r="X91" i="4" s="1"/>
  <c r="M91" i="4"/>
  <c r="L91" i="4"/>
  <c r="K91" i="4"/>
  <c r="J91" i="4"/>
  <c r="I91" i="4"/>
  <c r="U90" i="4"/>
  <c r="W90" i="4" s="1"/>
  <c r="S90" i="4"/>
  <c r="X90" i="4" s="1"/>
  <c r="M90" i="4"/>
  <c r="L90" i="4"/>
  <c r="K90" i="4"/>
  <c r="J90" i="4"/>
  <c r="I90" i="4"/>
  <c r="U89" i="4"/>
  <c r="W89" i="4" s="1"/>
  <c r="S89" i="4"/>
  <c r="X89" i="4" s="1"/>
  <c r="M89" i="4"/>
  <c r="L89" i="4"/>
  <c r="K89" i="4"/>
  <c r="J89" i="4"/>
  <c r="I89" i="4"/>
  <c r="U88" i="4"/>
  <c r="W88" i="4" s="1"/>
  <c r="P88" i="4"/>
  <c r="S88" i="4" s="1"/>
  <c r="X88" i="4" s="1"/>
  <c r="M88" i="4"/>
  <c r="L88" i="4"/>
  <c r="K88" i="4"/>
  <c r="J88" i="4"/>
  <c r="I88" i="4"/>
  <c r="U87" i="4"/>
  <c r="W87" i="4" s="1"/>
  <c r="S87" i="4"/>
  <c r="X87" i="4" s="1"/>
  <c r="M87" i="4"/>
  <c r="L87" i="4"/>
  <c r="K87" i="4"/>
  <c r="J87" i="4"/>
  <c r="I87" i="4"/>
  <c r="U86" i="4"/>
  <c r="W86" i="4" s="1"/>
  <c r="S86" i="4"/>
  <c r="X86" i="4" s="1"/>
  <c r="M86" i="4"/>
  <c r="L86" i="4"/>
  <c r="K86" i="4"/>
  <c r="J86" i="4"/>
  <c r="I86" i="4"/>
  <c r="U85" i="4"/>
  <c r="W85" i="4" s="1"/>
  <c r="S85" i="4"/>
  <c r="X85" i="4" s="1"/>
  <c r="M85" i="4"/>
  <c r="L85" i="4"/>
  <c r="K85" i="4"/>
  <c r="J85" i="4"/>
  <c r="I85" i="4"/>
  <c r="U84" i="4"/>
  <c r="W84" i="4" s="1"/>
  <c r="S84" i="4"/>
  <c r="X84" i="4" s="1"/>
  <c r="M84" i="4"/>
  <c r="L84" i="4"/>
  <c r="K84" i="4"/>
  <c r="J84" i="4"/>
  <c r="I84" i="4"/>
  <c r="U83" i="4"/>
  <c r="W83" i="4" s="1"/>
  <c r="S83" i="4"/>
  <c r="X83" i="4" s="1"/>
  <c r="M83" i="4"/>
  <c r="L83" i="4"/>
  <c r="K83" i="4"/>
  <c r="J83" i="4"/>
  <c r="I83" i="4"/>
  <c r="U82" i="4"/>
  <c r="W82" i="4" s="1"/>
  <c r="P82" i="4"/>
  <c r="S82" i="4" s="1"/>
  <c r="X82" i="4" s="1"/>
  <c r="M82" i="4"/>
  <c r="L82" i="4"/>
  <c r="K82" i="4"/>
  <c r="J82" i="4"/>
  <c r="I82" i="4"/>
  <c r="U81" i="4"/>
  <c r="W81" i="4" s="1"/>
  <c r="S81" i="4"/>
  <c r="X81" i="4" s="1"/>
  <c r="M81" i="4"/>
  <c r="L81" i="4"/>
  <c r="K81" i="4"/>
  <c r="J81" i="4"/>
  <c r="I81" i="4"/>
  <c r="U80" i="4"/>
  <c r="W80" i="4" s="1"/>
  <c r="S80" i="4"/>
  <c r="X80" i="4" s="1"/>
  <c r="M80" i="4"/>
  <c r="L80" i="4"/>
  <c r="K80" i="4"/>
  <c r="J80" i="4"/>
  <c r="I80" i="4"/>
  <c r="U79" i="4"/>
  <c r="W79" i="4" s="1"/>
  <c r="S79" i="4"/>
  <c r="X79" i="4" s="1"/>
  <c r="M79" i="4"/>
  <c r="L79" i="4"/>
  <c r="K79" i="4"/>
  <c r="J79" i="4"/>
  <c r="I79" i="4"/>
  <c r="U78" i="4"/>
  <c r="W78" i="4" s="1"/>
  <c r="S78" i="4"/>
  <c r="X78" i="4" s="1"/>
  <c r="M78" i="4"/>
  <c r="L78" i="4"/>
  <c r="K78" i="4"/>
  <c r="J78" i="4"/>
  <c r="I78" i="4"/>
  <c r="U77" i="4"/>
  <c r="W77" i="4" s="1"/>
  <c r="S77" i="4"/>
  <c r="X77" i="4" s="1"/>
  <c r="M77" i="4"/>
  <c r="L77" i="4"/>
  <c r="K77" i="4"/>
  <c r="J77" i="4"/>
  <c r="I77" i="4"/>
  <c r="U76" i="4"/>
  <c r="W76" i="4" s="1"/>
  <c r="S76" i="4"/>
  <c r="X76" i="4" s="1"/>
  <c r="M76" i="4"/>
  <c r="L76" i="4"/>
  <c r="K76" i="4"/>
  <c r="J76" i="4"/>
  <c r="I76" i="4"/>
  <c r="U75" i="4"/>
  <c r="W75" i="4" s="1"/>
  <c r="S75" i="4"/>
  <c r="X75" i="4" s="1"/>
  <c r="M75" i="4"/>
  <c r="L75" i="4"/>
  <c r="K75" i="4"/>
  <c r="J75" i="4"/>
  <c r="I75" i="4"/>
  <c r="U74" i="4"/>
  <c r="W74" i="4" s="1"/>
  <c r="S74" i="4"/>
  <c r="X74" i="4" s="1"/>
  <c r="M74" i="4"/>
  <c r="L74" i="4"/>
  <c r="K74" i="4"/>
  <c r="J74" i="4"/>
  <c r="I74" i="4"/>
  <c r="U73" i="4"/>
  <c r="W73" i="4" s="1"/>
  <c r="S73" i="4"/>
  <c r="X73" i="4" s="1"/>
  <c r="M73" i="4"/>
  <c r="L73" i="4"/>
  <c r="K73" i="4"/>
  <c r="J73" i="4"/>
  <c r="I73" i="4"/>
  <c r="U72" i="4"/>
  <c r="W72" i="4" s="1"/>
  <c r="S72" i="4"/>
  <c r="X72" i="4" s="1"/>
  <c r="M72" i="4"/>
  <c r="L72" i="4"/>
  <c r="K72" i="4"/>
  <c r="J72" i="4"/>
  <c r="I72" i="4"/>
  <c r="U71" i="4"/>
  <c r="W71" i="4" s="1"/>
  <c r="P71" i="4"/>
  <c r="S71" i="4" s="1"/>
  <c r="X71" i="4" s="1"/>
  <c r="M71" i="4"/>
  <c r="L71" i="4"/>
  <c r="K71" i="4"/>
  <c r="J71" i="4"/>
  <c r="I71" i="4"/>
  <c r="U70" i="4"/>
  <c r="W70" i="4" s="1"/>
  <c r="S70" i="4"/>
  <c r="X70" i="4" s="1"/>
  <c r="M70" i="4"/>
  <c r="L70" i="4"/>
  <c r="K70" i="4"/>
  <c r="J70" i="4"/>
  <c r="I70" i="4"/>
  <c r="U69" i="4"/>
  <c r="W69" i="4" s="1"/>
  <c r="S69" i="4"/>
  <c r="X69" i="4" s="1"/>
  <c r="M69" i="4"/>
  <c r="L69" i="4"/>
  <c r="K69" i="4"/>
  <c r="J69" i="4"/>
  <c r="I69" i="4"/>
  <c r="U68" i="4"/>
  <c r="W68" i="4" s="1"/>
  <c r="S68" i="4"/>
  <c r="X68" i="4" s="1"/>
  <c r="M68" i="4"/>
  <c r="L68" i="4"/>
  <c r="K68" i="4"/>
  <c r="J68" i="4"/>
  <c r="I68" i="4"/>
  <c r="U67" i="4"/>
  <c r="W67" i="4" s="1"/>
  <c r="S67" i="4"/>
  <c r="X67" i="4" s="1"/>
  <c r="M67" i="4"/>
  <c r="L67" i="4"/>
  <c r="K67" i="4"/>
  <c r="J67" i="4"/>
  <c r="I67" i="4"/>
  <c r="U66" i="4"/>
  <c r="W66" i="4" s="1"/>
  <c r="S66" i="4"/>
  <c r="X66" i="4" s="1"/>
  <c r="M66" i="4"/>
  <c r="L66" i="4"/>
  <c r="K66" i="4"/>
  <c r="J66" i="4"/>
  <c r="I66" i="4"/>
  <c r="U65" i="4"/>
  <c r="W65" i="4" s="1"/>
  <c r="S65" i="4"/>
  <c r="X65" i="4" s="1"/>
  <c r="M65" i="4"/>
  <c r="L65" i="4"/>
  <c r="K65" i="4"/>
  <c r="J65" i="4"/>
  <c r="I65" i="4"/>
  <c r="U64" i="4"/>
  <c r="W64" i="4" s="1"/>
  <c r="S64" i="4"/>
  <c r="X64" i="4" s="1"/>
  <c r="M64" i="4"/>
  <c r="L64" i="4"/>
  <c r="K64" i="4"/>
  <c r="J64" i="4"/>
  <c r="I64" i="4"/>
  <c r="U63" i="4"/>
  <c r="W63" i="4" s="1"/>
  <c r="S63" i="4"/>
  <c r="X63" i="4" s="1"/>
  <c r="M63" i="4"/>
  <c r="L63" i="4"/>
  <c r="K63" i="4"/>
  <c r="J63" i="4"/>
  <c r="I63" i="4"/>
  <c r="U62" i="4"/>
  <c r="W62" i="4" s="1"/>
  <c r="S62" i="4"/>
  <c r="X62" i="4" s="1"/>
  <c r="M62" i="4"/>
  <c r="L62" i="4"/>
  <c r="K62" i="4"/>
  <c r="J62" i="4"/>
  <c r="I62" i="4"/>
  <c r="U61" i="4"/>
  <c r="W61" i="4" s="1"/>
  <c r="S61" i="4"/>
  <c r="X61" i="4" s="1"/>
  <c r="M61" i="4"/>
  <c r="L61" i="4"/>
  <c r="K61" i="4"/>
  <c r="J61" i="4"/>
  <c r="I61" i="4"/>
  <c r="U60" i="4"/>
  <c r="W60" i="4" s="1"/>
  <c r="S60" i="4"/>
  <c r="X60" i="4" s="1"/>
  <c r="M60" i="4"/>
  <c r="L60" i="4"/>
  <c r="K60" i="4"/>
  <c r="J60" i="4"/>
  <c r="I60" i="4"/>
  <c r="U59" i="4"/>
  <c r="W59" i="4" s="1"/>
  <c r="S59" i="4"/>
  <c r="X59" i="4" s="1"/>
  <c r="M59" i="4"/>
  <c r="L59" i="4"/>
  <c r="K59" i="4"/>
  <c r="J59" i="4"/>
  <c r="I59" i="4"/>
  <c r="U58" i="4"/>
  <c r="W58" i="4" s="1"/>
  <c r="S58" i="4"/>
  <c r="X58" i="4" s="1"/>
  <c r="M58" i="4"/>
  <c r="L58" i="4"/>
  <c r="K58" i="4"/>
  <c r="J58" i="4"/>
  <c r="I58" i="4"/>
  <c r="U57" i="4"/>
  <c r="W57" i="4" s="1"/>
  <c r="S57" i="4"/>
  <c r="X57" i="4" s="1"/>
  <c r="M57" i="4"/>
  <c r="L57" i="4"/>
  <c r="K57" i="4"/>
  <c r="J57" i="4"/>
  <c r="I57" i="4"/>
  <c r="U56" i="4"/>
  <c r="W56" i="4" s="1"/>
  <c r="S56" i="4"/>
  <c r="X56" i="4" s="1"/>
  <c r="M56" i="4"/>
  <c r="L56" i="4"/>
  <c r="K56" i="4"/>
  <c r="J56" i="4"/>
  <c r="I56" i="4"/>
  <c r="U55" i="4"/>
  <c r="W55" i="4" s="1"/>
  <c r="S55" i="4"/>
  <c r="X55" i="4" s="1"/>
  <c r="M55" i="4"/>
  <c r="L55" i="4"/>
  <c r="K55" i="4"/>
  <c r="J55" i="4"/>
  <c r="I55" i="4"/>
  <c r="U54" i="4"/>
  <c r="W54" i="4" s="1"/>
  <c r="S54" i="4"/>
  <c r="X54" i="4" s="1"/>
  <c r="M54" i="4"/>
  <c r="L54" i="4"/>
  <c r="K54" i="4"/>
  <c r="J54" i="4"/>
  <c r="I54" i="4"/>
  <c r="U53" i="4"/>
  <c r="W53" i="4" s="1"/>
  <c r="S53" i="4"/>
  <c r="X53" i="4" s="1"/>
  <c r="M53" i="4"/>
  <c r="L53" i="4"/>
  <c r="K53" i="4"/>
  <c r="J53" i="4"/>
  <c r="I53" i="4"/>
  <c r="U52" i="4"/>
  <c r="W52" i="4" s="1"/>
  <c r="P52" i="4"/>
  <c r="S52" i="4" s="1"/>
  <c r="X52" i="4" s="1"/>
  <c r="M52" i="4"/>
  <c r="L52" i="4"/>
  <c r="K52" i="4"/>
  <c r="J52" i="4"/>
  <c r="I52" i="4"/>
  <c r="U51" i="4"/>
  <c r="W51" i="4" s="1"/>
  <c r="S51" i="4"/>
  <c r="X51" i="4" s="1"/>
  <c r="M51" i="4"/>
  <c r="L51" i="4"/>
  <c r="K51" i="4"/>
  <c r="J51" i="4"/>
  <c r="I51" i="4"/>
  <c r="U50" i="4"/>
  <c r="W50" i="4" s="1"/>
  <c r="S50" i="4"/>
  <c r="X50" i="4" s="1"/>
  <c r="M50" i="4"/>
  <c r="L50" i="4"/>
  <c r="K50" i="4"/>
  <c r="J50" i="4"/>
  <c r="I50" i="4"/>
  <c r="U49" i="4"/>
  <c r="W49" i="4" s="1"/>
  <c r="S49" i="4"/>
  <c r="X49" i="4" s="1"/>
  <c r="M49" i="4"/>
  <c r="L49" i="4"/>
  <c r="K49" i="4"/>
  <c r="J49" i="4"/>
  <c r="I49" i="4"/>
  <c r="U48" i="4"/>
  <c r="W48" i="4" s="1"/>
  <c r="S48" i="4"/>
  <c r="X48" i="4" s="1"/>
  <c r="M48" i="4"/>
  <c r="L48" i="4"/>
  <c r="K48" i="4"/>
  <c r="J48" i="4"/>
  <c r="I48" i="4"/>
  <c r="U47" i="4"/>
  <c r="W47" i="4" s="1"/>
  <c r="P47" i="4"/>
  <c r="S47" i="4" s="1"/>
  <c r="X47" i="4" s="1"/>
  <c r="M47" i="4"/>
  <c r="L47" i="4"/>
  <c r="K47" i="4"/>
  <c r="J47" i="4"/>
  <c r="I47" i="4"/>
  <c r="U46" i="4"/>
  <c r="W46" i="4" s="1"/>
  <c r="S46" i="4"/>
  <c r="X46" i="4" s="1"/>
  <c r="M46" i="4"/>
  <c r="L46" i="4"/>
  <c r="K46" i="4"/>
  <c r="J46" i="4"/>
  <c r="I46" i="4"/>
  <c r="U45" i="4"/>
  <c r="W45" i="4" s="1"/>
  <c r="S45" i="4"/>
  <c r="X45" i="4" s="1"/>
  <c r="M45" i="4"/>
  <c r="L45" i="4"/>
  <c r="K45" i="4"/>
  <c r="J45" i="4"/>
  <c r="I45" i="4"/>
  <c r="U44" i="4"/>
  <c r="W44" i="4" s="1"/>
  <c r="P44" i="4"/>
  <c r="S44" i="4" s="1"/>
  <c r="X44" i="4" s="1"/>
  <c r="M44" i="4"/>
  <c r="L44" i="4"/>
  <c r="K44" i="4"/>
  <c r="J44" i="4"/>
  <c r="I44" i="4"/>
  <c r="U43" i="4"/>
  <c r="W43" i="4" s="1"/>
  <c r="S43" i="4"/>
  <c r="X43" i="4" s="1"/>
  <c r="M43" i="4"/>
  <c r="L43" i="4"/>
  <c r="K43" i="4"/>
  <c r="J43" i="4"/>
  <c r="I43" i="4"/>
  <c r="U42" i="4"/>
  <c r="W42" i="4" s="1"/>
  <c r="S42" i="4"/>
  <c r="X42" i="4" s="1"/>
  <c r="M42" i="4"/>
  <c r="L42" i="4"/>
  <c r="K42" i="4"/>
  <c r="J42" i="4"/>
  <c r="I42" i="4"/>
  <c r="U41" i="4"/>
  <c r="W41" i="4" s="1"/>
  <c r="P41" i="4"/>
  <c r="S41" i="4" s="1"/>
  <c r="X41" i="4" s="1"/>
  <c r="M41" i="4"/>
  <c r="L41" i="4"/>
  <c r="K41" i="4"/>
  <c r="J41" i="4"/>
  <c r="I41" i="4"/>
  <c r="U40" i="4"/>
  <c r="W40" i="4" s="1"/>
  <c r="S40" i="4"/>
  <c r="X40" i="4" s="1"/>
  <c r="M40" i="4"/>
  <c r="L40" i="4"/>
  <c r="K40" i="4"/>
  <c r="J40" i="4"/>
  <c r="I40" i="4"/>
  <c r="U39" i="4"/>
  <c r="W39" i="4" s="1"/>
  <c r="S39" i="4"/>
  <c r="X39" i="4" s="1"/>
  <c r="M39" i="4"/>
  <c r="L39" i="4"/>
  <c r="K39" i="4"/>
  <c r="J39" i="4"/>
  <c r="I39" i="4"/>
  <c r="U38" i="4"/>
  <c r="W38" i="4" s="1"/>
  <c r="S38" i="4"/>
  <c r="X38" i="4" s="1"/>
  <c r="M38" i="4"/>
  <c r="L38" i="4"/>
  <c r="K38" i="4"/>
  <c r="J38" i="4"/>
  <c r="I38" i="4"/>
  <c r="U37" i="4"/>
  <c r="W37" i="4" s="1"/>
  <c r="S37" i="4"/>
  <c r="X37" i="4" s="1"/>
  <c r="M37" i="4"/>
  <c r="L37" i="4"/>
  <c r="K37" i="4"/>
  <c r="J37" i="4"/>
  <c r="I37" i="4"/>
  <c r="U36" i="4"/>
  <c r="W36" i="4" s="1"/>
  <c r="S36" i="4"/>
  <c r="X36" i="4" s="1"/>
  <c r="M36" i="4"/>
  <c r="L36" i="4"/>
  <c r="K36" i="4"/>
  <c r="J36" i="4"/>
  <c r="I36" i="4"/>
  <c r="U35" i="4"/>
  <c r="W35" i="4" s="1"/>
  <c r="S35" i="4"/>
  <c r="X35" i="4" s="1"/>
  <c r="M35" i="4"/>
  <c r="L35" i="4"/>
  <c r="K35" i="4"/>
  <c r="J35" i="4"/>
  <c r="I35" i="4"/>
  <c r="U34" i="4"/>
  <c r="W34" i="4" s="1"/>
  <c r="S34" i="4"/>
  <c r="X34" i="4" s="1"/>
  <c r="M34" i="4"/>
  <c r="L34" i="4"/>
  <c r="K34" i="4"/>
  <c r="J34" i="4"/>
  <c r="I34" i="4"/>
  <c r="U33" i="4"/>
  <c r="W33" i="4" s="1"/>
  <c r="P33" i="4"/>
  <c r="S33" i="4" s="1"/>
  <c r="X33" i="4" s="1"/>
  <c r="M33" i="4"/>
  <c r="L33" i="4"/>
  <c r="K33" i="4"/>
  <c r="J33" i="4"/>
  <c r="I33" i="4"/>
  <c r="U32" i="4"/>
  <c r="W32" i="4" s="1"/>
  <c r="S32" i="4"/>
  <c r="X32" i="4" s="1"/>
  <c r="M32" i="4"/>
  <c r="L32" i="4"/>
  <c r="K32" i="4"/>
  <c r="J32" i="4"/>
  <c r="I32" i="4"/>
  <c r="U31" i="4"/>
  <c r="W31" i="4" s="1"/>
  <c r="P31" i="4"/>
  <c r="S31" i="4" s="1"/>
  <c r="X31" i="4" s="1"/>
  <c r="M31" i="4"/>
  <c r="L31" i="4"/>
  <c r="K31" i="4"/>
  <c r="J31" i="4"/>
  <c r="I31" i="4"/>
  <c r="U30" i="4"/>
  <c r="W30" i="4" s="1"/>
  <c r="S30" i="4"/>
  <c r="X30" i="4" s="1"/>
  <c r="M30" i="4"/>
  <c r="L30" i="4"/>
  <c r="K30" i="4"/>
  <c r="J30" i="4"/>
  <c r="I30" i="4"/>
  <c r="U29" i="4"/>
  <c r="W29" i="4" s="1"/>
  <c r="S29" i="4"/>
  <c r="X29" i="4" s="1"/>
  <c r="M29" i="4"/>
  <c r="L29" i="4"/>
  <c r="K29" i="4"/>
  <c r="J29" i="4"/>
  <c r="I29" i="4"/>
  <c r="U28" i="4"/>
  <c r="W28" i="4" s="1"/>
  <c r="P28" i="4"/>
  <c r="S28" i="4" s="1"/>
  <c r="X28" i="4" s="1"/>
  <c r="M28" i="4"/>
  <c r="L28" i="4"/>
  <c r="K28" i="4"/>
  <c r="J28" i="4"/>
  <c r="I28" i="4"/>
  <c r="U27" i="4"/>
  <c r="W27" i="4" s="1"/>
  <c r="S27" i="4"/>
  <c r="X27" i="4" s="1"/>
  <c r="M27" i="4"/>
  <c r="L27" i="4"/>
  <c r="K27" i="4"/>
  <c r="J27" i="4"/>
  <c r="I27" i="4"/>
  <c r="U26" i="4"/>
  <c r="W26" i="4" s="1"/>
  <c r="S26" i="4"/>
  <c r="X26" i="4" s="1"/>
  <c r="M26" i="4"/>
  <c r="L26" i="4"/>
  <c r="K26" i="4"/>
  <c r="J26" i="4"/>
  <c r="I26" i="4"/>
  <c r="U25" i="4"/>
  <c r="W25" i="4" s="1"/>
  <c r="S25" i="4"/>
  <c r="X25" i="4" s="1"/>
  <c r="M25" i="4"/>
  <c r="L25" i="4"/>
  <c r="K25" i="4"/>
  <c r="J25" i="4"/>
  <c r="I25" i="4"/>
  <c r="U24" i="4"/>
  <c r="W24" i="4" s="1"/>
  <c r="S24" i="4"/>
  <c r="X24" i="4" s="1"/>
  <c r="M24" i="4"/>
  <c r="L24" i="4"/>
  <c r="K24" i="4"/>
  <c r="J24" i="4"/>
  <c r="I24" i="4"/>
  <c r="U23" i="4"/>
  <c r="W23" i="4" s="1"/>
  <c r="S23" i="4"/>
  <c r="X23" i="4" s="1"/>
  <c r="M23" i="4"/>
  <c r="L23" i="4"/>
  <c r="K23" i="4"/>
  <c r="J23" i="4"/>
  <c r="I23" i="4"/>
  <c r="U22" i="4"/>
  <c r="W22" i="4" s="1"/>
  <c r="S22" i="4"/>
  <c r="X22" i="4" s="1"/>
  <c r="M22" i="4"/>
  <c r="L22" i="4"/>
  <c r="K22" i="4"/>
  <c r="J22" i="4"/>
  <c r="I22" i="4"/>
  <c r="U21" i="4"/>
  <c r="W21" i="4" s="1"/>
  <c r="S21" i="4"/>
  <c r="X21" i="4" s="1"/>
  <c r="M21" i="4"/>
  <c r="L21" i="4"/>
  <c r="K21" i="4"/>
  <c r="J21" i="4"/>
  <c r="I21" i="4"/>
  <c r="U20" i="4"/>
  <c r="W20" i="4" s="1"/>
  <c r="S20" i="4"/>
  <c r="X20" i="4" s="1"/>
  <c r="M20" i="4"/>
  <c r="L20" i="4"/>
  <c r="K20" i="4"/>
  <c r="J20" i="4"/>
  <c r="I20" i="4"/>
  <c r="U19" i="4"/>
  <c r="W19" i="4" s="1"/>
  <c r="S19" i="4"/>
  <c r="X19" i="4" s="1"/>
  <c r="M19" i="4"/>
  <c r="L19" i="4"/>
  <c r="K19" i="4"/>
  <c r="J19" i="4"/>
  <c r="I19" i="4"/>
  <c r="U18" i="4"/>
  <c r="W18" i="4" s="1"/>
  <c r="S18" i="4"/>
  <c r="X18" i="4" s="1"/>
  <c r="M18" i="4"/>
  <c r="L18" i="4"/>
  <c r="K18" i="4"/>
  <c r="J18" i="4"/>
  <c r="I18" i="4"/>
  <c r="U17" i="4"/>
  <c r="W17" i="4" s="1"/>
  <c r="S17" i="4"/>
  <c r="X17" i="4" s="1"/>
  <c r="M17" i="4"/>
  <c r="L17" i="4"/>
  <c r="K17" i="4"/>
  <c r="J17" i="4"/>
  <c r="I17" i="4"/>
  <c r="U16" i="4"/>
  <c r="W16" i="4" s="1"/>
  <c r="S16" i="4"/>
  <c r="X16" i="4" s="1"/>
  <c r="M16" i="4"/>
  <c r="L16" i="4"/>
  <c r="K16" i="4"/>
  <c r="J16" i="4"/>
  <c r="I16" i="4"/>
  <c r="U15" i="4"/>
  <c r="W15" i="4" s="1"/>
  <c r="S15" i="4"/>
  <c r="X15" i="4" s="1"/>
  <c r="M15" i="4"/>
  <c r="L15" i="4"/>
  <c r="K15" i="4"/>
  <c r="J15" i="4"/>
  <c r="I15" i="4"/>
  <c r="U14" i="4"/>
  <c r="W14" i="4" s="1"/>
  <c r="S14" i="4"/>
  <c r="X14" i="4" s="1"/>
  <c r="M14" i="4"/>
  <c r="L14" i="4"/>
  <c r="K14" i="4"/>
  <c r="J14" i="4"/>
  <c r="I14" i="4"/>
  <c r="U13" i="4"/>
  <c r="W13" i="4" s="1"/>
  <c r="S13" i="4"/>
  <c r="X13" i="4" s="1"/>
  <c r="M13" i="4"/>
  <c r="L13" i="4"/>
  <c r="K13" i="4"/>
  <c r="J13" i="4"/>
  <c r="I13" i="4"/>
  <c r="U12" i="4"/>
  <c r="W12" i="4" s="1"/>
  <c r="S12" i="4"/>
  <c r="X12" i="4" s="1"/>
  <c r="M12" i="4"/>
  <c r="L12" i="4"/>
  <c r="K12" i="4"/>
  <c r="J12" i="4"/>
  <c r="I12" i="4"/>
  <c r="U11" i="4"/>
  <c r="W11" i="4" s="1"/>
  <c r="S11" i="4"/>
  <c r="X11" i="4" s="1"/>
  <c r="M11" i="4"/>
  <c r="L11" i="4"/>
  <c r="K11" i="4"/>
  <c r="J11" i="4"/>
  <c r="I11" i="4"/>
  <c r="U10" i="4"/>
  <c r="W10" i="4" s="1"/>
  <c r="P10" i="4"/>
  <c r="S10" i="4" s="1"/>
  <c r="X10" i="4" s="1"/>
  <c r="M10" i="4"/>
  <c r="L10" i="4"/>
  <c r="K10" i="4"/>
  <c r="J10" i="4"/>
  <c r="I10" i="4"/>
  <c r="U9" i="4"/>
  <c r="W9" i="4" s="1"/>
  <c r="S9" i="4"/>
  <c r="X9" i="4" s="1"/>
  <c r="M9" i="4"/>
  <c r="L9" i="4"/>
  <c r="K9" i="4"/>
  <c r="J9" i="4"/>
  <c r="I9" i="4"/>
  <c r="U8" i="4"/>
  <c r="W8" i="4" s="1"/>
  <c r="S8" i="4"/>
  <c r="X8" i="4" s="1"/>
  <c r="M8" i="4"/>
  <c r="L8" i="4"/>
  <c r="K8" i="4"/>
  <c r="J8" i="4"/>
  <c r="I8" i="4"/>
  <c r="U7" i="4"/>
  <c r="W7" i="4" s="1"/>
  <c r="S7" i="4"/>
  <c r="X7" i="4" s="1"/>
  <c r="M7" i="4"/>
  <c r="L7" i="4"/>
  <c r="K7" i="4"/>
  <c r="J7" i="4"/>
  <c r="I7" i="4"/>
  <c r="U6" i="4"/>
  <c r="W6" i="4" s="1"/>
  <c r="S6" i="4"/>
  <c r="X6" i="4" s="1"/>
  <c r="M6" i="4"/>
  <c r="L6" i="4"/>
  <c r="K6" i="4"/>
  <c r="J6" i="4"/>
  <c r="I6" i="4"/>
  <c r="U5" i="4"/>
  <c r="W5" i="4" s="1"/>
  <c r="S5" i="4"/>
  <c r="X5" i="4" s="1"/>
  <c r="M5" i="4"/>
  <c r="L5" i="4"/>
  <c r="K5" i="4"/>
  <c r="J5" i="4"/>
  <c r="I5" i="4"/>
  <c r="U4" i="4"/>
  <c r="W4" i="4" s="1"/>
  <c r="S4" i="4"/>
  <c r="X4" i="4" s="1"/>
  <c r="M4" i="4"/>
  <c r="L4" i="4"/>
  <c r="K4" i="4"/>
  <c r="J4" i="4"/>
  <c r="I4" i="4"/>
  <c r="U3" i="4"/>
  <c r="W3" i="4" s="1"/>
  <c r="P3" i="4"/>
  <c r="S3" i="4" s="1"/>
  <c r="X3" i="4" s="1"/>
  <c r="M3" i="4"/>
  <c r="L3" i="4"/>
  <c r="K3" i="4"/>
  <c r="J3" i="4"/>
  <c r="I3" i="4"/>
  <c r="U2" i="4"/>
  <c r="W2" i="4" s="1"/>
  <c r="S2" i="4"/>
  <c r="X2" i="4" s="1"/>
  <c r="M2" i="4"/>
  <c r="L2" i="4"/>
  <c r="K2" i="4"/>
  <c r="J2" i="4"/>
  <c r="I2" i="4"/>
  <c r="S169" i="3" l="1"/>
  <c r="M169" i="3"/>
  <c r="L169" i="3"/>
  <c r="K169" i="3"/>
  <c r="J169" i="3"/>
  <c r="I169" i="3"/>
  <c r="S168" i="3"/>
  <c r="M168" i="3"/>
  <c r="L168" i="3"/>
  <c r="K168" i="3"/>
  <c r="J168" i="3"/>
  <c r="I168" i="3"/>
  <c r="S167" i="3"/>
  <c r="M167" i="3"/>
  <c r="L167" i="3"/>
  <c r="K167" i="3"/>
  <c r="J167" i="3"/>
  <c r="I167" i="3"/>
  <c r="S166" i="3"/>
  <c r="M166" i="3"/>
  <c r="L166" i="3"/>
  <c r="K166" i="3"/>
  <c r="J166" i="3"/>
  <c r="I166" i="3"/>
  <c r="S165" i="3"/>
  <c r="M165" i="3"/>
  <c r="L165" i="3"/>
  <c r="K165" i="3"/>
  <c r="J165" i="3"/>
  <c r="I165" i="3"/>
  <c r="S164" i="3"/>
  <c r="M164" i="3"/>
  <c r="L164" i="3"/>
  <c r="K164" i="3"/>
  <c r="J164" i="3"/>
  <c r="I164" i="3"/>
  <c r="T163" i="3"/>
  <c r="S163" i="3"/>
  <c r="X163" i="3" s="1"/>
  <c r="M163" i="3"/>
  <c r="L163" i="3"/>
  <c r="K163" i="3"/>
  <c r="J163" i="3"/>
  <c r="I163" i="3"/>
  <c r="T162" i="3"/>
  <c r="S162" i="3"/>
  <c r="X162" i="3" s="1"/>
  <c r="M162" i="3"/>
  <c r="L162" i="3"/>
  <c r="K162" i="3"/>
  <c r="J162" i="3"/>
  <c r="I162" i="3"/>
  <c r="T161" i="3"/>
  <c r="S161" i="3"/>
  <c r="X161" i="3" s="1"/>
  <c r="M161" i="3"/>
  <c r="L161" i="3"/>
  <c r="K161" i="3"/>
  <c r="J161" i="3"/>
  <c r="I161" i="3"/>
  <c r="T160" i="3"/>
  <c r="S160" i="3"/>
  <c r="X160" i="3" s="1"/>
  <c r="M160" i="3"/>
  <c r="L160" i="3"/>
  <c r="K160" i="3"/>
  <c r="J160" i="3"/>
  <c r="I160" i="3"/>
  <c r="T159" i="3"/>
  <c r="S159" i="3"/>
  <c r="X159" i="3" s="1"/>
  <c r="M159" i="3"/>
  <c r="L159" i="3"/>
  <c r="K159" i="3"/>
  <c r="J159" i="3"/>
  <c r="I159" i="3"/>
  <c r="T158" i="3"/>
  <c r="S158" i="3"/>
  <c r="X158" i="3" s="1"/>
  <c r="M158" i="3"/>
  <c r="L158" i="3"/>
  <c r="K158" i="3"/>
  <c r="J158" i="3"/>
  <c r="I158" i="3"/>
  <c r="T157" i="3"/>
  <c r="S157" i="3"/>
  <c r="X157" i="3" s="1"/>
  <c r="M157" i="3"/>
  <c r="L157" i="3"/>
  <c r="K157" i="3"/>
  <c r="J157" i="3"/>
  <c r="I157" i="3"/>
  <c r="T156" i="3"/>
  <c r="S156" i="3"/>
  <c r="X156" i="3" s="1"/>
  <c r="M156" i="3"/>
  <c r="L156" i="3"/>
  <c r="K156" i="3"/>
  <c r="J156" i="3"/>
  <c r="I156" i="3"/>
  <c r="T155" i="3"/>
  <c r="S155" i="3"/>
  <c r="X155" i="3" s="1"/>
  <c r="M155" i="3"/>
  <c r="L155" i="3"/>
  <c r="K155" i="3"/>
  <c r="J155" i="3"/>
  <c r="I155" i="3"/>
  <c r="T154" i="3"/>
  <c r="S154" i="3"/>
  <c r="X154" i="3" s="1"/>
  <c r="M154" i="3"/>
  <c r="L154" i="3"/>
  <c r="K154" i="3"/>
  <c r="J154" i="3"/>
  <c r="I154" i="3"/>
  <c r="T153" i="3"/>
  <c r="S153" i="3"/>
  <c r="X153" i="3" s="1"/>
  <c r="M153" i="3"/>
  <c r="L153" i="3"/>
  <c r="K153" i="3"/>
  <c r="J153" i="3"/>
  <c r="I153" i="3"/>
  <c r="T152" i="3"/>
  <c r="S152" i="3"/>
  <c r="X152" i="3" s="1"/>
  <c r="M152" i="3"/>
  <c r="L152" i="3"/>
  <c r="K152" i="3"/>
  <c r="J152" i="3"/>
  <c r="I152" i="3"/>
  <c r="T151" i="3"/>
  <c r="S151" i="3"/>
  <c r="X151" i="3" s="1"/>
  <c r="M151" i="3"/>
  <c r="L151" i="3"/>
  <c r="K151" i="3"/>
  <c r="J151" i="3"/>
  <c r="I151" i="3"/>
  <c r="T150" i="3"/>
  <c r="S150" i="3"/>
  <c r="X150" i="3" s="1"/>
  <c r="M150" i="3"/>
  <c r="L150" i="3"/>
  <c r="K150" i="3"/>
  <c r="J150" i="3"/>
  <c r="I150" i="3"/>
  <c r="T149" i="3"/>
  <c r="S149" i="3"/>
  <c r="X149" i="3" s="1"/>
  <c r="M149" i="3"/>
  <c r="L149" i="3"/>
  <c r="K149" i="3"/>
  <c r="J149" i="3"/>
  <c r="I149" i="3"/>
  <c r="T148" i="3"/>
  <c r="S148" i="3"/>
  <c r="X148" i="3" s="1"/>
  <c r="M148" i="3"/>
  <c r="L148" i="3"/>
  <c r="K148" i="3"/>
  <c r="J148" i="3"/>
  <c r="I148" i="3"/>
  <c r="T147" i="3"/>
  <c r="S147" i="3"/>
  <c r="X147" i="3" s="1"/>
  <c r="M147" i="3"/>
  <c r="L147" i="3"/>
  <c r="K147" i="3"/>
  <c r="J147" i="3"/>
  <c r="I147" i="3"/>
  <c r="T146" i="3"/>
  <c r="S146" i="3"/>
  <c r="X146" i="3" s="1"/>
  <c r="M146" i="3"/>
  <c r="L146" i="3"/>
  <c r="K146" i="3"/>
  <c r="J146" i="3"/>
  <c r="I146" i="3"/>
  <c r="T145" i="3"/>
  <c r="S145" i="3"/>
  <c r="X145" i="3" s="1"/>
  <c r="M145" i="3"/>
  <c r="L145" i="3"/>
  <c r="K145" i="3"/>
  <c r="J145" i="3"/>
  <c r="I145" i="3"/>
  <c r="T144" i="3"/>
  <c r="S144" i="3"/>
  <c r="X144" i="3" s="1"/>
  <c r="M144" i="3"/>
  <c r="L144" i="3"/>
  <c r="K144" i="3"/>
  <c r="J144" i="3"/>
  <c r="I144" i="3"/>
  <c r="T143" i="3"/>
  <c r="S143" i="3"/>
  <c r="X143" i="3" s="1"/>
  <c r="M143" i="3"/>
  <c r="L143" i="3"/>
  <c r="K143" i="3"/>
  <c r="J143" i="3"/>
  <c r="I143" i="3"/>
  <c r="T142" i="3"/>
  <c r="S142" i="3"/>
  <c r="X142" i="3" s="1"/>
  <c r="M142" i="3"/>
  <c r="L142" i="3"/>
  <c r="K142" i="3"/>
  <c r="J142" i="3"/>
  <c r="I142" i="3"/>
  <c r="T141" i="3"/>
  <c r="S141" i="3"/>
  <c r="X141" i="3" s="1"/>
  <c r="M141" i="3"/>
  <c r="L141" i="3"/>
  <c r="K141" i="3"/>
  <c r="J141" i="3"/>
  <c r="I141" i="3"/>
  <c r="T140" i="3"/>
  <c r="S140" i="3"/>
  <c r="X140" i="3" s="1"/>
  <c r="M140" i="3"/>
  <c r="L140" i="3"/>
  <c r="K140" i="3"/>
  <c r="J140" i="3"/>
  <c r="I140" i="3"/>
  <c r="T139" i="3"/>
  <c r="S139" i="3"/>
  <c r="X139" i="3" s="1"/>
  <c r="M139" i="3"/>
  <c r="L139" i="3"/>
  <c r="K139" i="3"/>
  <c r="J139" i="3"/>
  <c r="I139" i="3"/>
  <c r="T138" i="3"/>
  <c r="S138" i="3"/>
  <c r="X138" i="3" s="1"/>
  <c r="M138" i="3"/>
  <c r="L138" i="3"/>
  <c r="K138" i="3"/>
  <c r="J138" i="3"/>
  <c r="I138" i="3"/>
  <c r="T137" i="3"/>
  <c r="S137" i="3"/>
  <c r="X137" i="3" s="1"/>
  <c r="M137" i="3"/>
  <c r="L137" i="3"/>
  <c r="K137" i="3"/>
  <c r="J137" i="3"/>
  <c r="I137" i="3"/>
  <c r="T136" i="3"/>
  <c r="S136" i="3"/>
  <c r="X136" i="3" s="1"/>
  <c r="M136" i="3"/>
  <c r="L136" i="3"/>
  <c r="K136" i="3"/>
  <c r="J136" i="3"/>
  <c r="I136" i="3"/>
  <c r="T135" i="3"/>
  <c r="S135" i="3"/>
  <c r="X135" i="3" s="1"/>
  <c r="M135" i="3"/>
  <c r="L135" i="3"/>
  <c r="K135" i="3"/>
  <c r="J135" i="3"/>
  <c r="I135" i="3"/>
  <c r="T134" i="3"/>
  <c r="S134" i="3"/>
  <c r="X134" i="3" s="1"/>
  <c r="M134" i="3"/>
  <c r="L134" i="3"/>
  <c r="K134" i="3"/>
  <c r="J134" i="3"/>
  <c r="I134" i="3"/>
  <c r="T133" i="3"/>
  <c r="S133" i="3"/>
  <c r="X133" i="3" s="1"/>
  <c r="M133" i="3"/>
  <c r="L133" i="3"/>
  <c r="K133" i="3"/>
  <c r="J133" i="3"/>
  <c r="I133" i="3"/>
  <c r="T132" i="3"/>
  <c r="S132" i="3"/>
  <c r="X132" i="3" s="1"/>
  <c r="M132" i="3"/>
  <c r="L132" i="3"/>
  <c r="K132" i="3"/>
  <c r="J132" i="3"/>
  <c r="I132" i="3"/>
  <c r="T131" i="3"/>
  <c r="S131" i="3"/>
  <c r="X131" i="3" s="1"/>
  <c r="M131" i="3"/>
  <c r="L131" i="3"/>
  <c r="K131" i="3"/>
  <c r="J131" i="3"/>
  <c r="I131" i="3"/>
  <c r="T130" i="3"/>
  <c r="S130" i="3"/>
  <c r="X130" i="3" s="1"/>
  <c r="M130" i="3"/>
  <c r="L130" i="3"/>
  <c r="K130" i="3"/>
  <c r="J130" i="3"/>
  <c r="I130" i="3"/>
  <c r="T129" i="3"/>
  <c r="S129" i="3"/>
  <c r="X129" i="3" s="1"/>
  <c r="M129" i="3"/>
  <c r="L129" i="3"/>
  <c r="K129" i="3"/>
  <c r="J129" i="3"/>
  <c r="I129" i="3"/>
  <c r="T128" i="3"/>
  <c r="S128" i="3"/>
  <c r="X128" i="3" s="1"/>
  <c r="M128" i="3"/>
  <c r="L128" i="3"/>
  <c r="K128" i="3"/>
  <c r="J128" i="3"/>
  <c r="I128" i="3"/>
  <c r="T127" i="3"/>
  <c r="S127" i="3"/>
  <c r="X127" i="3" s="1"/>
  <c r="M127" i="3"/>
  <c r="L127" i="3"/>
  <c r="K127" i="3"/>
  <c r="J127" i="3"/>
  <c r="I127" i="3"/>
  <c r="T126" i="3"/>
  <c r="S126" i="3"/>
  <c r="X126" i="3" s="1"/>
  <c r="M126" i="3"/>
  <c r="L126" i="3"/>
  <c r="K126" i="3"/>
  <c r="J126" i="3"/>
  <c r="I126" i="3"/>
  <c r="T125" i="3"/>
  <c r="S125" i="3"/>
  <c r="X125" i="3" s="1"/>
  <c r="M125" i="3"/>
  <c r="L125" i="3"/>
  <c r="K125" i="3"/>
  <c r="J125" i="3"/>
  <c r="I125" i="3"/>
  <c r="T124" i="3"/>
  <c r="S124" i="3"/>
  <c r="X124" i="3" s="1"/>
  <c r="M124" i="3"/>
  <c r="L124" i="3"/>
  <c r="K124" i="3"/>
  <c r="J124" i="3"/>
  <c r="I124" i="3"/>
  <c r="T123" i="3"/>
  <c r="S123" i="3"/>
  <c r="X123" i="3" s="1"/>
  <c r="M123" i="3"/>
  <c r="L123" i="3"/>
  <c r="K123" i="3"/>
  <c r="J123" i="3"/>
  <c r="I123" i="3"/>
  <c r="T122" i="3"/>
  <c r="S122" i="3"/>
  <c r="X122" i="3" s="1"/>
  <c r="M122" i="3"/>
  <c r="L122" i="3"/>
  <c r="K122" i="3"/>
  <c r="J122" i="3"/>
  <c r="I122" i="3"/>
  <c r="T121" i="3"/>
  <c r="S121" i="3"/>
  <c r="X121" i="3" s="1"/>
  <c r="M121" i="3"/>
  <c r="L121" i="3"/>
  <c r="K121" i="3"/>
  <c r="J121" i="3"/>
  <c r="I121" i="3"/>
  <c r="T120" i="3"/>
  <c r="S120" i="3"/>
  <c r="X120" i="3" s="1"/>
  <c r="M120" i="3"/>
  <c r="L120" i="3"/>
  <c r="K120" i="3"/>
  <c r="J120" i="3"/>
  <c r="I120" i="3"/>
  <c r="T119" i="3"/>
  <c r="S119" i="3"/>
  <c r="X119" i="3" s="1"/>
  <c r="M119" i="3"/>
  <c r="L119" i="3"/>
  <c r="K119" i="3"/>
  <c r="J119" i="3"/>
  <c r="I119" i="3"/>
  <c r="T118" i="3"/>
  <c r="S118" i="3"/>
  <c r="X118" i="3" s="1"/>
  <c r="M118" i="3"/>
  <c r="L118" i="3"/>
  <c r="K118" i="3"/>
  <c r="J118" i="3"/>
  <c r="I118" i="3"/>
  <c r="T117" i="3"/>
  <c r="S117" i="3"/>
  <c r="X117" i="3" s="1"/>
  <c r="M117" i="3"/>
  <c r="L117" i="3"/>
  <c r="K117" i="3"/>
  <c r="J117" i="3"/>
  <c r="I117" i="3"/>
  <c r="T116" i="3"/>
  <c r="S116" i="3"/>
  <c r="X116" i="3" s="1"/>
  <c r="M116" i="3"/>
  <c r="L116" i="3"/>
  <c r="K116" i="3"/>
  <c r="J116" i="3"/>
  <c r="I116" i="3"/>
  <c r="T115" i="3"/>
  <c r="S115" i="3"/>
  <c r="X115" i="3" s="1"/>
  <c r="M115" i="3"/>
  <c r="L115" i="3"/>
  <c r="K115" i="3"/>
  <c r="J115" i="3"/>
  <c r="I115" i="3"/>
  <c r="T114" i="3"/>
  <c r="S114" i="3"/>
  <c r="X114" i="3" s="1"/>
  <c r="M114" i="3"/>
  <c r="L114" i="3"/>
  <c r="K114" i="3"/>
  <c r="J114" i="3"/>
  <c r="I114" i="3"/>
  <c r="T113" i="3"/>
  <c r="S113" i="3"/>
  <c r="X113" i="3" s="1"/>
  <c r="M113" i="3"/>
  <c r="L113" i="3"/>
  <c r="K113" i="3"/>
  <c r="J113" i="3"/>
  <c r="I113" i="3"/>
  <c r="T112" i="3"/>
  <c r="S112" i="3"/>
  <c r="X112" i="3" s="1"/>
  <c r="M112" i="3"/>
  <c r="L112" i="3"/>
  <c r="K112" i="3"/>
  <c r="J112" i="3"/>
  <c r="I112" i="3"/>
  <c r="T111" i="3"/>
  <c r="S111" i="3"/>
  <c r="X111" i="3" s="1"/>
  <c r="M111" i="3"/>
  <c r="L111" i="3"/>
  <c r="K111" i="3"/>
  <c r="J111" i="3"/>
  <c r="I111" i="3"/>
  <c r="T110" i="3"/>
  <c r="S110" i="3"/>
  <c r="X110" i="3" s="1"/>
  <c r="M110" i="3"/>
  <c r="L110" i="3"/>
  <c r="K110" i="3"/>
  <c r="J110" i="3"/>
  <c r="I110" i="3"/>
  <c r="T109" i="3"/>
  <c r="S109" i="3"/>
  <c r="X109" i="3" s="1"/>
  <c r="M109" i="3"/>
  <c r="L109" i="3"/>
  <c r="K109" i="3"/>
  <c r="J109" i="3"/>
  <c r="I109" i="3"/>
  <c r="T108" i="3"/>
  <c r="S108" i="3"/>
  <c r="X108" i="3" s="1"/>
  <c r="M108" i="3"/>
  <c r="L108" i="3"/>
  <c r="K108" i="3"/>
  <c r="J108" i="3"/>
  <c r="I108" i="3"/>
  <c r="T107" i="3"/>
  <c r="S107" i="3"/>
  <c r="X107" i="3" s="1"/>
  <c r="M107" i="3"/>
  <c r="L107" i="3"/>
  <c r="K107" i="3"/>
  <c r="J107" i="3"/>
  <c r="I107" i="3"/>
  <c r="T106" i="3"/>
  <c r="S106" i="3"/>
  <c r="X106" i="3" s="1"/>
  <c r="M106" i="3"/>
  <c r="L106" i="3"/>
  <c r="K106" i="3"/>
  <c r="J106" i="3"/>
  <c r="I106" i="3"/>
  <c r="T105" i="3"/>
  <c r="S105" i="3"/>
  <c r="X105" i="3" s="1"/>
  <c r="M105" i="3"/>
  <c r="L105" i="3"/>
  <c r="K105" i="3"/>
  <c r="J105" i="3"/>
  <c r="I105" i="3"/>
  <c r="T104" i="3"/>
  <c r="S104" i="3"/>
  <c r="X104" i="3" s="1"/>
  <c r="M104" i="3"/>
  <c r="L104" i="3"/>
  <c r="K104" i="3"/>
  <c r="J104" i="3"/>
  <c r="I104" i="3"/>
  <c r="T103" i="3"/>
  <c r="S103" i="3"/>
  <c r="X103" i="3" s="1"/>
  <c r="M103" i="3"/>
  <c r="L103" i="3"/>
  <c r="K103" i="3"/>
  <c r="J103" i="3"/>
  <c r="I103" i="3"/>
  <c r="T102" i="3"/>
  <c r="S102" i="3"/>
  <c r="X102" i="3" s="1"/>
  <c r="M102" i="3"/>
  <c r="L102" i="3"/>
  <c r="K102" i="3"/>
  <c r="J102" i="3"/>
  <c r="I102" i="3"/>
  <c r="T101" i="3"/>
  <c r="S101" i="3"/>
  <c r="X101" i="3" s="1"/>
  <c r="M101" i="3"/>
  <c r="L101" i="3"/>
  <c r="K101" i="3"/>
  <c r="J101" i="3"/>
  <c r="I101" i="3"/>
  <c r="T100" i="3"/>
  <c r="S100" i="3"/>
  <c r="X100" i="3" s="1"/>
  <c r="M100" i="3"/>
  <c r="L100" i="3"/>
  <c r="K100" i="3"/>
  <c r="J100" i="3"/>
  <c r="I100" i="3"/>
  <c r="T99" i="3"/>
  <c r="S99" i="3"/>
  <c r="X99" i="3" s="1"/>
  <c r="M99" i="3"/>
  <c r="L99" i="3"/>
  <c r="K99" i="3"/>
  <c r="J99" i="3"/>
  <c r="I99" i="3"/>
  <c r="T98" i="3"/>
  <c r="S98" i="3"/>
  <c r="X98" i="3" s="1"/>
  <c r="M98" i="3"/>
  <c r="L98" i="3"/>
  <c r="K98" i="3"/>
  <c r="J98" i="3"/>
  <c r="I98" i="3"/>
  <c r="T97" i="3"/>
  <c r="S97" i="3"/>
  <c r="X97" i="3" s="1"/>
  <c r="M97" i="3"/>
  <c r="L97" i="3"/>
  <c r="K97" i="3"/>
  <c r="J97" i="3"/>
  <c r="I97" i="3"/>
  <c r="T96" i="3"/>
  <c r="S96" i="3"/>
  <c r="X96" i="3" s="1"/>
  <c r="M96" i="3"/>
  <c r="L96" i="3"/>
  <c r="K96" i="3"/>
  <c r="J96" i="3"/>
  <c r="I96" i="3"/>
  <c r="T95" i="3"/>
  <c r="S95" i="3"/>
  <c r="X95" i="3" s="1"/>
  <c r="M95" i="3"/>
  <c r="L95" i="3"/>
  <c r="K95" i="3"/>
  <c r="J95" i="3"/>
  <c r="I95" i="3"/>
  <c r="T94" i="3"/>
  <c r="S94" i="3"/>
  <c r="X94" i="3" s="1"/>
  <c r="M94" i="3"/>
  <c r="L94" i="3"/>
  <c r="K94" i="3"/>
  <c r="J94" i="3"/>
  <c r="I94" i="3"/>
  <c r="T93" i="3"/>
  <c r="S93" i="3"/>
  <c r="X93" i="3" s="1"/>
  <c r="M93" i="3"/>
  <c r="L93" i="3"/>
  <c r="K93" i="3"/>
  <c r="J93" i="3"/>
  <c r="I93" i="3"/>
  <c r="T92" i="3"/>
  <c r="S92" i="3"/>
  <c r="X92" i="3" s="1"/>
  <c r="M92" i="3"/>
  <c r="L92" i="3"/>
  <c r="K92" i="3"/>
  <c r="J92" i="3"/>
  <c r="I92" i="3"/>
  <c r="T91" i="3"/>
  <c r="S91" i="3"/>
  <c r="X91" i="3" s="1"/>
  <c r="M91" i="3"/>
  <c r="L91" i="3"/>
  <c r="K91" i="3"/>
  <c r="J91" i="3"/>
  <c r="I91" i="3"/>
  <c r="T90" i="3"/>
  <c r="S90" i="3"/>
  <c r="X90" i="3" s="1"/>
  <c r="M90" i="3"/>
  <c r="L90" i="3"/>
  <c r="K90" i="3"/>
  <c r="J90" i="3"/>
  <c r="I90" i="3"/>
  <c r="T89" i="3"/>
  <c r="S89" i="3"/>
  <c r="X89" i="3" s="1"/>
  <c r="M89" i="3"/>
  <c r="L89" i="3"/>
  <c r="K89" i="3"/>
  <c r="J89" i="3"/>
  <c r="I89" i="3"/>
  <c r="T88" i="3"/>
  <c r="S88" i="3"/>
  <c r="X88" i="3" s="1"/>
  <c r="M88" i="3"/>
  <c r="L88" i="3"/>
  <c r="K88" i="3"/>
  <c r="J88" i="3"/>
  <c r="I88" i="3"/>
  <c r="T87" i="3"/>
  <c r="S87" i="3"/>
  <c r="X87" i="3" s="1"/>
  <c r="M87" i="3"/>
  <c r="L87" i="3"/>
  <c r="K87" i="3"/>
  <c r="J87" i="3"/>
  <c r="I87" i="3"/>
  <c r="T86" i="3"/>
  <c r="S86" i="3"/>
  <c r="X86" i="3" s="1"/>
  <c r="M86" i="3"/>
  <c r="L86" i="3"/>
  <c r="K86" i="3"/>
  <c r="J86" i="3"/>
  <c r="I86" i="3"/>
  <c r="T85" i="3"/>
  <c r="S85" i="3"/>
  <c r="X85" i="3" s="1"/>
  <c r="M85" i="3"/>
  <c r="L85" i="3"/>
  <c r="K85" i="3"/>
  <c r="J85" i="3"/>
  <c r="I85" i="3"/>
  <c r="T84" i="3"/>
  <c r="S84" i="3"/>
  <c r="X84" i="3" s="1"/>
  <c r="M84" i="3"/>
  <c r="L84" i="3"/>
  <c r="K84" i="3"/>
  <c r="J84" i="3"/>
  <c r="I84" i="3"/>
  <c r="T83" i="3"/>
  <c r="S83" i="3"/>
  <c r="X83" i="3" s="1"/>
  <c r="M83" i="3"/>
  <c r="L83" i="3"/>
  <c r="K83" i="3"/>
  <c r="J83" i="3"/>
  <c r="I83" i="3"/>
  <c r="T82" i="3"/>
  <c r="S82" i="3"/>
  <c r="X82" i="3" s="1"/>
  <c r="M82" i="3"/>
  <c r="L82" i="3"/>
  <c r="K82" i="3"/>
  <c r="J82" i="3"/>
  <c r="I82" i="3"/>
  <c r="T81" i="3"/>
  <c r="S81" i="3"/>
  <c r="X81" i="3" s="1"/>
  <c r="M81" i="3"/>
  <c r="L81" i="3"/>
  <c r="K81" i="3"/>
  <c r="J81" i="3"/>
  <c r="I81" i="3"/>
  <c r="T80" i="3"/>
  <c r="S80" i="3"/>
  <c r="X80" i="3" s="1"/>
  <c r="M80" i="3"/>
  <c r="L80" i="3"/>
  <c r="K80" i="3"/>
  <c r="J80" i="3"/>
  <c r="I80" i="3"/>
  <c r="T79" i="3"/>
  <c r="S79" i="3"/>
  <c r="X79" i="3" s="1"/>
  <c r="M79" i="3"/>
  <c r="L79" i="3"/>
  <c r="K79" i="3"/>
  <c r="J79" i="3"/>
  <c r="I79" i="3"/>
  <c r="X78" i="3"/>
  <c r="T78" i="3"/>
  <c r="S78" i="3"/>
  <c r="M78" i="3"/>
  <c r="L78" i="3"/>
  <c r="K78" i="3"/>
  <c r="J78" i="3"/>
  <c r="I78" i="3"/>
  <c r="X77" i="3"/>
  <c r="T77" i="3"/>
  <c r="S77" i="3"/>
  <c r="M77" i="3"/>
  <c r="L77" i="3"/>
  <c r="K77" i="3"/>
  <c r="J77" i="3"/>
  <c r="I77" i="3"/>
  <c r="X76" i="3"/>
  <c r="T76" i="3"/>
  <c r="S76" i="3"/>
  <c r="M76" i="3"/>
  <c r="L76" i="3"/>
  <c r="K76" i="3"/>
  <c r="J76" i="3"/>
  <c r="I76" i="3"/>
  <c r="X75" i="3"/>
  <c r="T75" i="3"/>
  <c r="S75" i="3"/>
  <c r="M75" i="3"/>
  <c r="L75" i="3"/>
  <c r="K75" i="3"/>
  <c r="J75" i="3"/>
  <c r="I75" i="3"/>
  <c r="X74" i="3"/>
  <c r="T74" i="3"/>
  <c r="S74" i="3"/>
  <c r="M74" i="3"/>
  <c r="L74" i="3"/>
  <c r="K74" i="3"/>
  <c r="J74" i="3"/>
  <c r="I74" i="3"/>
  <c r="X73" i="3"/>
  <c r="T73" i="3"/>
  <c r="S73" i="3"/>
  <c r="M73" i="3"/>
  <c r="L73" i="3"/>
  <c r="K73" i="3"/>
  <c r="J73" i="3"/>
  <c r="I73" i="3"/>
  <c r="X72" i="3"/>
  <c r="T72" i="3"/>
  <c r="S72" i="3"/>
  <c r="M72" i="3"/>
  <c r="L72" i="3"/>
  <c r="K72" i="3"/>
  <c r="J72" i="3"/>
  <c r="I72" i="3"/>
  <c r="X71" i="3"/>
  <c r="T71" i="3"/>
  <c r="S71" i="3"/>
  <c r="M71" i="3"/>
  <c r="L71" i="3"/>
  <c r="K71" i="3"/>
  <c r="J71" i="3"/>
  <c r="I71" i="3"/>
  <c r="X70" i="3"/>
  <c r="T70" i="3"/>
  <c r="S70" i="3"/>
  <c r="M70" i="3"/>
  <c r="L70" i="3"/>
  <c r="K70" i="3"/>
  <c r="J70" i="3"/>
  <c r="I70" i="3"/>
  <c r="X69" i="3"/>
  <c r="T69" i="3"/>
  <c r="S69" i="3"/>
  <c r="M69" i="3"/>
  <c r="L69" i="3"/>
  <c r="K69" i="3"/>
  <c r="J69" i="3"/>
  <c r="I69" i="3"/>
  <c r="X68" i="3"/>
  <c r="T68" i="3"/>
  <c r="S68" i="3"/>
  <c r="M68" i="3"/>
  <c r="L68" i="3"/>
  <c r="K68" i="3"/>
  <c r="J68" i="3"/>
  <c r="I68" i="3"/>
  <c r="X67" i="3"/>
  <c r="T67" i="3"/>
  <c r="S67" i="3"/>
  <c r="M67" i="3"/>
  <c r="L67" i="3"/>
  <c r="K67" i="3"/>
  <c r="J67" i="3"/>
  <c r="I67" i="3"/>
  <c r="X66" i="3"/>
  <c r="T66" i="3"/>
  <c r="S66" i="3"/>
  <c r="M66" i="3"/>
  <c r="L66" i="3"/>
  <c r="K66" i="3"/>
  <c r="J66" i="3"/>
  <c r="I66" i="3"/>
  <c r="X65" i="3"/>
  <c r="T65" i="3"/>
  <c r="S65" i="3"/>
  <c r="M65" i="3"/>
  <c r="L65" i="3"/>
  <c r="K65" i="3"/>
  <c r="J65" i="3"/>
  <c r="I65" i="3"/>
  <c r="X64" i="3"/>
  <c r="T64" i="3"/>
  <c r="S64" i="3"/>
  <c r="M64" i="3"/>
  <c r="L64" i="3"/>
  <c r="K64" i="3"/>
  <c r="J64" i="3"/>
  <c r="I64" i="3"/>
  <c r="X63" i="3"/>
  <c r="T63" i="3"/>
  <c r="S63" i="3"/>
  <c r="M63" i="3"/>
  <c r="L63" i="3"/>
  <c r="K63" i="3"/>
  <c r="J63" i="3"/>
  <c r="I63" i="3"/>
  <c r="X62" i="3"/>
  <c r="T62" i="3"/>
  <c r="S62" i="3"/>
  <c r="M62" i="3"/>
  <c r="L62" i="3"/>
  <c r="K62" i="3"/>
  <c r="J62" i="3"/>
  <c r="I62" i="3"/>
  <c r="X61" i="3"/>
  <c r="T61" i="3"/>
  <c r="S61" i="3"/>
  <c r="M61" i="3"/>
  <c r="L61" i="3"/>
  <c r="K61" i="3"/>
  <c r="J61" i="3"/>
  <c r="I61" i="3"/>
  <c r="X60" i="3"/>
  <c r="T60" i="3"/>
  <c r="S60" i="3"/>
  <c r="M60" i="3"/>
  <c r="L60" i="3"/>
  <c r="K60" i="3"/>
  <c r="J60" i="3"/>
  <c r="I60" i="3"/>
  <c r="X59" i="3"/>
  <c r="T59" i="3"/>
  <c r="S59" i="3"/>
  <c r="M59" i="3"/>
  <c r="L59" i="3"/>
  <c r="K59" i="3"/>
  <c r="J59" i="3"/>
  <c r="I59" i="3"/>
  <c r="X58" i="3"/>
  <c r="T58" i="3"/>
  <c r="S58" i="3"/>
  <c r="M58" i="3"/>
  <c r="L58" i="3"/>
  <c r="K58" i="3"/>
  <c r="J58" i="3"/>
  <c r="I58" i="3"/>
  <c r="X57" i="3"/>
  <c r="T57" i="3"/>
  <c r="S57" i="3"/>
  <c r="M57" i="3"/>
  <c r="L57" i="3"/>
  <c r="K57" i="3"/>
  <c r="J57" i="3"/>
  <c r="I57" i="3"/>
  <c r="X56" i="3"/>
  <c r="T56" i="3"/>
  <c r="S56" i="3"/>
  <c r="M56" i="3"/>
  <c r="L56" i="3"/>
  <c r="K56" i="3"/>
  <c r="J56" i="3"/>
  <c r="I56" i="3"/>
  <c r="X55" i="3"/>
  <c r="T55" i="3"/>
  <c r="S55" i="3"/>
  <c r="M55" i="3"/>
  <c r="L55" i="3"/>
  <c r="K55" i="3"/>
  <c r="J55" i="3"/>
  <c r="I55" i="3"/>
  <c r="X54" i="3"/>
  <c r="T54" i="3"/>
  <c r="S54" i="3"/>
  <c r="M54" i="3"/>
  <c r="L54" i="3"/>
  <c r="K54" i="3"/>
  <c r="J54" i="3"/>
  <c r="I54" i="3"/>
  <c r="X53" i="3"/>
  <c r="T53" i="3"/>
  <c r="S53" i="3"/>
  <c r="M53" i="3"/>
  <c r="L53" i="3"/>
  <c r="K53" i="3"/>
  <c r="J53" i="3"/>
  <c r="I53" i="3"/>
  <c r="X52" i="3"/>
  <c r="T52" i="3"/>
  <c r="S52" i="3"/>
  <c r="M52" i="3"/>
  <c r="L52" i="3"/>
  <c r="K52" i="3"/>
  <c r="J52" i="3"/>
  <c r="I52" i="3"/>
  <c r="X51" i="3"/>
  <c r="T51" i="3"/>
  <c r="S51" i="3"/>
  <c r="M51" i="3"/>
  <c r="L51" i="3"/>
  <c r="K51" i="3"/>
  <c r="J51" i="3"/>
  <c r="I51" i="3"/>
  <c r="X50" i="3"/>
  <c r="T50" i="3"/>
  <c r="S50" i="3"/>
  <c r="M50" i="3"/>
  <c r="L50" i="3"/>
  <c r="K50" i="3"/>
  <c r="J50" i="3"/>
  <c r="I50" i="3"/>
  <c r="X49" i="3"/>
  <c r="T49" i="3"/>
  <c r="S49" i="3"/>
  <c r="M49" i="3"/>
  <c r="L49" i="3"/>
  <c r="K49" i="3"/>
  <c r="J49" i="3"/>
  <c r="I49" i="3"/>
  <c r="X48" i="3"/>
  <c r="T48" i="3"/>
  <c r="S48" i="3"/>
  <c r="M48" i="3"/>
  <c r="L48" i="3"/>
  <c r="K48" i="3"/>
  <c r="J48" i="3"/>
  <c r="I48" i="3"/>
  <c r="X47" i="3"/>
  <c r="T47" i="3"/>
  <c r="S47" i="3"/>
  <c r="M47" i="3"/>
  <c r="L47" i="3"/>
  <c r="K47" i="3"/>
  <c r="J47" i="3"/>
  <c r="I47" i="3"/>
  <c r="X46" i="3"/>
  <c r="T46" i="3"/>
  <c r="S46" i="3"/>
  <c r="M46" i="3"/>
  <c r="L46" i="3"/>
  <c r="K46" i="3"/>
  <c r="J46" i="3"/>
  <c r="I46" i="3"/>
  <c r="X45" i="3"/>
  <c r="T45" i="3"/>
  <c r="S45" i="3"/>
  <c r="M45" i="3"/>
  <c r="L45" i="3"/>
  <c r="K45" i="3"/>
  <c r="J45" i="3"/>
  <c r="I45" i="3"/>
  <c r="X44" i="3"/>
  <c r="T44" i="3"/>
  <c r="S44" i="3"/>
  <c r="M44" i="3"/>
  <c r="L44" i="3"/>
  <c r="K44" i="3"/>
  <c r="J44" i="3"/>
  <c r="I44" i="3"/>
  <c r="X43" i="3"/>
  <c r="T43" i="3"/>
  <c r="S43" i="3"/>
  <c r="M43" i="3"/>
  <c r="L43" i="3"/>
  <c r="K43" i="3"/>
  <c r="J43" i="3"/>
  <c r="I43" i="3"/>
  <c r="X42" i="3"/>
  <c r="T42" i="3"/>
  <c r="S42" i="3"/>
  <c r="M42" i="3"/>
  <c r="L42" i="3"/>
  <c r="K42" i="3"/>
  <c r="J42" i="3"/>
  <c r="I42" i="3"/>
  <c r="X41" i="3"/>
  <c r="T41" i="3"/>
  <c r="S41" i="3"/>
  <c r="M41" i="3"/>
  <c r="L41" i="3"/>
  <c r="K41" i="3"/>
  <c r="J41" i="3"/>
  <c r="I41" i="3"/>
  <c r="X40" i="3"/>
  <c r="T40" i="3"/>
  <c r="S40" i="3"/>
  <c r="M40" i="3"/>
  <c r="L40" i="3"/>
  <c r="K40" i="3"/>
  <c r="J40" i="3"/>
  <c r="I40" i="3"/>
  <c r="X39" i="3"/>
  <c r="T39" i="3"/>
  <c r="S39" i="3"/>
  <c r="M39" i="3"/>
  <c r="L39" i="3"/>
  <c r="K39" i="3"/>
  <c r="J39" i="3"/>
  <c r="I39" i="3"/>
  <c r="X38" i="3"/>
  <c r="T38" i="3"/>
  <c r="S38" i="3"/>
  <c r="M38" i="3"/>
  <c r="L38" i="3"/>
  <c r="K38" i="3"/>
  <c r="J38" i="3"/>
  <c r="I38" i="3"/>
  <c r="X37" i="3"/>
  <c r="T37" i="3"/>
  <c r="S37" i="3"/>
  <c r="M37" i="3"/>
  <c r="L37" i="3"/>
  <c r="K37" i="3"/>
  <c r="J37" i="3"/>
  <c r="I37" i="3"/>
  <c r="X36" i="3"/>
  <c r="T36" i="3"/>
  <c r="S36" i="3"/>
  <c r="M36" i="3"/>
  <c r="L36" i="3"/>
  <c r="K36" i="3"/>
  <c r="J36" i="3"/>
  <c r="I36" i="3"/>
  <c r="X35" i="3"/>
  <c r="T35" i="3"/>
  <c r="S35" i="3"/>
  <c r="M35" i="3"/>
  <c r="L35" i="3"/>
  <c r="K35" i="3"/>
  <c r="J35" i="3"/>
  <c r="I35" i="3"/>
  <c r="X34" i="3"/>
  <c r="T34" i="3"/>
  <c r="S34" i="3"/>
  <c r="M34" i="3"/>
  <c r="L34" i="3"/>
  <c r="K34" i="3"/>
  <c r="J34" i="3"/>
  <c r="I34" i="3"/>
  <c r="X33" i="3"/>
  <c r="T33" i="3"/>
  <c r="S33" i="3"/>
  <c r="M33" i="3"/>
  <c r="L33" i="3"/>
  <c r="K33" i="3"/>
  <c r="J33" i="3"/>
  <c r="I33" i="3"/>
  <c r="X32" i="3"/>
  <c r="T32" i="3"/>
  <c r="S32" i="3"/>
  <c r="M32" i="3"/>
  <c r="L32" i="3"/>
  <c r="K32" i="3"/>
  <c r="J32" i="3"/>
  <c r="I32" i="3"/>
  <c r="X31" i="3"/>
  <c r="T31" i="3"/>
  <c r="S31" i="3"/>
  <c r="M31" i="3"/>
  <c r="L31" i="3"/>
  <c r="K31" i="3"/>
  <c r="J31" i="3"/>
  <c r="I31" i="3"/>
  <c r="X30" i="3"/>
  <c r="T30" i="3"/>
  <c r="S30" i="3"/>
  <c r="M30" i="3"/>
  <c r="L30" i="3"/>
  <c r="K30" i="3"/>
  <c r="J30" i="3"/>
  <c r="I30" i="3"/>
  <c r="X29" i="3"/>
  <c r="T29" i="3"/>
  <c r="S29" i="3"/>
  <c r="M29" i="3"/>
  <c r="L29" i="3"/>
  <c r="K29" i="3"/>
  <c r="J29" i="3"/>
  <c r="I29" i="3"/>
  <c r="X28" i="3"/>
  <c r="T28" i="3"/>
  <c r="S28" i="3"/>
  <c r="M28" i="3"/>
  <c r="L28" i="3"/>
  <c r="K28" i="3"/>
  <c r="J28" i="3"/>
  <c r="I28" i="3"/>
  <c r="X27" i="3"/>
  <c r="T27" i="3"/>
  <c r="S27" i="3"/>
  <c r="M27" i="3"/>
  <c r="L27" i="3"/>
  <c r="K27" i="3"/>
  <c r="J27" i="3"/>
  <c r="I27" i="3"/>
  <c r="X26" i="3"/>
  <c r="T26" i="3"/>
  <c r="S26" i="3"/>
  <c r="M26" i="3"/>
  <c r="L26" i="3"/>
  <c r="K26" i="3"/>
  <c r="J26" i="3"/>
  <c r="I26" i="3"/>
  <c r="X25" i="3"/>
  <c r="T25" i="3"/>
  <c r="S25" i="3"/>
  <c r="M25" i="3"/>
  <c r="L25" i="3"/>
  <c r="K25" i="3"/>
  <c r="J25" i="3"/>
  <c r="I25" i="3"/>
  <c r="X24" i="3"/>
  <c r="T24" i="3"/>
  <c r="S24" i="3"/>
  <c r="M24" i="3"/>
  <c r="L24" i="3"/>
  <c r="K24" i="3"/>
  <c r="J24" i="3"/>
  <c r="I24" i="3"/>
  <c r="X23" i="3"/>
  <c r="T23" i="3"/>
  <c r="S23" i="3"/>
  <c r="M23" i="3"/>
  <c r="L23" i="3"/>
  <c r="K23" i="3"/>
  <c r="J23" i="3"/>
  <c r="I23" i="3"/>
  <c r="X22" i="3"/>
  <c r="T22" i="3"/>
  <c r="S22" i="3"/>
  <c r="M22" i="3"/>
  <c r="L22" i="3"/>
  <c r="K22" i="3"/>
  <c r="J22" i="3"/>
  <c r="I22" i="3"/>
  <c r="X21" i="3"/>
  <c r="T21" i="3"/>
  <c r="S21" i="3"/>
  <c r="M21" i="3"/>
  <c r="L21" i="3"/>
  <c r="K21" i="3"/>
  <c r="J21" i="3"/>
  <c r="I21" i="3"/>
  <c r="X20" i="3"/>
  <c r="T20" i="3"/>
  <c r="S20" i="3"/>
  <c r="M20" i="3"/>
  <c r="L20" i="3"/>
  <c r="K20" i="3"/>
  <c r="J20" i="3"/>
  <c r="I20" i="3"/>
  <c r="X19" i="3"/>
  <c r="T19" i="3"/>
  <c r="S19" i="3"/>
  <c r="M19" i="3"/>
  <c r="L19" i="3"/>
  <c r="K19" i="3"/>
  <c r="J19" i="3"/>
  <c r="I19" i="3"/>
  <c r="X18" i="3"/>
  <c r="T18" i="3"/>
  <c r="S18" i="3"/>
  <c r="M18" i="3"/>
  <c r="L18" i="3"/>
  <c r="K18" i="3"/>
  <c r="J18" i="3"/>
  <c r="I18" i="3"/>
  <c r="X17" i="3"/>
  <c r="T17" i="3"/>
  <c r="S17" i="3"/>
  <c r="M17" i="3"/>
  <c r="L17" i="3"/>
  <c r="K17" i="3"/>
  <c r="J17" i="3"/>
  <c r="I17" i="3"/>
  <c r="X16" i="3"/>
  <c r="T16" i="3"/>
  <c r="S16" i="3"/>
  <c r="M16" i="3"/>
  <c r="L16" i="3"/>
  <c r="K16" i="3"/>
  <c r="J16" i="3"/>
  <c r="I16" i="3"/>
  <c r="X15" i="3"/>
  <c r="T15" i="3"/>
  <c r="S15" i="3"/>
  <c r="M15" i="3"/>
  <c r="L15" i="3"/>
  <c r="K15" i="3"/>
  <c r="J15" i="3"/>
  <c r="I15" i="3"/>
  <c r="X14" i="3"/>
  <c r="T14" i="3"/>
  <c r="S14" i="3"/>
  <c r="M14" i="3"/>
  <c r="L14" i="3"/>
  <c r="K14" i="3"/>
  <c r="J14" i="3"/>
  <c r="I14" i="3"/>
  <c r="X13" i="3"/>
  <c r="T13" i="3"/>
  <c r="S13" i="3"/>
  <c r="M13" i="3"/>
  <c r="L13" i="3"/>
  <c r="K13" i="3"/>
  <c r="J13" i="3"/>
  <c r="I13" i="3"/>
  <c r="X12" i="3"/>
  <c r="T12" i="3"/>
  <c r="S12" i="3"/>
  <c r="M12" i="3"/>
  <c r="L12" i="3"/>
  <c r="K12" i="3"/>
  <c r="J12" i="3"/>
  <c r="I12" i="3"/>
  <c r="X11" i="3"/>
  <c r="T11" i="3"/>
  <c r="S11" i="3"/>
  <c r="M11" i="3"/>
  <c r="L11" i="3"/>
  <c r="K11" i="3"/>
  <c r="J11" i="3"/>
  <c r="I11" i="3"/>
  <c r="X10" i="3"/>
  <c r="T10" i="3"/>
  <c r="S10" i="3"/>
  <c r="M10" i="3"/>
  <c r="L10" i="3"/>
  <c r="K10" i="3"/>
  <c r="J10" i="3"/>
  <c r="I10" i="3"/>
  <c r="X9" i="3"/>
  <c r="T9" i="3"/>
  <c r="S9" i="3"/>
  <c r="M9" i="3"/>
  <c r="L9" i="3"/>
  <c r="K9" i="3"/>
  <c r="J9" i="3"/>
  <c r="I9" i="3"/>
  <c r="X8" i="3"/>
  <c r="T8" i="3"/>
  <c r="S8" i="3"/>
  <c r="M8" i="3"/>
  <c r="L8" i="3"/>
  <c r="K8" i="3"/>
  <c r="J8" i="3"/>
  <c r="I8" i="3"/>
  <c r="X7" i="3"/>
  <c r="T7" i="3"/>
  <c r="S7" i="3"/>
  <c r="M7" i="3"/>
  <c r="L7" i="3"/>
  <c r="K7" i="3"/>
  <c r="J7" i="3"/>
  <c r="I7" i="3"/>
  <c r="X6" i="3"/>
  <c r="T6" i="3"/>
  <c r="S6" i="3"/>
  <c r="M6" i="3"/>
  <c r="L6" i="3"/>
  <c r="K6" i="3"/>
  <c r="J6" i="3"/>
  <c r="I6" i="3"/>
  <c r="X5" i="3"/>
  <c r="T5" i="3"/>
  <c r="S5" i="3"/>
  <c r="M5" i="3"/>
  <c r="L5" i="3"/>
  <c r="K5" i="3"/>
  <c r="J5" i="3"/>
  <c r="I5" i="3"/>
  <c r="X4" i="3"/>
  <c r="T4" i="3"/>
  <c r="S4" i="3"/>
  <c r="M4" i="3"/>
  <c r="L4" i="3"/>
  <c r="K4" i="3"/>
  <c r="J4" i="3"/>
  <c r="I4" i="3"/>
  <c r="X3" i="3"/>
  <c r="T3" i="3"/>
  <c r="S3" i="3"/>
  <c r="M3" i="3"/>
  <c r="L3" i="3"/>
  <c r="K3" i="3"/>
  <c r="J3" i="3"/>
  <c r="I3" i="3"/>
  <c r="X2" i="3"/>
  <c r="T2" i="3"/>
  <c r="S2" i="3"/>
  <c r="M2" i="3"/>
  <c r="L2" i="3"/>
  <c r="K2" i="3"/>
  <c r="J2" i="3"/>
  <c r="I2" i="3"/>
</calcChain>
</file>

<file path=xl/sharedStrings.xml><?xml version="1.0" encoding="utf-8"?>
<sst xmlns="http://schemas.openxmlformats.org/spreadsheetml/2006/main" count="4595" uniqueCount="42">
  <si>
    <t>Wafer No.</t>
  </si>
  <si>
    <t>Sample No.</t>
  </si>
  <si>
    <t>Droplet No.</t>
  </si>
  <si>
    <t>P3HT vol (µL)</t>
  </si>
  <si>
    <t>D1 vol (µL)</t>
  </si>
  <si>
    <t>D2 vol (µL)</t>
  </si>
  <si>
    <t>D6 vol (µL)</t>
  </si>
  <si>
    <t>D8 vol (µL)</t>
  </si>
  <si>
    <t>P3HT content (%)</t>
  </si>
  <si>
    <t>D1 content (%)</t>
  </si>
  <si>
    <t>D2 content (%)</t>
  </si>
  <si>
    <t>D6 content (%)</t>
  </si>
  <si>
    <t>D8 content (%)</t>
  </si>
  <si>
    <t>Thickness (nm, measured)</t>
  </si>
  <si>
    <t>Sheet Resistance (ohm/sq)</t>
  </si>
  <si>
    <t>Conductivity (measured) (S/cm)</t>
  </si>
  <si>
    <t>BO_Target</t>
  </si>
  <si>
    <t>a</t>
  </si>
  <si>
    <t>Cond</t>
  </si>
  <si>
    <t>b</t>
  </si>
  <si>
    <t>c</t>
  </si>
  <si>
    <t>d</t>
  </si>
  <si>
    <t>e</t>
  </si>
  <si>
    <t>f</t>
  </si>
  <si>
    <t>Abs</t>
  </si>
  <si>
    <t>Combined</t>
  </si>
  <si>
    <t>Absorbance @525nm (doped)</t>
  </si>
  <si>
    <t>Thickness 
L_Error (Å)</t>
  </si>
  <si>
    <t>Thickness 
R_Error (Å)</t>
  </si>
  <si>
    <t>Thickness 
(Å, measured)</t>
  </si>
  <si>
    <t>Thickness 
St_Dev, (%)</t>
  </si>
  <si>
    <t>Thickness inferred (legacy)</t>
  </si>
  <si>
    <t>Conductivity inferred (legacy)</t>
  </si>
  <si>
    <t/>
  </si>
  <si>
    <t>9+21</t>
  </si>
  <si>
    <t>g</t>
  </si>
  <si>
    <t>h</t>
  </si>
  <si>
    <t>i</t>
  </si>
  <si>
    <t>j</t>
  </si>
  <si>
    <t>Run</t>
  </si>
  <si>
    <t>Absorption Ratio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</si>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</sst>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textRotation="90" wrapText="1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6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13 control'!$V$1</c:f>
              <c:strCache>
                <c:ptCount val="1"/>
                <c:pt idx="0">
                  <c:v>Sheet Resistance (ohm/sq)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 13 control'!$V$2:$V$73</c:f>
              <c:numCache>
                <c:formatCode>0.00</c:formatCode>
                <c:ptCount val="72"/>
                <c:pt idx="0">
                  <c:v>29.311854695074629</c:v>
                </c:pt>
                <c:pt idx="1">
                  <c:v>29.924877994477601</c:v>
                </c:pt>
                <c:pt idx="2">
                  <c:v>32.541864109999999</c:v>
                </c:pt>
                <c:pt idx="3">
                  <c:v>39.508830438805973</c:v>
                </c:pt>
                <c:pt idx="4">
                  <c:v>27.054446503283579</c:v>
                </c:pt>
                <c:pt idx="5">
                  <c:v>25.429733572835818</c:v>
                </c:pt>
                <c:pt idx="6">
                  <c:v>37.067741578955207</c:v>
                </c:pt>
                <c:pt idx="7">
                  <c:v>52.042822780597007</c:v>
                </c:pt>
                <c:pt idx="8">
                  <c:v>40.536231816417917</c:v>
                </c:pt>
                <c:pt idx="9">
                  <c:v>43.996395944776118</c:v>
                </c:pt>
                <c:pt idx="10">
                  <c:v>36.327537747014922</c:v>
                </c:pt>
                <c:pt idx="11">
                  <c:v>40.213100716417912</c:v>
                </c:pt>
                <c:pt idx="12">
                  <c:v>36.580206663582082</c:v>
                </c:pt>
                <c:pt idx="13">
                  <c:v>35.11391063149253</c:v>
                </c:pt>
                <c:pt idx="14">
                  <c:v>31.745491837164181</c:v>
                </c:pt>
                <c:pt idx="15">
                  <c:v>29.00800706656716</c:v>
                </c:pt>
                <c:pt idx="16">
                  <c:v>28.745781362686561</c:v>
                </c:pt>
                <c:pt idx="17">
                  <c:v>30.572267441791048</c:v>
                </c:pt>
                <c:pt idx="18">
                  <c:v>29.06891490149253</c:v>
                </c:pt>
                <c:pt idx="19">
                  <c:v>29.83818668597015</c:v>
                </c:pt>
                <c:pt idx="20">
                  <c:v>32.707466842388072</c:v>
                </c:pt>
                <c:pt idx="21">
                  <c:v>31.07026015850747</c:v>
                </c:pt>
                <c:pt idx="22">
                  <c:v>29.096356754626871</c:v>
                </c:pt>
                <c:pt idx="23">
                  <c:v>32.023639234776127</c:v>
                </c:pt>
                <c:pt idx="24">
                  <c:v>27.405713682388061</c:v>
                </c:pt>
                <c:pt idx="25">
                  <c:v>27.857814930597009</c:v>
                </c:pt>
                <c:pt idx="26">
                  <c:v>25.47583991716418</c:v>
                </c:pt>
                <c:pt idx="27">
                  <c:v>26.751053533432831</c:v>
                </c:pt>
                <c:pt idx="28">
                  <c:v>25.375354662537301</c:v>
                </c:pt>
                <c:pt idx="29">
                  <c:v>25.643993305970149</c:v>
                </c:pt>
                <c:pt idx="30">
                  <c:v>35.846755896716417</c:v>
                </c:pt>
                <c:pt idx="31">
                  <c:v>34.286235986268657</c:v>
                </c:pt>
                <c:pt idx="32">
                  <c:v>37.030463695223879</c:v>
                </c:pt>
                <c:pt idx="33">
                  <c:v>43.111763317910452</c:v>
                </c:pt>
                <c:pt idx="34">
                  <c:v>36.226380680746253</c:v>
                </c:pt>
                <c:pt idx="35">
                  <c:v>37.518238030447748</c:v>
                </c:pt>
                <c:pt idx="36">
                  <c:v>28.55203364104478</c:v>
                </c:pt>
                <c:pt idx="37">
                  <c:v>30.828765609850748</c:v>
                </c:pt>
                <c:pt idx="38">
                  <c:v>30.454516453283571</c:v>
                </c:pt>
                <c:pt idx="39">
                  <c:v>32.606369932388063</c:v>
                </c:pt>
                <c:pt idx="40">
                  <c:v>30.57373224537313</c:v>
                </c:pt>
                <c:pt idx="41">
                  <c:v>26.574619354776122</c:v>
                </c:pt>
                <c:pt idx="42">
                  <c:v>28</c:v>
                </c:pt>
                <c:pt idx="43">
                  <c:v>25.696043028955231</c:v>
                </c:pt>
                <c:pt idx="44">
                  <c:v>29.150114277014922</c:v>
                </c:pt>
                <c:pt idx="45">
                  <c:v>30.384452742388071</c:v>
                </c:pt>
                <c:pt idx="46">
                  <c:v>31.495497973134331</c:v>
                </c:pt>
                <c:pt idx="47">
                  <c:v>38.277368323880587</c:v>
                </c:pt>
                <c:pt idx="48">
                  <c:v>31.24335356149253</c:v>
                </c:pt>
                <c:pt idx="49">
                  <c:v>31.229289273731339</c:v>
                </c:pt>
                <c:pt idx="50">
                  <c:v>31.26672102343284</c:v>
                </c:pt>
                <c:pt idx="51">
                  <c:v>31.98376891731343</c:v>
                </c:pt>
                <c:pt idx="52">
                  <c:v>32.530087337164183</c:v>
                </c:pt>
                <c:pt idx="53">
                  <c:v>36.587690349552233</c:v>
                </c:pt>
                <c:pt idx="54">
                  <c:v>53.84591688208954</c:v>
                </c:pt>
                <c:pt idx="55">
                  <c:v>46.605111400000013</c:v>
                </c:pt>
                <c:pt idx="56">
                  <c:v>50.083836883582073</c:v>
                </c:pt>
                <c:pt idx="57">
                  <c:v>56.043621614925392</c:v>
                </c:pt>
                <c:pt idx="58">
                  <c:v>55.550376283582082</c:v>
                </c:pt>
                <c:pt idx="59">
                  <c:v>62.390418565671638</c:v>
                </c:pt>
                <c:pt idx="60">
                  <c:v>48.311239767164182</c:v>
                </c:pt>
                <c:pt idx="61">
                  <c:v>46.806941764179108</c:v>
                </c:pt>
                <c:pt idx="62">
                  <c:v>48.746592608955218</c:v>
                </c:pt>
                <c:pt idx="63">
                  <c:v>46.929361089552231</c:v>
                </c:pt>
                <c:pt idx="64">
                  <c:v>44.895120304477622</c:v>
                </c:pt>
                <c:pt idx="65">
                  <c:v>49.384089002985057</c:v>
                </c:pt>
                <c:pt idx="66">
                  <c:v>65.073311779104472</c:v>
                </c:pt>
                <c:pt idx="67">
                  <c:v>111.8011052716418</c:v>
                </c:pt>
                <c:pt idx="68">
                  <c:v>71.127056331343255</c:v>
                </c:pt>
                <c:pt idx="69">
                  <c:v>62.550198214925381</c:v>
                </c:pt>
                <c:pt idx="70">
                  <c:v>63.071812871641797</c:v>
                </c:pt>
                <c:pt idx="71">
                  <c:v>125.5071676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3-E047-BB01-77532715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81232"/>
        <c:axId val="1078937792"/>
      </c:scatterChart>
      <c:valAx>
        <c:axId val="9928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78937792"/>
        <c:crosses val="autoZero"/>
        <c:crossBetween val="midCat"/>
      </c:valAx>
      <c:valAx>
        <c:axId val="1078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928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260350</xdr:colOff>
      <xdr:row>2</xdr:row>
      <xdr:rowOff>44450</xdr:rowOff>
    </xdr:from>
    <xdr:to>
      <xdr:col>33</xdr:col>
      <xdr:colOff>120650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9AA4D-19D8-D04E-9FCB-7CD2BAE2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6F9A-FCDC-D84D-820F-D151D06F2369}">
  <sheetPr>
    <tabColor rgb="FFFF0000"/>
  </sheetPr>
  <dimension ref="A1:AC151"/>
  <sheetViews>
    <sheetView zoomScaleNormal="100" workbookViewId="0">
      <pane ySplit="1" topLeftCell="A115" activePane="bottomLeft" state="frozen"/>
      <selection pane="bottomLeft" activeCell="V123" sqref="V123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15">
        <v>83.334000000000003</v>
      </c>
      <c r="E2" s="15">
        <v>16.666</v>
      </c>
      <c r="F2" s="15">
        <v>0</v>
      </c>
      <c r="G2" s="15">
        <v>0</v>
      </c>
      <c r="H2" s="15">
        <v>0</v>
      </c>
      <c r="I2" s="15">
        <v>90</v>
      </c>
      <c r="J2" s="15">
        <v>10</v>
      </c>
      <c r="K2" s="15">
        <v>0</v>
      </c>
      <c r="L2" s="15">
        <v>0</v>
      </c>
      <c r="M2" s="15">
        <v>0</v>
      </c>
      <c r="N2" s="3">
        <v>0.8575299100631435</v>
      </c>
      <c r="O2" s="3">
        <v>0.19609936896199984</v>
      </c>
      <c r="P2" s="3"/>
      <c r="Q2" s="3"/>
      <c r="R2" s="3"/>
      <c r="S2" s="4" t="str">
        <f>IF(ISNUMBER(P2),P2/10,"")</f>
        <v/>
      </c>
      <c r="T2" s="4" t="str">
        <f t="shared" ref="T2:T65" si="0">IFERROR(_xlfn.STDEV.S(P2:R2)/P2*100,"")</f>
        <v/>
      </c>
      <c r="U2" s="15">
        <f>IF(ISNUMBER(O2),O2/0.00163,"")</f>
        <v>120.30636132638027</v>
      </c>
      <c r="V2" s="15">
        <v>227.79043280182233</v>
      </c>
      <c r="W2" s="15">
        <f>IFERROR(1/(U2*V2)*10000000,"")</f>
        <v>364.90173517012346</v>
      </c>
      <c r="X2" s="4" t="str">
        <f>IFERROR(1/(V2*S2)*10000000,"")</f>
        <v/>
      </c>
      <c r="Y2" s="3" t="s">
        <v>41</v>
      </c>
      <c r="Z2" s="3">
        <v>1</v>
      </c>
    </row>
    <row r="3" spans="1:26" x14ac:dyDescent="0.2">
      <c r="A3" s="3">
        <v>1</v>
      </c>
      <c r="B3" s="3">
        <v>1</v>
      </c>
      <c r="C3" s="3" t="s">
        <v>19</v>
      </c>
      <c r="D3" s="15">
        <v>83.334000000000003</v>
      </c>
      <c r="E3" s="15">
        <v>16.666</v>
      </c>
      <c r="F3" s="15">
        <v>0</v>
      </c>
      <c r="G3" s="15">
        <v>0</v>
      </c>
      <c r="H3" s="15">
        <v>0</v>
      </c>
      <c r="I3" s="15">
        <v>90</v>
      </c>
      <c r="J3" s="15">
        <v>10</v>
      </c>
      <c r="K3" s="15">
        <v>0</v>
      </c>
      <c r="L3" s="15">
        <v>0</v>
      </c>
      <c r="M3" s="15">
        <v>0</v>
      </c>
      <c r="N3" s="3">
        <v>0.85614086460083161</v>
      </c>
      <c r="O3" s="3">
        <v>0.17877381384966651</v>
      </c>
      <c r="P3" s="3"/>
      <c r="Q3" s="3"/>
      <c r="R3" s="3"/>
      <c r="S3" s="4" t="str">
        <f>IF(ISNUMBER(P3),P3/10,"")</f>
        <v/>
      </c>
      <c r="T3" s="4" t="str">
        <f t="shared" si="0"/>
        <v/>
      </c>
      <c r="U3" s="15">
        <f t="shared" ref="U3:U66" si="1">IF(ISNUMBER(O3),O3/0.00163,"")</f>
        <v>109.67718641083835</v>
      </c>
      <c r="V3" s="15">
        <v>154.5595054095827</v>
      </c>
      <c r="W3" s="15">
        <f t="shared" ref="W3:W66" si="2">IFERROR(1/(U3*V3)*10000000,"")</f>
        <v>589.91301762283649</v>
      </c>
      <c r="X3" s="4" t="str">
        <f t="shared" ref="X3:X31" si="3">IFERROR(1/(V3*S3)*10000000,"")</f>
        <v/>
      </c>
      <c r="Y3" s="3" t="s">
        <v>41</v>
      </c>
      <c r="Z3" s="3">
        <v>1</v>
      </c>
    </row>
    <row r="4" spans="1:26" x14ac:dyDescent="0.2">
      <c r="A4" s="3">
        <v>1</v>
      </c>
      <c r="B4" s="3">
        <v>1</v>
      </c>
      <c r="C4" s="3" t="s">
        <v>20</v>
      </c>
      <c r="D4" s="15">
        <v>83.334000000000003</v>
      </c>
      <c r="E4" s="15">
        <v>16.666</v>
      </c>
      <c r="F4" s="15">
        <v>0</v>
      </c>
      <c r="G4" s="15">
        <v>0</v>
      </c>
      <c r="H4" s="15">
        <v>0</v>
      </c>
      <c r="I4" s="15">
        <v>90</v>
      </c>
      <c r="J4" s="15">
        <v>10</v>
      </c>
      <c r="K4" s="15">
        <v>0</v>
      </c>
      <c r="L4" s="15">
        <v>0</v>
      </c>
      <c r="M4" s="15">
        <v>0</v>
      </c>
      <c r="N4" s="3">
        <v>0.84746258749951187</v>
      </c>
      <c r="O4" s="3">
        <v>0.16667983695588309</v>
      </c>
      <c r="P4" s="3"/>
      <c r="Q4" s="3"/>
      <c r="R4" s="3"/>
      <c r="S4" s="4" t="str">
        <f>IF(ISNUMBER(P4),P4/10,"")</f>
        <v/>
      </c>
      <c r="T4" s="4" t="str">
        <f t="shared" si="0"/>
        <v/>
      </c>
      <c r="U4" s="15">
        <f t="shared" si="1"/>
        <v>102.25756868459086</v>
      </c>
      <c r="V4" s="15">
        <v>263.85224274406335</v>
      </c>
      <c r="W4" s="15">
        <f t="shared" si="2"/>
        <v>370.63271195994247</v>
      </c>
      <c r="X4" s="4" t="str">
        <f t="shared" si="3"/>
        <v/>
      </c>
      <c r="Y4" s="3" t="s">
        <v>41</v>
      </c>
      <c r="Z4" s="3">
        <v>1</v>
      </c>
    </row>
    <row r="5" spans="1:26" x14ac:dyDescent="0.2">
      <c r="A5" s="3">
        <v>1</v>
      </c>
      <c r="B5" s="3">
        <v>1</v>
      </c>
      <c r="C5" s="3" t="s">
        <v>21</v>
      </c>
      <c r="D5" s="15">
        <v>83.334000000000003</v>
      </c>
      <c r="E5" s="15">
        <v>16.666</v>
      </c>
      <c r="F5" s="15">
        <v>0</v>
      </c>
      <c r="G5" s="15">
        <v>0</v>
      </c>
      <c r="H5" s="15">
        <v>0</v>
      </c>
      <c r="I5" s="15">
        <v>90</v>
      </c>
      <c r="J5" s="15">
        <v>10</v>
      </c>
      <c r="K5" s="15">
        <v>0</v>
      </c>
      <c r="L5" s="15">
        <v>0</v>
      </c>
      <c r="M5" s="15">
        <v>0</v>
      </c>
      <c r="N5" s="3">
        <v>0.84706008482958695</v>
      </c>
      <c r="O5" s="3">
        <v>0.17397583856951196</v>
      </c>
      <c r="P5" s="3">
        <v>1971</v>
      </c>
      <c r="Q5" s="3">
        <v>1914</v>
      </c>
      <c r="R5" s="3">
        <v>1851</v>
      </c>
      <c r="S5" s="4">
        <f t="shared" ref="S5:S6" si="4">P5/10</f>
        <v>197.1</v>
      </c>
      <c r="T5" s="4">
        <f t="shared" si="0"/>
        <v>3.0454081579825303</v>
      </c>
      <c r="U5" s="15">
        <f t="shared" si="1"/>
        <v>106.73364329417912</v>
      </c>
      <c r="V5" s="15">
        <v>232.01856148491882</v>
      </c>
      <c r="W5" s="15">
        <f t="shared" si="2"/>
        <v>403.80894598723512</v>
      </c>
      <c r="X5" s="4">
        <f t="shared" si="3"/>
        <v>218.67072552004055</v>
      </c>
      <c r="Y5" s="3" t="s">
        <v>41</v>
      </c>
      <c r="Z5" s="3">
        <v>1</v>
      </c>
    </row>
    <row r="6" spans="1:26" x14ac:dyDescent="0.2">
      <c r="A6" s="3">
        <v>1</v>
      </c>
      <c r="B6" s="3">
        <v>1</v>
      </c>
      <c r="C6" s="3" t="s">
        <v>22</v>
      </c>
      <c r="D6" s="15">
        <v>83.334000000000003</v>
      </c>
      <c r="E6" s="15">
        <v>16.666</v>
      </c>
      <c r="F6" s="15">
        <v>0</v>
      </c>
      <c r="G6" s="15">
        <v>0</v>
      </c>
      <c r="H6" s="15">
        <v>0</v>
      </c>
      <c r="I6" s="15">
        <v>90</v>
      </c>
      <c r="J6" s="15">
        <v>10</v>
      </c>
      <c r="K6" s="15">
        <v>0</v>
      </c>
      <c r="L6" s="15">
        <v>0</v>
      </c>
      <c r="M6" s="15">
        <v>0</v>
      </c>
      <c r="N6" s="3"/>
      <c r="O6" s="3"/>
      <c r="P6" s="3">
        <v>2785</v>
      </c>
      <c r="Q6" s="3">
        <v>2912</v>
      </c>
      <c r="R6" s="3">
        <v>2489</v>
      </c>
      <c r="S6" s="4">
        <f t="shared" si="4"/>
        <v>278.5</v>
      </c>
      <c r="T6" s="4">
        <f t="shared" si="0"/>
        <v>7.7936716977505958</v>
      </c>
      <c r="U6" s="15" t="str">
        <f t="shared" si="1"/>
        <v/>
      </c>
      <c r="V6" s="15">
        <v>200</v>
      </c>
      <c r="W6" s="15" t="str">
        <f t="shared" si="2"/>
        <v/>
      </c>
      <c r="X6" s="4">
        <f t="shared" si="3"/>
        <v>179.53321364452424</v>
      </c>
      <c r="Y6" s="3" t="s">
        <v>41</v>
      </c>
      <c r="Z6" s="3">
        <v>1</v>
      </c>
    </row>
    <row r="7" spans="1:26" x14ac:dyDescent="0.2">
      <c r="A7" s="3">
        <v>1</v>
      </c>
      <c r="B7" s="3">
        <v>1</v>
      </c>
      <c r="C7" s="3" t="s">
        <v>23</v>
      </c>
      <c r="D7" s="15">
        <v>83.334000000000003</v>
      </c>
      <c r="E7" s="15">
        <v>16.666</v>
      </c>
      <c r="F7" s="15">
        <v>0</v>
      </c>
      <c r="G7" s="15">
        <v>0</v>
      </c>
      <c r="H7" s="15">
        <v>0</v>
      </c>
      <c r="I7" s="15">
        <v>90</v>
      </c>
      <c r="J7" s="15">
        <v>10</v>
      </c>
      <c r="K7" s="15">
        <v>0</v>
      </c>
      <c r="L7" s="15">
        <v>0</v>
      </c>
      <c r="M7" s="15">
        <v>0</v>
      </c>
      <c r="N7" s="3"/>
      <c r="O7" s="3"/>
      <c r="P7" s="3"/>
      <c r="Q7" s="3"/>
      <c r="R7" s="3"/>
      <c r="S7" s="4" t="str">
        <f t="shared" ref="S7:S15" si="5">IF(ISNUMBER(P7),P7/10,"")</f>
        <v/>
      </c>
      <c r="T7" s="4" t="str">
        <f t="shared" si="0"/>
        <v/>
      </c>
      <c r="U7" s="15" t="str">
        <f t="shared" si="1"/>
        <v/>
      </c>
      <c r="V7" s="15">
        <v>354.6099290780142</v>
      </c>
      <c r="W7" s="15" t="str">
        <f t="shared" si="2"/>
        <v/>
      </c>
      <c r="X7" s="4" t="str">
        <f t="shared" si="3"/>
        <v/>
      </c>
      <c r="Y7" s="3" t="s">
        <v>41</v>
      </c>
      <c r="Z7" s="3">
        <v>1</v>
      </c>
    </row>
    <row r="8" spans="1:26" x14ac:dyDescent="0.2">
      <c r="A8" s="3">
        <v>1</v>
      </c>
      <c r="B8" s="3">
        <v>2</v>
      </c>
      <c r="C8" s="3" t="s">
        <v>17</v>
      </c>
      <c r="D8" s="15">
        <v>66.665999999999997</v>
      </c>
      <c r="E8" s="15">
        <v>33.334000000000003</v>
      </c>
      <c r="F8" s="15">
        <v>0</v>
      </c>
      <c r="G8" s="15">
        <v>0</v>
      </c>
      <c r="H8" s="15">
        <v>0</v>
      </c>
      <c r="I8" s="15">
        <v>80</v>
      </c>
      <c r="J8" s="15">
        <v>20</v>
      </c>
      <c r="K8" s="15">
        <v>0</v>
      </c>
      <c r="L8" s="15">
        <v>0</v>
      </c>
      <c r="M8" s="15">
        <v>0</v>
      </c>
      <c r="N8" s="3">
        <v>0.96201451943028415</v>
      </c>
      <c r="O8" s="3">
        <v>0.32998198433892689</v>
      </c>
      <c r="P8" s="3"/>
      <c r="Q8" s="3"/>
      <c r="R8" s="3"/>
      <c r="S8" s="4" t="str">
        <f t="shared" si="5"/>
        <v/>
      </c>
      <c r="T8" s="4" t="str">
        <f t="shared" si="0"/>
        <v/>
      </c>
      <c r="U8" s="15">
        <f t="shared" si="1"/>
        <v>202.44293517725578</v>
      </c>
      <c r="V8" s="15">
        <v>66.225165562913901</v>
      </c>
      <c r="W8" s="15">
        <f t="shared" si="2"/>
        <v>745.88920511247693</v>
      </c>
      <c r="X8" s="4" t="str">
        <f t="shared" si="3"/>
        <v/>
      </c>
      <c r="Y8" s="3" t="s">
        <v>41</v>
      </c>
      <c r="Z8" s="3">
        <v>1</v>
      </c>
    </row>
    <row r="9" spans="1:26" x14ac:dyDescent="0.2">
      <c r="A9" s="3">
        <v>1</v>
      </c>
      <c r="B9" s="3">
        <v>2</v>
      </c>
      <c r="C9" s="3" t="s">
        <v>19</v>
      </c>
      <c r="D9" s="15">
        <v>66.665999999999997</v>
      </c>
      <c r="E9" s="15">
        <v>33.334000000000003</v>
      </c>
      <c r="F9" s="15">
        <v>0</v>
      </c>
      <c r="G9" s="15">
        <v>0</v>
      </c>
      <c r="H9" s="15">
        <v>0</v>
      </c>
      <c r="I9" s="15">
        <v>80</v>
      </c>
      <c r="J9" s="15">
        <v>20</v>
      </c>
      <c r="K9" s="15">
        <v>0</v>
      </c>
      <c r="L9" s="15">
        <v>0</v>
      </c>
      <c r="M9" s="15">
        <v>0</v>
      </c>
      <c r="N9" s="3">
        <v>0.94740721868332833</v>
      </c>
      <c r="O9" s="3">
        <v>0.28687176802976538</v>
      </c>
      <c r="P9" s="3"/>
      <c r="Q9" s="3"/>
      <c r="R9" s="3"/>
      <c r="S9" s="4" t="str">
        <f t="shared" si="5"/>
        <v/>
      </c>
      <c r="T9" s="4" t="str">
        <f t="shared" si="0"/>
        <v/>
      </c>
      <c r="U9" s="15">
        <f t="shared" si="1"/>
        <v>175.9949497115125</v>
      </c>
      <c r="V9" s="15">
        <v>68.212824010914048</v>
      </c>
      <c r="W9" s="15">
        <f t="shared" si="2"/>
        <v>832.97844762195655</v>
      </c>
      <c r="X9" s="4" t="str">
        <f t="shared" si="3"/>
        <v/>
      </c>
      <c r="Y9" s="3" t="s">
        <v>41</v>
      </c>
      <c r="Z9" s="3">
        <v>1</v>
      </c>
    </row>
    <row r="10" spans="1:26" x14ac:dyDescent="0.2">
      <c r="A10" s="3">
        <v>1</v>
      </c>
      <c r="B10" s="3">
        <v>2</v>
      </c>
      <c r="C10" s="3" t="s">
        <v>20</v>
      </c>
      <c r="D10" s="15">
        <v>66.665999999999997</v>
      </c>
      <c r="E10" s="15">
        <v>33.334000000000003</v>
      </c>
      <c r="F10" s="15">
        <v>0</v>
      </c>
      <c r="G10" s="15">
        <v>0</v>
      </c>
      <c r="H10" s="15">
        <v>0</v>
      </c>
      <c r="I10" s="15">
        <v>80</v>
      </c>
      <c r="J10" s="15">
        <v>20</v>
      </c>
      <c r="K10" s="15">
        <v>0</v>
      </c>
      <c r="L10" s="15">
        <v>0</v>
      </c>
      <c r="M10" s="15">
        <v>0</v>
      </c>
      <c r="N10" s="3">
        <v>0.96995205408698104</v>
      </c>
      <c r="O10" s="3">
        <v>0.33051542905012171</v>
      </c>
      <c r="P10" s="3"/>
      <c r="Q10" s="3"/>
      <c r="R10" s="3"/>
      <c r="S10" s="4" t="str">
        <f t="shared" si="5"/>
        <v/>
      </c>
      <c r="T10" s="4" t="str">
        <f t="shared" si="0"/>
        <v/>
      </c>
      <c r="U10" s="15">
        <f t="shared" si="1"/>
        <v>202.77020187124032</v>
      </c>
      <c r="V10" s="15">
        <v>63.371356147021551</v>
      </c>
      <c r="W10" s="15">
        <f t="shared" si="2"/>
        <v>778.22085564723886</v>
      </c>
      <c r="X10" s="4" t="str">
        <f t="shared" si="3"/>
        <v/>
      </c>
      <c r="Y10" s="3" t="s">
        <v>41</v>
      </c>
      <c r="Z10" s="3">
        <v>1</v>
      </c>
    </row>
    <row r="11" spans="1:26" x14ac:dyDescent="0.2">
      <c r="A11" s="3">
        <v>1</v>
      </c>
      <c r="B11" s="3">
        <v>2</v>
      </c>
      <c r="C11" s="3" t="s">
        <v>21</v>
      </c>
      <c r="D11" s="15">
        <v>66.665999999999997</v>
      </c>
      <c r="E11" s="15">
        <v>33.334000000000003</v>
      </c>
      <c r="F11" s="15">
        <v>0</v>
      </c>
      <c r="G11" s="15">
        <v>0</v>
      </c>
      <c r="H11" s="15">
        <v>0</v>
      </c>
      <c r="I11" s="15">
        <v>80</v>
      </c>
      <c r="J11" s="15">
        <v>20</v>
      </c>
      <c r="K11" s="15">
        <v>0</v>
      </c>
      <c r="L11" s="15">
        <v>0</v>
      </c>
      <c r="M11" s="15">
        <v>0</v>
      </c>
      <c r="N11" s="3">
        <v>0.94419367001814702</v>
      </c>
      <c r="O11" s="3">
        <v>0.29659531040229831</v>
      </c>
      <c r="P11" s="3"/>
      <c r="Q11" s="3"/>
      <c r="R11" s="3"/>
      <c r="S11" s="4" t="str">
        <f t="shared" si="5"/>
        <v/>
      </c>
      <c r="T11" s="4" t="str">
        <f t="shared" si="0"/>
        <v/>
      </c>
      <c r="U11" s="15">
        <f t="shared" si="1"/>
        <v>181.96031313024437</v>
      </c>
      <c r="V11" s="15">
        <v>99.206349206349202</v>
      </c>
      <c r="W11" s="15">
        <f t="shared" si="2"/>
        <v>553.96695172671491</v>
      </c>
      <c r="X11" s="4" t="str">
        <f t="shared" si="3"/>
        <v/>
      </c>
      <c r="Y11" s="3" t="s">
        <v>41</v>
      </c>
      <c r="Z11" s="3">
        <v>1</v>
      </c>
    </row>
    <row r="12" spans="1:26" x14ac:dyDescent="0.2">
      <c r="A12" s="3">
        <v>1</v>
      </c>
      <c r="B12" s="3">
        <v>2</v>
      </c>
      <c r="C12" s="3" t="s">
        <v>22</v>
      </c>
      <c r="D12" s="15">
        <v>66.665999999999997</v>
      </c>
      <c r="E12" s="15">
        <v>33.334000000000003</v>
      </c>
      <c r="F12" s="15">
        <v>0</v>
      </c>
      <c r="G12" s="15">
        <v>0</v>
      </c>
      <c r="H12" s="15">
        <v>0</v>
      </c>
      <c r="I12" s="15">
        <v>80</v>
      </c>
      <c r="J12" s="15">
        <v>20</v>
      </c>
      <c r="K12" s="15">
        <v>0</v>
      </c>
      <c r="L12" s="15">
        <v>0</v>
      </c>
      <c r="M12" s="15">
        <v>0</v>
      </c>
      <c r="N12" s="3"/>
      <c r="O12" s="3"/>
      <c r="P12" s="3"/>
      <c r="Q12" s="3"/>
      <c r="R12" s="3"/>
      <c r="S12" s="4" t="str">
        <f t="shared" si="5"/>
        <v/>
      </c>
      <c r="T12" s="4" t="str">
        <f t="shared" si="0"/>
        <v/>
      </c>
      <c r="U12" s="15" t="str">
        <f t="shared" si="1"/>
        <v/>
      </c>
      <c r="V12" s="15">
        <v>67.024128686327074</v>
      </c>
      <c r="W12" s="15" t="str">
        <f t="shared" si="2"/>
        <v/>
      </c>
      <c r="X12" s="4" t="str">
        <f t="shared" si="3"/>
        <v/>
      </c>
      <c r="Y12" s="3" t="s">
        <v>41</v>
      </c>
      <c r="Z12" s="3">
        <v>1</v>
      </c>
    </row>
    <row r="13" spans="1:26" x14ac:dyDescent="0.2">
      <c r="A13" s="3">
        <v>1</v>
      </c>
      <c r="B13" s="3">
        <v>2</v>
      </c>
      <c r="C13" s="3" t="s">
        <v>23</v>
      </c>
      <c r="D13" s="15">
        <v>66.665999999999997</v>
      </c>
      <c r="E13" s="15">
        <v>33.334000000000003</v>
      </c>
      <c r="F13" s="15">
        <v>0</v>
      </c>
      <c r="G13" s="15">
        <v>0</v>
      </c>
      <c r="H13" s="15">
        <v>0</v>
      </c>
      <c r="I13" s="15">
        <v>80</v>
      </c>
      <c r="J13" s="15">
        <v>20</v>
      </c>
      <c r="K13" s="15">
        <v>0</v>
      </c>
      <c r="L13" s="15">
        <v>0</v>
      </c>
      <c r="M13" s="15">
        <v>0</v>
      </c>
      <c r="N13" s="3"/>
      <c r="O13" s="3"/>
      <c r="P13" s="3"/>
      <c r="Q13" s="3"/>
      <c r="R13" s="3"/>
      <c r="S13" s="4" t="str">
        <f t="shared" si="5"/>
        <v/>
      </c>
      <c r="T13" s="4" t="str">
        <f t="shared" si="0"/>
        <v/>
      </c>
      <c r="U13" s="15" t="str">
        <f t="shared" si="1"/>
        <v/>
      </c>
      <c r="V13" s="15">
        <v>79.808459696727851</v>
      </c>
      <c r="W13" s="15" t="str">
        <f t="shared" si="2"/>
        <v/>
      </c>
      <c r="X13" s="4" t="str">
        <f t="shared" si="3"/>
        <v/>
      </c>
      <c r="Y13" s="3" t="s">
        <v>41</v>
      </c>
      <c r="Z13" s="3">
        <v>1</v>
      </c>
    </row>
    <row r="14" spans="1:26" x14ac:dyDescent="0.2">
      <c r="A14" s="3">
        <v>1</v>
      </c>
      <c r="B14" s="3">
        <v>3</v>
      </c>
      <c r="C14" s="3" t="s">
        <v>17</v>
      </c>
      <c r="D14" s="15">
        <v>50</v>
      </c>
      <c r="E14" s="15">
        <v>50</v>
      </c>
      <c r="F14" s="15">
        <v>0</v>
      </c>
      <c r="G14" s="15">
        <v>0</v>
      </c>
      <c r="H14" s="15">
        <v>0</v>
      </c>
      <c r="I14" s="15">
        <v>70</v>
      </c>
      <c r="J14" s="15">
        <v>30</v>
      </c>
      <c r="K14" s="15">
        <v>0</v>
      </c>
      <c r="L14" s="15">
        <v>0</v>
      </c>
      <c r="M14" s="15">
        <v>0</v>
      </c>
      <c r="N14" s="3">
        <v>0.99044666390975411</v>
      </c>
      <c r="O14" s="3">
        <v>0.42594589869655652</v>
      </c>
      <c r="P14" s="3"/>
      <c r="Q14" s="3"/>
      <c r="R14" s="3"/>
      <c r="S14" s="4" t="str">
        <f t="shared" si="5"/>
        <v/>
      </c>
      <c r="T14" s="4" t="str">
        <f t="shared" si="0"/>
        <v/>
      </c>
      <c r="U14" s="15">
        <f t="shared" si="1"/>
        <v>261.31650226782608</v>
      </c>
      <c r="V14" s="15"/>
      <c r="W14" s="15" t="str">
        <f t="shared" si="2"/>
        <v/>
      </c>
      <c r="X14" s="4" t="str">
        <f t="shared" si="3"/>
        <v/>
      </c>
      <c r="Y14" s="3" t="s">
        <v>41</v>
      </c>
      <c r="Z14" s="3">
        <v>1</v>
      </c>
    </row>
    <row r="15" spans="1:26" x14ac:dyDescent="0.2">
      <c r="A15" s="3">
        <v>1</v>
      </c>
      <c r="B15" s="3">
        <v>3</v>
      </c>
      <c r="C15" s="3" t="s">
        <v>19</v>
      </c>
      <c r="D15" s="15">
        <v>50</v>
      </c>
      <c r="E15" s="15">
        <v>50</v>
      </c>
      <c r="F15" s="15">
        <v>0</v>
      </c>
      <c r="G15" s="15">
        <v>0</v>
      </c>
      <c r="H15" s="15">
        <v>0</v>
      </c>
      <c r="I15" s="15">
        <v>70</v>
      </c>
      <c r="J15" s="15">
        <v>30</v>
      </c>
      <c r="K15" s="15">
        <v>0</v>
      </c>
      <c r="L15" s="15">
        <v>0</v>
      </c>
      <c r="M15" s="15">
        <v>0</v>
      </c>
      <c r="N15" s="3">
        <v>0.99090113102852984</v>
      </c>
      <c r="O15" s="3">
        <v>0.39742269947409242</v>
      </c>
      <c r="P15" s="3"/>
      <c r="Q15" s="3"/>
      <c r="R15" s="3"/>
      <c r="S15" s="4" t="str">
        <f t="shared" si="5"/>
        <v/>
      </c>
      <c r="T15" s="4" t="str">
        <f t="shared" si="0"/>
        <v/>
      </c>
      <c r="U15" s="15">
        <f t="shared" si="1"/>
        <v>243.81760703932051</v>
      </c>
      <c r="V15" s="15">
        <v>38.85003885003885</v>
      </c>
      <c r="W15" s="15">
        <f t="shared" si="2"/>
        <v>1055.7071867188372</v>
      </c>
      <c r="X15" s="4" t="str">
        <f t="shared" si="3"/>
        <v/>
      </c>
      <c r="Y15" s="3" t="s">
        <v>41</v>
      </c>
      <c r="Z15" s="3">
        <v>1</v>
      </c>
    </row>
    <row r="16" spans="1:26" x14ac:dyDescent="0.2">
      <c r="A16" s="3">
        <v>1</v>
      </c>
      <c r="B16" s="3">
        <v>3</v>
      </c>
      <c r="C16" s="3" t="s">
        <v>20</v>
      </c>
      <c r="D16" s="15">
        <v>50</v>
      </c>
      <c r="E16" s="15">
        <v>50</v>
      </c>
      <c r="F16" s="15">
        <v>0</v>
      </c>
      <c r="G16" s="15">
        <v>0</v>
      </c>
      <c r="H16" s="15">
        <v>0</v>
      </c>
      <c r="I16" s="15">
        <v>70</v>
      </c>
      <c r="J16" s="15">
        <v>30</v>
      </c>
      <c r="K16" s="15">
        <v>0</v>
      </c>
      <c r="L16" s="15">
        <v>0</v>
      </c>
      <c r="M16" s="15">
        <v>0</v>
      </c>
      <c r="N16" s="3">
        <v>0.99107342180881397</v>
      </c>
      <c r="O16" s="3">
        <v>0.38667759953439579</v>
      </c>
      <c r="P16" s="3">
        <v>5041</v>
      </c>
      <c r="Q16" s="3">
        <v>4301</v>
      </c>
      <c r="R16" s="3">
        <v>4964</v>
      </c>
      <c r="S16" s="4">
        <f t="shared" ref="S16" si="6">P16/10</f>
        <v>504.1</v>
      </c>
      <c r="T16" s="4">
        <f t="shared" si="0"/>
        <v>8.0705611226232747</v>
      </c>
      <c r="U16" s="15">
        <f t="shared" si="1"/>
        <v>237.22552118674588</v>
      </c>
      <c r="V16" s="15">
        <v>48.169556840077071</v>
      </c>
      <c r="W16" s="15">
        <f t="shared" si="2"/>
        <v>875.11663568683059</v>
      </c>
      <c r="X16" s="4">
        <f t="shared" si="3"/>
        <v>411.82305098194803</v>
      </c>
      <c r="Y16" s="3" t="s">
        <v>41</v>
      </c>
      <c r="Z16" s="3">
        <v>1</v>
      </c>
    </row>
    <row r="17" spans="1:29" x14ac:dyDescent="0.2">
      <c r="A17" s="3">
        <v>1</v>
      </c>
      <c r="B17" s="3">
        <v>3</v>
      </c>
      <c r="C17" s="3" t="s">
        <v>21</v>
      </c>
      <c r="D17" s="15">
        <v>50</v>
      </c>
      <c r="E17" s="15">
        <v>50</v>
      </c>
      <c r="F17" s="15">
        <v>0</v>
      </c>
      <c r="G17" s="15">
        <v>0</v>
      </c>
      <c r="H17" s="15">
        <v>0</v>
      </c>
      <c r="I17" s="15">
        <v>70</v>
      </c>
      <c r="J17" s="15">
        <v>30</v>
      </c>
      <c r="K17" s="15">
        <v>0</v>
      </c>
      <c r="L17" s="15">
        <v>0</v>
      </c>
      <c r="M17" s="15">
        <v>0</v>
      </c>
      <c r="N17" s="3">
        <v>0.98177353608464768</v>
      </c>
      <c r="O17" s="3">
        <v>0.41787637564749586</v>
      </c>
      <c r="P17" s="3"/>
      <c r="Q17" s="3"/>
      <c r="R17" s="3"/>
      <c r="S17" s="4" t="str">
        <f>IF(ISNUMBER(P17),P17/10,"")</f>
        <v/>
      </c>
      <c r="T17" s="4" t="str">
        <f t="shared" si="0"/>
        <v/>
      </c>
      <c r="U17" s="15">
        <f t="shared" si="1"/>
        <v>256.36587463036557</v>
      </c>
      <c r="V17" s="15">
        <v>42.337002540220155</v>
      </c>
      <c r="W17" s="15">
        <f t="shared" si="2"/>
        <v>921.33947367432881</v>
      </c>
      <c r="X17" s="4" t="str">
        <f t="shared" si="3"/>
        <v/>
      </c>
      <c r="Y17" s="3" t="s">
        <v>41</v>
      </c>
      <c r="Z17" s="3">
        <v>1</v>
      </c>
    </row>
    <row r="18" spans="1:29" x14ac:dyDescent="0.2">
      <c r="A18" s="3">
        <v>1</v>
      </c>
      <c r="B18" s="3">
        <v>3</v>
      </c>
      <c r="C18" s="3" t="s">
        <v>22</v>
      </c>
      <c r="D18" s="15">
        <v>50</v>
      </c>
      <c r="E18" s="15">
        <v>50</v>
      </c>
      <c r="F18" s="15">
        <v>0</v>
      </c>
      <c r="G18" s="15">
        <v>0</v>
      </c>
      <c r="H18" s="15">
        <v>0</v>
      </c>
      <c r="I18" s="15">
        <v>70</v>
      </c>
      <c r="J18" s="15">
        <v>30</v>
      </c>
      <c r="K18" s="15">
        <v>0</v>
      </c>
      <c r="L18" s="15">
        <v>0</v>
      </c>
      <c r="M18" s="15">
        <v>0</v>
      </c>
      <c r="N18" s="3"/>
      <c r="O18" s="3"/>
      <c r="P18" s="3"/>
      <c r="Q18" s="3"/>
      <c r="R18" s="3"/>
      <c r="S18" s="4" t="str">
        <f>IF(ISNUMBER(P18),P18/10,"")</f>
        <v/>
      </c>
      <c r="T18" s="4" t="str">
        <f t="shared" si="0"/>
        <v/>
      </c>
      <c r="U18" s="15" t="str">
        <f t="shared" si="1"/>
        <v/>
      </c>
      <c r="V18" s="15">
        <v>51.413881748071987</v>
      </c>
      <c r="W18" s="15" t="str">
        <f t="shared" si="2"/>
        <v/>
      </c>
      <c r="X18" s="4" t="str">
        <f t="shared" si="3"/>
        <v/>
      </c>
      <c r="Y18" s="3" t="s">
        <v>41</v>
      </c>
      <c r="Z18" s="3">
        <v>1</v>
      </c>
    </row>
    <row r="19" spans="1:29" x14ac:dyDescent="0.2">
      <c r="A19" s="3">
        <v>1</v>
      </c>
      <c r="B19" s="3">
        <v>3</v>
      </c>
      <c r="C19" s="3" t="s">
        <v>23</v>
      </c>
      <c r="D19" s="15">
        <v>50</v>
      </c>
      <c r="E19" s="15">
        <v>50</v>
      </c>
      <c r="F19" s="15">
        <v>0</v>
      </c>
      <c r="G19" s="15">
        <v>0</v>
      </c>
      <c r="H19" s="15">
        <v>0</v>
      </c>
      <c r="I19" s="15">
        <v>70</v>
      </c>
      <c r="J19" s="15">
        <v>30</v>
      </c>
      <c r="K19" s="15">
        <v>0</v>
      </c>
      <c r="L19" s="15">
        <v>0</v>
      </c>
      <c r="M19" s="15">
        <v>0</v>
      </c>
      <c r="N19" s="3"/>
      <c r="O19" s="3"/>
      <c r="P19" s="3"/>
      <c r="Q19" s="3"/>
      <c r="R19" s="3"/>
      <c r="S19" s="4" t="str">
        <f>IF(ISNUMBER(P19),P19/10,"")</f>
        <v/>
      </c>
      <c r="T19" s="4" t="str">
        <f t="shared" si="0"/>
        <v/>
      </c>
      <c r="U19" s="15" t="str">
        <f t="shared" si="1"/>
        <v/>
      </c>
      <c r="V19" s="15">
        <v>38.431975403535738</v>
      </c>
      <c r="W19" s="15" t="str">
        <f t="shared" si="2"/>
        <v/>
      </c>
      <c r="X19" s="4" t="str">
        <f t="shared" si="3"/>
        <v/>
      </c>
      <c r="Y19" s="3" t="s">
        <v>41</v>
      </c>
      <c r="Z19" s="3">
        <v>1</v>
      </c>
    </row>
    <row r="20" spans="1:29" x14ac:dyDescent="0.2">
      <c r="A20" s="3">
        <v>1</v>
      </c>
      <c r="B20" s="3">
        <v>4</v>
      </c>
      <c r="C20" s="3" t="s">
        <v>17</v>
      </c>
      <c r="D20" s="15">
        <v>33.334000000000003</v>
      </c>
      <c r="E20" s="15">
        <v>66.665999999999997</v>
      </c>
      <c r="F20" s="15">
        <v>0</v>
      </c>
      <c r="G20" s="15">
        <v>0</v>
      </c>
      <c r="H20" s="15">
        <v>0</v>
      </c>
      <c r="I20" s="15">
        <v>60</v>
      </c>
      <c r="J20" s="15">
        <v>40</v>
      </c>
      <c r="K20" s="15">
        <v>0</v>
      </c>
      <c r="L20" s="15">
        <v>0</v>
      </c>
      <c r="M20" s="15">
        <v>0</v>
      </c>
      <c r="N20" s="3">
        <v>1.0139648040026057</v>
      </c>
      <c r="O20" s="3">
        <v>0.49065002846251166</v>
      </c>
      <c r="P20" s="3">
        <v>5758</v>
      </c>
      <c r="Q20" s="3">
        <v>5587</v>
      </c>
      <c r="R20" s="3">
        <v>5577</v>
      </c>
      <c r="S20" s="4">
        <f t="shared" ref="S20" si="7">P20/10</f>
        <v>575.79999999999995</v>
      </c>
      <c r="T20" s="4">
        <f t="shared" si="0"/>
        <v>1.7668737057597454</v>
      </c>
      <c r="U20" s="15">
        <f t="shared" si="1"/>
        <v>301.01228740031394</v>
      </c>
      <c r="V20" s="15">
        <v>28.105677346824059</v>
      </c>
      <c r="W20" s="15">
        <f t="shared" si="2"/>
        <v>1182.0115486741718</v>
      </c>
      <c r="X20" s="4">
        <f t="shared" si="3"/>
        <v>617.92288989232372</v>
      </c>
      <c r="Y20" s="3" t="s">
        <v>41</v>
      </c>
      <c r="Z20" s="3">
        <v>1</v>
      </c>
    </row>
    <row r="21" spans="1:29" x14ac:dyDescent="0.2">
      <c r="A21" s="3">
        <v>1</v>
      </c>
      <c r="B21" s="3">
        <v>4</v>
      </c>
      <c r="C21" s="3" t="s">
        <v>19</v>
      </c>
      <c r="D21" s="15">
        <v>33.334000000000003</v>
      </c>
      <c r="E21" s="15">
        <v>66.665999999999997</v>
      </c>
      <c r="F21" s="15">
        <v>0</v>
      </c>
      <c r="G21" s="15">
        <v>0</v>
      </c>
      <c r="H21" s="15">
        <v>0</v>
      </c>
      <c r="I21" s="15">
        <v>60</v>
      </c>
      <c r="J21" s="15">
        <v>40</v>
      </c>
      <c r="K21" s="15">
        <v>0</v>
      </c>
      <c r="L21" s="15">
        <v>0</v>
      </c>
      <c r="M21" s="15">
        <v>0</v>
      </c>
      <c r="N21" s="3">
        <v>1.0062387276817304</v>
      </c>
      <c r="O21" s="3">
        <v>0.45103823303085983</v>
      </c>
      <c r="P21" s="3"/>
      <c r="Q21" s="3"/>
      <c r="R21" s="3"/>
      <c r="S21" s="4" t="str">
        <f>IF(ISNUMBER(P21),P21/10,"")</f>
        <v/>
      </c>
      <c r="T21" s="4" t="str">
        <f t="shared" si="0"/>
        <v/>
      </c>
      <c r="U21" s="15">
        <f t="shared" si="1"/>
        <v>276.71057241157047</v>
      </c>
      <c r="V21" s="15">
        <v>35.373187124159884</v>
      </c>
      <c r="W21" s="15">
        <f t="shared" si="2"/>
        <v>1021.6450984732202</v>
      </c>
      <c r="X21" s="4" t="str">
        <f t="shared" si="3"/>
        <v/>
      </c>
      <c r="Y21" s="3" t="s">
        <v>41</v>
      </c>
      <c r="Z21" s="3">
        <v>1</v>
      </c>
    </row>
    <row r="22" spans="1:29" x14ac:dyDescent="0.2">
      <c r="A22" s="3">
        <v>1</v>
      </c>
      <c r="B22" s="3">
        <v>4</v>
      </c>
      <c r="C22" s="3" t="s">
        <v>20</v>
      </c>
      <c r="D22" s="15">
        <v>33.334000000000003</v>
      </c>
      <c r="E22" s="15">
        <v>66.665999999999997</v>
      </c>
      <c r="F22" s="15">
        <v>0</v>
      </c>
      <c r="G22" s="15">
        <v>0</v>
      </c>
      <c r="H22" s="15">
        <v>0</v>
      </c>
      <c r="I22" s="15">
        <v>60</v>
      </c>
      <c r="J22" s="15">
        <v>40</v>
      </c>
      <c r="K22" s="15">
        <v>0</v>
      </c>
      <c r="L22" s="15">
        <v>0</v>
      </c>
      <c r="M22" s="15">
        <v>0</v>
      </c>
      <c r="N22" s="3">
        <v>1.0017000689750977</v>
      </c>
      <c r="O22" s="3">
        <v>0.456360830006729</v>
      </c>
      <c r="P22" s="3"/>
      <c r="Q22" s="3"/>
      <c r="R22" s="3"/>
      <c r="S22" s="4" t="str">
        <f>IF(ISNUMBER(P22),P22/10,"")</f>
        <v/>
      </c>
      <c r="T22" s="4" t="str">
        <f t="shared" si="0"/>
        <v/>
      </c>
      <c r="U22" s="15">
        <f t="shared" si="1"/>
        <v>279.97596932928161</v>
      </c>
      <c r="V22" s="15">
        <v>33.046926635822871</v>
      </c>
      <c r="W22" s="15">
        <f t="shared" si="2"/>
        <v>1080.8070447078624</v>
      </c>
      <c r="X22" s="4" t="str">
        <f t="shared" si="3"/>
        <v/>
      </c>
      <c r="Y22" s="3" t="s">
        <v>41</v>
      </c>
      <c r="Z22" s="3">
        <v>1</v>
      </c>
    </row>
    <row r="23" spans="1:29" x14ac:dyDescent="0.2">
      <c r="A23" s="3">
        <v>1</v>
      </c>
      <c r="B23" s="3">
        <v>4</v>
      </c>
      <c r="C23" s="3" t="s">
        <v>21</v>
      </c>
      <c r="D23" s="15">
        <v>33.334000000000003</v>
      </c>
      <c r="E23" s="15">
        <v>66.665999999999997</v>
      </c>
      <c r="F23" s="15">
        <v>0</v>
      </c>
      <c r="G23" s="15">
        <v>0</v>
      </c>
      <c r="H23" s="15">
        <v>0</v>
      </c>
      <c r="I23" s="15">
        <v>60</v>
      </c>
      <c r="J23" s="15">
        <v>40</v>
      </c>
      <c r="K23" s="15">
        <v>0</v>
      </c>
      <c r="L23" s="15">
        <v>0</v>
      </c>
      <c r="M23" s="15">
        <v>0</v>
      </c>
      <c r="N23" s="3">
        <v>0.98991245017969032</v>
      </c>
      <c r="O23" s="3">
        <v>0.46866308012090768</v>
      </c>
      <c r="P23" s="3"/>
      <c r="Q23" s="3"/>
      <c r="R23" s="3"/>
      <c r="S23" s="4" t="str">
        <f>IF(ISNUMBER(P23),P23/10,"")</f>
        <v/>
      </c>
      <c r="T23" s="4" t="str">
        <f t="shared" si="0"/>
        <v/>
      </c>
      <c r="U23" s="15">
        <f t="shared" si="1"/>
        <v>287.52336203736667</v>
      </c>
      <c r="V23" s="15">
        <v>30.609121518212429</v>
      </c>
      <c r="W23" s="15">
        <f t="shared" si="2"/>
        <v>1136.2554948058166</v>
      </c>
      <c r="X23" s="4" t="str">
        <f t="shared" si="3"/>
        <v/>
      </c>
      <c r="Y23" s="3" t="s">
        <v>41</v>
      </c>
      <c r="Z23" s="3">
        <v>1</v>
      </c>
    </row>
    <row r="24" spans="1:29" x14ac:dyDescent="0.2">
      <c r="A24" s="3">
        <v>1</v>
      </c>
      <c r="B24" s="3">
        <v>4</v>
      </c>
      <c r="C24" s="3" t="s">
        <v>22</v>
      </c>
      <c r="D24" s="15">
        <v>33.334000000000003</v>
      </c>
      <c r="E24" s="15">
        <v>66.665999999999997</v>
      </c>
      <c r="F24" s="15">
        <v>0</v>
      </c>
      <c r="G24" s="15">
        <v>0</v>
      </c>
      <c r="H24" s="15">
        <v>0</v>
      </c>
      <c r="I24" s="15">
        <v>60</v>
      </c>
      <c r="J24" s="15">
        <v>40</v>
      </c>
      <c r="K24" s="15">
        <v>0</v>
      </c>
      <c r="L24" s="15">
        <v>0</v>
      </c>
      <c r="M24" s="15">
        <v>0</v>
      </c>
      <c r="N24" s="3"/>
      <c r="O24" s="3"/>
      <c r="P24" s="3"/>
      <c r="Q24" s="3"/>
      <c r="R24" s="3"/>
      <c r="S24" s="4" t="str">
        <f>IF(ISNUMBER(P24),P24/10,"")</f>
        <v/>
      </c>
      <c r="T24" s="4" t="str">
        <f t="shared" si="0"/>
        <v/>
      </c>
      <c r="U24" s="15" t="str">
        <f t="shared" si="1"/>
        <v/>
      </c>
      <c r="V24" s="15">
        <v>34.013605442176875</v>
      </c>
      <c r="W24" s="15" t="str">
        <f t="shared" si="2"/>
        <v/>
      </c>
      <c r="X24" s="4" t="str">
        <f t="shared" si="3"/>
        <v/>
      </c>
      <c r="Y24" s="3" t="s">
        <v>41</v>
      </c>
      <c r="Z24" s="3">
        <v>1</v>
      </c>
    </row>
    <row r="25" spans="1:29" x14ac:dyDescent="0.2">
      <c r="A25" s="3">
        <v>1</v>
      </c>
      <c r="B25" s="3">
        <v>4</v>
      </c>
      <c r="C25" s="3" t="s">
        <v>23</v>
      </c>
      <c r="D25" s="15">
        <v>33.334000000000003</v>
      </c>
      <c r="E25" s="15">
        <v>66.665999999999997</v>
      </c>
      <c r="F25" s="15">
        <v>0</v>
      </c>
      <c r="G25" s="15">
        <v>0</v>
      </c>
      <c r="H25" s="15">
        <v>0</v>
      </c>
      <c r="I25" s="15">
        <v>60</v>
      </c>
      <c r="J25" s="15">
        <v>40</v>
      </c>
      <c r="K25" s="15">
        <v>0</v>
      </c>
      <c r="L25" s="15">
        <v>0</v>
      </c>
      <c r="M25" s="15">
        <v>0</v>
      </c>
      <c r="N25" s="3"/>
      <c r="O25" s="3"/>
      <c r="P25" s="3">
        <v>5508</v>
      </c>
      <c r="Q25" s="3">
        <v>4873</v>
      </c>
      <c r="R25" s="3">
        <v>5345</v>
      </c>
      <c r="S25" s="4">
        <f t="shared" ref="S25" si="8">P25/10</f>
        <v>550.79999999999995</v>
      </c>
      <c r="T25" s="4">
        <f t="shared" si="0"/>
        <v>5.9875155939894755</v>
      </c>
      <c r="U25" s="15" t="str">
        <f t="shared" si="1"/>
        <v/>
      </c>
      <c r="V25" s="15">
        <v>32.478077297823965</v>
      </c>
      <c r="W25" s="15" t="str">
        <f t="shared" si="2"/>
        <v/>
      </c>
      <c r="X25" s="4">
        <f t="shared" si="3"/>
        <v>559.00508351488759</v>
      </c>
      <c r="Y25" s="3" t="s">
        <v>41</v>
      </c>
      <c r="Z25" s="3">
        <v>1</v>
      </c>
    </row>
    <row r="26" spans="1:29" x14ac:dyDescent="0.2">
      <c r="A26" s="3">
        <v>1</v>
      </c>
      <c r="B26" s="3">
        <v>5</v>
      </c>
      <c r="C26" s="3" t="s">
        <v>17</v>
      </c>
      <c r="D26" s="15">
        <v>16.666</v>
      </c>
      <c r="E26" s="15">
        <v>83.334000000000003</v>
      </c>
      <c r="F26" s="15">
        <v>0</v>
      </c>
      <c r="G26" s="15">
        <v>0</v>
      </c>
      <c r="H26" s="15">
        <v>0</v>
      </c>
      <c r="I26" s="15">
        <v>50</v>
      </c>
      <c r="J26" s="15">
        <v>50</v>
      </c>
      <c r="K26" s="15">
        <v>0</v>
      </c>
      <c r="L26" s="15">
        <v>0</v>
      </c>
      <c r="M26" s="15">
        <v>0</v>
      </c>
      <c r="N26" s="3">
        <v>1.0302371481758341</v>
      </c>
      <c r="O26" s="3">
        <v>0.57288767264782081</v>
      </c>
      <c r="P26" s="3"/>
      <c r="Q26" s="3"/>
      <c r="R26" s="3"/>
      <c r="S26" s="4" t="str">
        <f>IF(ISNUMBER(P26),P26/10,"")</f>
        <v/>
      </c>
      <c r="T26" s="4" t="str">
        <f t="shared" si="0"/>
        <v/>
      </c>
      <c r="U26" s="15">
        <f t="shared" si="1"/>
        <v>351.46482984528888</v>
      </c>
      <c r="V26" s="15">
        <v>24.254183846713556</v>
      </c>
      <c r="W26" s="15">
        <f t="shared" si="2"/>
        <v>1173.0903492719035</v>
      </c>
      <c r="X26" s="4" t="str">
        <f t="shared" si="3"/>
        <v/>
      </c>
      <c r="Y26" s="3" t="s">
        <v>41</v>
      </c>
      <c r="Z26" s="3">
        <v>1</v>
      </c>
    </row>
    <row r="27" spans="1:29" x14ac:dyDescent="0.2">
      <c r="A27" s="3">
        <v>1</v>
      </c>
      <c r="B27" s="3">
        <v>5</v>
      </c>
      <c r="C27" s="3" t="s">
        <v>19</v>
      </c>
      <c r="D27" s="15">
        <v>16.666</v>
      </c>
      <c r="E27" s="15">
        <v>83.334000000000003</v>
      </c>
      <c r="F27" s="15">
        <v>0</v>
      </c>
      <c r="G27" s="15">
        <v>0</v>
      </c>
      <c r="H27" s="15">
        <v>0</v>
      </c>
      <c r="I27" s="15">
        <v>50</v>
      </c>
      <c r="J27" s="15">
        <v>50</v>
      </c>
      <c r="K27" s="15">
        <v>0</v>
      </c>
      <c r="L27" s="15">
        <v>0</v>
      </c>
      <c r="M27" s="15">
        <v>0</v>
      </c>
      <c r="N27" s="3">
        <v>1.0277849648458182</v>
      </c>
      <c r="O27" s="3">
        <v>0.57620365002146057</v>
      </c>
      <c r="P27" s="3"/>
      <c r="Q27" s="3"/>
      <c r="R27" s="3"/>
      <c r="S27" s="4" t="str">
        <f>IF(ISNUMBER(P27),P27/10,"")</f>
        <v/>
      </c>
      <c r="T27" s="4" t="str">
        <f t="shared" si="0"/>
        <v/>
      </c>
      <c r="U27" s="15">
        <f t="shared" si="1"/>
        <v>353.4991717923071</v>
      </c>
      <c r="V27" s="15">
        <v>18.96813353566009</v>
      </c>
      <c r="W27" s="15">
        <f t="shared" si="2"/>
        <v>1491.3754884544626</v>
      </c>
      <c r="X27" s="4" t="str">
        <f t="shared" si="3"/>
        <v/>
      </c>
      <c r="Y27" s="3" t="s">
        <v>41</v>
      </c>
      <c r="Z27" s="3">
        <v>1</v>
      </c>
    </row>
    <row r="28" spans="1:29" x14ac:dyDescent="0.2">
      <c r="A28" s="3">
        <v>1</v>
      </c>
      <c r="B28" s="3">
        <v>5</v>
      </c>
      <c r="C28" s="3" t="s">
        <v>20</v>
      </c>
      <c r="D28" s="15">
        <v>16.666</v>
      </c>
      <c r="E28" s="15">
        <v>83.334000000000003</v>
      </c>
      <c r="F28" s="15">
        <v>0</v>
      </c>
      <c r="G28" s="15">
        <v>0</v>
      </c>
      <c r="H28" s="15">
        <v>0</v>
      </c>
      <c r="I28" s="15">
        <v>50</v>
      </c>
      <c r="J28" s="15">
        <v>50</v>
      </c>
      <c r="K28" s="15">
        <v>0</v>
      </c>
      <c r="L28" s="15">
        <v>0</v>
      </c>
      <c r="M28" s="15">
        <v>0</v>
      </c>
      <c r="N28" s="3">
        <v>1.0254987701547771</v>
      </c>
      <c r="O28" s="3">
        <v>0.56777215262669056</v>
      </c>
      <c r="P28" s="3">
        <v>5773</v>
      </c>
      <c r="Q28" s="3">
        <v>4988</v>
      </c>
      <c r="R28" s="3">
        <v>5189</v>
      </c>
      <c r="S28" s="4">
        <f t="shared" ref="S28:S29" si="9">P28/10</f>
        <v>577.29999999999995</v>
      </c>
      <c r="T28" s="4">
        <f t="shared" si="0"/>
        <v>7.0634826984388539</v>
      </c>
      <c r="U28" s="15">
        <f t="shared" si="1"/>
        <v>348.32647400410463</v>
      </c>
      <c r="V28" s="15">
        <v>22.588660492432801</v>
      </c>
      <c r="W28" s="15">
        <f t="shared" si="2"/>
        <v>1270.9341179584967</v>
      </c>
      <c r="X28" s="4">
        <f t="shared" si="3"/>
        <v>766.8456608349212</v>
      </c>
      <c r="Y28" s="3" t="s">
        <v>41</v>
      </c>
      <c r="Z28" s="3">
        <v>1</v>
      </c>
    </row>
    <row r="29" spans="1:29" x14ac:dyDescent="0.2">
      <c r="A29" s="3">
        <v>1</v>
      </c>
      <c r="B29" s="3">
        <v>5</v>
      </c>
      <c r="C29" s="3" t="s">
        <v>21</v>
      </c>
      <c r="D29" s="15">
        <v>16.666</v>
      </c>
      <c r="E29" s="15">
        <v>83.334000000000003</v>
      </c>
      <c r="F29" s="15">
        <v>0</v>
      </c>
      <c r="G29" s="15">
        <v>0</v>
      </c>
      <c r="H29" s="15">
        <v>0</v>
      </c>
      <c r="I29" s="15">
        <v>50</v>
      </c>
      <c r="J29" s="15">
        <v>50</v>
      </c>
      <c r="K29" s="15">
        <v>0</v>
      </c>
      <c r="L29" s="15">
        <v>0</v>
      </c>
      <c r="M29" s="15">
        <v>0</v>
      </c>
      <c r="N29" s="3">
        <v>1.0262199939898278</v>
      </c>
      <c r="O29" s="3">
        <v>0.57959822880976253</v>
      </c>
      <c r="P29" s="3">
        <v>5847</v>
      </c>
      <c r="Q29" s="3">
        <v>5025</v>
      </c>
      <c r="R29" s="3">
        <v>5288</v>
      </c>
      <c r="S29" s="4">
        <f t="shared" si="9"/>
        <v>584.70000000000005</v>
      </c>
      <c r="T29" s="4">
        <f t="shared" si="0"/>
        <v>7.1795525702066083</v>
      </c>
      <c r="U29" s="15">
        <f t="shared" si="1"/>
        <v>355.58173546611198</v>
      </c>
      <c r="V29" s="15">
        <v>21.362956633198035</v>
      </c>
      <c r="W29" s="15">
        <f t="shared" si="2"/>
        <v>1316.4343196266655</v>
      </c>
      <c r="X29" s="4">
        <f t="shared" si="3"/>
        <v>800.58149478364976</v>
      </c>
      <c r="Y29" s="3" t="s">
        <v>41</v>
      </c>
      <c r="Z29" s="3">
        <v>1</v>
      </c>
    </row>
    <row r="30" spans="1:29" x14ac:dyDescent="0.2">
      <c r="A30" s="3">
        <v>1</v>
      </c>
      <c r="B30" s="3">
        <v>5</v>
      </c>
      <c r="C30" s="3" t="s">
        <v>22</v>
      </c>
      <c r="D30" s="15">
        <v>16.666</v>
      </c>
      <c r="E30" s="15">
        <v>83.334000000000003</v>
      </c>
      <c r="F30" s="15">
        <v>0</v>
      </c>
      <c r="G30" s="15">
        <v>0</v>
      </c>
      <c r="H30" s="15">
        <v>0</v>
      </c>
      <c r="I30" s="15">
        <v>50</v>
      </c>
      <c r="J30" s="15">
        <v>50</v>
      </c>
      <c r="K30" s="15">
        <v>0</v>
      </c>
      <c r="L30" s="15">
        <v>0</v>
      </c>
      <c r="M30" s="15">
        <v>0</v>
      </c>
      <c r="N30" s="3"/>
      <c r="O30" s="3"/>
      <c r="P30" s="3"/>
      <c r="Q30" s="3"/>
      <c r="R30" s="3"/>
      <c r="S30" s="4" t="str">
        <f>IF(ISNUMBER(P30),P30/10,"")</f>
        <v/>
      </c>
      <c r="T30" s="4" t="str">
        <f t="shared" si="0"/>
        <v/>
      </c>
      <c r="U30" s="15" t="str">
        <f t="shared" si="1"/>
        <v/>
      </c>
      <c r="V30" s="15"/>
      <c r="W30" s="15" t="str">
        <f t="shared" si="2"/>
        <v/>
      </c>
      <c r="X30" s="4" t="str">
        <f t="shared" si="3"/>
        <v/>
      </c>
      <c r="Y30" s="3" t="s">
        <v>41</v>
      </c>
      <c r="Z30" s="3">
        <v>1</v>
      </c>
    </row>
    <row r="31" spans="1:29" x14ac:dyDescent="0.2">
      <c r="A31" s="3">
        <v>1</v>
      </c>
      <c r="B31" s="3">
        <v>5</v>
      </c>
      <c r="C31" s="3" t="s">
        <v>23</v>
      </c>
      <c r="D31" s="15">
        <v>16.666</v>
      </c>
      <c r="E31" s="15">
        <v>83.334000000000003</v>
      </c>
      <c r="F31" s="15">
        <v>0</v>
      </c>
      <c r="G31" s="15">
        <v>0</v>
      </c>
      <c r="H31" s="15">
        <v>0</v>
      </c>
      <c r="I31" s="15">
        <v>50</v>
      </c>
      <c r="J31" s="15">
        <v>50</v>
      </c>
      <c r="K31" s="15">
        <v>0</v>
      </c>
      <c r="L31" s="15">
        <v>0</v>
      </c>
      <c r="M31" s="15">
        <v>0</v>
      </c>
      <c r="N31" s="3"/>
      <c r="O31" s="3"/>
      <c r="P31" s="3"/>
      <c r="Q31" s="3"/>
      <c r="R31" s="3"/>
      <c r="S31" s="4" t="str">
        <f>IF(ISNUMBER(P31),P31/10,"")</f>
        <v/>
      </c>
      <c r="T31" s="4" t="str">
        <f t="shared" si="0"/>
        <v/>
      </c>
      <c r="U31" s="15" t="str">
        <f t="shared" si="1"/>
        <v/>
      </c>
      <c r="V31" s="15">
        <v>32.743942370661429</v>
      </c>
      <c r="W31" s="15" t="str">
        <f t="shared" si="2"/>
        <v/>
      </c>
      <c r="X31" s="4" t="str">
        <f t="shared" si="3"/>
        <v/>
      </c>
      <c r="Y31" s="3" t="s">
        <v>41</v>
      </c>
      <c r="Z31" s="3">
        <v>1</v>
      </c>
    </row>
    <row r="32" spans="1:29" x14ac:dyDescent="0.2">
      <c r="A32" s="3">
        <v>1</v>
      </c>
      <c r="B32" s="3">
        <v>6</v>
      </c>
      <c r="C32" s="3" t="s">
        <v>17</v>
      </c>
      <c r="D32" s="15">
        <v>0</v>
      </c>
      <c r="E32" s="15">
        <v>100</v>
      </c>
      <c r="F32" s="15">
        <v>0</v>
      </c>
      <c r="G32" s="15">
        <v>0</v>
      </c>
      <c r="H32" s="15">
        <v>0</v>
      </c>
      <c r="I32" s="15">
        <v>40</v>
      </c>
      <c r="J32" s="15">
        <v>60</v>
      </c>
      <c r="K32" s="15">
        <v>0</v>
      </c>
      <c r="L32" s="15">
        <v>0</v>
      </c>
      <c r="M32" s="15">
        <v>0</v>
      </c>
      <c r="N32" s="3">
        <v>1.0618648430835496</v>
      </c>
      <c r="O32" s="3">
        <v>0.58278560096215148</v>
      </c>
      <c r="P32" s="3">
        <v>7550</v>
      </c>
      <c r="Q32" s="3">
        <v>7193</v>
      </c>
      <c r="R32" s="3">
        <v>6880</v>
      </c>
      <c r="S32" s="4">
        <f t="shared" ref="S32:S39" si="10">P32/10</f>
        <v>755</v>
      </c>
      <c r="T32" s="4">
        <f t="shared" si="0"/>
        <v>4.4402742985519499</v>
      </c>
      <c r="U32" s="15">
        <f t="shared" si="1"/>
        <v>357.53717850438744</v>
      </c>
      <c r="V32" s="15">
        <v>16.471750947125681</v>
      </c>
      <c r="W32" s="15">
        <f t="shared" si="2"/>
        <v>1698.0052327412714</v>
      </c>
      <c r="X32" s="4">
        <f t="shared" ref="X32:X39" si="11">IFERROR(1/(V32*S32)*10000000,"")</f>
        <v>804.10596026490055</v>
      </c>
      <c r="Y32" s="3" t="s">
        <v>41</v>
      </c>
      <c r="Z32" s="3">
        <v>1</v>
      </c>
      <c r="AA32">
        <f>LN(X32)</f>
        <v>6.6897310518695008</v>
      </c>
      <c r="AB32">
        <f>STDEV(X32:X39)</f>
        <v>122.0438085748563</v>
      </c>
      <c r="AC32">
        <f>STDEV(AA32:AA39)</f>
        <v>0.18459026950288651</v>
      </c>
    </row>
    <row r="33" spans="1:27" x14ac:dyDescent="0.2">
      <c r="A33" s="3">
        <v>1</v>
      </c>
      <c r="B33" s="3">
        <v>6</v>
      </c>
      <c r="C33" s="3" t="s">
        <v>19</v>
      </c>
      <c r="D33" s="15">
        <v>0</v>
      </c>
      <c r="E33" s="15">
        <v>100</v>
      </c>
      <c r="F33" s="15">
        <v>0</v>
      </c>
      <c r="G33" s="15">
        <v>0</v>
      </c>
      <c r="H33" s="15">
        <v>0</v>
      </c>
      <c r="I33" s="15">
        <v>40</v>
      </c>
      <c r="J33" s="15">
        <v>60</v>
      </c>
      <c r="K33" s="15">
        <v>0</v>
      </c>
      <c r="L33" s="15">
        <v>0</v>
      </c>
      <c r="M33" s="15">
        <v>0</v>
      </c>
      <c r="N33" s="3">
        <v>1.0596513795350553</v>
      </c>
      <c r="O33" s="3">
        <v>0.58779108637278388</v>
      </c>
      <c r="P33" s="3">
        <v>5776</v>
      </c>
      <c r="Q33" s="3">
        <v>5086</v>
      </c>
      <c r="R33" s="3">
        <v>5627</v>
      </c>
      <c r="S33" s="4">
        <f t="shared" si="10"/>
        <v>577.6</v>
      </c>
      <c r="T33" s="4">
        <f t="shared" si="0"/>
        <v>6.2860884928497907</v>
      </c>
      <c r="U33" s="15">
        <f t="shared" si="1"/>
        <v>360.60802844956066</v>
      </c>
      <c r="V33" s="15">
        <v>27.292576419213976</v>
      </c>
      <c r="W33" s="15">
        <f t="shared" si="2"/>
        <v>1016.0616821964335</v>
      </c>
      <c r="X33" s="4">
        <f t="shared" si="11"/>
        <v>634.34903047091404</v>
      </c>
      <c r="Y33" s="3" t="s">
        <v>41</v>
      </c>
      <c r="Z33" s="3">
        <v>1</v>
      </c>
      <c r="AA33">
        <f t="shared" ref="AA33:AA39" si="12">LN(X33)</f>
        <v>6.4525993242034954</v>
      </c>
    </row>
    <row r="34" spans="1:27" x14ac:dyDescent="0.2">
      <c r="A34" s="3">
        <v>1</v>
      </c>
      <c r="B34" s="3">
        <v>6</v>
      </c>
      <c r="C34" s="3" t="s">
        <v>20</v>
      </c>
      <c r="D34" s="15">
        <v>0</v>
      </c>
      <c r="E34" s="15">
        <v>100</v>
      </c>
      <c r="F34" s="15">
        <v>0</v>
      </c>
      <c r="G34" s="15">
        <v>0</v>
      </c>
      <c r="H34" s="15">
        <v>0</v>
      </c>
      <c r="I34" s="15">
        <v>40</v>
      </c>
      <c r="J34" s="15">
        <v>60</v>
      </c>
      <c r="K34" s="15">
        <v>0</v>
      </c>
      <c r="L34" s="15">
        <v>0</v>
      </c>
      <c r="M34" s="15">
        <v>0</v>
      </c>
      <c r="N34" s="3">
        <v>1.0536422509939674</v>
      </c>
      <c r="O34" s="3">
        <v>0.59541074195304866</v>
      </c>
      <c r="P34" s="3">
        <v>6197</v>
      </c>
      <c r="Q34" s="3">
        <v>5596</v>
      </c>
      <c r="R34" s="3">
        <v>5833</v>
      </c>
      <c r="S34" s="4">
        <f t="shared" si="10"/>
        <v>619.70000000000005</v>
      </c>
      <c r="T34" s="4">
        <f t="shared" si="0"/>
        <v>4.8850758572999382</v>
      </c>
      <c r="U34" s="15">
        <f t="shared" si="1"/>
        <v>365.28266377487648</v>
      </c>
      <c r="V34" s="15">
        <v>19.227071716977505</v>
      </c>
      <c r="W34" s="15">
        <f t="shared" si="2"/>
        <v>1423.8288634484372</v>
      </c>
      <c r="X34" s="4">
        <f t="shared" si="11"/>
        <v>839.27706954978214</v>
      </c>
      <c r="Y34" s="3" t="s">
        <v>41</v>
      </c>
      <c r="Z34" s="3">
        <v>1</v>
      </c>
      <c r="AA34">
        <f t="shared" si="12"/>
        <v>6.7325408897931016</v>
      </c>
    </row>
    <row r="35" spans="1:27" x14ac:dyDescent="0.2">
      <c r="A35" s="3">
        <v>1</v>
      </c>
      <c r="B35" s="3">
        <v>6</v>
      </c>
      <c r="C35" s="3" t="s">
        <v>21</v>
      </c>
      <c r="D35" s="15">
        <v>0</v>
      </c>
      <c r="E35" s="15">
        <v>100</v>
      </c>
      <c r="F35" s="15">
        <v>0</v>
      </c>
      <c r="G35" s="15">
        <v>0</v>
      </c>
      <c r="H35" s="15">
        <v>0</v>
      </c>
      <c r="I35" s="15">
        <v>40</v>
      </c>
      <c r="J35" s="15">
        <v>60</v>
      </c>
      <c r="K35" s="15">
        <v>0</v>
      </c>
      <c r="L35" s="15">
        <v>0</v>
      </c>
      <c r="M35" s="15">
        <v>0</v>
      </c>
      <c r="N35" s="3">
        <v>1.1085599744736145</v>
      </c>
      <c r="O35" s="3">
        <v>0.49291993869201062</v>
      </c>
      <c r="P35" s="3">
        <v>7297</v>
      </c>
      <c r="Q35" s="3">
        <v>6424</v>
      </c>
      <c r="R35" s="3">
        <v>6711</v>
      </c>
      <c r="S35" s="4">
        <f t="shared" si="10"/>
        <v>729.7</v>
      </c>
      <c r="T35" s="4">
        <f t="shared" si="0"/>
        <v>6.0977395826025917</v>
      </c>
      <c r="U35" s="15">
        <f t="shared" si="1"/>
        <v>302.40487036319672</v>
      </c>
      <c r="V35" s="15">
        <v>27.964205816554809</v>
      </c>
      <c r="W35" s="15">
        <f t="shared" si="2"/>
        <v>1182.5206372189457</v>
      </c>
      <c r="X35" s="4">
        <f t="shared" si="11"/>
        <v>490.06441003151974</v>
      </c>
      <c r="Y35" s="3" t="s">
        <v>41</v>
      </c>
      <c r="Z35" s="3">
        <v>1</v>
      </c>
      <c r="AA35">
        <f t="shared" si="12"/>
        <v>6.1945368315099216</v>
      </c>
    </row>
    <row r="36" spans="1:27" x14ac:dyDescent="0.2">
      <c r="A36" s="3">
        <v>1</v>
      </c>
      <c r="B36" s="3">
        <v>6</v>
      </c>
      <c r="C36" s="3" t="s">
        <v>22</v>
      </c>
      <c r="D36" s="15">
        <v>0</v>
      </c>
      <c r="E36" s="15">
        <v>100</v>
      </c>
      <c r="F36" s="15">
        <v>0</v>
      </c>
      <c r="G36" s="15">
        <v>0</v>
      </c>
      <c r="H36" s="15">
        <v>0</v>
      </c>
      <c r="I36" s="15">
        <v>40</v>
      </c>
      <c r="J36" s="15">
        <v>60</v>
      </c>
      <c r="K36" s="15">
        <v>0</v>
      </c>
      <c r="L36" s="15">
        <v>0</v>
      </c>
      <c r="M36" s="15">
        <v>0</v>
      </c>
      <c r="N36" s="3"/>
      <c r="O36" s="3"/>
      <c r="P36" s="3">
        <v>7807</v>
      </c>
      <c r="Q36" s="3">
        <v>7105</v>
      </c>
      <c r="R36" s="3">
        <v>7493</v>
      </c>
      <c r="S36" s="4">
        <f t="shared" si="10"/>
        <v>780.7</v>
      </c>
      <c r="T36" s="4">
        <f t="shared" si="0"/>
        <v>4.504283933083185</v>
      </c>
      <c r="U36" s="15" t="str">
        <f t="shared" si="1"/>
        <v/>
      </c>
      <c r="V36" s="15">
        <v>18.597731076808628</v>
      </c>
      <c r="W36" s="15" t="str">
        <f t="shared" si="2"/>
        <v/>
      </c>
      <c r="X36" s="4">
        <f t="shared" si="11"/>
        <v>688.74087357499684</v>
      </c>
      <c r="Y36" s="3" t="s">
        <v>41</v>
      </c>
      <c r="Z36" s="3">
        <v>1</v>
      </c>
      <c r="AA36">
        <f t="shared" si="12"/>
        <v>6.5348651096715242</v>
      </c>
    </row>
    <row r="37" spans="1:27" x14ac:dyDescent="0.2">
      <c r="A37" s="3">
        <v>1</v>
      </c>
      <c r="B37" s="3">
        <v>6</v>
      </c>
      <c r="C37" s="3" t="s">
        <v>23</v>
      </c>
      <c r="D37" s="15">
        <v>0</v>
      </c>
      <c r="E37" s="15">
        <v>100</v>
      </c>
      <c r="F37" s="15">
        <v>0</v>
      </c>
      <c r="G37" s="15">
        <v>0</v>
      </c>
      <c r="H37" s="15">
        <v>0</v>
      </c>
      <c r="I37" s="15">
        <v>40</v>
      </c>
      <c r="J37" s="15">
        <v>60</v>
      </c>
      <c r="K37" s="15">
        <v>0</v>
      </c>
      <c r="L37" s="15">
        <v>0</v>
      </c>
      <c r="M37" s="15">
        <v>0</v>
      </c>
      <c r="N37" s="3"/>
      <c r="O37" s="3"/>
      <c r="P37" s="3">
        <v>6528</v>
      </c>
      <c r="Q37" s="3">
        <v>5635</v>
      </c>
      <c r="R37" s="3">
        <v>6249</v>
      </c>
      <c r="S37" s="4">
        <f t="shared" si="10"/>
        <v>652.79999999999995</v>
      </c>
      <c r="T37" s="4">
        <f t="shared" si="0"/>
        <v>6.9983553696638046</v>
      </c>
      <c r="U37" s="15" t="str">
        <f t="shared" si="1"/>
        <v/>
      </c>
      <c r="V37" s="15">
        <v>17.972681524083391</v>
      </c>
      <c r="W37" s="15" t="str">
        <f t="shared" si="2"/>
        <v/>
      </c>
      <c r="X37" s="4">
        <f t="shared" si="11"/>
        <v>852.32843137254918</v>
      </c>
      <c r="Y37" s="3" t="s">
        <v>41</v>
      </c>
      <c r="Z37" s="3">
        <v>1</v>
      </c>
      <c r="AA37">
        <f t="shared" si="12"/>
        <v>6.7479719353815275</v>
      </c>
    </row>
    <row r="38" spans="1:27" x14ac:dyDescent="0.2">
      <c r="A38" s="3">
        <v>1</v>
      </c>
      <c r="B38" s="3">
        <v>6</v>
      </c>
      <c r="C38" s="3" t="s">
        <v>35</v>
      </c>
      <c r="D38" s="15">
        <v>0</v>
      </c>
      <c r="E38" s="15">
        <v>100</v>
      </c>
      <c r="F38" s="15">
        <v>0</v>
      </c>
      <c r="G38" s="15">
        <v>0</v>
      </c>
      <c r="H38" s="15">
        <v>0</v>
      </c>
      <c r="I38" s="15">
        <v>40</v>
      </c>
      <c r="J38" s="15">
        <v>60</v>
      </c>
      <c r="K38" s="15">
        <v>0</v>
      </c>
      <c r="L38" s="15">
        <v>0</v>
      </c>
      <c r="M38" s="15">
        <v>0</v>
      </c>
      <c r="N38" s="4"/>
      <c r="O38" s="3"/>
      <c r="P38" s="3">
        <v>6322</v>
      </c>
      <c r="Q38" s="3">
        <v>5630</v>
      </c>
      <c r="R38" s="3">
        <v>5960</v>
      </c>
      <c r="S38" s="3">
        <f t="shared" si="10"/>
        <v>632.20000000000005</v>
      </c>
      <c r="T38" s="4">
        <f t="shared" si="0"/>
        <v>5.4749018047901288</v>
      </c>
      <c r="U38" s="15" t="str">
        <f t="shared" si="1"/>
        <v/>
      </c>
      <c r="V38" s="15">
        <v>20.052135552436336</v>
      </c>
      <c r="W38" s="15" t="str">
        <f t="shared" si="2"/>
        <v/>
      </c>
      <c r="X38" s="3">
        <f t="shared" si="11"/>
        <v>788.83264789623524</v>
      </c>
      <c r="Y38" s="3" t="s">
        <v>41</v>
      </c>
      <c r="Z38" s="3">
        <v>1</v>
      </c>
      <c r="AA38">
        <f t="shared" si="12"/>
        <v>6.6705541917526965</v>
      </c>
    </row>
    <row r="39" spans="1:27" x14ac:dyDescent="0.2">
      <c r="A39" s="3">
        <v>1</v>
      </c>
      <c r="B39" s="3">
        <v>6</v>
      </c>
      <c r="C39" s="3" t="s">
        <v>36</v>
      </c>
      <c r="D39" s="15">
        <v>0</v>
      </c>
      <c r="E39" s="15">
        <v>100</v>
      </c>
      <c r="F39" s="15">
        <v>0</v>
      </c>
      <c r="G39" s="15">
        <v>0</v>
      </c>
      <c r="H39" s="15">
        <v>0</v>
      </c>
      <c r="I39" s="15">
        <v>40</v>
      </c>
      <c r="J39" s="15">
        <v>60</v>
      </c>
      <c r="K39" s="15">
        <v>0</v>
      </c>
      <c r="L39" s="15">
        <v>0</v>
      </c>
      <c r="M39" s="15">
        <v>0</v>
      </c>
      <c r="N39" s="4"/>
      <c r="O39" s="3"/>
      <c r="P39" s="3">
        <v>6145</v>
      </c>
      <c r="Q39" s="3">
        <v>5990</v>
      </c>
      <c r="R39" s="3">
        <v>5677</v>
      </c>
      <c r="S39" s="3">
        <f t="shared" si="10"/>
        <v>614.5</v>
      </c>
      <c r="T39" s="4">
        <f t="shared" si="0"/>
        <v>3.8796374159538232</v>
      </c>
      <c r="U39" s="15" t="str">
        <f t="shared" si="1"/>
        <v/>
      </c>
      <c r="V39" s="15">
        <v>22.421524663677129</v>
      </c>
      <c r="W39" s="15" t="str">
        <f t="shared" si="2"/>
        <v/>
      </c>
      <c r="X39" s="3">
        <f t="shared" si="11"/>
        <v>725.79332790886895</v>
      </c>
      <c r="Y39" s="3" t="s">
        <v>41</v>
      </c>
      <c r="Z39" s="3">
        <v>1</v>
      </c>
      <c r="AA39">
        <f t="shared" si="12"/>
        <v>6.5872653019961112</v>
      </c>
    </row>
    <row r="40" spans="1:27" x14ac:dyDescent="0.2">
      <c r="A40" s="5">
        <v>2</v>
      </c>
      <c r="B40" s="5">
        <v>1</v>
      </c>
      <c r="C40" s="5" t="s">
        <v>17</v>
      </c>
      <c r="D40" s="16">
        <v>88.236000000000004</v>
      </c>
      <c r="E40" s="16">
        <v>0</v>
      </c>
      <c r="F40" s="16">
        <v>11.763999999999999</v>
      </c>
      <c r="G40" s="16">
        <v>0</v>
      </c>
      <c r="H40" s="16">
        <v>0</v>
      </c>
      <c r="I40" s="16">
        <v>90</v>
      </c>
      <c r="J40" s="16">
        <v>0</v>
      </c>
      <c r="K40" s="16">
        <v>10</v>
      </c>
      <c r="L40" s="16">
        <v>0</v>
      </c>
      <c r="M40" s="16">
        <v>0</v>
      </c>
      <c r="N40" s="5">
        <v>0.65727816391183502</v>
      </c>
      <c r="O40" s="5">
        <v>0.23545995674613573</v>
      </c>
      <c r="P40" s="5"/>
      <c r="Q40" s="5"/>
      <c r="R40" s="5"/>
      <c r="S40" s="6" t="str">
        <f t="shared" ref="S40:S45" si="13">IF(ISNUMBER(P40),P40/10,"")</f>
        <v/>
      </c>
      <c r="T40" s="6" t="str">
        <f t="shared" si="0"/>
        <v/>
      </c>
      <c r="U40" s="16">
        <f>IF(ISNUMBER(O40),O40/0.00163,"")</f>
        <v>144.45396119394832</v>
      </c>
      <c r="V40" s="16">
        <v>5679.5915237776098</v>
      </c>
      <c r="W40" s="16">
        <f t="shared" si="2"/>
        <v>12.188589260186806</v>
      </c>
      <c r="X40" s="6" t="str">
        <f t="shared" ref="X40:X73" si="14">IFERROR(1/(V40*S40)*10000000,"")</f>
        <v/>
      </c>
      <c r="Y40" s="5" t="s">
        <v>41</v>
      </c>
      <c r="Z40" s="5">
        <v>1</v>
      </c>
    </row>
    <row r="41" spans="1:27" x14ac:dyDescent="0.2">
      <c r="A41" s="5">
        <v>2</v>
      </c>
      <c r="B41" s="5">
        <v>1</v>
      </c>
      <c r="C41" s="5" t="s">
        <v>19</v>
      </c>
      <c r="D41" s="16">
        <v>88.236000000000004</v>
      </c>
      <c r="E41" s="16">
        <v>0</v>
      </c>
      <c r="F41" s="16">
        <v>11.763999999999999</v>
      </c>
      <c r="G41" s="16">
        <v>0</v>
      </c>
      <c r="H41" s="16">
        <v>0</v>
      </c>
      <c r="I41" s="16">
        <v>90</v>
      </c>
      <c r="J41" s="16">
        <v>0</v>
      </c>
      <c r="K41" s="16">
        <v>10</v>
      </c>
      <c r="L41" s="16">
        <v>0</v>
      </c>
      <c r="M41" s="16">
        <v>0</v>
      </c>
      <c r="N41" s="5">
        <v>0.66119264783489295</v>
      </c>
      <c r="O41" s="5">
        <v>0.21389806756447144</v>
      </c>
      <c r="P41" s="5"/>
      <c r="Q41" s="5"/>
      <c r="R41" s="5"/>
      <c r="S41" s="6" t="str">
        <f t="shared" si="13"/>
        <v/>
      </c>
      <c r="T41" s="6" t="str">
        <f t="shared" si="0"/>
        <v/>
      </c>
      <c r="U41" s="16">
        <f t="shared" si="1"/>
        <v>131.22580832176163</v>
      </c>
      <c r="V41" s="16">
        <v>26846.790734635582</v>
      </c>
      <c r="W41" s="16">
        <f t="shared" si="2"/>
        <v>2.838496518052918</v>
      </c>
      <c r="X41" s="6" t="str">
        <f t="shared" si="14"/>
        <v/>
      </c>
      <c r="Y41" s="5" t="s">
        <v>41</v>
      </c>
      <c r="Z41" s="5">
        <v>1</v>
      </c>
    </row>
    <row r="42" spans="1:27" x14ac:dyDescent="0.2">
      <c r="A42" s="5">
        <v>2</v>
      </c>
      <c r="B42" s="5">
        <v>1</v>
      </c>
      <c r="C42" s="5" t="s">
        <v>20</v>
      </c>
      <c r="D42" s="16">
        <v>88.236000000000004</v>
      </c>
      <c r="E42" s="16">
        <v>0</v>
      </c>
      <c r="F42" s="16">
        <v>11.763999999999999</v>
      </c>
      <c r="G42" s="16">
        <v>0</v>
      </c>
      <c r="H42" s="16">
        <v>0</v>
      </c>
      <c r="I42" s="16">
        <v>90</v>
      </c>
      <c r="J42" s="16">
        <v>0</v>
      </c>
      <c r="K42" s="16">
        <v>10</v>
      </c>
      <c r="L42" s="16">
        <v>0</v>
      </c>
      <c r="M42" s="16">
        <v>0</v>
      </c>
      <c r="N42" s="5">
        <v>0.66870475970428567</v>
      </c>
      <c r="O42" s="5">
        <v>0.22171356370827053</v>
      </c>
      <c r="P42" s="5"/>
      <c r="Q42" s="5"/>
      <c r="R42" s="5"/>
      <c r="S42" s="6" t="str">
        <f t="shared" si="13"/>
        <v/>
      </c>
      <c r="T42" s="6" t="str">
        <f t="shared" si="0"/>
        <v/>
      </c>
      <c r="U42" s="16">
        <f t="shared" si="1"/>
        <v>136.0205912320678</v>
      </c>
      <c r="V42" s="16"/>
      <c r="W42" s="16" t="str">
        <f t="shared" si="2"/>
        <v/>
      </c>
      <c r="X42" s="6" t="str">
        <f t="shared" si="14"/>
        <v/>
      </c>
      <c r="Y42" s="5" t="s">
        <v>41</v>
      </c>
      <c r="Z42" s="5">
        <v>1</v>
      </c>
    </row>
    <row r="43" spans="1:27" x14ac:dyDescent="0.2">
      <c r="A43" s="5">
        <v>2</v>
      </c>
      <c r="B43" s="5">
        <v>1</v>
      </c>
      <c r="C43" s="5" t="s">
        <v>21</v>
      </c>
      <c r="D43" s="16">
        <v>88.236000000000004</v>
      </c>
      <c r="E43" s="16">
        <v>0</v>
      </c>
      <c r="F43" s="16">
        <v>11.763999999999999</v>
      </c>
      <c r="G43" s="16">
        <v>0</v>
      </c>
      <c r="H43" s="16">
        <v>0</v>
      </c>
      <c r="I43" s="16">
        <v>90</v>
      </c>
      <c r="J43" s="16">
        <v>0</v>
      </c>
      <c r="K43" s="16">
        <v>10</v>
      </c>
      <c r="L43" s="16">
        <v>0</v>
      </c>
      <c r="M43" s="16">
        <v>0</v>
      </c>
      <c r="N43" s="5">
        <v>0.67043254406145703</v>
      </c>
      <c r="O43" s="5">
        <v>0.23616167685663514</v>
      </c>
      <c r="P43" s="5"/>
      <c r="Q43" s="5"/>
      <c r="R43" s="5"/>
      <c r="S43" s="6" t="str">
        <f t="shared" si="13"/>
        <v/>
      </c>
      <c r="T43" s="6" t="str">
        <f t="shared" si="0"/>
        <v/>
      </c>
      <c r="U43" s="16">
        <f t="shared" si="1"/>
        <v>144.88446432922402</v>
      </c>
      <c r="V43" s="16">
        <v>11577.946790072143</v>
      </c>
      <c r="W43" s="16">
        <f t="shared" si="2"/>
        <v>5.9613775983418851</v>
      </c>
      <c r="X43" s="6" t="str">
        <f t="shared" si="14"/>
        <v/>
      </c>
      <c r="Y43" s="5" t="s">
        <v>41</v>
      </c>
      <c r="Z43" s="5">
        <v>1</v>
      </c>
    </row>
    <row r="44" spans="1:27" x14ac:dyDescent="0.2">
      <c r="A44" s="5">
        <v>2</v>
      </c>
      <c r="B44" s="5">
        <v>1</v>
      </c>
      <c r="C44" s="5" t="s">
        <v>22</v>
      </c>
      <c r="D44" s="16">
        <v>88.236000000000004</v>
      </c>
      <c r="E44" s="16">
        <v>0</v>
      </c>
      <c r="F44" s="16">
        <v>11.763999999999999</v>
      </c>
      <c r="G44" s="16">
        <v>0</v>
      </c>
      <c r="H44" s="16">
        <v>0</v>
      </c>
      <c r="I44" s="16">
        <v>90</v>
      </c>
      <c r="J44" s="16">
        <v>0</v>
      </c>
      <c r="K44" s="16">
        <v>10</v>
      </c>
      <c r="L44" s="16">
        <v>0</v>
      </c>
      <c r="M44" s="16">
        <v>0</v>
      </c>
      <c r="N44" s="5"/>
      <c r="O44" s="5"/>
      <c r="P44" s="5"/>
      <c r="Q44" s="5"/>
      <c r="R44" s="5"/>
      <c r="S44" s="6" t="str">
        <f t="shared" si="13"/>
        <v/>
      </c>
      <c r="T44" s="6" t="str">
        <f t="shared" si="0"/>
        <v/>
      </c>
      <c r="U44" s="16" t="str">
        <f t="shared" si="1"/>
        <v/>
      </c>
      <c r="V44" s="16">
        <v>5430.5621174847811</v>
      </c>
      <c r="W44" s="16" t="str">
        <f t="shared" si="2"/>
        <v/>
      </c>
      <c r="X44" s="6" t="str">
        <f t="shared" si="14"/>
        <v/>
      </c>
      <c r="Y44" s="5" t="s">
        <v>41</v>
      </c>
      <c r="Z44" s="5">
        <v>1</v>
      </c>
    </row>
    <row r="45" spans="1:27" x14ac:dyDescent="0.2">
      <c r="A45" s="5">
        <v>2</v>
      </c>
      <c r="B45" s="5">
        <v>1</v>
      </c>
      <c r="C45" s="5" t="s">
        <v>23</v>
      </c>
      <c r="D45" s="16">
        <v>88.236000000000004</v>
      </c>
      <c r="E45" s="16">
        <v>0</v>
      </c>
      <c r="F45" s="16">
        <v>11.763999999999999</v>
      </c>
      <c r="G45" s="16">
        <v>0</v>
      </c>
      <c r="H45" s="16">
        <v>0</v>
      </c>
      <c r="I45" s="16">
        <v>90</v>
      </c>
      <c r="J45" s="16">
        <v>0</v>
      </c>
      <c r="K45" s="16">
        <v>10</v>
      </c>
      <c r="L45" s="16">
        <v>0</v>
      </c>
      <c r="M45" s="16">
        <v>0</v>
      </c>
      <c r="N45" s="5"/>
      <c r="O45" s="5"/>
      <c r="P45" s="5"/>
      <c r="Q45" s="5"/>
      <c r="R45" s="5"/>
      <c r="S45" s="6" t="str">
        <f t="shared" si="13"/>
        <v/>
      </c>
      <c r="T45" s="6" t="str">
        <f t="shared" si="0"/>
        <v/>
      </c>
      <c r="U45" s="16" t="str">
        <f t="shared" si="1"/>
        <v/>
      </c>
      <c r="V45" s="16">
        <v>3836.2533615170078</v>
      </c>
      <c r="W45" s="16" t="str">
        <f t="shared" si="2"/>
        <v/>
      </c>
      <c r="X45" s="6" t="str">
        <f t="shared" si="14"/>
        <v/>
      </c>
      <c r="Y45" s="5" t="s">
        <v>41</v>
      </c>
      <c r="Z45" s="5">
        <v>1</v>
      </c>
    </row>
    <row r="46" spans="1:27" x14ac:dyDescent="0.2">
      <c r="A46" s="5">
        <v>2</v>
      </c>
      <c r="B46" s="5">
        <v>2</v>
      </c>
      <c r="C46" s="5" t="s">
        <v>17</v>
      </c>
      <c r="D46" s="16">
        <v>70.587999999999994</v>
      </c>
      <c r="E46" s="16">
        <v>0</v>
      </c>
      <c r="F46" s="16">
        <v>29.411999999999999</v>
      </c>
      <c r="G46" s="16">
        <v>0</v>
      </c>
      <c r="H46" s="16">
        <v>0</v>
      </c>
      <c r="I46" s="16">
        <v>75</v>
      </c>
      <c r="J46" s="16">
        <v>0</v>
      </c>
      <c r="K46" s="16">
        <v>25</v>
      </c>
      <c r="L46" s="16">
        <v>0</v>
      </c>
      <c r="M46" s="16">
        <v>0</v>
      </c>
      <c r="N46" s="5">
        <v>0.81691583827275926</v>
      </c>
      <c r="O46" s="5">
        <v>0.32286542659739603</v>
      </c>
      <c r="P46" s="5">
        <v>2583</v>
      </c>
      <c r="Q46" s="5">
        <v>2516</v>
      </c>
      <c r="R46" s="5">
        <v>2345</v>
      </c>
      <c r="S46" s="6">
        <f t="shared" ref="S46" si="15">P46/10</f>
        <v>258.3</v>
      </c>
      <c r="T46" s="6">
        <f t="shared" si="0"/>
        <v>4.7514013969707465</v>
      </c>
      <c r="U46" s="16">
        <f t="shared" si="1"/>
        <v>198.07694883275832</v>
      </c>
      <c r="V46" s="16">
        <v>2934.3584025352857</v>
      </c>
      <c r="W46" s="16">
        <f t="shared" si="2"/>
        <v>17.204929801687229</v>
      </c>
      <c r="X46" s="6">
        <f t="shared" si="14"/>
        <v>13.19357336430507</v>
      </c>
      <c r="Y46" s="5" t="s">
        <v>41</v>
      </c>
      <c r="Z46" s="5">
        <v>1</v>
      </c>
    </row>
    <row r="47" spans="1:27" x14ac:dyDescent="0.2">
      <c r="A47" s="5">
        <v>2</v>
      </c>
      <c r="B47" s="5">
        <v>2</v>
      </c>
      <c r="C47" s="5" t="s">
        <v>19</v>
      </c>
      <c r="D47" s="16">
        <v>70.587999999999994</v>
      </c>
      <c r="E47" s="16">
        <v>0</v>
      </c>
      <c r="F47" s="16">
        <v>29.411999999999999</v>
      </c>
      <c r="G47" s="16">
        <v>0</v>
      </c>
      <c r="H47" s="16">
        <v>0</v>
      </c>
      <c r="I47" s="16">
        <v>75</v>
      </c>
      <c r="J47" s="16">
        <v>0</v>
      </c>
      <c r="K47" s="16">
        <v>25</v>
      </c>
      <c r="L47" s="16">
        <v>0</v>
      </c>
      <c r="M47" s="16">
        <v>0</v>
      </c>
      <c r="N47" s="5">
        <v>0.80178195627863691</v>
      </c>
      <c r="O47" s="5">
        <v>0.31328328038461339</v>
      </c>
      <c r="P47" s="5"/>
      <c r="Q47" s="5"/>
      <c r="R47" s="5"/>
      <c r="S47" s="6" t="str">
        <f t="shared" ref="S47:S58" si="16">IF(ISNUMBER(P47),P47/10,"")</f>
        <v/>
      </c>
      <c r="T47" s="6" t="str">
        <f t="shared" si="0"/>
        <v/>
      </c>
      <c r="U47" s="16">
        <f t="shared" si="1"/>
        <v>192.19833152430272</v>
      </c>
      <c r="V47" s="16">
        <v>2344.160228039907</v>
      </c>
      <c r="W47" s="16">
        <f t="shared" si="2"/>
        <v>22.195405996334529</v>
      </c>
      <c r="X47" s="6" t="str">
        <f t="shared" si="14"/>
        <v/>
      </c>
      <c r="Y47" s="5" t="s">
        <v>41</v>
      </c>
      <c r="Z47" s="5">
        <v>1</v>
      </c>
    </row>
    <row r="48" spans="1:27" x14ac:dyDescent="0.2">
      <c r="A48" s="5">
        <v>2</v>
      </c>
      <c r="B48" s="5">
        <v>2</v>
      </c>
      <c r="C48" s="5" t="s">
        <v>20</v>
      </c>
      <c r="D48" s="16">
        <v>70.587999999999994</v>
      </c>
      <c r="E48" s="16">
        <v>0</v>
      </c>
      <c r="F48" s="16">
        <v>29.411999999999999</v>
      </c>
      <c r="G48" s="16">
        <v>0</v>
      </c>
      <c r="H48" s="16">
        <v>0</v>
      </c>
      <c r="I48" s="16">
        <v>75</v>
      </c>
      <c r="J48" s="16">
        <v>0</v>
      </c>
      <c r="K48" s="16">
        <v>25</v>
      </c>
      <c r="L48" s="16">
        <v>0</v>
      </c>
      <c r="M48" s="16">
        <v>0</v>
      </c>
      <c r="N48" s="5">
        <v>0.79341648232955586</v>
      </c>
      <c r="O48" s="5">
        <v>0.33767566294395418</v>
      </c>
      <c r="P48" s="5"/>
      <c r="Q48" s="5"/>
      <c r="R48" s="5"/>
      <c r="S48" s="6" t="str">
        <f t="shared" si="16"/>
        <v/>
      </c>
      <c r="T48" s="6" t="str">
        <f t="shared" si="0"/>
        <v/>
      </c>
      <c r="U48" s="16">
        <f t="shared" si="1"/>
        <v>207.16298340119889</v>
      </c>
      <c r="V48" s="16"/>
      <c r="W48" s="16" t="str">
        <f t="shared" si="2"/>
        <v/>
      </c>
      <c r="X48" s="6" t="str">
        <f t="shared" si="14"/>
        <v/>
      </c>
      <c r="Y48" s="5" t="s">
        <v>41</v>
      </c>
      <c r="Z48" s="5">
        <v>1</v>
      </c>
    </row>
    <row r="49" spans="1:26" x14ac:dyDescent="0.2">
      <c r="A49" s="5">
        <v>2</v>
      </c>
      <c r="B49" s="5">
        <v>2</v>
      </c>
      <c r="C49" s="5" t="s">
        <v>21</v>
      </c>
      <c r="D49" s="16">
        <v>70.587999999999994</v>
      </c>
      <c r="E49" s="16">
        <v>0</v>
      </c>
      <c r="F49" s="16">
        <v>29.411999999999999</v>
      </c>
      <c r="G49" s="16">
        <v>0</v>
      </c>
      <c r="H49" s="16">
        <v>0</v>
      </c>
      <c r="I49" s="16">
        <v>75</v>
      </c>
      <c r="J49" s="16">
        <v>0</v>
      </c>
      <c r="K49" s="16">
        <v>25</v>
      </c>
      <c r="L49" s="16">
        <v>0</v>
      </c>
      <c r="M49" s="16">
        <v>0</v>
      </c>
      <c r="N49" s="5">
        <v>0.81086092980267199</v>
      </c>
      <c r="O49" s="5">
        <v>0.34382842771283451</v>
      </c>
      <c r="P49" s="5"/>
      <c r="Q49" s="5"/>
      <c r="R49" s="5"/>
      <c r="S49" s="6" t="str">
        <f t="shared" si="16"/>
        <v/>
      </c>
      <c r="T49" s="6" t="str">
        <f t="shared" si="0"/>
        <v/>
      </c>
      <c r="U49" s="16">
        <f t="shared" si="1"/>
        <v>210.93768571339541</v>
      </c>
      <c r="V49" s="16">
        <v>4265.3199629770224</v>
      </c>
      <c r="W49" s="16">
        <f t="shared" si="2"/>
        <v>11.114609473745238</v>
      </c>
      <c r="X49" s="6" t="str">
        <f t="shared" si="14"/>
        <v/>
      </c>
      <c r="Y49" s="5" t="s">
        <v>41</v>
      </c>
      <c r="Z49" s="5">
        <v>1</v>
      </c>
    </row>
    <row r="50" spans="1:26" x14ac:dyDescent="0.2">
      <c r="A50" s="5">
        <v>2</v>
      </c>
      <c r="B50" s="5">
        <v>2</v>
      </c>
      <c r="C50" s="5" t="s">
        <v>22</v>
      </c>
      <c r="D50" s="16">
        <v>70.587999999999994</v>
      </c>
      <c r="E50" s="16">
        <v>0</v>
      </c>
      <c r="F50" s="16">
        <v>29.411999999999999</v>
      </c>
      <c r="G50" s="16">
        <v>0</v>
      </c>
      <c r="H50" s="16">
        <v>0</v>
      </c>
      <c r="I50" s="16">
        <v>75</v>
      </c>
      <c r="J50" s="16">
        <v>0</v>
      </c>
      <c r="K50" s="16">
        <v>25</v>
      </c>
      <c r="L50" s="16">
        <v>0</v>
      </c>
      <c r="M50" s="16">
        <v>0</v>
      </c>
      <c r="N50" s="5"/>
      <c r="O50" s="5"/>
      <c r="P50" s="5"/>
      <c r="Q50" s="5"/>
      <c r="R50" s="5"/>
      <c r="S50" s="6" t="str">
        <f t="shared" si="16"/>
        <v/>
      </c>
      <c r="T50" s="6" t="str">
        <f t="shared" si="0"/>
        <v/>
      </c>
      <c r="U50" s="16" t="str">
        <f t="shared" si="1"/>
        <v/>
      </c>
      <c r="V50" s="16"/>
      <c r="W50" s="16" t="str">
        <f t="shared" si="2"/>
        <v/>
      </c>
      <c r="X50" s="6" t="str">
        <f t="shared" si="14"/>
        <v/>
      </c>
      <c r="Y50" s="5" t="s">
        <v>41</v>
      </c>
      <c r="Z50" s="5">
        <v>1</v>
      </c>
    </row>
    <row r="51" spans="1:26" x14ac:dyDescent="0.2">
      <c r="A51" s="5">
        <v>2</v>
      </c>
      <c r="B51" s="5">
        <v>2</v>
      </c>
      <c r="C51" s="5" t="s">
        <v>23</v>
      </c>
      <c r="D51" s="16">
        <v>70.587999999999994</v>
      </c>
      <c r="E51" s="16">
        <v>0</v>
      </c>
      <c r="F51" s="16">
        <v>29.411999999999999</v>
      </c>
      <c r="G51" s="16">
        <v>0</v>
      </c>
      <c r="H51" s="16">
        <v>0</v>
      </c>
      <c r="I51" s="16">
        <v>75</v>
      </c>
      <c r="J51" s="16">
        <v>0</v>
      </c>
      <c r="K51" s="16">
        <v>25</v>
      </c>
      <c r="L51" s="16">
        <v>0</v>
      </c>
      <c r="M51" s="16">
        <v>0</v>
      </c>
      <c r="N51" s="5"/>
      <c r="O51" s="5"/>
      <c r="P51" s="5"/>
      <c r="Q51" s="5"/>
      <c r="R51" s="5"/>
      <c r="S51" s="6" t="str">
        <f t="shared" si="16"/>
        <v/>
      </c>
      <c r="T51" s="6" t="str">
        <f t="shared" si="0"/>
        <v/>
      </c>
      <c r="U51" s="16" t="str">
        <f t="shared" si="1"/>
        <v/>
      </c>
      <c r="V51" s="16">
        <v>3810.6561187705297</v>
      </c>
      <c r="W51" s="16" t="str">
        <f t="shared" si="2"/>
        <v/>
      </c>
      <c r="X51" s="6" t="str">
        <f t="shared" si="14"/>
        <v/>
      </c>
      <c r="Y51" s="5" t="s">
        <v>41</v>
      </c>
      <c r="Z51" s="5">
        <v>1</v>
      </c>
    </row>
    <row r="52" spans="1:26" x14ac:dyDescent="0.2">
      <c r="A52" s="5">
        <v>2</v>
      </c>
      <c r="B52" s="5">
        <v>3</v>
      </c>
      <c r="C52" s="5" t="s">
        <v>17</v>
      </c>
      <c r="D52" s="16">
        <v>52.942</v>
      </c>
      <c r="E52" s="16">
        <v>0</v>
      </c>
      <c r="F52" s="16">
        <v>47.058</v>
      </c>
      <c r="G52" s="16">
        <v>0</v>
      </c>
      <c r="H52" s="16">
        <v>0</v>
      </c>
      <c r="I52" s="16">
        <v>60</v>
      </c>
      <c r="J52" s="16">
        <v>0</v>
      </c>
      <c r="K52" s="16">
        <v>40</v>
      </c>
      <c r="L52" s="16">
        <v>0</v>
      </c>
      <c r="M52" s="16">
        <v>0</v>
      </c>
      <c r="N52" s="5">
        <v>0.88419796636788461</v>
      </c>
      <c r="O52" s="5">
        <v>0.38047076304710631</v>
      </c>
      <c r="P52" s="5"/>
      <c r="Q52" s="5"/>
      <c r="R52" s="5"/>
      <c r="S52" s="6" t="str">
        <f t="shared" si="16"/>
        <v/>
      </c>
      <c r="T52" s="6" t="str">
        <f t="shared" si="0"/>
        <v/>
      </c>
      <c r="U52" s="16">
        <f t="shared" si="1"/>
        <v>233.41764604116952</v>
      </c>
      <c r="V52" s="16">
        <v>1404.084200121313</v>
      </c>
      <c r="W52" s="16">
        <f t="shared" si="2"/>
        <v>30.512174725401131</v>
      </c>
      <c r="X52" s="6" t="str">
        <f t="shared" si="14"/>
        <v/>
      </c>
      <c r="Y52" s="5" t="s">
        <v>41</v>
      </c>
      <c r="Z52" s="5">
        <v>1</v>
      </c>
    </row>
    <row r="53" spans="1:26" x14ac:dyDescent="0.2">
      <c r="A53" s="5">
        <v>2</v>
      </c>
      <c r="B53" s="5">
        <v>3</v>
      </c>
      <c r="C53" s="5" t="s">
        <v>19</v>
      </c>
      <c r="D53" s="16">
        <v>52.942</v>
      </c>
      <c r="E53" s="16">
        <v>0</v>
      </c>
      <c r="F53" s="16">
        <v>47.058</v>
      </c>
      <c r="G53" s="16">
        <v>0</v>
      </c>
      <c r="H53" s="16">
        <v>0</v>
      </c>
      <c r="I53" s="16">
        <v>60</v>
      </c>
      <c r="J53" s="16">
        <v>0</v>
      </c>
      <c r="K53" s="16">
        <v>40</v>
      </c>
      <c r="L53" s="16">
        <v>0</v>
      </c>
      <c r="M53" s="16">
        <v>0</v>
      </c>
      <c r="N53" s="5">
        <v>0.86342545385749447</v>
      </c>
      <c r="O53" s="5">
        <v>0.35649476010048692</v>
      </c>
      <c r="P53" s="5"/>
      <c r="Q53" s="5"/>
      <c r="R53" s="5"/>
      <c r="S53" s="6" t="str">
        <f t="shared" si="16"/>
        <v/>
      </c>
      <c r="T53" s="6" t="str">
        <f t="shared" si="0"/>
        <v/>
      </c>
      <c r="U53" s="16">
        <f t="shared" si="1"/>
        <v>218.70844177943982</v>
      </c>
      <c r="V53" s="16">
        <v>1756.9659306736382</v>
      </c>
      <c r="W53" s="16">
        <f t="shared" si="2"/>
        <v>26.023824017455258</v>
      </c>
      <c r="X53" s="6" t="str">
        <f t="shared" si="14"/>
        <v/>
      </c>
      <c r="Y53" s="5" t="s">
        <v>41</v>
      </c>
      <c r="Z53" s="5">
        <v>1</v>
      </c>
    </row>
    <row r="54" spans="1:26" x14ac:dyDescent="0.2">
      <c r="A54" s="5">
        <v>2</v>
      </c>
      <c r="B54" s="5">
        <v>3</v>
      </c>
      <c r="C54" s="5" t="s">
        <v>20</v>
      </c>
      <c r="D54" s="16">
        <v>52.942</v>
      </c>
      <c r="E54" s="16">
        <v>0</v>
      </c>
      <c r="F54" s="16">
        <v>47.058</v>
      </c>
      <c r="G54" s="16">
        <v>0</v>
      </c>
      <c r="H54" s="16">
        <v>0</v>
      </c>
      <c r="I54" s="16">
        <v>60</v>
      </c>
      <c r="J54" s="16">
        <v>0</v>
      </c>
      <c r="K54" s="16">
        <v>40</v>
      </c>
      <c r="L54" s="16">
        <v>0</v>
      </c>
      <c r="M54" s="16">
        <v>0</v>
      </c>
      <c r="N54" s="5">
        <v>0.8597100782913083</v>
      </c>
      <c r="O54" s="5">
        <v>0.31227096411508271</v>
      </c>
      <c r="P54" s="5"/>
      <c r="Q54" s="5"/>
      <c r="R54" s="5"/>
      <c r="S54" s="6" t="str">
        <f t="shared" si="16"/>
        <v/>
      </c>
      <c r="T54" s="6" t="str">
        <f t="shared" si="0"/>
        <v/>
      </c>
      <c r="U54" s="16">
        <f t="shared" si="1"/>
        <v>191.57727859821026</v>
      </c>
      <c r="V54" s="16">
        <v>1774.6638343031871</v>
      </c>
      <c r="W54" s="16">
        <f t="shared" si="2"/>
        <v>29.413039172656053</v>
      </c>
      <c r="X54" s="6" t="str">
        <f t="shared" si="14"/>
        <v/>
      </c>
      <c r="Y54" s="5" t="s">
        <v>41</v>
      </c>
      <c r="Z54" s="5">
        <v>1</v>
      </c>
    </row>
    <row r="55" spans="1:26" x14ac:dyDescent="0.2">
      <c r="A55" s="5">
        <v>2</v>
      </c>
      <c r="B55" s="5">
        <v>3</v>
      </c>
      <c r="C55" s="5" t="s">
        <v>21</v>
      </c>
      <c r="D55" s="16">
        <v>52.942</v>
      </c>
      <c r="E55" s="16">
        <v>0</v>
      </c>
      <c r="F55" s="16">
        <v>47.058</v>
      </c>
      <c r="G55" s="16">
        <v>0</v>
      </c>
      <c r="H55" s="16">
        <v>0</v>
      </c>
      <c r="I55" s="16">
        <v>60</v>
      </c>
      <c r="J55" s="16">
        <v>0</v>
      </c>
      <c r="K55" s="16">
        <v>40</v>
      </c>
      <c r="L55" s="16">
        <v>0</v>
      </c>
      <c r="M55" s="16">
        <v>0</v>
      </c>
      <c r="N55" s="5">
        <v>0.85233529829313071</v>
      </c>
      <c r="O55" s="5">
        <v>0.34953813363889014</v>
      </c>
      <c r="P55" s="5"/>
      <c r="Q55" s="5"/>
      <c r="R55" s="5"/>
      <c r="S55" s="6" t="str">
        <f t="shared" si="16"/>
        <v/>
      </c>
      <c r="T55" s="6" t="str">
        <f t="shared" si="0"/>
        <v/>
      </c>
      <c r="U55" s="16">
        <f t="shared" si="1"/>
        <v>214.44057278459519</v>
      </c>
      <c r="V55" s="16">
        <v>3089.3660929713833</v>
      </c>
      <c r="W55" s="16">
        <f t="shared" si="2"/>
        <v>15.094671488550187</v>
      </c>
      <c r="X55" s="6" t="str">
        <f t="shared" si="14"/>
        <v/>
      </c>
      <c r="Y55" s="5" t="s">
        <v>41</v>
      </c>
      <c r="Z55" s="5">
        <v>1</v>
      </c>
    </row>
    <row r="56" spans="1:26" x14ac:dyDescent="0.2">
      <c r="A56" s="5">
        <v>2</v>
      </c>
      <c r="B56" s="5">
        <v>3</v>
      </c>
      <c r="C56" s="5" t="s">
        <v>22</v>
      </c>
      <c r="D56" s="16">
        <v>52.942</v>
      </c>
      <c r="E56" s="16">
        <v>0</v>
      </c>
      <c r="F56" s="16">
        <v>47.058</v>
      </c>
      <c r="G56" s="16">
        <v>0</v>
      </c>
      <c r="H56" s="16">
        <v>0</v>
      </c>
      <c r="I56" s="16">
        <v>60</v>
      </c>
      <c r="J56" s="16">
        <v>0</v>
      </c>
      <c r="K56" s="16">
        <v>40</v>
      </c>
      <c r="L56" s="16">
        <v>0</v>
      </c>
      <c r="M56" s="16">
        <v>0</v>
      </c>
      <c r="N56" s="5"/>
      <c r="O56" s="5"/>
      <c r="P56" s="5"/>
      <c r="Q56" s="5"/>
      <c r="R56" s="5"/>
      <c r="S56" s="6" t="str">
        <f t="shared" si="16"/>
        <v/>
      </c>
      <c r="T56" s="6" t="str">
        <f t="shared" si="0"/>
        <v/>
      </c>
      <c r="U56" s="16" t="str">
        <f t="shared" si="1"/>
        <v/>
      </c>
      <c r="V56" s="16"/>
      <c r="W56" s="16" t="str">
        <f t="shared" si="2"/>
        <v/>
      </c>
      <c r="X56" s="6" t="str">
        <f t="shared" si="14"/>
        <v/>
      </c>
      <c r="Y56" s="5" t="s">
        <v>41</v>
      </c>
      <c r="Z56" s="5">
        <v>1</v>
      </c>
    </row>
    <row r="57" spans="1:26" x14ac:dyDescent="0.2">
      <c r="A57" s="5">
        <v>2</v>
      </c>
      <c r="B57" s="5">
        <v>3</v>
      </c>
      <c r="C57" s="5" t="s">
        <v>23</v>
      </c>
      <c r="D57" s="16">
        <v>52.942</v>
      </c>
      <c r="E57" s="16">
        <v>0</v>
      </c>
      <c r="F57" s="16">
        <v>47.058</v>
      </c>
      <c r="G57" s="16">
        <v>0</v>
      </c>
      <c r="H57" s="16">
        <v>0</v>
      </c>
      <c r="I57" s="16">
        <v>60</v>
      </c>
      <c r="J57" s="16">
        <v>0</v>
      </c>
      <c r="K57" s="16">
        <v>40</v>
      </c>
      <c r="L57" s="16">
        <v>0</v>
      </c>
      <c r="M57" s="16">
        <v>0</v>
      </c>
      <c r="N57" s="5"/>
      <c r="O57" s="5"/>
      <c r="P57" s="5"/>
      <c r="Q57" s="5"/>
      <c r="R57" s="5"/>
      <c r="S57" s="6" t="str">
        <f t="shared" si="16"/>
        <v/>
      </c>
      <c r="T57" s="6" t="str">
        <f t="shared" si="0"/>
        <v/>
      </c>
      <c r="U57" s="16" t="str">
        <f t="shared" si="1"/>
        <v/>
      </c>
      <c r="V57" s="16"/>
      <c r="W57" s="16" t="str">
        <f t="shared" si="2"/>
        <v/>
      </c>
      <c r="X57" s="6" t="str">
        <f t="shared" si="14"/>
        <v/>
      </c>
      <c r="Y57" s="5" t="s">
        <v>41</v>
      </c>
      <c r="Z57" s="5">
        <v>1</v>
      </c>
    </row>
    <row r="58" spans="1:26" x14ac:dyDescent="0.2">
      <c r="A58" s="5">
        <v>2</v>
      </c>
      <c r="B58" s="5">
        <v>4</v>
      </c>
      <c r="C58" s="5" t="s">
        <v>17</v>
      </c>
      <c r="D58" s="16">
        <v>35.293999999999997</v>
      </c>
      <c r="E58" s="16">
        <v>0</v>
      </c>
      <c r="F58" s="16">
        <v>64.706000000000003</v>
      </c>
      <c r="G58" s="16">
        <v>0</v>
      </c>
      <c r="H58" s="16">
        <v>0</v>
      </c>
      <c r="I58" s="16">
        <v>45</v>
      </c>
      <c r="J58" s="16">
        <v>0</v>
      </c>
      <c r="K58" s="16">
        <v>55</v>
      </c>
      <c r="L58" s="16">
        <v>0</v>
      </c>
      <c r="M58" s="16">
        <v>0</v>
      </c>
      <c r="N58" s="5">
        <v>0.91463119684590299</v>
      </c>
      <c r="O58" s="5">
        <v>0.29669254257213901</v>
      </c>
      <c r="P58" s="5"/>
      <c r="Q58" s="5"/>
      <c r="R58" s="5"/>
      <c r="S58" s="6" t="str">
        <f t="shared" si="16"/>
        <v/>
      </c>
      <c r="T58" s="6" t="str">
        <f t="shared" si="0"/>
        <v/>
      </c>
      <c r="U58" s="16">
        <f t="shared" si="1"/>
        <v>182.01996476818346</v>
      </c>
      <c r="V58" s="16">
        <v>1546.6779677270174</v>
      </c>
      <c r="W58" s="16">
        <f t="shared" si="2"/>
        <v>35.520663946036237</v>
      </c>
      <c r="X58" s="6" t="str">
        <f t="shared" si="14"/>
        <v/>
      </c>
      <c r="Y58" s="5" t="s">
        <v>41</v>
      </c>
      <c r="Z58" s="5">
        <v>1</v>
      </c>
    </row>
    <row r="59" spans="1:26" x14ac:dyDescent="0.2">
      <c r="A59" s="5">
        <v>2</v>
      </c>
      <c r="B59" s="5">
        <v>4</v>
      </c>
      <c r="C59" s="5" t="s">
        <v>19</v>
      </c>
      <c r="D59" s="16">
        <v>35.293999999999997</v>
      </c>
      <c r="E59" s="16">
        <v>0</v>
      </c>
      <c r="F59" s="16">
        <v>64.706000000000003</v>
      </c>
      <c r="G59" s="16">
        <v>0</v>
      </c>
      <c r="H59" s="16">
        <v>0</v>
      </c>
      <c r="I59" s="16">
        <v>45</v>
      </c>
      <c r="J59" s="16">
        <v>0</v>
      </c>
      <c r="K59" s="16">
        <v>55</v>
      </c>
      <c r="L59" s="16">
        <v>0</v>
      </c>
      <c r="M59" s="16">
        <v>0</v>
      </c>
      <c r="N59" s="5">
        <v>0.91271384047749782</v>
      </c>
      <c r="O59" s="5">
        <v>0.3026432068128021</v>
      </c>
      <c r="P59" s="5">
        <v>3875</v>
      </c>
      <c r="Q59" s="5">
        <v>3963</v>
      </c>
      <c r="R59" s="5">
        <v>3292</v>
      </c>
      <c r="S59" s="6">
        <f t="shared" ref="S59" si="17">P59/10</f>
        <v>387.5</v>
      </c>
      <c r="T59" s="6">
        <f t="shared" si="0"/>
        <v>9.4106543998326995</v>
      </c>
      <c r="U59" s="16">
        <f t="shared" si="1"/>
        <v>185.67067902625897</v>
      </c>
      <c r="V59" s="16">
        <v>1523.5309352956413</v>
      </c>
      <c r="W59" s="16">
        <f t="shared" si="2"/>
        <v>35.351300670752174</v>
      </c>
      <c r="X59" s="6">
        <f t="shared" si="14"/>
        <v>16.938580645161291</v>
      </c>
      <c r="Y59" s="5" t="s">
        <v>41</v>
      </c>
      <c r="Z59" s="5">
        <v>1</v>
      </c>
    </row>
    <row r="60" spans="1:26" x14ac:dyDescent="0.2">
      <c r="A60" s="5">
        <v>2</v>
      </c>
      <c r="B60" s="5">
        <v>4</v>
      </c>
      <c r="C60" s="5" t="s">
        <v>20</v>
      </c>
      <c r="D60" s="16">
        <v>35.293999999999997</v>
      </c>
      <c r="E60" s="16">
        <v>0</v>
      </c>
      <c r="F60" s="16">
        <v>64.706000000000003</v>
      </c>
      <c r="G60" s="16">
        <v>0</v>
      </c>
      <c r="H60" s="16">
        <v>0</v>
      </c>
      <c r="I60" s="16">
        <v>45</v>
      </c>
      <c r="J60" s="16">
        <v>0</v>
      </c>
      <c r="K60" s="16">
        <v>55</v>
      </c>
      <c r="L60" s="16">
        <v>0</v>
      </c>
      <c r="M60" s="16">
        <v>0</v>
      </c>
      <c r="N60" s="5">
        <v>0.90219891923393958</v>
      </c>
      <c r="O60" s="5">
        <v>0.27750044602103696</v>
      </c>
      <c r="P60" s="5"/>
      <c r="Q60" s="5"/>
      <c r="R60" s="5"/>
      <c r="S60" s="6" t="str">
        <f>IF(ISNUMBER(P60),P60/10,"")</f>
        <v/>
      </c>
      <c r="T60" s="6" t="str">
        <f t="shared" si="0"/>
        <v/>
      </c>
      <c r="U60" s="16">
        <f t="shared" si="1"/>
        <v>170.24567240554416</v>
      </c>
      <c r="V60" s="16">
        <v>1587.3796964612545</v>
      </c>
      <c r="W60" s="16">
        <f t="shared" si="2"/>
        <v>37.003525029367182</v>
      </c>
      <c r="X60" s="6" t="str">
        <f t="shared" si="14"/>
        <v/>
      </c>
      <c r="Y60" s="5" t="s">
        <v>41</v>
      </c>
      <c r="Z60" s="5">
        <v>1</v>
      </c>
    </row>
    <row r="61" spans="1:26" x14ac:dyDescent="0.2">
      <c r="A61" s="5">
        <v>2</v>
      </c>
      <c r="B61" s="5">
        <v>4</v>
      </c>
      <c r="C61" s="5" t="s">
        <v>21</v>
      </c>
      <c r="D61" s="16">
        <v>35.293999999999997</v>
      </c>
      <c r="E61" s="16">
        <v>0</v>
      </c>
      <c r="F61" s="16">
        <v>64.706000000000003</v>
      </c>
      <c r="G61" s="16">
        <v>0</v>
      </c>
      <c r="H61" s="16">
        <v>0</v>
      </c>
      <c r="I61" s="16">
        <v>45</v>
      </c>
      <c r="J61" s="16">
        <v>0</v>
      </c>
      <c r="K61" s="16">
        <v>55</v>
      </c>
      <c r="L61" s="16">
        <v>0</v>
      </c>
      <c r="M61" s="16">
        <v>0</v>
      </c>
      <c r="N61" s="5">
        <v>0.92940799492590709</v>
      </c>
      <c r="O61" s="5">
        <v>0.32066228098565003</v>
      </c>
      <c r="P61" s="5"/>
      <c r="Q61" s="5"/>
      <c r="R61" s="5"/>
      <c r="S61" s="6" t="str">
        <f>IF(ISNUMBER(P61),P61/10,"")</f>
        <v/>
      </c>
      <c r="T61" s="6" t="str">
        <f t="shared" si="0"/>
        <v/>
      </c>
      <c r="U61" s="16">
        <f t="shared" si="1"/>
        <v>196.7253257580675</v>
      </c>
      <c r="V61" s="16">
        <v>1997.2158810617998</v>
      </c>
      <c r="W61" s="16">
        <f t="shared" si="2"/>
        <v>25.451578136703986</v>
      </c>
      <c r="X61" s="6" t="str">
        <f t="shared" si="14"/>
        <v/>
      </c>
      <c r="Y61" s="5" t="s">
        <v>41</v>
      </c>
      <c r="Z61" s="5">
        <v>1</v>
      </c>
    </row>
    <row r="62" spans="1:26" x14ac:dyDescent="0.2">
      <c r="A62" s="5">
        <v>2</v>
      </c>
      <c r="B62" s="5">
        <v>4</v>
      </c>
      <c r="C62" s="5" t="s">
        <v>22</v>
      </c>
      <c r="D62" s="16">
        <v>35.293999999999997</v>
      </c>
      <c r="E62" s="16">
        <v>0</v>
      </c>
      <c r="F62" s="16">
        <v>64.706000000000003</v>
      </c>
      <c r="G62" s="16">
        <v>0</v>
      </c>
      <c r="H62" s="16">
        <v>0</v>
      </c>
      <c r="I62" s="16">
        <v>45</v>
      </c>
      <c r="J62" s="16">
        <v>0</v>
      </c>
      <c r="K62" s="16">
        <v>55</v>
      </c>
      <c r="L62" s="16">
        <v>0</v>
      </c>
      <c r="M62" s="16">
        <v>0</v>
      </c>
      <c r="N62" s="5"/>
      <c r="O62" s="5"/>
      <c r="P62" s="5"/>
      <c r="Q62" s="5"/>
      <c r="R62" s="5"/>
      <c r="S62" s="6" t="str">
        <f>IF(ISNUMBER(P62),P62/10,"")</f>
        <v/>
      </c>
      <c r="T62" s="6" t="str">
        <f t="shared" si="0"/>
        <v/>
      </c>
      <c r="U62" s="16" t="str">
        <f t="shared" si="1"/>
        <v/>
      </c>
      <c r="V62" s="16">
        <v>1934.4155743666724</v>
      </c>
      <c r="W62" s="16" t="str">
        <f t="shared" si="2"/>
        <v/>
      </c>
      <c r="X62" s="6" t="str">
        <f t="shared" si="14"/>
        <v/>
      </c>
      <c r="Y62" s="5" t="s">
        <v>41</v>
      </c>
      <c r="Z62" s="5">
        <v>1</v>
      </c>
    </row>
    <row r="63" spans="1:26" x14ac:dyDescent="0.2">
      <c r="A63" s="5">
        <v>2</v>
      </c>
      <c r="B63" s="5">
        <v>4</v>
      </c>
      <c r="C63" s="5" t="s">
        <v>23</v>
      </c>
      <c r="D63" s="16">
        <v>35.293999999999997</v>
      </c>
      <c r="E63" s="16">
        <v>0</v>
      </c>
      <c r="F63" s="16">
        <v>64.706000000000003</v>
      </c>
      <c r="G63" s="16">
        <v>0</v>
      </c>
      <c r="H63" s="16">
        <v>0</v>
      </c>
      <c r="I63" s="16">
        <v>45</v>
      </c>
      <c r="J63" s="16">
        <v>0</v>
      </c>
      <c r="K63" s="16">
        <v>55</v>
      </c>
      <c r="L63" s="16">
        <v>0</v>
      </c>
      <c r="M63" s="16">
        <v>0</v>
      </c>
      <c r="N63" s="5"/>
      <c r="O63" s="5"/>
      <c r="P63" s="5">
        <v>4088</v>
      </c>
      <c r="Q63" s="5">
        <v>5092</v>
      </c>
      <c r="R63" s="5">
        <v>3132</v>
      </c>
      <c r="S63" s="6">
        <f t="shared" ref="S63" si="18">P63/10</f>
        <v>408.8</v>
      </c>
      <c r="T63" s="6">
        <f t="shared" si="0"/>
        <v>23.97499888180635</v>
      </c>
      <c r="U63" s="16" t="str">
        <f t="shared" si="1"/>
        <v/>
      </c>
      <c r="V63" s="16">
        <v>1915.7565226720205</v>
      </c>
      <c r="W63" s="16" t="str">
        <f t="shared" si="2"/>
        <v/>
      </c>
      <c r="X63" s="6">
        <f t="shared" si="14"/>
        <v>12.768762230919766</v>
      </c>
      <c r="Y63" s="5" t="s">
        <v>41</v>
      </c>
      <c r="Z63" s="5">
        <v>1</v>
      </c>
    </row>
    <row r="64" spans="1:26" x14ac:dyDescent="0.2">
      <c r="A64" s="5">
        <v>2</v>
      </c>
      <c r="B64" s="5">
        <v>5</v>
      </c>
      <c r="C64" s="5" t="s">
        <v>17</v>
      </c>
      <c r="D64" s="16">
        <v>17.648</v>
      </c>
      <c r="E64" s="16">
        <v>0</v>
      </c>
      <c r="F64" s="16">
        <v>82.352000000000004</v>
      </c>
      <c r="G64" s="16">
        <v>0</v>
      </c>
      <c r="H64" s="16">
        <v>0</v>
      </c>
      <c r="I64" s="16">
        <v>30</v>
      </c>
      <c r="J64" s="16">
        <v>0</v>
      </c>
      <c r="K64" s="16">
        <v>70</v>
      </c>
      <c r="L64" s="16">
        <v>0</v>
      </c>
      <c r="M64" s="16">
        <v>0</v>
      </c>
      <c r="N64" s="5">
        <v>0.93689148155746904</v>
      </c>
      <c r="O64" s="5">
        <v>0.23756780926345103</v>
      </c>
      <c r="P64" s="5"/>
      <c r="Q64" s="5"/>
      <c r="R64" s="5"/>
      <c r="S64" s="6" t="str">
        <f>IF(ISNUMBER(P64),P64/10,"")</f>
        <v/>
      </c>
      <c r="T64" s="6" t="str">
        <f t="shared" si="0"/>
        <v/>
      </c>
      <c r="U64" s="16">
        <f t="shared" si="1"/>
        <v>145.74712224751596</v>
      </c>
      <c r="V64" s="16">
        <v>1736.880042379873</v>
      </c>
      <c r="W64" s="16">
        <f t="shared" si="2"/>
        <v>39.503009810529051</v>
      </c>
      <c r="X64" s="6" t="str">
        <f t="shared" si="14"/>
        <v/>
      </c>
      <c r="Y64" s="5" t="s">
        <v>41</v>
      </c>
      <c r="Z64" s="5">
        <v>1</v>
      </c>
    </row>
    <row r="65" spans="1:26" x14ac:dyDescent="0.2">
      <c r="A65" s="5">
        <v>2</v>
      </c>
      <c r="B65" s="5">
        <v>5</v>
      </c>
      <c r="C65" s="5" t="s">
        <v>19</v>
      </c>
      <c r="D65" s="16">
        <v>17.648</v>
      </c>
      <c r="E65" s="16">
        <v>0</v>
      </c>
      <c r="F65" s="16">
        <v>82.352000000000004</v>
      </c>
      <c r="G65" s="16">
        <v>0</v>
      </c>
      <c r="H65" s="16">
        <v>0</v>
      </c>
      <c r="I65" s="16">
        <v>30</v>
      </c>
      <c r="J65" s="16">
        <v>0</v>
      </c>
      <c r="K65" s="16">
        <v>70</v>
      </c>
      <c r="L65" s="16">
        <v>0</v>
      </c>
      <c r="M65" s="16">
        <v>0</v>
      </c>
      <c r="N65" s="5">
        <v>0.92267223903781748</v>
      </c>
      <c r="O65" s="5">
        <v>0.21015276857546286</v>
      </c>
      <c r="P65" s="5">
        <v>2998</v>
      </c>
      <c r="Q65" s="5">
        <v>2782</v>
      </c>
      <c r="R65" s="5">
        <v>2975</v>
      </c>
      <c r="S65" s="6">
        <f t="shared" ref="S65" si="19">P65/10</f>
        <v>299.8</v>
      </c>
      <c r="T65" s="6">
        <f t="shared" si="0"/>
        <v>3.9568667773389401</v>
      </c>
      <c r="U65" s="16">
        <f t="shared" si="1"/>
        <v>128.92807888065207</v>
      </c>
      <c r="V65" s="16">
        <v>2041.5704576588496</v>
      </c>
      <c r="W65" s="16">
        <f t="shared" si="2"/>
        <v>37.991646525146969</v>
      </c>
      <c r="X65" s="6">
        <f t="shared" si="14"/>
        <v>16.338192128085392</v>
      </c>
      <c r="Y65" s="5" t="s">
        <v>41</v>
      </c>
      <c r="Z65" s="5">
        <v>1</v>
      </c>
    </row>
    <row r="66" spans="1:26" x14ac:dyDescent="0.2">
      <c r="A66" s="5">
        <v>2</v>
      </c>
      <c r="B66" s="5">
        <v>5</v>
      </c>
      <c r="C66" s="5" t="s">
        <v>20</v>
      </c>
      <c r="D66" s="16">
        <v>17.648</v>
      </c>
      <c r="E66" s="16">
        <v>0</v>
      </c>
      <c r="F66" s="16">
        <v>82.352000000000004</v>
      </c>
      <c r="G66" s="16">
        <v>0</v>
      </c>
      <c r="H66" s="16">
        <v>0</v>
      </c>
      <c r="I66" s="16">
        <v>30</v>
      </c>
      <c r="J66" s="16">
        <v>0</v>
      </c>
      <c r="K66" s="16">
        <v>70</v>
      </c>
      <c r="L66" s="16">
        <v>0</v>
      </c>
      <c r="M66" s="16">
        <v>0</v>
      </c>
      <c r="N66" s="5">
        <v>0.92053326311162853</v>
      </c>
      <c r="O66" s="5">
        <v>0.20165680110907044</v>
      </c>
      <c r="P66" s="5"/>
      <c r="Q66" s="5"/>
      <c r="R66" s="5"/>
      <c r="S66" s="6"/>
      <c r="T66" s="6" t="str">
        <f t="shared" ref="T66:T129" si="20">IFERROR(_xlfn.STDEV.S(P66:R66)/P66*100,"")</f>
        <v/>
      </c>
      <c r="U66" s="16">
        <f t="shared" si="1"/>
        <v>123.71582890127021</v>
      </c>
      <c r="V66" s="16">
        <v>1619.5590912330028</v>
      </c>
      <c r="W66" s="16">
        <f t="shared" si="2"/>
        <v>49.908892458114579</v>
      </c>
      <c r="X66" s="6" t="str">
        <f t="shared" si="14"/>
        <v/>
      </c>
      <c r="Y66" s="5" t="s">
        <v>41</v>
      </c>
      <c r="Z66" s="5">
        <v>1</v>
      </c>
    </row>
    <row r="67" spans="1:26" x14ac:dyDescent="0.2">
      <c r="A67" s="5">
        <v>2</v>
      </c>
      <c r="B67" s="5">
        <v>5</v>
      </c>
      <c r="C67" s="5" t="s">
        <v>21</v>
      </c>
      <c r="D67" s="16">
        <v>17.648</v>
      </c>
      <c r="E67" s="16">
        <v>0</v>
      </c>
      <c r="F67" s="16">
        <v>82.352000000000004</v>
      </c>
      <c r="G67" s="16">
        <v>0</v>
      </c>
      <c r="H67" s="16">
        <v>0</v>
      </c>
      <c r="I67" s="16">
        <v>30</v>
      </c>
      <c r="J67" s="16">
        <v>0</v>
      </c>
      <c r="K67" s="16">
        <v>70</v>
      </c>
      <c r="L67" s="16">
        <v>0</v>
      </c>
      <c r="M67" s="16">
        <v>0</v>
      </c>
      <c r="N67" s="5">
        <v>0.93865883228052105</v>
      </c>
      <c r="O67" s="5">
        <v>0.23198727024706997</v>
      </c>
      <c r="P67" s="5"/>
      <c r="Q67" s="5"/>
      <c r="R67" s="5"/>
      <c r="S67" s="6" t="str">
        <f>IF(ISNUMBER(P67),P67/10,"")</f>
        <v/>
      </c>
      <c r="T67" s="6" t="str">
        <f t="shared" si="20"/>
        <v/>
      </c>
      <c r="U67" s="16">
        <f t="shared" ref="U67:U75" si="21">IF(ISNUMBER(O67),O67/0.00163,"")</f>
        <v>142.32347867918403</v>
      </c>
      <c r="V67" s="16">
        <v>1647.1832343101678</v>
      </c>
      <c r="W67" s="16">
        <f t="shared" ref="W67:W130" si="22">IFERROR(1/(U67*V67)*10000000,"")</f>
        <v>42.6561383711311</v>
      </c>
      <c r="X67" s="6" t="str">
        <f t="shared" si="14"/>
        <v/>
      </c>
      <c r="Y67" s="5" t="s">
        <v>41</v>
      </c>
      <c r="Z67" s="5">
        <v>1</v>
      </c>
    </row>
    <row r="68" spans="1:26" x14ac:dyDescent="0.2">
      <c r="A68" s="5">
        <v>2</v>
      </c>
      <c r="B68" s="5">
        <v>5</v>
      </c>
      <c r="C68" s="5" t="s">
        <v>22</v>
      </c>
      <c r="D68" s="16">
        <v>17.648</v>
      </c>
      <c r="E68" s="16">
        <v>0</v>
      </c>
      <c r="F68" s="16">
        <v>82.352000000000004</v>
      </c>
      <c r="G68" s="16">
        <v>0</v>
      </c>
      <c r="H68" s="16">
        <v>0</v>
      </c>
      <c r="I68" s="16">
        <v>30</v>
      </c>
      <c r="J68" s="16">
        <v>0</v>
      </c>
      <c r="K68" s="16">
        <v>70</v>
      </c>
      <c r="L68" s="16">
        <v>0</v>
      </c>
      <c r="M68" s="16">
        <v>0</v>
      </c>
      <c r="N68" s="5"/>
      <c r="O68" s="5"/>
      <c r="P68" s="5">
        <v>3524</v>
      </c>
      <c r="Q68" s="5">
        <v>2272</v>
      </c>
      <c r="R68" s="5">
        <v>3502</v>
      </c>
      <c r="S68" s="6">
        <f>P68/10</f>
        <v>352.4</v>
      </c>
      <c r="T68" s="6">
        <f t="shared" si="20"/>
        <v>20.334169078058238</v>
      </c>
      <c r="U68" s="16" t="str">
        <f t="shared" si="21"/>
        <v/>
      </c>
      <c r="V68" s="16">
        <v>1920.1339485442504</v>
      </c>
      <c r="W68" s="16" t="str">
        <f t="shared" si="22"/>
        <v/>
      </c>
      <c r="X68" s="6">
        <f t="shared" si="14"/>
        <v>14.77857548240636</v>
      </c>
      <c r="Y68" s="5" t="s">
        <v>41</v>
      </c>
      <c r="Z68" s="5">
        <v>1</v>
      </c>
    </row>
    <row r="69" spans="1:26" x14ac:dyDescent="0.2">
      <c r="A69" s="5">
        <v>2</v>
      </c>
      <c r="B69" s="5">
        <v>5</v>
      </c>
      <c r="C69" s="5" t="s">
        <v>23</v>
      </c>
      <c r="D69" s="16">
        <v>17.648</v>
      </c>
      <c r="E69" s="16">
        <v>0</v>
      </c>
      <c r="F69" s="16">
        <v>82.352000000000004</v>
      </c>
      <c r="G69" s="16">
        <v>0</v>
      </c>
      <c r="H69" s="16">
        <v>0</v>
      </c>
      <c r="I69" s="16">
        <v>30</v>
      </c>
      <c r="J69" s="16">
        <v>0</v>
      </c>
      <c r="K69" s="16">
        <v>70</v>
      </c>
      <c r="L69" s="16">
        <v>0</v>
      </c>
      <c r="M69" s="16">
        <v>0</v>
      </c>
      <c r="N69" s="5"/>
      <c r="O69" s="5"/>
      <c r="P69" s="5"/>
      <c r="Q69" s="5"/>
      <c r="R69" s="5"/>
      <c r="S69" s="6"/>
      <c r="T69" s="6" t="str">
        <f t="shared" si="20"/>
        <v/>
      </c>
      <c r="U69" s="16" t="str">
        <f t="shared" si="21"/>
        <v/>
      </c>
      <c r="V69" s="16">
        <v>3339.4222131686779</v>
      </c>
      <c r="W69" s="16" t="str">
        <f t="shared" si="22"/>
        <v/>
      </c>
      <c r="X69" s="6" t="str">
        <f t="shared" si="14"/>
        <v/>
      </c>
      <c r="Y69" s="5" t="s">
        <v>41</v>
      </c>
      <c r="Z69" s="5">
        <v>1</v>
      </c>
    </row>
    <row r="70" spans="1:26" x14ac:dyDescent="0.2">
      <c r="A70" s="5">
        <v>2</v>
      </c>
      <c r="B70" s="5">
        <v>6</v>
      </c>
      <c r="C70" s="5" t="s">
        <v>17</v>
      </c>
      <c r="D70" s="16">
        <v>0</v>
      </c>
      <c r="E70" s="16">
        <v>0</v>
      </c>
      <c r="F70" s="16">
        <v>100</v>
      </c>
      <c r="G70" s="16">
        <v>0</v>
      </c>
      <c r="H70" s="16">
        <v>0</v>
      </c>
      <c r="I70" s="16">
        <v>15</v>
      </c>
      <c r="J70" s="16">
        <v>0</v>
      </c>
      <c r="K70" s="16">
        <v>85</v>
      </c>
      <c r="L70" s="16">
        <v>0</v>
      </c>
      <c r="M70" s="16">
        <v>0</v>
      </c>
      <c r="N70" s="5">
        <v>0.94743888285810796</v>
      </c>
      <c r="O70" s="5">
        <v>7.5569602196667904E-2</v>
      </c>
      <c r="P70" s="5"/>
      <c r="Q70" s="5"/>
      <c r="R70" s="5"/>
      <c r="S70" s="6" t="str">
        <f t="shared" ref="S70:S79" si="23">IF(ISNUMBER(P70),P70/10,"")</f>
        <v/>
      </c>
      <c r="T70" s="6" t="str">
        <f t="shared" si="20"/>
        <v/>
      </c>
      <c r="U70" s="16">
        <f t="shared" si="21"/>
        <v>46.361719139060064</v>
      </c>
      <c r="V70" s="16">
        <v>2854.0441806039157</v>
      </c>
      <c r="W70" s="16">
        <f t="shared" si="22"/>
        <v>75.575282044449139</v>
      </c>
      <c r="X70" s="6" t="str">
        <f t="shared" si="14"/>
        <v/>
      </c>
      <c r="Y70" s="5" t="s">
        <v>41</v>
      </c>
      <c r="Z70" s="5">
        <v>1</v>
      </c>
    </row>
    <row r="71" spans="1:26" x14ac:dyDescent="0.2">
      <c r="A71" s="5">
        <v>2</v>
      </c>
      <c r="B71" s="5">
        <v>6</v>
      </c>
      <c r="C71" s="5" t="s">
        <v>19</v>
      </c>
      <c r="D71" s="16">
        <v>0</v>
      </c>
      <c r="E71" s="16">
        <v>0</v>
      </c>
      <c r="F71" s="16">
        <v>100</v>
      </c>
      <c r="G71" s="16">
        <v>0</v>
      </c>
      <c r="H71" s="16">
        <v>0</v>
      </c>
      <c r="I71" s="16">
        <v>15</v>
      </c>
      <c r="J71" s="16">
        <v>0</v>
      </c>
      <c r="K71" s="16">
        <v>85</v>
      </c>
      <c r="L71" s="16">
        <v>0</v>
      </c>
      <c r="M71" s="16">
        <v>0</v>
      </c>
      <c r="N71" s="5">
        <v>0.93933970745359241</v>
      </c>
      <c r="O71" s="5">
        <v>7.9744929314547533E-2</v>
      </c>
      <c r="P71" s="5"/>
      <c r="Q71" s="5"/>
      <c r="R71" s="5"/>
      <c r="S71" s="6" t="str">
        <f t="shared" si="23"/>
        <v/>
      </c>
      <c r="T71" s="6" t="str">
        <f t="shared" si="20"/>
        <v/>
      </c>
      <c r="U71" s="16">
        <f t="shared" si="21"/>
        <v>48.92326951812732</v>
      </c>
      <c r="V71" s="16">
        <v>12901.910643947263</v>
      </c>
      <c r="W71" s="16">
        <f t="shared" si="22"/>
        <v>15.84274738042218</v>
      </c>
      <c r="X71" s="6" t="str">
        <f t="shared" si="14"/>
        <v/>
      </c>
      <c r="Y71" s="5" t="s">
        <v>41</v>
      </c>
      <c r="Z71" s="5">
        <v>1</v>
      </c>
    </row>
    <row r="72" spans="1:26" x14ac:dyDescent="0.2">
      <c r="A72" s="5">
        <v>2</v>
      </c>
      <c r="B72" s="5">
        <v>6</v>
      </c>
      <c r="C72" s="5" t="s">
        <v>20</v>
      </c>
      <c r="D72" s="16">
        <v>0</v>
      </c>
      <c r="E72" s="16">
        <v>0</v>
      </c>
      <c r="F72" s="16">
        <v>100</v>
      </c>
      <c r="G72" s="16">
        <v>0</v>
      </c>
      <c r="H72" s="16">
        <v>0</v>
      </c>
      <c r="I72" s="16">
        <v>15</v>
      </c>
      <c r="J72" s="16">
        <v>0</v>
      </c>
      <c r="K72" s="16">
        <v>85</v>
      </c>
      <c r="L72" s="16">
        <v>0</v>
      </c>
      <c r="M72" s="16">
        <v>0</v>
      </c>
      <c r="N72" s="5">
        <v>0.92842013165468462</v>
      </c>
      <c r="O72" s="5">
        <v>8.0076551571397314E-2</v>
      </c>
      <c r="P72" s="5"/>
      <c r="Q72" s="5"/>
      <c r="R72" s="5"/>
      <c r="S72" s="6" t="str">
        <f t="shared" si="23"/>
        <v/>
      </c>
      <c r="T72" s="6" t="str">
        <f t="shared" si="20"/>
        <v/>
      </c>
      <c r="U72" s="16">
        <f t="shared" si="21"/>
        <v>49.126718755458477</v>
      </c>
      <c r="V72" s="16">
        <v>5876.3038049067136</v>
      </c>
      <c r="W72" s="16">
        <f t="shared" si="22"/>
        <v>34.640009410580035</v>
      </c>
      <c r="X72" s="6" t="str">
        <f t="shared" si="14"/>
        <v/>
      </c>
      <c r="Y72" s="5" t="s">
        <v>41</v>
      </c>
      <c r="Z72" s="5">
        <v>1</v>
      </c>
    </row>
    <row r="73" spans="1:26" x14ac:dyDescent="0.2">
      <c r="A73" s="5">
        <v>2</v>
      </c>
      <c r="B73" s="5">
        <v>6</v>
      </c>
      <c r="C73" s="5" t="s">
        <v>21</v>
      </c>
      <c r="D73" s="16">
        <v>0</v>
      </c>
      <c r="E73" s="16">
        <v>0</v>
      </c>
      <c r="F73" s="16">
        <v>100</v>
      </c>
      <c r="G73" s="16">
        <v>0</v>
      </c>
      <c r="H73" s="16">
        <v>0</v>
      </c>
      <c r="I73" s="16">
        <v>15</v>
      </c>
      <c r="J73" s="16">
        <v>0</v>
      </c>
      <c r="K73" s="16">
        <v>85</v>
      </c>
      <c r="L73" s="16">
        <v>0</v>
      </c>
      <c r="M73" s="16">
        <v>0</v>
      </c>
      <c r="N73" s="5">
        <v>0.93571426652715661</v>
      </c>
      <c r="O73" s="5">
        <v>8.1091519478366819E-2</v>
      </c>
      <c r="P73" s="5"/>
      <c r="Q73" s="5"/>
      <c r="R73" s="5"/>
      <c r="S73" s="6" t="str">
        <f t="shared" si="23"/>
        <v/>
      </c>
      <c r="T73" s="6" t="str">
        <f t="shared" si="20"/>
        <v/>
      </c>
      <c r="U73" s="16">
        <f t="shared" si="21"/>
        <v>49.74939845298578</v>
      </c>
      <c r="V73" s="16">
        <v>3370.4986989875024</v>
      </c>
      <c r="W73" s="16">
        <f t="shared" si="22"/>
        <v>59.637304012907833</v>
      </c>
      <c r="X73" s="6" t="str">
        <f t="shared" si="14"/>
        <v/>
      </c>
      <c r="Y73" s="5" t="s">
        <v>41</v>
      </c>
      <c r="Z73" s="5">
        <v>1</v>
      </c>
    </row>
    <row r="74" spans="1:26" x14ac:dyDescent="0.2">
      <c r="A74" s="5">
        <v>2</v>
      </c>
      <c r="B74" s="5">
        <v>6</v>
      </c>
      <c r="C74" s="5" t="s">
        <v>22</v>
      </c>
      <c r="D74" s="16">
        <v>0</v>
      </c>
      <c r="E74" s="16">
        <v>0</v>
      </c>
      <c r="F74" s="16">
        <v>100</v>
      </c>
      <c r="G74" s="16">
        <v>0</v>
      </c>
      <c r="H74" s="16">
        <v>0</v>
      </c>
      <c r="I74" s="16">
        <v>15</v>
      </c>
      <c r="J74" s="16">
        <v>0</v>
      </c>
      <c r="K74" s="16">
        <v>85</v>
      </c>
      <c r="L74" s="16">
        <v>0</v>
      </c>
      <c r="M74" s="16">
        <v>0</v>
      </c>
      <c r="N74" s="5"/>
      <c r="O74" s="5"/>
      <c r="P74" s="5"/>
      <c r="Q74" s="5"/>
      <c r="R74" s="5"/>
      <c r="S74" s="6" t="str">
        <f t="shared" si="23"/>
        <v/>
      </c>
      <c r="T74" s="6" t="str">
        <f t="shared" si="20"/>
        <v/>
      </c>
      <c r="U74" s="16" t="str">
        <f t="shared" si="21"/>
        <v/>
      </c>
      <c r="V74" s="16">
        <v>507.61421319796955</v>
      </c>
      <c r="W74" s="16" t="str">
        <f t="shared" si="22"/>
        <v/>
      </c>
      <c r="X74" s="6" t="str">
        <f>IFERROR(1/(V74*S74)*10000000,"")</f>
        <v/>
      </c>
      <c r="Y74" s="5" t="s">
        <v>41</v>
      </c>
      <c r="Z74" s="5">
        <v>1</v>
      </c>
    </row>
    <row r="75" spans="1:26" x14ac:dyDescent="0.2">
      <c r="A75" s="5">
        <v>2</v>
      </c>
      <c r="B75" s="5">
        <v>6</v>
      </c>
      <c r="C75" s="5" t="s">
        <v>23</v>
      </c>
      <c r="D75" s="16">
        <v>0</v>
      </c>
      <c r="E75" s="16">
        <v>0</v>
      </c>
      <c r="F75" s="16">
        <v>100</v>
      </c>
      <c r="G75" s="16">
        <v>0</v>
      </c>
      <c r="H75" s="16">
        <v>0</v>
      </c>
      <c r="I75" s="16">
        <v>15</v>
      </c>
      <c r="J75" s="16">
        <v>0</v>
      </c>
      <c r="K75" s="16">
        <v>85</v>
      </c>
      <c r="L75" s="16">
        <v>0</v>
      </c>
      <c r="M75" s="16">
        <v>0</v>
      </c>
      <c r="N75" s="5"/>
      <c r="O75" s="5"/>
      <c r="P75" s="5"/>
      <c r="Q75" s="5"/>
      <c r="R75" s="5"/>
      <c r="S75" s="6" t="str">
        <f t="shared" si="23"/>
        <v/>
      </c>
      <c r="T75" s="6" t="str">
        <f t="shared" si="20"/>
        <v/>
      </c>
      <c r="U75" s="16" t="str">
        <f t="shared" si="21"/>
        <v/>
      </c>
      <c r="V75" s="16">
        <v>16737.017932041013</v>
      </c>
      <c r="W75" s="16" t="str">
        <f t="shared" si="22"/>
        <v/>
      </c>
      <c r="X75" s="6" t="str">
        <f t="shared" ref="X75:X138" si="24">IFERROR(1/(V75*S75)*10000000,"")</f>
        <v/>
      </c>
      <c r="Y75" s="5" t="s">
        <v>41</v>
      </c>
      <c r="Z75" s="5">
        <v>1</v>
      </c>
    </row>
    <row r="76" spans="1:26" x14ac:dyDescent="0.2">
      <c r="A76" s="11">
        <v>3</v>
      </c>
      <c r="B76" s="11">
        <v>1</v>
      </c>
      <c r="C76" s="11" t="s">
        <v>17</v>
      </c>
      <c r="D76" s="17">
        <v>88.236000000000004</v>
      </c>
      <c r="E76" s="17">
        <v>0</v>
      </c>
      <c r="F76" s="17">
        <v>0</v>
      </c>
      <c r="G76" s="17">
        <v>11.763999999999999</v>
      </c>
      <c r="H76" s="17">
        <v>0</v>
      </c>
      <c r="I76" s="17">
        <v>90</v>
      </c>
      <c r="J76" s="17">
        <v>0</v>
      </c>
      <c r="K76" s="17">
        <v>0</v>
      </c>
      <c r="L76" s="17">
        <v>10</v>
      </c>
      <c r="M76" s="17">
        <v>0</v>
      </c>
      <c r="N76" s="11">
        <v>0.59441999999999995</v>
      </c>
      <c r="O76" s="11">
        <v>9.7259999999999999E-2</v>
      </c>
      <c r="P76" s="11"/>
      <c r="Q76" s="11"/>
      <c r="R76" s="11"/>
      <c r="S76" s="12" t="str">
        <f t="shared" si="23"/>
        <v/>
      </c>
      <c r="T76" s="12" t="str">
        <f t="shared" si="20"/>
        <v/>
      </c>
      <c r="U76" s="17">
        <f>IF(ISNUMBER(O76),O76/0.00163,"")</f>
        <v>59.668711656441722</v>
      </c>
      <c r="V76" s="17">
        <v>3443.087485409917</v>
      </c>
      <c r="W76" s="17">
        <f t="shared" si="22"/>
        <v>48.674923915278626</v>
      </c>
      <c r="X76" s="12" t="str">
        <f t="shared" si="24"/>
        <v/>
      </c>
      <c r="Y76" s="11" t="s">
        <v>41</v>
      </c>
      <c r="Z76" s="11">
        <v>1</v>
      </c>
    </row>
    <row r="77" spans="1:26" x14ac:dyDescent="0.2">
      <c r="A77" s="11">
        <v>3</v>
      </c>
      <c r="B77" s="11">
        <v>1</v>
      </c>
      <c r="C77" s="11" t="s">
        <v>19</v>
      </c>
      <c r="D77" s="17">
        <v>88.236000000000004</v>
      </c>
      <c r="E77" s="17">
        <v>0</v>
      </c>
      <c r="F77" s="17">
        <v>0</v>
      </c>
      <c r="G77" s="17">
        <v>11.763999999999999</v>
      </c>
      <c r="H77" s="17">
        <v>0</v>
      </c>
      <c r="I77" s="17">
        <v>90</v>
      </c>
      <c r="J77" s="17">
        <v>0</v>
      </c>
      <c r="K77" s="17">
        <v>0</v>
      </c>
      <c r="L77" s="17">
        <v>10</v>
      </c>
      <c r="M77" s="17">
        <v>0</v>
      </c>
      <c r="N77" s="11">
        <v>0.60087999999999997</v>
      </c>
      <c r="O77" s="11">
        <v>9.7659999999999997E-2</v>
      </c>
      <c r="P77" s="11"/>
      <c r="Q77" s="11"/>
      <c r="R77" s="11"/>
      <c r="S77" s="12" t="str">
        <f t="shared" si="23"/>
        <v/>
      </c>
      <c r="T77" s="12" t="str">
        <f t="shared" si="20"/>
        <v/>
      </c>
      <c r="U77" s="17">
        <f t="shared" ref="U77:U111" si="25">IF(ISNUMBER(O77),O77/0.00163,"")</f>
        <v>59.914110429447852</v>
      </c>
      <c r="V77" s="17">
        <v>14397.127485124167</v>
      </c>
      <c r="W77" s="17">
        <f t="shared" si="22"/>
        <v>11.592978599221789</v>
      </c>
      <c r="X77" s="12" t="str">
        <f t="shared" si="24"/>
        <v/>
      </c>
      <c r="Y77" s="11" t="s">
        <v>41</v>
      </c>
      <c r="Z77" s="11">
        <v>1</v>
      </c>
    </row>
    <row r="78" spans="1:26" x14ac:dyDescent="0.2">
      <c r="A78" s="11">
        <v>3</v>
      </c>
      <c r="B78" s="11">
        <v>1</v>
      </c>
      <c r="C78" s="11" t="s">
        <v>20</v>
      </c>
      <c r="D78" s="17">
        <v>88.236000000000004</v>
      </c>
      <c r="E78" s="17">
        <v>0</v>
      </c>
      <c r="F78" s="17">
        <v>0</v>
      </c>
      <c r="G78" s="17">
        <v>11.763999999999999</v>
      </c>
      <c r="H78" s="17">
        <v>0</v>
      </c>
      <c r="I78" s="17">
        <v>90</v>
      </c>
      <c r="J78" s="17">
        <v>0</v>
      </c>
      <c r="K78" s="17">
        <v>0</v>
      </c>
      <c r="L78" s="17">
        <v>10</v>
      </c>
      <c r="M78" s="17">
        <v>0</v>
      </c>
      <c r="N78" s="11">
        <v>0.60838999999999999</v>
      </c>
      <c r="O78" s="11">
        <v>0.11309</v>
      </c>
      <c r="P78" s="11"/>
      <c r="Q78" s="11"/>
      <c r="R78" s="11"/>
      <c r="S78" s="12" t="str">
        <f t="shared" si="23"/>
        <v/>
      </c>
      <c r="T78" s="12" t="str">
        <f t="shared" si="20"/>
        <v/>
      </c>
      <c r="U78" s="17">
        <f t="shared" si="25"/>
        <v>69.380368098159508</v>
      </c>
      <c r="V78" s="17">
        <v>3235.9632006264824</v>
      </c>
      <c r="W78" s="17">
        <f t="shared" si="22"/>
        <v>44.540985940401448</v>
      </c>
      <c r="X78" s="12" t="str">
        <f t="shared" si="24"/>
        <v/>
      </c>
      <c r="Y78" s="11" t="s">
        <v>41</v>
      </c>
      <c r="Z78" s="11">
        <v>1</v>
      </c>
    </row>
    <row r="79" spans="1:26" x14ac:dyDescent="0.2">
      <c r="A79" s="11">
        <v>3</v>
      </c>
      <c r="B79" s="11">
        <v>1</v>
      </c>
      <c r="C79" s="11" t="s">
        <v>21</v>
      </c>
      <c r="D79" s="17">
        <v>88.236000000000004</v>
      </c>
      <c r="E79" s="17">
        <v>0</v>
      </c>
      <c r="F79" s="17">
        <v>0</v>
      </c>
      <c r="G79" s="17">
        <v>11.763999999999999</v>
      </c>
      <c r="H79" s="17">
        <v>0</v>
      </c>
      <c r="I79" s="17">
        <v>90</v>
      </c>
      <c r="J79" s="17">
        <v>0</v>
      </c>
      <c r="K79" s="17">
        <v>0</v>
      </c>
      <c r="L79" s="17">
        <v>10</v>
      </c>
      <c r="M79" s="17">
        <v>0</v>
      </c>
      <c r="N79" s="11">
        <v>0.62646000000000002</v>
      </c>
      <c r="O79" s="11">
        <v>0.10842</v>
      </c>
      <c r="P79" s="11"/>
      <c r="Q79" s="11"/>
      <c r="R79" s="11"/>
      <c r="S79" s="12" t="str">
        <f t="shared" si="23"/>
        <v/>
      </c>
      <c r="T79" s="12" t="str">
        <f t="shared" si="20"/>
        <v/>
      </c>
      <c r="U79" s="17">
        <f t="shared" si="25"/>
        <v>66.515337423312886</v>
      </c>
      <c r="V79" s="17">
        <v>3840.5997480566566</v>
      </c>
      <c r="W79" s="17">
        <f t="shared" si="22"/>
        <v>39.145257332595456</v>
      </c>
      <c r="X79" s="12" t="str">
        <f t="shared" si="24"/>
        <v/>
      </c>
      <c r="Y79" s="11" t="s">
        <v>41</v>
      </c>
      <c r="Z79" s="11">
        <v>1</v>
      </c>
    </row>
    <row r="80" spans="1:26" x14ac:dyDescent="0.2">
      <c r="A80" s="11">
        <v>3</v>
      </c>
      <c r="B80" s="11">
        <v>1</v>
      </c>
      <c r="C80" s="11" t="s">
        <v>22</v>
      </c>
      <c r="D80" s="17">
        <v>88.236000000000004</v>
      </c>
      <c r="E80" s="17">
        <v>0</v>
      </c>
      <c r="F80" s="17">
        <v>0</v>
      </c>
      <c r="G80" s="17">
        <v>11.763999999999999</v>
      </c>
      <c r="H80" s="17">
        <v>0</v>
      </c>
      <c r="I80" s="17">
        <v>90</v>
      </c>
      <c r="J80" s="17">
        <v>0</v>
      </c>
      <c r="K80" s="17">
        <v>0</v>
      </c>
      <c r="L80" s="17">
        <v>10</v>
      </c>
      <c r="M80" s="17">
        <v>0</v>
      </c>
      <c r="N80" s="11"/>
      <c r="O80" s="11"/>
      <c r="P80" s="11">
        <v>755</v>
      </c>
      <c r="Q80" s="11">
        <v>739</v>
      </c>
      <c r="R80" s="11">
        <v>821</v>
      </c>
      <c r="S80" s="12">
        <f t="shared" ref="S80" si="26">P80/10</f>
        <v>75.5</v>
      </c>
      <c r="T80" s="12">
        <f t="shared" si="20"/>
        <v>5.7571473069149803</v>
      </c>
      <c r="U80" s="17" t="str">
        <f t="shared" si="25"/>
        <v/>
      </c>
      <c r="V80" s="17">
        <v>5516.6630808356649</v>
      </c>
      <c r="W80" s="17" t="str">
        <f t="shared" si="22"/>
        <v/>
      </c>
      <c r="X80" s="12">
        <f t="shared" si="24"/>
        <v>24.009139072847677</v>
      </c>
      <c r="Y80" s="11" t="s">
        <v>41</v>
      </c>
      <c r="Z80" s="11">
        <v>1</v>
      </c>
    </row>
    <row r="81" spans="1:26" x14ac:dyDescent="0.2">
      <c r="A81" s="11">
        <v>3</v>
      </c>
      <c r="B81" s="11">
        <v>1</v>
      </c>
      <c r="C81" s="11" t="s">
        <v>23</v>
      </c>
      <c r="D81" s="17">
        <v>88.236000000000004</v>
      </c>
      <c r="E81" s="17">
        <v>0</v>
      </c>
      <c r="F81" s="17">
        <v>0</v>
      </c>
      <c r="G81" s="17">
        <v>11.763999999999999</v>
      </c>
      <c r="H81" s="17">
        <v>0</v>
      </c>
      <c r="I81" s="17">
        <v>90</v>
      </c>
      <c r="J81" s="17">
        <v>0</v>
      </c>
      <c r="K81" s="17">
        <v>0</v>
      </c>
      <c r="L81" s="17">
        <v>10</v>
      </c>
      <c r="M81" s="17">
        <v>0</v>
      </c>
      <c r="N81" s="11"/>
      <c r="O81" s="11"/>
      <c r="P81" s="11"/>
      <c r="Q81" s="11"/>
      <c r="R81" s="11"/>
      <c r="S81" s="12" t="str">
        <f t="shared" ref="S81:S91" si="27">IF(ISNUMBER(P81),P81/10,"")</f>
        <v/>
      </c>
      <c r="T81" s="12" t="str">
        <f t="shared" si="20"/>
        <v/>
      </c>
      <c r="U81" s="17" t="str">
        <f t="shared" si="25"/>
        <v/>
      </c>
      <c r="V81" s="17">
        <v>3416.642465449203</v>
      </c>
      <c r="W81" s="17" t="str">
        <f t="shared" si="22"/>
        <v/>
      </c>
      <c r="X81" s="12" t="str">
        <f t="shared" si="24"/>
        <v/>
      </c>
      <c r="Y81" s="11" t="s">
        <v>41</v>
      </c>
      <c r="Z81" s="11">
        <v>1</v>
      </c>
    </row>
    <row r="82" spans="1:26" x14ac:dyDescent="0.2">
      <c r="A82" s="11">
        <v>3</v>
      </c>
      <c r="B82" s="11">
        <v>2</v>
      </c>
      <c r="C82" s="11" t="s">
        <v>17</v>
      </c>
      <c r="D82" s="17">
        <v>70.587999999999994</v>
      </c>
      <c r="E82" s="17">
        <v>0</v>
      </c>
      <c r="F82" s="17">
        <v>0</v>
      </c>
      <c r="G82" s="17">
        <v>29.411999999999999</v>
      </c>
      <c r="H82" s="17">
        <v>0</v>
      </c>
      <c r="I82" s="17">
        <v>75</v>
      </c>
      <c r="J82" s="17">
        <v>0</v>
      </c>
      <c r="K82" s="17">
        <v>0</v>
      </c>
      <c r="L82" s="17">
        <v>25</v>
      </c>
      <c r="M82" s="17">
        <v>0</v>
      </c>
      <c r="N82" s="11">
        <v>0.74329000000000001</v>
      </c>
      <c r="O82" s="11">
        <v>0.20902999999999999</v>
      </c>
      <c r="P82" s="11"/>
      <c r="Q82" s="11"/>
      <c r="R82" s="11"/>
      <c r="S82" s="12" t="str">
        <f t="shared" si="27"/>
        <v/>
      </c>
      <c r="T82" s="12" t="str">
        <f t="shared" si="20"/>
        <v/>
      </c>
      <c r="U82" s="17">
        <f t="shared" si="25"/>
        <v>128.23926380368098</v>
      </c>
      <c r="V82" s="17">
        <v>1698.5109154803984</v>
      </c>
      <c r="W82" s="17">
        <f t="shared" si="22"/>
        <v>45.910354016169933</v>
      </c>
      <c r="X82" s="12" t="str">
        <f t="shared" si="24"/>
        <v/>
      </c>
      <c r="Y82" s="11" t="s">
        <v>41</v>
      </c>
      <c r="Z82" s="11">
        <v>1</v>
      </c>
    </row>
    <row r="83" spans="1:26" x14ac:dyDescent="0.2">
      <c r="A83" s="11">
        <v>3</v>
      </c>
      <c r="B83" s="11">
        <v>2</v>
      </c>
      <c r="C83" s="11" t="s">
        <v>19</v>
      </c>
      <c r="D83" s="17">
        <v>70.587999999999994</v>
      </c>
      <c r="E83" s="17">
        <v>0</v>
      </c>
      <c r="F83" s="17">
        <v>0</v>
      </c>
      <c r="G83" s="17">
        <v>29.411999999999999</v>
      </c>
      <c r="H83" s="17">
        <v>0</v>
      </c>
      <c r="I83" s="17">
        <v>75</v>
      </c>
      <c r="J83" s="17">
        <v>0</v>
      </c>
      <c r="K83" s="17">
        <v>0</v>
      </c>
      <c r="L83" s="17">
        <v>25</v>
      </c>
      <c r="M83" s="17">
        <v>0</v>
      </c>
      <c r="N83" s="11">
        <v>0.76793</v>
      </c>
      <c r="O83" s="11">
        <v>0.2248</v>
      </c>
      <c r="P83" s="11"/>
      <c r="Q83" s="11"/>
      <c r="R83" s="11"/>
      <c r="S83" s="12" t="str">
        <f t="shared" si="27"/>
        <v/>
      </c>
      <c r="T83" s="12" t="str">
        <f t="shared" si="20"/>
        <v/>
      </c>
      <c r="U83" s="17">
        <f t="shared" si="25"/>
        <v>137.91411042944785</v>
      </c>
      <c r="V83" s="17">
        <v>1502.6725030466685</v>
      </c>
      <c r="W83" s="17">
        <f t="shared" si="22"/>
        <v>48.253293149466202</v>
      </c>
      <c r="X83" s="12" t="str">
        <f t="shared" si="24"/>
        <v/>
      </c>
      <c r="Y83" s="11" t="s">
        <v>41</v>
      </c>
      <c r="Z83" s="11">
        <v>1</v>
      </c>
    </row>
    <row r="84" spans="1:26" x14ac:dyDescent="0.2">
      <c r="A84" s="11">
        <v>3</v>
      </c>
      <c r="B84" s="11">
        <v>2</v>
      </c>
      <c r="C84" s="11" t="s">
        <v>20</v>
      </c>
      <c r="D84" s="17">
        <v>70.587999999999994</v>
      </c>
      <c r="E84" s="17">
        <v>0</v>
      </c>
      <c r="F84" s="17">
        <v>0</v>
      </c>
      <c r="G84" s="17">
        <v>29.411999999999999</v>
      </c>
      <c r="H84" s="17">
        <v>0</v>
      </c>
      <c r="I84" s="17">
        <v>75</v>
      </c>
      <c r="J84" s="17">
        <v>0</v>
      </c>
      <c r="K84" s="17">
        <v>0</v>
      </c>
      <c r="L84" s="17">
        <v>25</v>
      </c>
      <c r="M84" s="17">
        <v>0</v>
      </c>
      <c r="N84" s="11">
        <v>0.76680999999999999</v>
      </c>
      <c r="O84" s="11">
        <v>0.22683</v>
      </c>
      <c r="P84" s="11"/>
      <c r="Q84" s="11"/>
      <c r="R84" s="11"/>
      <c r="S84" s="12" t="str">
        <f t="shared" si="27"/>
        <v/>
      </c>
      <c r="T84" s="12" t="str">
        <f t="shared" si="20"/>
        <v/>
      </c>
      <c r="U84" s="17">
        <f t="shared" si="25"/>
        <v>139.15950920245399</v>
      </c>
      <c r="V84" s="17">
        <v>1297.4577612625822</v>
      </c>
      <c r="W84" s="17">
        <f t="shared" si="22"/>
        <v>55.385219768108271</v>
      </c>
      <c r="X84" s="12" t="str">
        <f t="shared" si="24"/>
        <v/>
      </c>
      <c r="Y84" s="11" t="s">
        <v>41</v>
      </c>
      <c r="Z84" s="11">
        <v>1</v>
      </c>
    </row>
    <row r="85" spans="1:26" x14ac:dyDescent="0.2">
      <c r="A85" s="11">
        <v>3</v>
      </c>
      <c r="B85" s="11">
        <v>2</v>
      </c>
      <c r="C85" s="11" t="s">
        <v>21</v>
      </c>
      <c r="D85" s="17">
        <v>70.587999999999994</v>
      </c>
      <c r="E85" s="17">
        <v>0</v>
      </c>
      <c r="F85" s="17">
        <v>0</v>
      </c>
      <c r="G85" s="17">
        <v>29.411999999999999</v>
      </c>
      <c r="H85" s="17">
        <v>0</v>
      </c>
      <c r="I85" s="17">
        <v>75</v>
      </c>
      <c r="J85" s="17">
        <v>0</v>
      </c>
      <c r="K85" s="17">
        <v>0</v>
      </c>
      <c r="L85" s="17">
        <v>25</v>
      </c>
      <c r="M85" s="17">
        <v>0</v>
      </c>
      <c r="N85" s="11">
        <v>0.76068999999999998</v>
      </c>
      <c r="O85" s="11">
        <v>0.16932</v>
      </c>
      <c r="P85" s="11"/>
      <c r="Q85" s="11"/>
      <c r="R85" s="11"/>
      <c r="S85" s="12" t="str">
        <f t="shared" si="27"/>
        <v/>
      </c>
      <c r="T85" s="12" t="str">
        <f t="shared" si="20"/>
        <v/>
      </c>
      <c r="U85" s="17">
        <f t="shared" si="25"/>
        <v>103.87730061349694</v>
      </c>
      <c r="V85" s="17">
        <v>2367.256113438913</v>
      </c>
      <c r="W85" s="17">
        <f t="shared" si="22"/>
        <v>40.666247342310413</v>
      </c>
      <c r="X85" s="12" t="str">
        <f t="shared" si="24"/>
        <v/>
      </c>
      <c r="Y85" s="11" t="s">
        <v>41</v>
      </c>
      <c r="Z85" s="11">
        <v>1</v>
      </c>
    </row>
    <row r="86" spans="1:26" x14ac:dyDescent="0.2">
      <c r="A86" s="11">
        <v>3</v>
      </c>
      <c r="B86" s="11">
        <v>2</v>
      </c>
      <c r="C86" s="11" t="s">
        <v>22</v>
      </c>
      <c r="D86" s="17">
        <v>70.587999999999994</v>
      </c>
      <c r="E86" s="17">
        <v>0</v>
      </c>
      <c r="F86" s="17">
        <v>0</v>
      </c>
      <c r="G86" s="17">
        <v>29.411999999999999</v>
      </c>
      <c r="H86" s="17">
        <v>0</v>
      </c>
      <c r="I86" s="17">
        <v>75</v>
      </c>
      <c r="J86" s="17">
        <v>0</v>
      </c>
      <c r="K86" s="17">
        <v>0</v>
      </c>
      <c r="L86" s="17">
        <v>25</v>
      </c>
      <c r="M86" s="17">
        <v>0</v>
      </c>
      <c r="N86" s="11"/>
      <c r="O86" s="11"/>
      <c r="P86" s="11"/>
      <c r="Q86" s="11"/>
      <c r="R86" s="11"/>
      <c r="S86" s="12" t="str">
        <f t="shared" si="27"/>
        <v/>
      </c>
      <c r="T86" s="12" t="str">
        <f t="shared" si="20"/>
        <v/>
      </c>
      <c r="U86" s="17" t="str">
        <f t="shared" si="25"/>
        <v/>
      </c>
      <c r="V86" s="17">
        <v>1425.7667417095229</v>
      </c>
      <c r="W86" s="17" t="str">
        <f t="shared" si="22"/>
        <v/>
      </c>
      <c r="X86" s="12" t="str">
        <f t="shared" si="24"/>
        <v/>
      </c>
      <c r="Y86" s="11" t="s">
        <v>41</v>
      </c>
      <c r="Z86" s="11">
        <v>1</v>
      </c>
    </row>
    <row r="87" spans="1:26" x14ac:dyDescent="0.2">
      <c r="A87" s="11">
        <v>3</v>
      </c>
      <c r="B87" s="11">
        <v>2</v>
      </c>
      <c r="C87" s="11" t="s">
        <v>23</v>
      </c>
      <c r="D87" s="17">
        <v>70.587999999999994</v>
      </c>
      <c r="E87" s="17">
        <v>0</v>
      </c>
      <c r="F87" s="17">
        <v>0</v>
      </c>
      <c r="G87" s="17">
        <v>29.411999999999999</v>
      </c>
      <c r="H87" s="17">
        <v>0</v>
      </c>
      <c r="I87" s="17">
        <v>75</v>
      </c>
      <c r="J87" s="17">
        <v>0</v>
      </c>
      <c r="K87" s="17">
        <v>0</v>
      </c>
      <c r="L87" s="17">
        <v>25</v>
      </c>
      <c r="M87" s="17">
        <v>0</v>
      </c>
      <c r="N87" s="11"/>
      <c r="O87" s="11"/>
      <c r="P87" s="11"/>
      <c r="Q87" s="11"/>
      <c r="R87" s="11"/>
      <c r="S87" s="12" t="str">
        <f t="shared" si="27"/>
        <v/>
      </c>
      <c r="T87" s="12" t="str">
        <f t="shared" si="20"/>
        <v/>
      </c>
      <c r="U87" s="17" t="str">
        <f t="shared" si="25"/>
        <v/>
      </c>
      <c r="V87" s="17">
        <v>1674.7389082042112</v>
      </c>
      <c r="W87" s="17" t="str">
        <f t="shared" si="22"/>
        <v/>
      </c>
      <c r="X87" s="12" t="str">
        <f t="shared" si="24"/>
        <v/>
      </c>
      <c r="Y87" s="11" t="s">
        <v>41</v>
      </c>
      <c r="Z87" s="11">
        <v>1</v>
      </c>
    </row>
    <row r="88" spans="1:26" x14ac:dyDescent="0.2">
      <c r="A88" s="11">
        <v>3</v>
      </c>
      <c r="B88" s="11">
        <v>3</v>
      </c>
      <c r="C88" s="11" t="s">
        <v>17</v>
      </c>
      <c r="D88" s="17">
        <v>52.942</v>
      </c>
      <c r="E88" s="17">
        <v>0</v>
      </c>
      <c r="F88" s="17">
        <v>0</v>
      </c>
      <c r="G88" s="17">
        <v>47.058</v>
      </c>
      <c r="H88" s="17">
        <v>0</v>
      </c>
      <c r="I88" s="17">
        <v>60</v>
      </c>
      <c r="J88" s="17">
        <v>0</v>
      </c>
      <c r="K88" s="17">
        <v>0</v>
      </c>
      <c r="L88" s="17">
        <v>40</v>
      </c>
      <c r="M88" s="17">
        <v>0</v>
      </c>
      <c r="N88" s="11">
        <v>0.85723000000000005</v>
      </c>
      <c r="O88" s="11">
        <v>0.32795999999999997</v>
      </c>
      <c r="P88" s="11"/>
      <c r="Q88" s="11"/>
      <c r="R88" s="11"/>
      <c r="S88" s="12" t="str">
        <f t="shared" si="27"/>
        <v/>
      </c>
      <c r="T88" s="12" t="str">
        <f t="shared" si="20"/>
        <v/>
      </c>
      <c r="U88" s="17">
        <f t="shared" si="25"/>
        <v>201.20245398773005</v>
      </c>
      <c r="V88" s="17">
        <v>1110.597768142725</v>
      </c>
      <c r="W88" s="17">
        <f t="shared" si="22"/>
        <v>44.751740456153193</v>
      </c>
      <c r="X88" s="12" t="str">
        <f t="shared" si="24"/>
        <v/>
      </c>
      <c r="Y88" s="11" t="s">
        <v>41</v>
      </c>
      <c r="Z88" s="11">
        <v>1</v>
      </c>
    </row>
    <row r="89" spans="1:26" x14ac:dyDescent="0.2">
      <c r="A89" s="11">
        <v>3</v>
      </c>
      <c r="B89" s="11">
        <v>3</v>
      </c>
      <c r="C89" s="11" t="s">
        <v>19</v>
      </c>
      <c r="D89" s="17">
        <v>52.942</v>
      </c>
      <c r="E89" s="17">
        <v>0</v>
      </c>
      <c r="F89" s="17">
        <v>0</v>
      </c>
      <c r="G89" s="17">
        <v>47.058</v>
      </c>
      <c r="H89" s="17">
        <v>0</v>
      </c>
      <c r="I89" s="17">
        <v>60</v>
      </c>
      <c r="J89" s="17">
        <v>0</v>
      </c>
      <c r="K89" s="17">
        <v>0</v>
      </c>
      <c r="L89" s="17">
        <v>40</v>
      </c>
      <c r="M89" s="17">
        <v>0</v>
      </c>
      <c r="N89" s="11">
        <v>0.86428000000000005</v>
      </c>
      <c r="O89" s="11">
        <v>0.36220999999999998</v>
      </c>
      <c r="P89" s="11"/>
      <c r="Q89" s="11"/>
      <c r="R89" s="11"/>
      <c r="S89" s="12" t="str">
        <f t="shared" si="27"/>
        <v/>
      </c>
      <c r="T89" s="12" t="str">
        <f t="shared" si="20"/>
        <v/>
      </c>
      <c r="U89" s="17">
        <f t="shared" si="25"/>
        <v>222.21472392638037</v>
      </c>
      <c r="V89" s="17">
        <v>884.95575221238948</v>
      </c>
      <c r="W89" s="17">
        <f t="shared" si="22"/>
        <v>50.851715855442976</v>
      </c>
      <c r="X89" s="12" t="str">
        <f t="shared" si="24"/>
        <v/>
      </c>
      <c r="Y89" s="11" t="s">
        <v>41</v>
      </c>
      <c r="Z89" s="11">
        <v>1</v>
      </c>
    </row>
    <row r="90" spans="1:26" x14ac:dyDescent="0.2">
      <c r="A90" s="11">
        <v>3</v>
      </c>
      <c r="B90" s="11">
        <v>3</v>
      </c>
      <c r="C90" s="11" t="s">
        <v>20</v>
      </c>
      <c r="D90" s="17">
        <v>52.942</v>
      </c>
      <c r="E90" s="17">
        <v>0</v>
      </c>
      <c r="F90" s="17">
        <v>0</v>
      </c>
      <c r="G90" s="17">
        <v>47.058</v>
      </c>
      <c r="H90" s="17">
        <v>0</v>
      </c>
      <c r="I90" s="17">
        <v>60</v>
      </c>
      <c r="J90" s="17">
        <v>0</v>
      </c>
      <c r="K90" s="17">
        <v>0</v>
      </c>
      <c r="L90" s="17">
        <v>40</v>
      </c>
      <c r="M90" s="17">
        <v>0</v>
      </c>
      <c r="N90" s="11">
        <v>0.86417999999999995</v>
      </c>
      <c r="O90" s="11">
        <v>0.36298000000000002</v>
      </c>
      <c r="P90" s="11"/>
      <c r="Q90" s="11"/>
      <c r="R90" s="11"/>
      <c r="S90" s="12" t="str">
        <f t="shared" si="27"/>
        <v/>
      </c>
      <c r="T90" s="12" t="str">
        <f t="shared" si="20"/>
        <v/>
      </c>
      <c r="U90" s="17">
        <f t="shared" si="25"/>
        <v>222.68711656441721</v>
      </c>
      <c r="V90" s="17">
        <v>840.33613445378148</v>
      </c>
      <c r="W90" s="17">
        <f t="shared" si="22"/>
        <v>53.438205961760964</v>
      </c>
      <c r="X90" s="12" t="str">
        <f t="shared" si="24"/>
        <v/>
      </c>
      <c r="Y90" s="11" t="s">
        <v>41</v>
      </c>
      <c r="Z90" s="11">
        <v>1</v>
      </c>
    </row>
    <row r="91" spans="1:26" x14ac:dyDescent="0.2">
      <c r="A91" s="11">
        <v>3</v>
      </c>
      <c r="B91" s="11">
        <v>3</v>
      </c>
      <c r="C91" s="11" t="s">
        <v>21</v>
      </c>
      <c r="D91" s="17">
        <v>52.942</v>
      </c>
      <c r="E91" s="17">
        <v>0</v>
      </c>
      <c r="F91" s="17">
        <v>0</v>
      </c>
      <c r="G91" s="17">
        <v>47.058</v>
      </c>
      <c r="H91" s="17">
        <v>0</v>
      </c>
      <c r="I91" s="17">
        <v>60</v>
      </c>
      <c r="J91" s="17">
        <v>0</v>
      </c>
      <c r="K91" s="17">
        <v>0</v>
      </c>
      <c r="L91" s="17">
        <v>40</v>
      </c>
      <c r="M91" s="17">
        <v>0</v>
      </c>
      <c r="N91" s="11">
        <v>0.84565000000000001</v>
      </c>
      <c r="O91" s="11">
        <v>0.34197</v>
      </c>
      <c r="P91" s="11"/>
      <c r="Q91" s="11"/>
      <c r="R91" s="11"/>
      <c r="S91" s="12" t="str">
        <f t="shared" si="27"/>
        <v/>
      </c>
      <c r="T91" s="12" t="str">
        <f t="shared" si="20"/>
        <v/>
      </c>
      <c r="U91" s="17">
        <f t="shared" si="25"/>
        <v>209.79754601226995</v>
      </c>
      <c r="V91" s="17">
        <v>1090.5339472312435</v>
      </c>
      <c r="W91" s="17">
        <f t="shared" si="22"/>
        <v>43.70794689592654</v>
      </c>
      <c r="X91" s="12" t="str">
        <f t="shared" si="24"/>
        <v/>
      </c>
      <c r="Y91" s="11" t="s">
        <v>41</v>
      </c>
      <c r="Z91" s="11">
        <v>1</v>
      </c>
    </row>
    <row r="92" spans="1:26" x14ac:dyDescent="0.2">
      <c r="A92" s="11">
        <v>3</v>
      </c>
      <c r="B92" s="11">
        <v>3</v>
      </c>
      <c r="C92" s="11" t="s">
        <v>22</v>
      </c>
      <c r="D92" s="17">
        <v>52.942</v>
      </c>
      <c r="E92" s="17">
        <v>0</v>
      </c>
      <c r="F92" s="17">
        <v>0</v>
      </c>
      <c r="G92" s="17">
        <v>47.058</v>
      </c>
      <c r="H92" s="17">
        <v>0</v>
      </c>
      <c r="I92" s="17">
        <v>60</v>
      </c>
      <c r="J92" s="17">
        <v>0</v>
      </c>
      <c r="K92" s="17">
        <v>0</v>
      </c>
      <c r="L92" s="17">
        <v>40</v>
      </c>
      <c r="M92" s="17">
        <v>0</v>
      </c>
      <c r="N92" s="11"/>
      <c r="O92" s="11"/>
      <c r="P92" s="11">
        <v>3050</v>
      </c>
      <c r="Q92" s="11">
        <v>3359</v>
      </c>
      <c r="R92" s="11">
        <v>2816</v>
      </c>
      <c r="S92" s="12">
        <f t="shared" ref="S92" si="28">P92/10</f>
        <v>305</v>
      </c>
      <c r="T92" s="12">
        <f t="shared" si="20"/>
        <v>8.9298980854908656</v>
      </c>
      <c r="U92" s="17" t="str">
        <f t="shared" si="25"/>
        <v/>
      </c>
      <c r="V92" s="17">
        <v>980.39215686274508</v>
      </c>
      <c r="W92" s="17" t="str">
        <f t="shared" si="22"/>
        <v/>
      </c>
      <c r="X92" s="12">
        <f t="shared" si="24"/>
        <v>33.442622950819676</v>
      </c>
      <c r="Y92" s="11" t="s">
        <v>41</v>
      </c>
      <c r="Z92" s="11">
        <v>1</v>
      </c>
    </row>
    <row r="93" spans="1:26" x14ac:dyDescent="0.2">
      <c r="A93" s="11">
        <v>3</v>
      </c>
      <c r="B93" s="11">
        <v>3</v>
      </c>
      <c r="C93" s="11" t="s">
        <v>23</v>
      </c>
      <c r="D93" s="17">
        <v>52.942</v>
      </c>
      <c r="E93" s="17">
        <v>0</v>
      </c>
      <c r="F93" s="17">
        <v>0</v>
      </c>
      <c r="G93" s="17">
        <v>47.058</v>
      </c>
      <c r="H93" s="17">
        <v>0</v>
      </c>
      <c r="I93" s="17">
        <v>60</v>
      </c>
      <c r="J93" s="17">
        <v>0</v>
      </c>
      <c r="K93" s="17">
        <v>0</v>
      </c>
      <c r="L93" s="17">
        <v>40</v>
      </c>
      <c r="M93" s="17">
        <v>0</v>
      </c>
      <c r="N93" s="11"/>
      <c r="O93" s="11"/>
      <c r="P93" s="11"/>
      <c r="Q93" s="11"/>
      <c r="R93" s="11"/>
      <c r="S93" s="12" t="str">
        <f>IF(ISNUMBER(P93),P93/10,"")</f>
        <v/>
      </c>
      <c r="T93" s="12" t="str">
        <f t="shared" si="20"/>
        <v/>
      </c>
      <c r="U93" s="17" t="str">
        <f t="shared" si="25"/>
        <v/>
      </c>
      <c r="V93" s="17">
        <v>833.33333333333337</v>
      </c>
      <c r="W93" s="17" t="str">
        <f t="shared" si="22"/>
        <v/>
      </c>
      <c r="X93" s="12" t="str">
        <f t="shared" si="24"/>
        <v/>
      </c>
      <c r="Y93" s="11" t="s">
        <v>41</v>
      </c>
      <c r="Z93" s="11">
        <v>1</v>
      </c>
    </row>
    <row r="94" spans="1:26" x14ac:dyDescent="0.2">
      <c r="A94" s="11">
        <v>3</v>
      </c>
      <c r="B94" s="11">
        <v>4</v>
      </c>
      <c r="C94" s="11" t="s">
        <v>17</v>
      </c>
      <c r="D94" s="17">
        <v>35.293999999999997</v>
      </c>
      <c r="E94" s="17">
        <v>0</v>
      </c>
      <c r="F94" s="17">
        <v>0</v>
      </c>
      <c r="G94" s="17">
        <v>64.706000000000003</v>
      </c>
      <c r="H94" s="17">
        <v>0</v>
      </c>
      <c r="I94" s="17">
        <v>45</v>
      </c>
      <c r="J94" s="17">
        <v>0</v>
      </c>
      <c r="K94" s="17">
        <v>0</v>
      </c>
      <c r="L94" s="17">
        <v>55</v>
      </c>
      <c r="M94" s="17">
        <v>0</v>
      </c>
      <c r="N94" s="11">
        <v>0.90347999999999995</v>
      </c>
      <c r="O94" s="11">
        <v>0.39327000000000001</v>
      </c>
      <c r="P94" s="11">
        <v>2943</v>
      </c>
      <c r="Q94" s="11">
        <v>2896</v>
      </c>
      <c r="R94" s="11">
        <v>3109</v>
      </c>
      <c r="S94" s="12">
        <f t="shared" ref="S94" si="29">P94/10</f>
        <v>294.3</v>
      </c>
      <c r="T94" s="12">
        <f t="shared" si="20"/>
        <v>3.8023524296891873</v>
      </c>
      <c r="U94" s="17">
        <f t="shared" si="25"/>
        <v>241.26993865030676</v>
      </c>
      <c r="V94" s="17">
        <v>746.26865671641792</v>
      </c>
      <c r="W94" s="17">
        <f t="shared" si="22"/>
        <v>55.539451267576979</v>
      </c>
      <c r="X94" s="12">
        <f t="shared" si="24"/>
        <v>45.531770302412497</v>
      </c>
      <c r="Y94" s="11" t="s">
        <v>41</v>
      </c>
      <c r="Z94" s="11">
        <v>1</v>
      </c>
    </row>
    <row r="95" spans="1:26" x14ac:dyDescent="0.2">
      <c r="A95" s="11">
        <v>3</v>
      </c>
      <c r="B95" s="11">
        <v>4</v>
      </c>
      <c r="C95" s="11" t="s">
        <v>19</v>
      </c>
      <c r="D95" s="17">
        <v>35.293999999999997</v>
      </c>
      <c r="E95" s="17">
        <v>0</v>
      </c>
      <c r="F95" s="17">
        <v>0</v>
      </c>
      <c r="G95" s="17">
        <v>64.706000000000003</v>
      </c>
      <c r="H95" s="17">
        <v>0</v>
      </c>
      <c r="I95" s="17">
        <v>45</v>
      </c>
      <c r="J95" s="17">
        <v>0</v>
      </c>
      <c r="K95" s="17">
        <v>0</v>
      </c>
      <c r="L95" s="17">
        <v>55</v>
      </c>
      <c r="M95" s="17">
        <v>0</v>
      </c>
      <c r="N95" s="11">
        <v>0.91061999999999999</v>
      </c>
      <c r="O95" s="11">
        <v>0.32518999999999998</v>
      </c>
      <c r="P95" s="11"/>
      <c r="Q95" s="11"/>
      <c r="R95" s="11"/>
      <c r="S95" s="12" t="str">
        <f t="shared" ref="S95:S100" si="30">IF(ISNUMBER(P95),P95/10,"")</f>
        <v/>
      </c>
      <c r="T95" s="12" t="str">
        <f t="shared" si="20"/>
        <v/>
      </c>
      <c r="U95" s="17">
        <f t="shared" si="25"/>
        <v>199.50306748466258</v>
      </c>
      <c r="V95" s="17">
        <v>813.00813008130081</v>
      </c>
      <c r="W95" s="17">
        <f t="shared" si="22"/>
        <v>61.653187367385222</v>
      </c>
      <c r="X95" s="12" t="str">
        <f t="shared" si="24"/>
        <v/>
      </c>
      <c r="Y95" s="11" t="s">
        <v>41</v>
      </c>
      <c r="Z95" s="11">
        <v>1</v>
      </c>
    </row>
    <row r="96" spans="1:26" x14ac:dyDescent="0.2">
      <c r="A96" s="11">
        <v>3</v>
      </c>
      <c r="B96" s="11">
        <v>4</v>
      </c>
      <c r="C96" s="11" t="s">
        <v>20</v>
      </c>
      <c r="D96" s="17">
        <v>35.293999999999997</v>
      </c>
      <c r="E96" s="17">
        <v>0</v>
      </c>
      <c r="F96" s="17">
        <v>0</v>
      </c>
      <c r="G96" s="17">
        <v>64.706000000000003</v>
      </c>
      <c r="H96" s="17">
        <v>0</v>
      </c>
      <c r="I96" s="17">
        <v>45</v>
      </c>
      <c r="J96" s="17">
        <v>0</v>
      </c>
      <c r="K96" s="17">
        <v>0</v>
      </c>
      <c r="L96" s="17">
        <v>55</v>
      </c>
      <c r="M96" s="17">
        <v>0</v>
      </c>
      <c r="N96" s="11">
        <v>0.92022999999999999</v>
      </c>
      <c r="O96" s="11">
        <v>0.40560000000000002</v>
      </c>
      <c r="P96" s="11"/>
      <c r="Q96" s="11"/>
      <c r="R96" s="11"/>
      <c r="S96" s="12" t="str">
        <f t="shared" si="30"/>
        <v/>
      </c>
      <c r="T96" s="12" t="str">
        <f t="shared" si="20"/>
        <v/>
      </c>
      <c r="U96" s="17">
        <f t="shared" si="25"/>
        <v>248.83435582822088</v>
      </c>
      <c r="V96" s="17">
        <v>854.70085470085462</v>
      </c>
      <c r="W96" s="17">
        <f t="shared" si="22"/>
        <v>47.019230769230774</v>
      </c>
      <c r="X96" s="12" t="str">
        <f t="shared" si="24"/>
        <v/>
      </c>
      <c r="Y96" s="11" t="s">
        <v>41</v>
      </c>
      <c r="Z96" s="11">
        <v>1</v>
      </c>
    </row>
    <row r="97" spans="1:26" x14ac:dyDescent="0.2">
      <c r="A97" s="11">
        <v>3</v>
      </c>
      <c r="B97" s="11">
        <v>4</v>
      </c>
      <c r="C97" s="11" t="s">
        <v>21</v>
      </c>
      <c r="D97" s="17">
        <v>35.293999999999997</v>
      </c>
      <c r="E97" s="17">
        <v>0</v>
      </c>
      <c r="F97" s="17">
        <v>0</v>
      </c>
      <c r="G97" s="17">
        <v>64.706000000000003</v>
      </c>
      <c r="H97" s="17">
        <v>0</v>
      </c>
      <c r="I97" s="17">
        <v>45</v>
      </c>
      <c r="J97" s="17">
        <v>0</v>
      </c>
      <c r="K97" s="17">
        <v>0</v>
      </c>
      <c r="L97" s="17">
        <v>55</v>
      </c>
      <c r="M97" s="17">
        <v>0</v>
      </c>
      <c r="N97" s="11">
        <v>0.91159000000000001</v>
      </c>
      <c r="O97" s="11">
        <v>0.41720000000000002</v>
      </c>
      <c r="P97" s="11"/>
      <c r="Q97" s="11"/>
      <c r="R97" s="11"/>
      <c r="S97" s="12" t="str">
        <f t="shared" si="30"/>
        <v/>
      </c>
      <c r="T97" s="12" t="str">
        <f t="shared" si="20"/>
        <v/>
      </c>
      <c r="U97" s="17">
        <f t="shared" si="25"/>
        <v>255.95092024539881</v>
      </c>
      <c r="V97" s="17">
        <v>704.22535211267609</v>
      </c>
      <c r="W97" s="17">
        <f t="shared" si="22"/>
        <v>55.47938638542665</v>
      </c>
      <c r="X97" s="12" t="str">
        <f t="shared" si="24"/>
        <v/>
      </c>
      <c r="Y97" s="11" t="s">
        <v>41</v>
      </c>
      <c r="Z97" s="11">
        <v>1</v>
      </c>
    </row>
    <row r="98" spans="1:26" x14ac:dyDescent="0.2">
      <c r="A98" s="11">
        <v>3</v>
      </c>
      <c r="B98" s="11">
        <v>4</v>
      </c>
      <c r="C98" s="11" t="s">
        <v>22</v>
      </c>
      <c r="D98" s="17">
        <v>35.293999999999997</v>
      </c>
      <c r="E98" s="17">
        <v>0</v>
      </c>
      <c r="F98" s="17">
        <v>0</v>
      </c>
      <c r="G98" s="17">
        <v>64.706000000000003</v>
      </c>
      <c r="H98" s="17">
        <v>0</v>
      </c>
      <c r="I98" s="17">
        <v>45</v>
      </c>
      <c r="J98" s="17">
        <v>0</v>
      </c>
      <c r="K98" s="17">
        <v>0</v>
      </c>
      <c r="L98" s="17">
        <v>55</v>
      </c>
      <c r="M98" s="17">
        <v>0</v>
      </c>
      <c r="N98" s="11"/>
      <c r="O98" s="11"/>
      <c r="P98" s="11"/>
      <c r="Q98" s="11"/>
      <c r="R98" s="11"/>
      <c r="S98" s="12" t="str">
        <f t="shared" si="30"/>
        <v/>
      </c>
      <c r="T98" s="12" t="str">
        <f t="shared" si="20"/>
        <v/>
      </c>
      <c r="U98" s="17" t="str">
        <f t="shared" si="25"/>
        <v/>
      </c>
      <c r="V98" s="17">
        <v>787.40157480314951</v>
      </c>
      <c r="W98" s="17" t="str">
        <f t="shared" si="22"/>
        <v/>
      </c>
      <c r="X98" s="12" t="str">
        <f t="shared" si="24"/>
        <v/>
      </c>
      <c r="Y98" s="11" t="s">
        <v>41</v>
      </c>
      <c r="Z98" s="11">
        <v>1</v>
      </c>
    </row>
    <row r="99" spans="1:26" x14ac:dyDescent="0.2">
      <c r="A99" s="11">
        <v>3</v>
      </c>
      <c r="B99" s="11">
        <v>4</v>
      </c>
      <c r="C99" s="11" t="s">
        <v>23</v>
      </c>
      <c r="D99" s="17">
        <v>35.293999999999997</v>
      </c>
      <c r="E99" s="17">
        <v>0</v>
      </c>
      <c r="F99" s="17">
        <v>0</v>
      </c>
      <c r="G99" s="17">
        <v>64.706000000000003</v>
      </c>
      <c r="H99" s="17">
        <v>0</v>
      </c>
      <c r="I99" s="17">
        <v>45</v>
      </c>
      <c r="J99" s="17">
        <v>0</v>
      </c>
      <c r="K99" s="17">
        <v>0</v>
      </c>
      <c r="L99" s="17">
        <v>55</v>
      </c>
      <c r="M99" s="17">
        <v>0</v>
      </c>
      <c r="N99" s="11"/>
      <c r="O99" s="11"/>
      <c r="P99" s="11"/>
      <c r="Q99" s="11"/>
      <c r="R99" s="11"/>
      <c r="S99" s="12" t="str">
        <f t="shared" si="30"/>
        <v/>
      </c>
      <c r="T99" s="12" t="str">
        <f t="shared" si="20"/>
        <v/>
      </c>
      <c r="U99" s="17" t="str">
        <f t="shared" si="25"/>
        <v/>
      </c>
      <c r="V99" s="17">
        <v>763.35877862595419</v>
      </c>
      <c r="W99" s="17" t="str">
        <f t="shared" si="22"/>
        <v/>
      </c>
      <c r="X99" s="12" t="str">
        <f t="shared" si="24"/>
        <v/>
      </c>
      <c r="Y99" s="11" t="s">
        <v>41</v>
      </c>
      <c r="Z99" s="11">
        <v>1</v>
      </c>
    </row>
    <row r="100" spans="1:26" x14ac:dyDescent="0.2">
      <c r="A100" s="11">
        <v>3</v>
      </c>
      <c r="B100" s="11">
        <v>5</v>
      </c>
      <c r="C100" s="11" t="s">
        <v>17</v>
      </c>
      <c r="D100" s="17">
        <v>17.648</v>
      </c>
      <c r="E100" s="17">
        <v>0</v>
      </c>
      <c r="F100" s="17">
        <v>0</v>
      </c>
      <c r="G100" s="17">
        <v>82.352000000000004</v>
      </c>
      <c r="H100" s="17">
        <v>0</v>
      </c>
      <c r="I100" s="17">
        <v>30</v>
      </c>
      <c r="J100" s="17">
        <v>0</v>
      </c>
      <c r="K100" s="17">
        <v>0</v>
      </c>
      <c r="L100" s="17">
        <v>70</v>
      </c>
      <c r="M100" s="17">
        <v>0</v>
      </c>
      <c r="N100" s="11">
        <v>0.92313999999999996</v>
      </c>
      <c r="O100" s="11">
        <v>0.39265</v>
      </c>
      <c r="P100" s="11"/>
      <c r="Q100" s="11"/>
      <c r="R100" s="11"/>
      <c r="S100" s="12" t="str">
        <f t="shared" si="30"/>
        <v/>
      </c>
      <c r="T100" s="12" t="str">
        <f t="shared" si="20"/>
        <v/>
      </c>
      <c r="U100" s="17">
        <f t="shared" si="25"/>
        <v>240.88957055214723</v>
      </c>
      <c r="V100" s="17">
        <v>704.22535211267609</v>
      </c>
      <c r="W100" s="17">
        <f t="shared" si="22"/>
        <v>58.948172672863876</v>
      </c>
      <c r="X100" s="12" t="str">
        <f t="shared" si="24"/>
        <v/>
      </c>
      <c r="Y100" s="11" t="s">
        <v>41</v>
      </c>
      <c r="Z100" s="11">
        <v>1</v>
      </c>
    </row>
    <row r="101" spans="1:26" x14ac:dyDescent="0.2">
      <c r="A101" s="11">
        <v>3</v>
      </c>
      <c r="B101" s="11">
        <v>5</v>
      </c>
      <c r="C101" s="11" t="s">
        <v>19</v>
      </c>
      <c r="D101" s="17">
        <v>17.648</v>
      </c>
      <c r="E101" s="17">
        <v>0</v>
      </c>
      <c r="F101" s="17">
        <v>0</v>
      </c>
      <c r="G101" s="17">
        <v>82.352000000000004</v>
      </c>
      <c r="H101" s="17">
        <v>0</v>
      </c>
      <c r="I101" s="17">
        <v>30</v>
      </c>
      <c r="J101" s="17">
        <v>0</v>
      </c>
      <c r="K101" s="17">
        <v>0</v>
      </c>
      <c r="L101" s="17">
        <v>70</v>
      </c>
      <c r="M101" s="17">
        <v>0</v>
      </c>
      <c r="N101" s="11">
        <v>0.92649000000000004</v>
      </c>
      <c r="O101" s="11">
        <v>0.40122999999999998</v>
      </c>
      <c r="P101" s="11">
        <v>3882</v>
      </c>
      <c r="Q101" s="11">
        <v>2797</v>
      </c>
      <c r="R101" s="11">
        <v>3585</v>
      </c>
      <c r="S101" s="12">
        <f t="shared" ref="S101" si="31">P101/10</f>
        <v>388.2</v>
      </c>
      <c r="T101" s="12">
        <f t="shared" si="20"/>
        <v>14.443857833688678</v>
      </c>
      <c r="U101" s="17">
        <f t="shared" si="25"/>
        <v>246.15337423312883</v>
      </c>
      <c r="V101" s="17">
        <v>694.44444444444446</v>
      </c>
      <c r="W101" s="17">
        <f t="shared" si="22"/>
        <v>58.500112155122999</v>
      </c>
      <c r="X101" s="12">
        <f t="shared" si="24"/>
        <v>37.094281298299848</v>
      </c>
      <c r="Y101" s="11" t="s">
        <v>41</v>
      </c>
      <c r="Z101" s="11">
        <v>1</v>
      </c>
    </row>
    <row r="102" spans="1:26" x14ac:dyDescent="0.2">
      <c r="A102" s="11">
        <v>3</v>
      </c>
      <c r="B102" s="11">
        <v>5</v>
      </c>
      <c r="C102" s="11" t="s">
        <v>20</v>
      </c>
      <c r="D102" s="17">
        <v>17.648</v>
      </c>
      <c r="E102" s="17">
        <v>0</v>
      </c>
      <c r="F102" s="17">
        <v>0</v>
      </c>
      <c r="G102" s="17">
        <v>82.352000000000004</v>
      </c>
      <c r="H102" s="17">
        <v>0</v>
      </c>
      <c r="I102" s="17">
        <v>30</v>
      </c>
      <c r="J102" s="17">
        <v>0</v>
      </c>
      <c r="K102" s="17">
        <v>0</v>
      </c>
      <c r="L102" s="17">
        <v>70</v>
      </c>
      <c r="M102" s="17">
        <v>0</v>
      </c>
      <c r="N102" s="11">
        <v>0.92464000000000002</v>
      </c>
      <c r="O102" s="11">
        <v>0.41382999999999998</v>
      </c>
      <c r="P102" s="11"/>
      <c r="Q102" s="11"/>
      <c r="R102" s="11"/>
      <c r="S102" s="12" t="str">
        <f t="shared" ref="S102:S110" si="32">IF(ISNUMBER(P102),P102/10,"")</f>
        <v/>
      </c>
      <c r="T102" s="12" t="str">
        <f t="shared" si="20"/>
        <v/>
      </c>
      <c r="U102" s="17">
        <f t="shared" si="25"/>
        <v>253.88343558282207</v>
      </c>
      <c r="V102" s="17">
        <v>662.25165562913901</v>
      </c>
      <c r="W102" s="17">
        <f t="shared" si="22"/>
        <v>59.4761133798903</v>
      </c>
      <c r="X102" s="12" t="str">
        <f t="shared" si="24"/>
        <v/>
      </c>
      <c r="Y102" s="11" t="s">
        <v>41</v>
      </c>
      <c r="Z102" s="11">
        <v>1</v>
      </c>
    </row>
    <row r="103" spans="1:26" x14ac:dyDescent="0.2">
      <c r="A103" s="11">
        <v>3</v>
      </c>
      <c r="B103" s="11">
        <v>5</v>
      </c>
      <c r="C103" s="11" t="s">
        <v>21</v>
      </c>
      <c r="D103" s="17">
        <v>17.648</v>
      </c>
      <c r="E103" s="17">
        <v>0</v>
      </c>
      <c r="F103" s="17">
        <v>0</v>
      </c>
      <c r="G103" s="17">
        <v>82.352000000000004</v>
      </c>
      <c r="H103" s="17">
        <v>0</v>
      </c>
      <c r="I103" s="17">
        <v>30</v>
      </c>
      <c r="J103" s="17">
        <v>0</v>
      </c>
      <c r="K103" s="17">
        <v>0</v>
      </c>
      <c r="L103" s="17">
        <v>70</v>
      </c>
      <c r="M103" s="17">
        <v>0</v>
      </c>
      <c r="N103" s="11">
        <v>0.92134000000000005</v>
      </c>
      <c r="O103" s="11">
        <v>0.37817000000000001</v>
      </c>
      <c r="P103" s="11"/>
      <c r="Q103" s="11"/>
      <c r="R103" s="11"/>
      <c r="S103" s="12" t="str">
        <f t="shared" si="32"/>
        <v/>
      </c>
      <c r="T103" s="12" t="str">
        <f t="shared" si="20"/>
        <v/>
      </c>
      <c r="U103" s="17">
        <f t="shared" si="25"/>
        <v>232.00613496932516</v>
      </c>
      <c r="V103" s="17">
        <v>719.42446043165467</v>
      </c>
      <c r="W103" s="17">
        <f t="shared" si="22"/>
        <v>59.912208794986377</v>
      </c>
      <c r="X103" s="12" t="str">
        <f t="shared" si="24"/>
        <v/>
      </c>
      <c r="Y103" s="11" t="s">
        <v>41</v>
      </c>
      <c r="Z103" s="11">
        <v>1</v>
      </c>
    </row>
    <row r="104" spans="1:26" x14ac:dyDescent="0.2">
      <c r="A104" s="11">
        <v>3</v>
      </c>
      <c r="B104" s="11">
        <v>5</v>
      </c>
      <c r="C104" s="11" t="s">
        <v>22</v>
      </c>
      <c r="D104" s="17">
        <v>17.648</v>
      </c>
      <c r="E104" s="17">
        <v>0</v>
      </c>
      <c r="F104" s="17">
        <v>0</v>
      </c>
      <c r="G104" s="17">
        <v>82.352000000000004</v>
      </c>
      <c r="H104" s="17">
        <v>0</v>
      </c>
      <c r="I104" s="17">
        <v>30</v>
      </c>
      <c r="J104" s="17">
        <v>0</v>
      </c>
      <c r="K104" s="17">
        <v>0</v>
      </c>
      <c r="L104" s="17">
        <v>70</v>
      </c>
      <c r="M104" s="17">
        <v>0</v>
      </c>
      <c r="N104" s="11"/>
      <c r="O104" s="11"/>
      <c r="P104" s="11"/>
      <c r="Q104" s="11"/>
      <c r="R104" s="12"/>
      <c r="S104" s="12" t="str">
        <f t="shared" si="32"/>
        <v/>
      </c>
      <c r="T104" s="12" t="str">
        <f t="shared" si="20"/>
        <v/>
      </c>
      <c r="U104" s="17" t="str">
        <f t="shared" si="25"/>
        <v/>
      </c>
      <c r="V104" s="17">
        <v>704.22535211267609</v>
      </c>
      <c r="W104" s="17" t="str">
        <f t="shared" si="22"/>
        <v/>
      </c>
      <c r="X104" s="12" t="str">
        <f t="shared" si="24"/>
        <v/>
      </c>
      <c r="Y104" s="11" t="s">
        <v>41</v>
      </c>
      <c r="Z104" s="11">
        <v>1</v>
      </c>
    </row>
    <row r="105" spans="1:26" x14ac:dyDescent="0.2">
      <c r="A105" s="11">
        <v>3</v>
      </c>
      <c r="B105" s="11">
        <v>5</v>
      </c>
      <c r="C105" s="11" t="s">
        <v>23</v>
      </c>
      <c r="D105" s="17">
        <v>17.648</v>
      </c>
      <c r="E105" s="17">
        <v>0</v>
      </c>
      <c r="F105" s="17">
        <v>0</v>
      </c>
      <c r="G105" s="17">
        <v>82.352000000000004</v>
      </c>
      <c r="H105" s="17">
        <v>0</v>
      </c>
      <c r="I105" s="17">
        <v>30</v>
      </c>
      <c r="J105" s="17">
        <v>0</v>
      </c>
      <c r="K105" s="17">
        <v>0</v>
      </c>
      <c r="L105" s="17">
        <v>70</v>
      </c>
      <c r="M105" s="17">
        <v>0</v>
      </c>
      <c r="N105" s="11"/>
      <c r="O105" s="11"/>
      <c r="P105" s="11"/>
      <c r="Q105" s="11"/>
      <c r="R105" s="12"/>
      <c r="S105" s="12" t="str">
        <f t="shared" si="32"/>
        <v/>
      </c>
      <c r="T105" s="12" t="str">
        <f t="shared" si="20"/>
        <v/>
      </c>
      <c r="U105" s="17" t="str">
        <f t="shared" si="25"/>
        <v/>
      </c>
      <c r="V105" s="17">
        <v>456.62100456621005</v>
      </c>
      <c r="W105" s="17" t="str">
        <f t="shared" si="22"/>
        <v/>
      </c>
      <c r="X105" s="12" t="str">
        <f t="shared" si="24"/>
        <v/>
      </c>
      <c r="Y105" s="11" t="s">
        <v>41</v>
      </c>
      <c r="Z105" s="11">
        <v>1</v>
      </c>
    </row>
    <row r="106" spans="1:26" x14ac:dyDescent="0.2">
      <c r="A106" s="11">
        <v>3</v>
      </c>
      <c r="B106" s="11">
        <v>6</v>
      </c>
      <c r="C106" s="11" t="s">
        <v>17</v>
      </c>
      <c r="D106" s="17">
        <v>0</v>
      </c>
      <c r="E106" s="17">
        <v>0</v>
      </c>
      <c r="F106" s="17">
        <v>0</v>
      </c>
      <c r="G106" s="17">
        <v>100</v>
      </c>
      <c r="H106" s="17">
        <v>0</v>
      </c>
      <c r="I106" s="17">
        <v>15</v>
      </c>
      <c r="J106" s="17">
        <v>0</v>
      </c>
      <c r="K106" s="17">
        <v>0</v>
      </c>
      <c r="L106" s="17">
        <v>85</v>
      </c>
      <c r="M106" s="17">
        <v>0</v>
      </c>
      <c r="N106" s="11">
        <v>0.94115000000000004</v>
      </c>
      <c r="O106" s="11">
        <v>0.37439</v>
      </c>
      <c r="P106" s="11"/>
      <c r="Q106" s="11"/>
      <c r="R106" s="11"/>
      <c r="S106" s="12" t="str">
        <f t="shared" si="32"/>
        <v/>
      </c>
      <c r="T106" s="12" t="str">
        <f t="shared" si="20"/>
        <v/>
      </c>
      <c r="U106" s="17">
        <f t="shared" si="25"/>
        <v>229.68711656441718</v>
      </c>
      <c r="V106" s="17">
        <v>806.45161290322585</v>
      </c>
      <c r="W106" s="17">
        <f t="shared" si="22"/>
        <v>53.986484681748976</v>
      </c>
      <c r="X106" s="12" t="str">
        <f t="shared" si="24"/>
        <v/>
      </c>
      <c r="Y106" s="11" t="s">
        <v>41</v>
      </c>
      <c r="Z106" s="11">
        <v>1</v>
      </c>
    </row>
    <row r="107" spans="1:26" x14ac:dyDescent="0.2">
      <c r="A107" s="11">
        <v>3</v>
      </c>
      <c r="B107" s="11">
        <v>6</v>
      </c>
      <c r="C107" s="11" t="s">
        <v>19</v>
      </c>
      <c r="D107" s="17">
        <v>0</v>
      </c>
      <c r="E107" s="17">
        <v>0</v>
      </c>
      <c r="F107" s="17">
        <v>0</v>
      </c>
      <c r="G107" s="17">
        <v>100</v>
      </c>
      <c r="H107" s="17">
        <v>0</v>
      </c>
      <c r="I107" s="17">
        <v>15</v>
      </c>
      <c r="J107" s="17">
        <v>0</v>
      </c>
      <c r="K107" s="17">
        <v>0</v>
      </c>
      <c r="L107" s="17">
        <v>85</v>
      </c>
      <c r="M107" s="17">
        <v>0</v>
      </c>
      <c r="N107" s="11">
        <v>0.93296999999999997</v>
      </c>
      <c r="O107" s="11">
        <v>0.32369999999999999</v>
      </c>
      <c r="P107" s="11"/>
      <c r="Q107" s="11"/>
      <c r="R107" s="11"/>
      <c r="S107" s="12" t="str">
        <f t="shared" si="32"/>
        <v/>
      </c>
      <c r="T107" s="12" t="str">
        <f t="shared" si="20"/>
        <v/>
      </c>
      <c r="U107" s="17">
        <f t="shared" si="25"/>
        <v>198.58895705521473</v>
      </c>
      <c r="V107" s="17">
        <v>1151.5231772827508</v>
      </c>
      <c r="W107" s="17">
        <f t="shared" si="22"/>
        <v>43.729269385233231</v>
      </c>
      <c r="X107" s="12" t="str">
        <f t="shared" si="24"/>
        <v/>
      </c>
      <c r="Y107" s="11" t="s">
        <v>41</v>
      </c>
      <c r="Z107" s="11">
        <v>1</v>
      </c>
    </row>
    <row r="108" spans="1:26" x14ac:dyDescent="0.2">
      <c r="A108" s="11">
        <v>3</v>
      </c>
      <c r="B108" s="11">
        <v>6</v>
      </c>
      <c r="C108" s="11" t="s">
        <v>20</v>
      </c>
      <c r="D108" s="17">
        <v>0</v>
      </c>
      <c r="E108" s="17">
        <v>0</v>
      </c>
      <c r="F108" s="17">
        <v>0</v>
      </c>
      <c r="G108" s="17">
        <v>100</v>
      </c>
      <c r="H108" s="17">
        <v>0</v>
      </c>
      <c r="I108" s="17">
        <v>15</v>
      </c>
      <c r="J108" s="17">
        <v>0</v>
      </c>
      <c r="K108" s="17">
        <v>0</v>
      </c>
      <c r="L108" s="17">
        <v>85</v>
      </c>
      <c r="M108" s="17">
        <v>0</v>
      </c>
      <c r="N108" s="11">
        <v>0.91757999999999995</v>
      </c>
      <c r="O108" s="11">
        <v>0.25992999999999999</v>
      </c>
      <c r="P108" s="11"/>
      <c r="Q108" s="11"/>
      <c r="R108" s="11"/>
      <c r="S108" s="12" t="str">
        <f t="shared" si="32"/>
        <v/>
      </c>
      <c r="T108" s="12" t="str">
        <f t="shared" si="20"/>
        <v/>
      </c>
      <c r="U108" s="17">
        <f t="shared" si="25"/>
        <v>159.46625766871165</v>
      </c>
      <c r="V108" s="17">
        <v>1238.055856128005</v>
      </c>
      <c r="W108" s="17">
        <f t="shared" si="22"/>
        <v>50.651342284461215</v>
      </c>
      <c r="X108" s="12" t="str">
        <f>IFERROR(1/(V108*S108)*10000000,"")</f>
        <v/>
      </c>
      <c r="Y108" s="11" t="s">
        <v>41</v>
      </c>
      <c r="Z108" s="11">
        <v>1</v>
      </c>
    </row>
    <row r="109" spans="1:26" x14ac:dyDescent="0.2">
      <c r="A109" s="11">
        <v>3</v>
      </c>
      <c r="B109" s="11">
        <v>6</v>
      </c>
      <c r="C109" s="11" t="s">
        <v>21</v>
      </c>
      <c r="D109" s="17">
        <v>0</v>
      </c>
      <c r="E109" s="17">
        <v>0</v>
      </c>
      <c r="F109" s="17">
        <v>0</v>
      </c>
      <c r="G109" s="17">
        <v>100</v>
      </c>
      <c r="H109" s="17">
        <v>0</v>
      </c>
      <c r="I109" s="17">
        <v>15</v>
      </c>
      <c r="J109" s="17">
        <v>0</v>
      </c>
      <c r="K109" s="17">
        <v>0</v>
      </c>
      <c r="L109" s="17">
        <v>85</v>
      </c>
      <c r="M109" s="17">
        <v>0</v>
      </c>
      <c r="N109" s="11">
        <v>0.92976000000000003</v>
      </c>
      <c r="O109" s="11">
        <v>0.33250999999999997</v>
      </c>
      <c r="P109" s="11"/>
      <c r="Q109" s="11"/>
      <c r="R109" s="11"/>
      <c r="S109" s="12" t="str">
        <f t="shared" si="32"/>
        <v/>
      </c>
      <c r="T109" s="12" t="str">
        <f t="shared" si="20"/>
        <v/>
      </c>
      <c r="U109" s="17">
        <f t="shared" si="25"/>
        <v>203.99386503067484</v>
      </c>
      <c r="V109" s="17">
        <v>714.28571428571433</v>
      </c>
      <c r="W109" s="17">
        <f t="shared" si="22"/>
        <v>68.629514901807468</v>
      </c>
      <c r="X109" s="12" t="str">
        <f t="shared" si="24"/>
        <v/>
      </c>
      <c r="Y109" s="11" t="s">
        <v>41</v>
      </c>
      <c r="Z109" s="11">
        <v>1</v>
      </c>
    </row>
    <row r="110" spans="1:26" x14ac:dyDescent="0.2">
      <c r="A110" s="11">
        <v>3</v>
      </c>
      <c r="B110" s="11">
        <v>6</v>
      </c>
      <c r="C110" s="11" t="s">
        <v>22</v>
      </c>
      <c r="D110" s="17">
        <v>0</v>
      </c>
      <c r="E110" s="17">
        <v>0</v>
      </c>
      <c r="F110" s="17">
        <v>0</v>
      </c>
      <c r="G110" s="17">
        <v>100</v>
      </c>
      <c r="H110" s="17">
        <v>0</v>
      </c>
      <c r="I110" s="17">
        <v>15</v>
      </c>
      <c r="J110" s="17">
        <v>0</v>
      </c>
      <c r="K110" s="17">
        <v>0</v>
      </c>
      <c r="L110" s="17">
        <v>85</v>
      </c>
      <c r="M110" s="17">
        <v>0</v>
      </c>
      <c r="N110" s="11"/>
      <c r="O110" s="11"/>
      <c r="P110" s="11"/>
      <c r="Q110" s="11"/>
      <c r="R110" s="11"/>
      <c r="S110" s="12" t="str">
        <f t="shared" si="32"/>
        <v/>
      </c>
      <c r="T110" s="12" t="str">
        <f t="shared" si="20"/>
        <v/>
      </c>
      <c r="U110" s="17" t="str">
        <f t="shared" si="25"/>
        <v/>
      </c>
      <c r="V110" s="17">
        <v>806.45161290322585</v>
      </c>
      <c r="W110" s="17" t="str">
        <f t="shared" si="22"/>
        <v/>
      </c>
      <c r="X110" s="12" t="str">
        <f t="shared" si="24"/>
        <v/>
      </c>
      <c r="Y110" s="11" t="s">
        <v>41</v>
      </c>
      <c r="Z110" s="11">
        <v>1</v>
      </c>
    </row>
    <row r="111" spans="1:26" x14ac:dyDescent="0.2">
      <c r="A111" s="11">
        <v>3</v>
      </c>
      <c r="B111" s="11">
        <v>6</v>
      </c>
      <c r="C111" s="11" t="s">
        <v>23</v>
      </c>
      <c r="D111" s="17">
        <v>0</v>
      </c>
      <c r="E111" s="17">
        <v>0</v>
      </c>
      <c r="F111" s="17">
        <v>0</v>
      </c>
      <c r="G111" s="17">
        <v>100</v>
      </c>
      <c r="H111" s="17">
        <v>0</v>
      </c>
      <c r="I111" s="17">
        <v>15</v>
      </c>
      <c r="J111" s="17">
        <v>0</v>
      </c>
      <c r="K111" s="17">
        <v>0</v>
      </c>
      <c r="L111" s="17">
        <v>85</v>
      </c>
      <c r="M111" s="17">
        <v>0</v>
      </c>
      <c r="N111" s="11"/>
      <c r="O111" s="11"/>
      <c r="P111" s="11">
        <v>2893</v>
      </c>
      <c r="Q111" s="11">
        <v>2644</v>
      </c>
      <c r="R111" s="11">
        <v>2709</v>
      </c>
      <c r="S111" s="12">
        <f t="shared" ref="S111" si="33">P111/10</f>
        <v>289.3</v>
      </c>
      <c r="T111" s="12">
        <f t="shared" si="20"/>
        <v>4.464305731061768</v>
      </c>
      <c r="U111" s="17" t="str">
        <f t="shared" si="25"/>
        <v/>
      </c>
      <c r="V111" s="17">
        <v>751.87969924812035</v>
      </c>
      <c r="W111" s="17" t="str">
        <f t="shared" si="22"/>
        <v/>
      </c>
      <c r="X111" s="12">
        <f t="shared" si="24"/>
        <v>45.973038368475621</v>
      </c>
      <c r="Y111" s="11" t="s">
        <v>41</v>
      </c>
      <c r="Z111" s="11">
        <v>1</v>
      </c>
    </row>
    <row r="112" spans="1:26" x14ac:dyDescent="0.2">
      <c r="A112" s="7">
        <v>4</v>
      </c>
      <c r="B112" s="7">
        <v>1</v>
      </c>
      <c r="C112" s="7" t="s">
        <v>17</v>
      </c>
      <c r="D112" s="18">
        <v>93.334000000000003</v>
      </c>
      <c r="E112" s="18">
        <v>0</v>
      </c>
      <c r="F112" s="18">
        <v>0</v>
      </c>
      <c r="G112" s="18">
        <v>0</v>
      </c>
      <c r="H112" s="18">
        <v>6.6660000000000004</v>
      </c>
      <c r="I112" s="18">
        <v>95</v>
      </c>
      <c r="J112" s="18">
        <v>0</v>
      </c>
      <c r="K112" s="18">
        <v>0</v>
      </c>
      <c r="L112" s="18">
        <v>0</v>
      </c>
      <c r="M112" s="18">
        <v>5</v>
      </c>
      <c r="N112" s="7">
        <v>0.71414</v>
      </c>
      <c r="O112" s="7">
        <v>8.7800000000000003E-2</v>
      </c>
      <c r="P112" s="7"/>
      <c r="Q112" s="7"/>
      <c r="R112" s="7"/>
      <c r="S112" s="8" t="str">
        <f>IF(ISNUMBER(P112),P112/10,"")</f>
        <v/>
      </c>
      <c r="T112" s="8" t="str">
        <f t="shared" si="20"/>
        <v/>
      </c>
      <c r="U112" s="18">
        <f>IF(ISNUMBER(O112),O112/0.00163,"")</f>
        <v>53.865030674846629</v>
      </c>
      <c r="V112" s="18">
        <v>3207.2355233406565</v>
      </c>
      <c r="W112" s="18">
        <f t="shared" si="22"/>
        <v>57.884493166287008</v>
      </c>
      <c r="X112" s="8" t="str">
        <f t="shared" si="24"/>
        <v/>
      </c>
      <c r="Y112" s="7" t="s">
        <v>41</v>
      </c>
      <c r="Z112" s="7">
        <v>1</v>
      </c>
    </row>
    <row r="113" spans="1:26" x14ac:dyDescent="0.2">
      <c r="A113" s="7">
        <v>4</v>
      </c>
      <c r="B113" s="7">
        <v>1</v>
      </c>
      <c r="C113" s="7" t="s">
        <v>19</v>
      </c>
      <c r="D113" s="18">
        <v>93.334000000000003</v>
      </c>
      <c r="E113" s="18">
        <v>0</v>
      </c>
      <c r="F113" s="18">
        <v>0</v>
      </c>
      <c r="G113" s="18">
        <v>0</v>
      </c>
      <c r="H113" s="18">
        <v>6.6660000000000004</v>
      </c>
      <c r="I113" s="18">
        <v>95</v>
      </c>
      <c r="J113" s="18">
        <v>0</v>
      </c>
      <c r="K113" s="18">
        <v>0</v>
      </c>
      <c r="L113" s="18">
        <v>0</v>
      </c>
      <c r="M113" s="18">
        <v>5</v>
      </c>
      <c r="N113" s="7">
        <v>0.68310999999999999</v>
      </c>
      <c r="O113" s="7">
        <v>0.10031</v>
      </c>
      <c r="P113" s="7"/>
      <c r="Q113" s="7"/>
      <c r="R113" s="7"/>
      <c r="S113" s="8" t="str">
        <f>IF(ISNUMBER(P113),P113/10,"")</f>
        <v/>
      </c>
      <c r="T113" s="8" t="str">
        <f t="shared" si="20"/>
        <v/>
      </c>
      <c r="U113" s="18">
        <f t="shared" ref="U113" si="34">IF(ISNUMBER(O113),O113/0.00163,"")</f>
        <v>61.539877300613497</v>
      </c>
      <c r="V113" s="18"/>
      <c r="W113" s="18" t="str">
        <f t="shared" si="22"/>
        <v/>
      </c>
      <c r="X113" s="8" t="str">
        <f t="shared" si="24"/>
        <v/>
      </c>
      <c r="Y113" s="7" t="s">
        <v>41</v>
      </c>
      <c r="Z113" s="7">
        <v>1</v>
      </c>
    </row>
    <row r="114" spans="1:26" x14ac:dyDescent="0.2">
      <c r="A114" s="7">
        <v>4</v>
      </c>
      <c r="B114" s="7">
        <v>1</v>
      </c>
      <c r="C114" s="7" t="s">
        <v>20</v>
      </c>
      <c r="D114" s="18">
        <v>93.334000000000003</v>
      </c>
      <c r="E114" s="18">
        <v>0</v>
      </c>
      <c r="F114" s="18">
        <v>0</v>
      </c>
      <c r="G114" s="18">
        <v>0</v>
      </c>
      <c r="H114" s="18">
        <v>6.6660000000000004</v>
      </c>
      <c r="I114" s="18">
        <v>95</v>
      </c>
      <c r="J114" s="18">
        <v>0</v>
      </c>
      <c r="K114" s="18">
        <v>0</v>
      </c>
      <c r="L114" s="18">
        <v>0</v>
      </c>
      <c r="M114" s="18">
        <v>5</v>
      </c>
      <c r="N114" s="7">
        <v>0.66630999999999996</v>
      </c>
      <c r="O114" s="7">
        <v>0.10356</v>
      </c>
      <c r="P114" s="7">
        <v>1498</v>
      </c>
      <c r="Q114" s="7">
        <v>1779</v>
      </c>
      <c r="R114" s="7">
        <v>1662</v>
      </c>
      <c r="S114" s="8">
        <f>P114/10</f>
        <v>149.80000000000001</v>
      </c>
      <c r="T114" s="8">
        <f t="shared" si="20"/>
        <v>9.4228024473089409</v>
      </c>
      <c r="U114" s="18">
        <f>IF(ISNUMBER(O114),O114/0.00163,"")</f>
        <v>63.533742331288344</v>
      </c>
      <c r="V114" s="18">
        <v>2549.0435988417144</v>
      </c>
      <c r="W114" s="18">
        <f t="shared" si="22"/>
        <v>61.747346465816925</v>
      </c>
      <c r="X114" s="8">
        <f t="shared" si="24"/>
        <v>26.188518024032042</v>
      </c>
      <c r="Y114" s="7" t="s">
        <v>41</v>
      </c>
      <c r="Z114" s="7">
        <v>1</v>
      </c>
    </row>
    <row r="115" spans="1:26" x14ac:dyDescent="0.2">
      <c r="A115" s="7">
        <v>4</v>
      </c>
      <c r="B115" s="7">
        <v>1</v>
      </c>
      <c r="C115" s="7" t="s">
        <v>21</v>
      </c>
      <c r="D115" s="18">
        <v>93.334000000000003</v>
      </c>
      <c r="E115" s="18">
        <v>0</v>
      </c>
      <c r="F115" s="18">
        <v>0</v>
      </c>
      <c r="G115" s="18">
        <v>0</v>
      </c>
      <c r="H115" s="18">
        <v>6.6660000000000004</v>
      </c>
      <c r="I115" s="18">
        <v>95</v>
      </c>
      <c r="J115" s="18">
        <v>0</v>
      </c>
      <c r="K115" s="18">
        <v>0</v>
      </c>
      <c r="L115" s="18">
        <v>0</v>
      </c>
      <c r="M115" s="18">
        <v>5</v>
      </c>
      <c r="N115" s="7">
        <v>0.68825000000000003</v>
      </c>
      <c r="O115" s="7">
        <v>9.8220000000000002E-2</v>
      </c>
      <c r="P115" s="7"/>
      <c r="Q115" s="7"/>
      <c r="R115" s="7"/>
      <c r="S115" s="8" t="str">
        <f t="shared" ref="S115:S122" si="35">IF(ISNUMBER(P115),P115/10,"")</f>
        <v/>
      </c>
      <c r="T115" s="8" t="str">
        <f t="shared" si="20"/>
        <v/>
      </c>
      <c r="U115" s="18">
        <f t="shared" ref="U115:U151" si="36">IF(ISNUMBER(O115),O115/0.00163,"")</f>
        <v>60.257668711656443</v>
      </c>
      <c r="V115" s="18">
        <v>2315.3078896431648</v>
      </c>
      <c r="W115" s="18">
        <f t="shared" si="22"/>
        <v>71.676851964976578</v>
      </c>
      <c r="X115" s="8" t="str">
        <f t="shared" si="24"/>
        <v/>
      </c>
      <c r="Y115" s="7" t="s">
        <v>41</v>
      </c>
      <c r="Z115" s="7">
        <v>1</v>
      </c>
    </row>
    <row r="116" spans="1:26" x14ac:dyDescent="0.2">
      <c r="A116" s="7">
        <v>4</v>
      </c>
      <c r="B116" s="7">
        <v>1</v>
      </c>
      <c r="C116" s="7" t="s">
        <v>22</v>
      </c>
      <c r="D116" s="18">
        <v>93.334000000000003</v>
      </c>
      <c r="E116" s="18">
        <v>0</v>
      </c>
      <c r="F116" s="18">
        <v>0</v>
      </c>
      <c r="G116" s="18">
        <v>0</v>
      </c>
      <c r="H116" s="18">
        <v>6.6660000000000004</v>
      </c>
      <c r="I116" s="18">
        <v>95</v>
      </c>
      <c r="J116" s="18">
        <v>0</v>
      </c>
      <c r="K116" s="18">
        <v>0</v>
      </c>
      <c r="L116" s="18">
        <v>0</v>
      </c>
      <c r="M116" s="18">
        <v>5</v>
      </c>
      <c r="N116" s="7"/>
      <c r="O116" s="7"/>
      <c r="P116" s="7"/>
      <c r="Q116" s="7"/>
      <c r="R116" s="7"/>
      <c r="S116" s="8" t="str">
        <f t="shared" si="35"/>
        <v/>
      </c>
      <c r="T116" s="8" t="str">
        <f t="shared" si="20"/>
        <v/>
      </c>
      <c r="U116" s="18" t="str">
        <f t="shared" si="36"/>
        <v/>
      </c>
      <c r="V116" s="18">
        <v>2323.9384249274931</v>
      </c>
      <c r="W116" s="18" t="str">
        <f t="shared" si="22"/>
        <v/>
      </c>
      <c r="X116" s="8" t="str">
        <f t="shared" si="24"/>
        <v/>
      </c>
      <c r="Y116" s="7" t="s">
        <v>41</v>
      </c>
      <c r="Z116" s="7">
        <v>1</v>
      </c>
    </row>
    <row r="117" spans="1:26" x14ac:dyDescent="0.2">
      <c r="A117" s="7">
        <v>4</v>
      </c>
      <c r="B117" s="7">
        <v>1</v>
      </c>
      <c r="C117" s="7" t="s">
        <v>23</v>
      </c>
      <c r="D117" s="18">
        <v>93.334000000000003</v>
      </c>
      <c r="E117" s="18">
        <v>0</v>
      </c>
      <c r="F117" s="18">
        <v>0</v>
      </c>
      <c r="G117" s="18">
        <v>0</v>
      </c>
      <c r="H117" s="18">
        <v>6.6660000000000004</v>
      </c>
      <c r="I117" s="18">
        <v>95</v>
      </c>
      <c r="J117" s="18">
        <v>0</v>
      </c>
      <c r="K117" s="18">
        <v>0</v>
      </c>
      <c r="L117" s="18">
        <v>0</v>
      </c>
      <c r="M117" s="18">
        <v>5</v>
      </c>
      <c r="N117" s="7"/>
      <c r="O117" s="7"/>
      <c r="P117" s="7"/>
      <c r="Q117" s="7"/>
      <c r="R117" s="7"/>
      <c r="S117" s="8" t="str">
        <f t="shared" si="35"/>
        <v/>
      </c>
      <c r="T117" s="8" t="str">
        <f t="shared" si="20"/>
        <v/>
      </c>
      <c r="U117" s="18" t="str">
        <f t="shared" si="36"/>
        <v/>
      </c>
      <c r="V117" s="18">
        <v>2219.4306716441097</v>
      </c>
      <c r="W117" s="18" t="str">
        <f t="shared" si="22"/>
        <v/>
      </c>
      <c r="X117" s="8" t="str">
        <f t="shared" si="24"/>
        <v/>
      </c>
      <c r="Y117" s="7" t="s">
        <v>41</v>
      </c>
      <c r="Z117" s="7">
        <v>1</v>
      </c>
    </row>
    <row r="118" spans="1:26" x14ac:dyDescent="0.2">
      <c r="A118" s="7">
        <v>4</v>
      </c>
      <c r="B118" s="7">
        <v>2</v>
      </c>
      <c r="C118" s="7" t="s">
        <v>17</v>
      </c>
      <c r="D118" s="18">
        <v>80</v>
      </c>
      <c r="E118" s="18">
        <v>0</v>
      </c>
      <c r="F118" s="18">
        <v>0</v>
      </c>
      <c r="G118" s="18">
        <v>0</v>
      </c>
      <c r="H118" s="18">
        <v>20</v>
      </c>
      <c r="I118" s="18">
        <v>85</v>
      </c>
      <c r="J118" s="18">
        <v>0</v>
      </c>
      <c r="K118" s="18">
        <v>0</v>
      </c>
      <c r="L118" s="18">
        <v>0</v>
      </c>
      <c r="M118" s="18">
        <v>15</v>
      </c>
      <c r="N118" s="7">
        <v>0.78525</v>
      </c>
      <c r="O118" s="7">
        <v>0.17222000000000001</v>
      </c>
      <c r="P118" s="7"/>
      <c r="Q118" s="7"/>
      <c r="R118" s="7"/>
      <c r="S118" s="8" t="str">
        <f t="shared" si="35"/>
        <v/>
      </c>
      <c r="T118" s="8" t="str">
        <f t="shared" si="20"/>
        <v/>
      </c>
      <c r="U118" s="18">
        <f t="shared" si="36"/>
        <v>105.65644171779142</v>
      </c>
      <c r="V118" s="18">
        <v>813.00813008130081</v>
      </c>
      <c r="W118" s="18">
        <f t="shared" si="22"/>
        <v>116.41505051678084</v>
      </c>
      <c r="X118" s="8" t="str">
        <f t="shared" si="24"/>
        <v/>
      </c>
      <c r="Y118" s="7" t="s">
        <v>41</v>
      </c>
      <c r="Z118" s="7">
        <v>1</v>
      </c>
    </row>
    <row r="119" spans="1:26" x14ac:dyDescent="0.2">
      <c r="A119" s="7">
        <v>4</v>
      </c>
      <c r="B119" s="7">
        <v>2</v>
      </c>
      <c r="C119" s="7" t="s">
        <v>19</v>
      </c>
      <c r="D119" s="18">
        <v>80</v>
      </c>
      <c r="E119" s="18">
        <v>0</v>
      </c>
      <c r="F119" s="18">
        <v>0</v>
      </c>
      <c r="G119" s="18">
        <v>0</v>
      </c>
      <c r="H119" s="18">
        <v>20</v>
      </c>
      <c r="I119" s="18">
        <v>85</v>
      </c>
      <c r="J119" s="18">
        <v>0</v>
      </c>
      <c r="K119" s="18">
        <v>0</v>
      </c>
      <c r="L119" s="18">
        <v>0</v>
      </c>
      <c r="M119" s="18">
        <v>15</v>
      </c>
      <c r="N119" s="7">
        <v>0.81935000000000002</v>
      </c>
      <c r="O119" s="7">
        <v>0.18719</v>
      </c>
      <c r="P119" s="7"/>
      <c r="Q119" s="7"/>
      <c r="R119" s="7"/>
      <c r="S119" s="8" t="str">
        <f t="shared" si="35"/>
        <v/>
      </c>
      <c r="T119" s="8" t="str">
        <f t="shared" si="20"/>
        <v/>
      </c>
      <c r="U119" s="18">
        <f t="shared" si="36"/>
        <v>114.84049079754601</v>
      </c>
      <c r="V119" s="18">
        <v>775.19379844961247</v>
      </c>
      <c r="W119" s="18">
        <f t="shared" si="22"/>
        <v>112.32971846786685</v>
      </c>
      <c r="X119" s="8" t="str">
        <f t="shared" si="24"/>
        <v/>
      </c>
      <c r="Y119" s="7" t="s">
        <v>41</v>
      </c>
      <c r="Z119" s="7">
        <v>1</v>
      </c>
    </row>
    <row r="120" spans="1:26" x14ac:dyDescent="0.2">
      <c r="A120" s="7">
        <v>4</v>
      </c>
      <c r="B120" s="7">
        <v>2</v>
      </c>
      <c r="C120" s="7" t="s">
        <v>20</v>
      </c>
      <c r="D120" s="18">
        <v>80</v>
      </c>
      <c r="E120" s="18">
        <v>0</v>
      </c>
      <c r="F120" s="18">
        <v>0</v>
      </c>
      <c r="G120" s="18">
        <v>0</v>
      </c>
      <c r="H120" s="18">
        <v>20</v>
      </c>
      <c r="I120" s="18">
        <v>85</v>
      </c>
      <c r="J120" s="18">
        <v>0</v>
      </c>
      <c r="K120" s="18">
        <v>0</v>
      </c>
      <c r="L120" s="18">
        <v>0</v>
      </c>
      <c r="M120" s="18">
        <v>15</v>
      </c>
      <c r="N120" s="7">
        <v>0.84031999999999996</v>
      </c>
      <c r="O120" s="7">
        <v>0.19891</v>
      </c>
      <c r="P120" s="7"/>
      <c r="Q120" s="7"/>
      <c r="R120" s="7"/>
      <c r="S120" s="8" t="str">
        <f t="shared" si="35"/>
        <v/>
      </c>
      <c r="T120" s="8" t="str">
        <f t="shared" si="20"/>
        <v/>
      </c>
      <c r="U120" s="18">
        <f t="shared" si="36"/>
        <v>122.03067484662577</v>
      </c>
      <c r="V120" s="18">
        <v>757.57575757575762</v>
      </c>
      <c r="W120" s="18">
        <f t="shared" si="22"/>
        <v>108.16952390528378</v>
      </c>
      <c r="X120" s="8" t="str">
        <f t="shared" si="24"/>
        <v/>
      </c>
      <c r="Y120" s="7" t="s">
        <v>41</v>
      </c>
      <c r="Z120" s="7">
        <v>1</v>
      </c>
    </row>
    <row r="121" spans="1:26" x14ac:dyDescent="0.2">
      <c r="A121" s="7">
        <v>4</v>
      </c>
      <c r="B121" s="7">
        <v>2</v>
      </c>
      <c r="C121" s="7" t="s">
        <v>21</v>
      </c>
      <c r="D121" s="18">
        <v>80</v>
      </c>
      <c r="E121" s="18">
        <v>0</v>
      </c>
      <c r="F121" s="18">
        <v>0</v>
      </c>
      <c r="G121" s="18">
        <v>0</v>
      </c>
      <c r="H121" s="18">
        <v>20</v>
      </c>
      <c r="I121" s="18">
        <v>85</v>
      </c>
      <c r="J121" s="18">
        <v>0</v>
      </c>
      <c r="K121" s="18">
        <v>0</v>
      </c>
      <c r="L121" s="18">
        <v>0</v>
      </c>
      <c r="M121" s="18">
        <v>15</v>
      </c>
      <c r="N121" s="7">
        <v>0.81137999999999999</v>
      </c>
      <c r="O121" s="7">
        <v>0.17688999999999999</v>
      </c>
      <c r="P121" s="7"/>
      <c r="Q121" s="7"/>
      <c r="R121" s="7"/>
      <c r="S121" s="8" t="str">
        <f t="shared" si="35"/>
        <v/>
      </c>
      <c r="T121" s="8" t="str">
        <f t="shared" si="20"/>
        <v/>
      </c>
      <c r="U121" s="18">
        <f t="shared" si="36"/>
        <v>108.52147239263803</v>
      </c>
      <c r="V121" s="18">
        <v>833.33333333333337</v>
      </c>
      <c r="W121" s="18">
        <f t="shared" si="22"/>
        <v>110.57719486686641</v>
      </c>
      <c r="X121" s="8" t="str">
        <f t="shared" si="24"/>
        <v/>
      </c>
      <c r="Y121" s="7" t="s">
        <v>41</v>
      </c>
      <c r="Z121" s="7">
        <v>1</v>
      </c>
    </row>
    <row r="122" spans="1:26" x14ac:dyDescent="0.2">
      <c r="A122" s="7">
        <v>4</v>
      </c>
      <c r="B122" s="7">
        <v>2</v>
      </c>
      <c r="C122" s="7" t="s">
        <v>22</v>
      </c>
      <c r="D122" s="18">
        <v>80</v>
      </c>
      <c r="E122" s="18">
        <v>0</v>
      </c>
      <c r="F122" s="18">
        <v>0</v>
      </c>
      <c r="G122" s="18">
        <v>0</v>
      </c>
      <c r="H122" s="18">
        <v>20</v>
      </c>
      <c r="I122" s="18">
        <v>85</v>
      </c>
      <c r="J122" s="18">
        <v>0</v>
      </c>
      <c r="K122" s="18">
        <v>0</v>
      </c>
      <c r="L122" s="18">
        <v>0</v>
      </c>
      <c r="M122" s="18">
        <v>15</v>
      </c>
      <c r="N122" s="7"/>
      <c r="O122" s="7"/>
      <c r="P122" s="7"/>
      <c r="Q122" s="7"/>
      <c r="R122" s="7"/>
      <c r="S122" s="8" t="str">
        <f t="shared" si="35"/>
        <v/>
      </c>
      <c r="T122" s="8" t="str">
        <f t="shared" si="20"/>
        <v/>
      </c>
      <c r="U122" s="18" t="str">
        <f t="shared" si="36"/>
        <v/>
      </c>
      <c r="V122" s="18">
        <v>704.22535211267609</v>
      </c>
      <c r="W122" s="18" t="str">
        <f t="shared" si="22"/>
        <v/>
      </c>
      <c r="X122" s="8" t="str">
        <f t="shared" si="24"/>
        <v/>
      </c>
      <c r="Y122" s="7" t="s">
        <v>41</v>
      </c>
      <c r="Z122" s="7">
        <v>1</v>
      </c>
    </row>
    <row r="123" spans="1:26" x14ac:dyDescent="0.2">
      <c r="A123" s="7">
        <v>4</v>
      </c>
      <c r="B123" s="7">
        <v>2</v>
      </c>
      <c r="C123" s="7" t="s">
        <v>23</v>
      </c>
      <c r="D123" s="18">
        <v>80</v>
      </c>
      <c r="E123" s="18">
        <v>0</v>
      </c>
      <c r="F123" s="18">
        <v>0</v>
      </c>
      <c r="G123" s="18">
        <v>0</v>
      </c>
      <c r="H123" s="18">
        <v>20</v>
      </c>
      <c r="I123" s="18">
        <v>85</v>
      </c>
      <c r="J123" s="18">
        <v>0</v>
      </c>
      <c r="K123" s="18">
        <v>0</v>
      </c>
      <c r="L123" s="18">
        <v>0</v>
      </c>
      <c r="M123" s="18">
        <v>15</v>
      </c>
      <c r="N123" s="7"/>
      <c r="O123" s="7"/>
      <c r="P123" s="7">
        <v>3707</v>
      </c>
      <c r="Q123" s="7">
        <v>4013</v>
      </c>
      <c r="R123" s="7">
        <v>3551</v>
      </c>
      <c r="S123" s="8">
        <f t="shared" ref="S123" si="37">P123/10</f>
        <v>370.7</v>
      </c>
      <c r="T123" s="8">
        <f t="shared" si="20"/>
        <v>6.3399892929590003</v>
      </c>
      <c r="U123" s="18" t="str">
        <f t="shared" si="36"/>
        <v/>
      </c>
      <c r="V123" s="18"/>
      <c r="W123" s="18" t="str">
        <f t="shared" si="22"/>
        <v/>
      </c>
      <c r="X123" s="8" t="str">
        <f t="shared" si="24"/>
        <v/>
      </c>
      <c r="Y123" s="7" t="s">
        <v>41</v>
      </c>
      <c r="Z123" s="7">
        <v>1</v>
      </c>
    </row>
    <row r="124" spans="1:26" x14ac:dyDescent="0.2">
      <c r="A124" s="7">
        <v>4</v>
      </c>
      <c r="B124" s="7">
        <v>3</v>
      </c>
      <c r="C124" s="7" t="s">
        <v>17</v>
      </c>
      <c r="D124" s="18">
        <v>60</v>
      </c>
      <c r="E124" s="18">
        <v>0</v>
      </c>
      <c r="F124" s="18">
        <v>0</v>
      </c>
      <c r="G124" s="18">
        <v>0</v>
      </c>
      <c r="H124" s="18">
        <v>40</v>
      </c>
      <c r="I124" s="18">
        <v>70</v>
      </c>
      <c r="J124" s="18">
        <v>0</v>
      </c>
      <c r="K124" s="18">
        <v>0</v>
      </c>
      <c r="L124" s="18">
        <v>0</v>
      </c>
      <c r="M124" s="18">
        <v>30</v>
      </c>
      <c r="N124" s="7">
        <v>0.88258999999999999</v>
      </c>
      <c r="O124" s="7">
        <v>0.32163000000000003</v>
      </c>
      <c r="P124" s="7"/>
      <c r="Q124" s="7"/>
      <c r="R124" s="7"/>
      <c r="S124" s="8" t="str">
        <f t="shared" ref="S124:S132" si="38">IF(ISNUMBER(P124),P124/10,"")</f>
        <v/>
      </c>
      <c r="T124" s="8" t="str">
        <f t="shared" si="20"/>
        <v/>
      </c>
      <c r="U124" s="18">
        <f t="shared" si="36"/>
        <v>197.31901840490801</v>
      </c>
      <c r="V124" s="18">
        <v>321.54340836012864</v>
      </c>
      <c r="W124" s="18">
        <f t="shared" si="22"/>
        <v>157.6127848770326</v>
      </c>
      <c r="X124" s="8" t="str">
        <f t="shared" si="24"/>
        <v/>
      </c>
      <c r="Y124" s="7" t="s">
        <v>41</v>
      </c>
      <c r="Z124" s="7">
        <v>1</v>
      </c>
    </row>
    <row r="125" spans="1:26" x14ac:dyDescent="0.2">
      <c r="A125" s="7">
        <v>4</v>
      </c>
      <c r="B125" s="7">
        <v>3</v>
      </c>
      <c r="C125" s="7" t="s">
        <v>19</v>
      </c>
      <c r="D125" s="18">
        <v>60</v>
      </c>
      <c r="E125" s="18">
        <v>0</v>
      </c>
      <c r="F125" s="18">
        <v>0</v>
      </c>
      <c r="G125" s="18">
        <v>0</v>
      </c>
      <c r="H125" s="18">
        <v>40</v>
      </c>
      <c r="I125" s="18">
        <v>70</v>
      </c>
      <c r="J125" s="18">
        <v>0</v>
      </c>
      <c r="K125" s="18">
        <v>0</v>
      </c>
      <c r="L125" s="18">
        <v>0</v>
      </c>
      <c r="M125" s="18">
        <v>30</v>
      </c>
      <c r="N125" s="7">
        <v>0.89844999999999997</v>
      </c>
      <c r="O125" s="7">
        <v>0.37419000000000002</v>
      </c>
      <c r="P125" s="7"/>
      <c r="Q125" s="7"/>
      <c r="R125" s="7"/>
      <c r="S125" s="8" t="str">
        <f t="shared" si="38"/>
        <v/>
      </c>
      <c r="T125" s="8" t="str">
        <f t="shared" si="20"/>
        <v/>
      </c>
      <c r="U125" s="18">
        <f t="shared" si="36"/>
        <v>229.56441717791412</v>
      </c>
      <c r="V125" s="18">
        <v>255.7544757033248</v>
      </c>
      <c r="W125" s="18">
        <f t="shared" si="22"/>
        <v>170.32256340361846</v>
      </c>
      <c r="X125" s="8" t="str">
        <f t="shared" si="24"/>
        <v/>
      </c>
      <c r="Y125" s="7" t="s">
        <v>41</v>
      </c>
      <c r="Z125" s="7">
        <v>1</v>
      </c>
    </row>
    <row r="126" spans="1:26" x14ac:dyDescent="0.2">
      <c r="A126" s="7">
        <v>4</v>
      </c>
      <c r="B126" s="7">
        <v>3</v>
      </c>
      <c r="C126" s="7" t="s">
        <v>20</v>
      </c>
      <c r="D126" s="18">
        <v>60</v>
      </c>
      <c r="E126" s="18">
        <v>0</v>
      </c>
      <c r="F126" s="18">
        <v>0</v>
      </c>
      <c r="G126" s="18">
        <v>0</v>
      </c>
      <c r="H126" s="18">
        <v>40</v>
      </c>
      <c r="I126" s="18">
        <v>70</v>
      </c>
      <c r="J126" s="18">
        <v>0</v>
      </c>
      <c r="K126" s="18">
        <v>0</v>
      </c>
      <c r="L126" s="18">
        <v>0</v>
      </c>
      <c r="M126" s="18">
        <v>30</v>
      </c>
      <c r="N126" s="7">
        <v>0.88102000000000003</v>
      </c>
      <c r="O126" s="7">
        <v>0.30114000000000002</v>
      </c>
      <c r="P126" s="7"/>
      <c r="Q126" s="7"/>
      <c r="R126" s="7"/>
      <c r="S126" s="8" t="str">
        <f t="shared" si="38"/>
        <v/>
      </c>
      <c r="T126" s="8" t="str">
        <f t="shared" si="20"/>
        <v/>
      </c>
      <c r="U126" s="18">
        <f t="shared" si="36"/>
        <v>184.74846625766872</v>
      </c>
      <c r="V126" s="18">
        <v>285.71428571428572</v>
      </c>
      <c r="W126" s="18">
        <f t="shared" si="22"/>
        <v>189.4467689446769</v>
      </c>
      <c r="X126" s="8" t="str">
        <f t="shared" si="24"/>
        <v/>
      </c>
      <c r="Y126" s="7" t="s">
        <v>41</v>
      </c>
      <c r="Z126" s="7">
        <v>1</v>
      </c>
    </row>
    <row r="127" spans="1:26" x14ac:dyDescent="0.2">
      <c r="A127" s="7">
        <v>4</v>
      </c>
      <c r="B127" s="7">
        <v>3</v>
      </c>
      <c r="C127" s="7" t="s">
        <v>21</v>
      </c>
      <c r="D127" s="18">
        <v>60</v>
      </c>
      <c r="E127" s="18">
        <v>0</v>
      </c>
      <c r="F127" s="18">
        <v>0</v>
      </c>
      <c r="G127" s="18">
        <v>0</v>
      </c>
      <c r="H127" s="18">
        <v>40</v>
      </c>
      <c r="I127" s="18">
        <v>70</v>
      </c>
      <c r="J127" s="18">
        <v>0</v>
      </c>
      <c r="K127" s="18">
        <v>0</v>
      </c>
      <c r="L127" s="18">
        <v>0</v>
      </c>
      <c r="M127" s="18">
        <v>30</v>
      </c>
      <c r="N127" s="7">
        <v>0.90059</v>
      </c>
      <c r="O127" s="7">
        <v>0.29220000000000002</v>
      </c>
      <c r="P127" s="7"/>
      <c r="Q127" s="7"/>
      <c r="R127" s="7"/>
      <c r="S127" s="8" t="str">
        <f t="shared" si="38"/>
        <v/>
      </c>
      <c r="T127" s="8" t="str">
        <f t="shared" si="20"/>
        <v/>
      </c>
      <c r="U127" s="18">
        <f t="shared" si="36"/>
        <v>179.26380368098162</v>
      </c>
      <c r="V127" s="18">
        <v>307.69230769230768</v>
      </c>
      <c r="W127" s="18">
        <f t="shared" si="22"/>
        <v>181.29705681040383</v>
      </c>
      <c r="X127" s="8" t="str">
        <f t="shared" si="24"/>
        <v/>
      </c>
      <c r="Y127" s="7" t="s">
        <v>41</v>
      </c>
      <c r="Z127" s="7">
        <v>1</v>
      </c>
    </row>
    <row r="128" spans="1:26" x14ac:dyDescent="0.2">
      <c r="A128" s="7">
        <v>4</v>
      </c>
      <c r="B128" s="7">
        <v>3</v>
      </c>
      <c r="C128" s="7" t="s">
        <v>22</v>
      </c>
      <c r="D128" s="18">
        <v>60</v>
      </c>
      <c r="E128" s="18">
        <v>0</v>
      </c>
      <c r="F128" s="18">
        <v>0</v>
      </c>
      <c r="G128" s="18">
        <v>0</v>
      </c>
      <c r="H128" s="18">
        <v>40</v>
      </c>
      <c r="I128" s="18">
        <v>70</v>
      </c>
      <c r="J128" s="18">
        <v>0</v>
      </c>
      <c r="K128" s="18">
        <v>0</v>
      </c>
      <c r="L128" s="18">
        <v>0</v>
      </c>
      <c r="M128" s="18">
        <v>30</v>
      </c>
      <c r="N128" s="7"/>
      <c r="O128" s="7"/>
      <c r="P128" s="7"/>
      <c r="Q128" s="7"/>
      <c r="R128" s="7"/>
      <c r="S128" s="8" t="str">
        <f t="shared" si="38"/>
        <v/>
      </c>
      <c r="T128" s="8" t="str">
        <f t="shared" si="20"/>
        <v/>
      </c>
      <c r="U128" s="18" t="str">
        <f t="shared" si="36"/>
        <v/>
      </c>
      <c r="V128" s="18">
        <v>336.70033670033672</v>
      </c>
      <c r="W128" s="18" t="str">
        <f t="shared" si="22"/>
        <v/>
      </c>
      <c r="X128" s="8" t="str">
        <f t="shared" si="24"/>
        <v/>
      </c>
      <c r="Y128" s="7" t="s">
        <v>41</v>
      </c>
      <c r="Z128" s="7">
        <v>1</v>
      </c>
    </row>
    <row r="129" spans="1:26" x14ac:dyDescent="0.2">
      <c r="A129" s="7">
        <v>4</v>
      </c>
      <c r="B129" s="7">
        <v>3</v>
      </c>
      <c r="C129" s="7" t="s">
        <v>23</v>
      </c>
      <c r="D129" s="18">
        <v>60</v>
      </c>
      <c r="E129" s="18">
        <v>0</v>
      </c>
      <c r="F129" s="18">
        <v>0</v>
      </c>
      <c r="G129" s="18">
        <v>0</v>
      </c>
      <c r="H129" s="18">
        <v>40</v>
      </c>
      <c r="I129" s="18">
        <v>70</v>
      </c>
      <c r="J129" s="18">
        <v>0</v>
      </c>
      <c r="K129" s="18">
        <v>0</v>
      </c>
      <c r="L129" s="18">
        <v>0</v>
      </c>
      <c r="M129" s="18">
        <v>30</v>
      </c>
      <c r="N129" s="7"/>
      <c r="O129" s="7"/>
      <c r="P129" s="7"/>
      <c r="Q129" s="7"/>
      <c r="R129" s="7"/>
      <c r="S129" s="8" t="str">
        <f t="shared" si="38"/>
        <v/>
      </c>
      <c r="T129" s="8" t="str">
        <f t="shared" si="20"/>
        <v/>
      </c>
      <c r="U129" s="18" t="str">
        <f t="shared" si="36"/>
        <v/>
      </c>
      <c r="V129" s="18">
        <v>334.44816053511704</v>
      </c>
      <c r="W129" s="18" t="str">
        <f t="shared" si="22"/>
        <v/>
      </c>
      <c r="X129" s="8" t="str">
        <f t="shared" si="24"/>
        <v/>
      </c>
      <c r="Y129" s="7" t="s">
        <v>41</v>
      </c>
      <c r="Z129" s="7">
        <v>1</v>
      </c>
    </row>
    <row r="130" spans="1:26" x14ac:dyDescent="0.2">
      <c r="A130" s="7">
        <v>4</v>
      </c>
      <c r="B130" s="7">
        <v>4</v>
      </c>
      <c r="C130" s="7" t="s">
        <v>17</v>
      </c>
      <c r="D130" s="18">
        <v>40</v>
      </c>
      <c r="E130" s="18">
        <v>0</v>
      </c>
      <c r="F130" s="18">
        <v>0</v>
      </c>
      <c r="G130" s="18">
        <v>0</v>
      </c>
      <c r="H130" s="18">
        <v>60</v>
      </c>
      <c r="I130" s="18">
        <v>55</v>
      </c>
      <c r="J130" s="18">
        <v>0</v>
      </c>
      <c r="K130" s="18">
        <v>0</v>
      </c>
      <c r="L130" s="18">
        <v>0</v>
      </c>
      <c r="M130" s="18">
        <v>45</v>
      </c>
      <c r="N130" s="7">
        <v>0.91159000000000001</v>
      </c>
      <c r="O130" s="7">
        <v>0.38633000000000001</v>
      </c>
      <c r="P130" s="7"/>
      <c r="Q130" s="7"/>
      <c r="R130" s="7"/>
      <c r="S130" s="8" t="str">
        <f t="shared" si="38"/>
        <v/>
      </c>
      <c r="T130" s="8" t="str">
        <f t="shared" ref="T130:T151" si="39">IFERROR(_xlfn.STDEV.S(P130:R130)/P130*100,"")</f>
        <v/>
      </c>
      <c r="U130" s="18">
        <f t="shared" si="36"/>
        <v>237.01226993865032</v>
      </c>
      <c r="V130" s="18">
        <v>160.77170418006432</v>
      </c>
      <c r="W130" s="18">
        <f t="shared" si="22"/>
        <v>262.43367069603704</v>
      </c>
      <c r="X130" s="8" t="str">
        <f t="shared" si="24"/>
        <v/>
      </c>
      <c r="Y130" s="7" t="s">
        <v>41</v>
      </c>
      <c r="Z130" s="7">
        <v>1</v>
      </c>
    </row>
    <row r="131" spans="1:26" x14ac:dyDescent="0.2">
      <c r="A131" s="7">
        <v>4</v>
      </c>
      <c r="B131" s="7">
        <v>4</v>
      </c>
      <c r="C131" s="7" t="s">
        <v>19</v>
      </c>
      <c r="D131" s="18">
        <v>40</v>
      </c>
      <c r="E131" s="18">
        <v>0</v>
      </c>
      <c r="F131" s="18">
        <v>0</v>
      </c>
      <c r="G131" s="18">
        <v>0</v>
      </c>
      <c r="H131" s="18">
        <v>60</v>
      </c>
      <c r="I131" s="18">
        <v>55</v>
      </c>
      <c r="J131" s="18">
        <v>0</v>
      </c>
      <c r="K131" s="18">
        <v>0</v>
      </c>
      <c r="L131" s="18">
        <v>0</v>
      </c>
      <c r="M131" s="18">
        <v>45</v>
      </c>
      <c r="N131" s="7">
        <v>0.92405000000000004</v>
      </c>
      <c r="O131" s="7">
        <v>0.39068999999999998</v>
      </c>
      <c r="P131" s="7"/>
      <c r="Q131" s="7"/>
      <c r="R131" s="7"/>
      <c r="S131" s="8" t="str">
        <f t="shared" si="38"/>
        <v/>
      </c>
      <c r="T131" s="8" t="str">
        <f t="shared" si="39"/>
        <v/>
      </c>
      <c r="U131" s="18">
        <f t="shared" si="36"/>
        <v>239.68711656441718</v>
      </c>
      <c r="V131" s="18">
        <v>157.97788309636653</v>
      </c>
      <c r="W131" s="18">
        <f t="shared" ref="W131:W151" si="40">IFERROR(1/(U131*V131)*10000000,"")</f>
        <v>264.09429470936033</v>
      </c>
      <c r="X131" s="8" t="str">
        <f t="shared" si="24"/>
        <v/>
      </c>
      <c r="Y131" s="7" t="s">
        <v>41</v>
      </c>
      <c r="Z131" s="7">
        <v>1</v>
      </c>
    </row>
    <row r="132" spans="1:26" x14ac:dyDescent="0.2">
      <c r="A132" s="7">
        <v>4</v>
      </c>
      <c r="B132" s="7">
        <v>4</v>
      </c>
      <c r="C132" s="7" t="s">
        <v>20</v>
      </c>
      <c r="D132" s="18">
        <v>40</v>
      </c>
      <c r="E132" s="18">
        <v>0</v>
      </c>
      <c r="F132" s="18">
        <v>0</v>
      </c>
      <c r="G132" s="18">
        <v>0</v>
      </c>
      <c r="H132" s="18">
        <v>60</v>
      </c>
      <c r="I132" s="18">
        <v>55</v>
      </c>
      <c r="J132" s="18">
        <v>0</v>
      </c>
      <c r="K132" s="18">
        <v>0</v>
      </c>
      <c r="L132" s="18">
        <v>0</v>
      </c>
      <c r="M132" s="18">
        <v>45</v>
      </c>
      <c r="N132" s="7">
        <v>0.92235999999999996</v>
      </c>
      <c r="O132" s="7">
        <v>0.34482000000000002</v>
      </c>
      <c r="P132" s="7"/>
      <c r="Q132" s="7"/>
      <c r="R132" s="7"/>
      <c r="S132" s="8" t="str">
        <f t="shared" si="38"/>
        <v/>
      </c>
      <c r="T132" s="8" t="str">
        <f t="shared" si="39"/>
        <v/>
      </c>
      <c r="U132" s="18">
        <f t="shared" si="36"/>
        <v>211.54601226993867</v>
      </c>
      <c r="V132" s="18">
        <v>212.7659574468085</v>
      </c>
      <c r="W132" s="18">
        <f t="shared" si="40"/>
        <v>222.17388782553215</v>
      </c>
      <c r="X132" s="8" t="str">
        <f t="shared" si="24"/>
        <v/>
      </c>
      <c r="Y132" s="7" t="s">
        <v>41</v>
      </c>
      <c r="Z132" s="7">
        <v>1</v>
      </c>
    </row>
    <row r="133" spans="1:26" x14ac:dyDescent="0.2">
      <c r="A133" s="7">
        <v>4</v>
      </c>
      <c r="B133" s="7">
        <v>4</v>
      </c>
      <c r="C133" s="7" t="s">
        <v>21</v>
      </c>
      <c r="D133" s="18">
        <v>40</v>
      </c>
      <c r="E133" s="18">
        <v>0</v>
      </c>
      <c r="F133" s="18">
        <v>0</v>
      </c>
      <c r="G133" s="18">
        <v>0</v>
      </c>
      <c r="H133" s="18">
        <v>60</v>
      </c>
      <c r="I133" s="18">
        <v>55</v>
      </c>
      <c r="J133" s="18">
        <v>0</v>
      </c>
      <c r="K133" s="18">
        <v>0</v>
      </c>
      <c r="L133" s="18">
        <v>0</v>
      </c>
      <c r="M133" s="18">
        <v>45</v>
      </c>
      <c r="N133" s="7">
        <v>0.93940999999999997</v>
      </c>
      <c r="O133" s="7">
        <v>0.43245</v>
      </c>
      <c r="P133" s="7">
        <v>3518</v>
      </c>
      <c r="Q133" s="7">
        <v>3839</v>
      </c>
      <c r="R133" s="7">
        <v>2600</v>
      </c>
      <c r="S133" s="8">
        <f t="shared" ref="S133" si="41">P133/10</f>
        <v>351.8</v>
      </c>
      <c r="T133" s="8">
        <f t="shared" si="39"/>
        <v>18.278137659971392</v>
      </c>
      <c r="U133" s="18">
        <f t="shared" si="36"/>
        <v>265.30674846625766</v>
      </c>
      <c r="V133" s="18">
        <v>202.02020202020199</v>
      </c>
      <c r="W133" s="18">
        <f t="shared" si="40"/>
        <v>186.57648283038503</v>
      </c>
      <c r="X133" s="8">
        <f t="shared" si="24"/>
        <v>140.70494599204093</v>
      </c>
      <c r="Y133" s="7" t="s">
        <v>41</v>
      </c>
      <c r="Z133" s="7">
        <v>1</v>
      </c>
    </row>
    <row r="134" spans="1:26" x14ac:dyDescent="0.2">
      <c r="A134" s="7">
        <v>4</v>
      </c>
      <c r="B134" s="7">
        <v>4</v>
      </c>
      <c r="C134" s="7" t="s">
        <v>22</v>
      </c>
      <c r="D134" s="18">
        <v>40</v>
      </c>
      <c r="E134" s="18">
        <v>0</v>
      </c>
      <c r="F134" s="18">
        <v>0</v>
      </c>
      <c r="G134" s="18">
        <v>0</v>
      </c>
      <c r="H134" s="18">
        <v>60</v>
      </c>
      <c r="I134" s="18">
        <v>55</v>
      </c>
      <c r="J134" s="18">
        <v>0</v>
      </c>
      <c r="K134" s="18">
        <v>0</v>
      </c>
      <c r="L134" s="18">
        <v>0</v>
      </c>
      <c r="M134" s="18">
        <v>45</v>
      </c>
      <c r="N134" s="7"/>
      <c r="O134" s="7"/>
      <c r="P134" s="7"/>
      <c r="Q134" s="7"/>
      <c r="R134" s="7"/>
      <c r="S134" s="8" t="str">
        <f t="shared" ref="S134:S145" si="42">IF(ISNUMBER(P134),P134/10,"")</f>
        <v/>
      </c>
      <c r="T134" s="8" t="str">
        <f t="shared" si="39"/>
        <v/>
      </c>
      <c r="U134" s="18" t="str">
        <f t="shared" si="36"/>
        <v/>
      </c>
      <c r="V134" s="18">
        <v>210.97046413502107</v>
      </c>
      <c r="W134" s="18" t="str">
        <f t="shared" si="40"/>
        <v/>
      </c>
      <c r="X134" s="8" t="str">
        <f t="shared" si="24"/>
        <v/>
      </c>
      <c r="Y134" s="7" t="s">
        <v>41</v>
      </c>
      <c r="Z134" s="7">
        <v>1</v>
      </c>
    </row>
    <row r="135" spans="1:26" x14ac:dyDescent="0.2">
      <c r="A135" s="7">
        <v>4</v>
      </c>
      <c r="B135" s="7">
        <v>4</v>
      </c>
      <c r="C135" s="7" t="s">
        <v>23</v>
      </c>
      <c r="D135" s="18">
        <v>40</v>
      </c>
      <c r="E135" s="18">
        <v>0</v>
      </c>
      <c r="F135" s="18">
        <v>0</v>
      </c>
      <c r="G135" s="18">
        <v>0</v>
      </c>
      <c r="H135" s="18">
        <v>60</v>
      </c>
      <c r="I135" s="18">
        <v>55</v>
      </c>
      <c r="J135" s="18">
        <v>0</v>
      </c>
      <c r="K135" s="18">
        <v>0</v>
      </c>
      <c r="L135" s="18">
        <v>0</v>
      </c>
      <c r="M135" s="18">
        <v>45</v>
      </c>
      <c r="N135" s="7"/>
      <c r="O135" s="7"/>
      <c r="P135" s="7"/>
      <c r="Q135" s="7"/>
      <c r="R135" s="7"/>
      <c r="S135" s="8" t="str">
        <f t="shared" si="42"/>
        <v/>
      </c>
      <c r="T135" s="8" t="str">
        <f t="shared" si="39"/>
        <v/>
      </c>
      <c r="U135" s="18" t="str">
        <f t="shared" si="36"/>
        <v/>
      </c>
      <c r="V135" s="18">
        <v>167.22408026755852</v>
      </c>
      <c r="W135" s="18" t="str">
        <f t="shared" si="40"/>
        <v/>
      </c>
      <c r="X135" s="8" t="str">
        <f t="shared" si="24"/>
        <v/>
      </c>
      <c r="Y135" s="7" t="s">
        <v>41</v>
      </c>
      <c r="Z135" s="7">
        <v>1</v>
      </c>
    </row>
    <row r="136" spans="1:26" x14ac:dyDescent="0.2">
      <c r="A136" s="7">
        <v>4</v>
      </c>
      <c r="B136" s="7">
        <v>5</v>
      </c>
      <c r="C136" s="7" t="s">
        <v>17</v>
      </c>
      <c r="D136" s="18">
        <v>20</v>
      </c>
      <c r="E136" s="18">
        <v>0</v>
      </c>
      <c r="F136" s="18">
        <v>0</v>
      </c>
      <c r="G136" s="18">
        <v>0</v>
      </c>
      <c r="H136" s="18">
        <v>80</v>
      </c>
      <c r="I136" s="18">
        <v>40</v>
      </c>
      <c r="J136" s="18">
        <v>0</v>
      </c>
      <c r="K136" s="18">
        <v>0</v>
      </c>
      <c r="L136" s="18">
        <v>0</v>
      </c>
      <c r="M136" s="18">
        <v>60</v>
      </c>
      <c r="N136" s="7">
        <v>1.03193</v>
      </c>
      <c r="O136" s="7">
        <v>0.44140000000000001</v>
      </c>
      <c r="P136" s="7"/>
      <c r="Q136" s="7"/>
      <c r="R136" s="7"/>
      <c r="S136" s="8" t="str">
        <f t="shared" si="42"/>
        <v/>
      </c>
      <c r="T136" s="8" t="str">
        <f t="shared" si="39"/>
        <v/>
      </c>
      <c r="U136" s="18">
        <f t="shared" si="36"/>
        <v>270.79754601226995</v>
      </c>
      <c r="V136" s="18">
        <v>105.15247108307047</v>
      </c>
      <c r="W136" s="18">
        <f t="shared" si="40"/>
        <v>351.18486633439056</v>
      </c>
      <c r="X136" s="8" t="str">
        <f t="shared" si="24"/>
        <v/>
      </c>
      <c r="Y136" s="7" t="s">
        <v>41</v>
      </c>
      <c r="Z136" s="7">
        <v>1</v>
      </c>
    </row>
    <row r="137" spans="1:26" x14ac:dyDescent="0.2">
      <c r="A137" s="7">
        <v>4</v>
      </c>
      <c r="B137" s="7">
        <v>5</v>
      </c>
      <c r="C137" s="7" t="s">
        <v>19</v>
      </c>
      <c r="D137" s="18">
        <v>20</v>
      </c>
      <c r="E137" s="18">
        <v>0</v>
      </c>
      <c r="F137" s="18">
        <v>0</v>
      </c>
      <c r="G137" s="18">
        <v>0</v>
      </c>
      <c r="H137" s="18">
        <v>80</v>
      </c>
      <c r="I137" s="18">
        <v>40</v>
      </c>
      <c r="J137" s="18">
        <v>0</v>
      </c>
      <c r="K137" s="18">
        <v>0</v>
      </c>
      <c r="L137" s="18">
        <v>0</v>
      </c>
      <c r="M137" s="18">
        <v>60</v>
      </c>
      <c r="N137" s="7">
        <v>0.95967000000000002</v>
      </c>
      <c r="O137" s="7">
        <v>0.41654999999999998</v>
      </c>
      <c r="P137" s="7"/>
      <c r="Q137" s="7"/>
      <c r="R137" s="7"/>
      <c r="S137" s="8" t="str">
        <f t="shared" si="42"/>
        <v/>
      </c>
      <c r="T137" s="8" t="str">
        <f t="shared" si="39"/>
        <v/>
      </c>
      <c r="U137" s="18">
        <f t="shared" si="36"/>
        <v>255.5521472392638</v>
      </c>
      <c r="V137" s="18">
        <v>195.69471624266146</v>
      </c>
      <c r="W137" s="18">
        <f t="shared" si="40"/>
        <v>199.9591885728004</v>
      </c>
      <c r="X137" s="8" t="str">
        <f t="shared" si="24"/>
        <v/>
      </c>
      <c r="Y137" s="7" t="s">
        <v>41</v>
      </c>
      <c r="Z137" s="7">
        <v>1</v>
      </c>
    </row>
    <row r="138" spans="1:26" x14ac:dyDescent="0.2">
      <c r="A138" s="7">
        <v>4</v>
      </c>
      <c r="B138" s="7">
        <v>5</v>
      </c>
      <c r="C138" s="7" t="s">
        <v>20</v>
      </c>
      <c r="D138" s="18">
        <v>20</v>
      </c>
      <c r="E138" s="18">
        <v>0</v>
      </c>
      <c r="F138" s="18">
        <v>0</v>
      </c>
      <c r="G138" s="18">
        <v>0</v>
      </c>
      <c r="H138" s="18">
        <v>80</v>
      </c>
      <c r="I138" s="18">
        <v>40</v>
      </c>
      <c r="J138" s="18">
        <v>0</v>
      </c>
      <c r="K138" s="18">
        <v>0</v>
      </c>
      <c r="L138" s="18">
        <v>0</v>
      </c>
      <c r="M138" s="18">
        <v>60</v>
      </c>
      <c r="N138" s="7">
        <v>0.95433999999999997</v>
      </c>
      <c r="O138" s="7">
        <v>0.41456999999999999</v>
      </c>
      <c r="P138" s="7"/>
      <c r="Q138" s="7"/>
      <c r="R138" s="7"/>
      <c r="S138" s="8" t="str">
        <f t="shared" si="42"/>
        <v/>
      </c>
      <c r="T138" s="8" t="str">
        <f t="shared" si="39"/>
        <v/>
      </c>
      <c r="U138" s="18">
        <f t="shared" si="36"/>
        <v>254.33742331288343</v>
      </c>
      <c r="V138" s="18">
        <v>142.24751066856331</v>
      </c>
      <c r="W138" s="18">
        <f t="shared" si="40"/>
        <v>276.40446727934966</v>
      </c>
      <c r="X138" s="8" t="str">
        <f t="shared" si="24"/>
        <v/>
      </c>
      <c r="Y138" s="7" t="s">
        <v>41</v>
      </c>
      <c r="Z138" s="7">
        <v>1</v>
      </c>
    </row>
    <row r="139" spans="1:26" x14ac:dyDescent="0.2">
      <c r="A139" s="7">
        <v>4</v>
      </c>
      <c r="B139" s="7">
        <v>5</v>
      </c>
      <c r="C139" s="7" t="s">
        <v>21</v>
      </c>
      <c r="D139" s="18">
        <v>20</v>
      </c>
      <c r="E139" s="18">
        <v>0</v>
      </c>
      <c r="F139" s="18">
        <v>0</v>
      </c>
      <c r="G139" s="18">
        <v>0</v>
      </c>
      <c r="H139" s="18">
        <v>80</v>
      </c>
      <c r="I139" s="18">
        <v>40</v>
      </c>
      <c r="J139" s="18">
        <v>0</v>
      </c>
      <c r="K139" s="18">
        <v>0</v>
      </c>
      <c r="L139" s="18">
        <v>0</v>
      </c>
      <c r="M139" s="18">
        <v>60</v>
      </c>
      <c r="N139" s="7">
        <v>0.99085000000000001</v>
      </c>
      <c r="O139" s="7">
        <v>0.45279000000000003</v>
      </c>
      <c r="P139" s="7"/>
      <c r="Q139" s="7"/>
      <c r="R139" s="7"/>
      <c r="S139" s="8" t="str">
        <f t="shared" si="42"/>
        <v/>
      </c>
      <c r="T139" s="8" t="str">
        <f t="shared" si="39"/>
        <v/>
      </c>
      <c r="U139" s="18">
        <f t="shared" si="36"/>
        <v>277.78527607361968</v>
      </c>
      <c r="V139" s="18">
        <v>114.6788990825688</v>
      </c>
      <c r="W139" s="18">
        <f t="shared" si="40"/>
        <v>313.91152631462705</v>
      </c>
      <c r="X139" s="8" t="str">
        <f t="shared" ref="X139:X151" si="43">IFERROR(1/(V139*S139)*10000000,"")</f>
        <v/>
      </c>
      <c r="Y139" s="7" t="s">
        <v>41</v>
      </c>
      <c r="Z139" s="7">
        <v>1</v>
      </c>
    </row>
    <row r="140" spans="1:26" x14ac:dyDescent="0.2">
      <c r="A140" s="7">
        <v>4</v>
      </c>
      <c r="B140" s="7">
        <v>5</v>
      </c>
      <c r="C140" s="7" t="s">
        <v>22</v>
      </c>
      <c r="D140" s="18">
        <v>20</v>
      </c>
      <c r="E140" s="18">
        <v>0</v>
      </c>
      <c r="F140" s="18">
        <v>0</v>
      </c>
      <c r="G140" s="18">
        <v>0</v>
      </c>
      <c r="H140" s="18">
        <v>80</v>
      </c>
      <c r="I140" s="18">
        <v>40</v>
      </c>
      <c r="J140" s="18">
        <v>0</v>
      </c>
      <c r="K140" s="18">
        <v>0</v>
      </c>
      <c r="L140" s="18">
        <v>0</v>
      </c>
      <c r="M140" s="18">
        <v>60</v>
      </c>
      <c r="N140" s="7"/>
      <c r="O140" s="7"/>
      <c r="P140" s="7"/>
      <c r="Q140" s="7"/>
      <c r="R140" s="7"/>
      <c r="S140" s="8" t="str">
        <f t="shared" si="42"/>
        <v/>
      </c>
      <c r="T140" s="8" t="str">
        <f t="shared" si="39"/>
        <v/>
      </c>
      <c r="U140" s="18" t="str">
        <f t="shared" si="36"/>
        <v/>
      </c>
      <c r="V140" s="18">
        <v>130.54830287206266</v>
      </c>
      <c r="W140" s="18" t="str">
        <f t="shared" si="40"/>
        <v/>
      </c>
      <c r="X140" s="8" t="str">
        <f t="shared" si="43"/>
        <v/>
      </c>
      <c r="Y140" s="7" t="s">
        <v>41</v>
      </c>
      <c r="Z140" s="7">
        <v>1</v>
      </c>
    </row>
    <row r="141" spans="1:26" x14ac:dyDescent="0.2">
      <c r="A141" s="7">
        <v>4</v>
      </c>
      <c r="B141" s="7">
        <v>5</v>
      </c>
      <c r="C141" s="7" t="s">
        <v>23</v>
      </c>
      <c r="D141" s="18">
        <v>20</v>
      </c>
      <c r="E141" s="18">
        <v>0</v>
      </c>
      <c r="F141" s="18">
        <v>0</v>
      </c>
      <c r="G141" s="18">
        <v>0</v>
      </c>
      <c r="H141" s="18">
        <v>80</v>
      </c>
      <c r="I141" s="18">
        <v>40</v>
      </c>
      <c r="J141" s="18">
        <v>0</v>
      </c>
      <c r="K141" s="18">
        <v>0</v>
      </c>
      <c r="L141" s="18">
        <v>0</v>
      </c>
      <c r="M141" s="18">
        <v>60</v>
      </c>
      <c r="N141" s="7"/>
      <c r="O141" s="7"/>
      <c r="P141" s="7"/>
      <c r="Q141" s="7"/>
      <c r="R141" s="7"/>
      <c r="S141" s="8" t="str">
        <f t="shared" si="42"/>
        <v/>
      </c>
      <c r="T141" s="8" t="str">
        <f t="shared" si="39"/>
        <v/>
      </c>
      <c r="U141" s="18" t="str">
        <f t="shared" si="36"/>
        <v/>
      </c>
      <c r="V141" s="18">
        <v>195.69471624266146</v>
      </c>
      <c r="W141" s="18" t="str">
        <f t="shared" si="40"/>
        <v/>
      </c>
      <c r="X141" s="8" t="str">
        <f t="shared" si="43"/>
        <v/>
      </c>
      <c r="Y141" s="7" t="s">
        <v>41</v>
      </c>
      <c r="Z141" s="7">
        <v>1</v>
      </c>
    </row>
    <row r="142" spans="1:26" x14ac:dyDescent="0.2">
      <c r="A142" s="7">
        <v>4</v>
      </c>
      <c r="B142" s="7">
        <v>6</v>
      </c>
      <c r="C142" s="7" t="s">
        <v>17</v>
      </c>
      <c r="D142" s="18">
        <v>0</v>
      </c>
      <c r="E142" s="18">
        <v>0</v>
      </c>
      <c r="F142" s="18">
        <v>0</v>
      </c>
      <c r="G142" s="18">
        <v>0</v>
      </c>
      <c r="H142" s="18">
        <v>100</v>
      </c>
      <c r="I142" s="18">
        <v>25</v>
      </c>
      <c r="J142" s="18">
        <v>0</v>
      </c>
      <c r="K142" s="18">
        <v>0</v>
      </c>
      <c r="L142" s="18">
        <v>0</v>
      </c>
      <c r="M142" s="18">
        <v>75</v>
      </c>
      <c r="N142" s="7">
        <v>0.92554999999999998</v>
      </c>
      <c r="O142" s="7">
        <v>7.084E-2</v>
      </c>
      <c r="P142" s="7"/>
      <c r="Q142" s="7"/>
      <c r="R142" s="7"/>
      <c r="S142" s="8" t="str">
        <f t="shared" si="42"/>
        <v/>
      </c>
      <c r="T142" s="8" t="str">
        <f t="shared" si="39"/>
        <v/>
      </c>
      <c r="U142" s="18">
        <f t="shared" si="36"/>
        <v>43.460122699386503</v>
      </c>
      <c r="V142" s="18">
        <v>236.40661938534276</v>
      </c>
      <c r="W142" s="18">
        <f t="shared" si="40"/>
        <v>973.30604178430269</v>
      </c>
      <c r="X142" s="8" t="str">
        <f t="shared" si="43"/>
        <v/>
      </c>
      <c r="Y142" s="7" t="s">
        <v>41</v>
      </c>
      <c r="Z142" s="7">
        <v>1</v>
      </c>
    </row>
    <row r="143" spans="1:26" x14ac:dyDescent="0.2">
      <c r="A143" s="7">
        <v>4</v>
      </c>
      <c r="B143" s="7">
        <v>6</v>
      </c>
      <c r="C143" s="7" t="s">
        <v>19</v>
      </c>
      <c r="D143" s="18">
        <v>0</v>
      </c>
      <c r="E143" s="18">
        <v>0</v>
      </c>
      <c r="F143" s="18">
        <v>0</v>
      </c>
      <c r="G143" s="18">
        <v>0</v>
      </c>
      <c r="H143" s="18">
        <v>100</v>
      </c>
      <c r="I143" s="18">
        <v>25</v>
      </c>
      <c r="J143" s="18">
        <v>0</v>
      </c>
      <c r="K143" s="18">
        <v>0</v>
      </c>
      <c r="L143" s="18">
        <v>0</v>
      </c>
      <c r="M143" s="18">
        <v>75</v>
      </c>
      <c r="N143" s="7">
        <v>1.00054</v>
      </c>
      <c r="O143" s="7">
        <v>0.20057</v>
      </c>
      <c r="P143" s="7"/>
      <c r="Q143" s="7"/>
      <c r="R143" s="7"/>
      <c r="S143" s="8" t="str">
        <f t="shared" si="42"/>
        <v/>
      </c>
      <c r="T143" s="8" t="str">
        <f t="shared" si="39"/>
        <v/>
      </c>
      <c r="U143" s="18">
        <f t="shared" si="36"/>
        <v>123.04907975460124</v>
      </c>
      <c r="V143" s="18">
        <v>128.04097311139566</v>
      </c>
      <c r="W143" s="18">
        <f t="shared" si="40"/>
        <v>634.70608765019676</v>
      </c>
      <c r="X143" s="8" t="str">
        <f t="shared" si="43"/>
        <v/>
      </c>
      <c r="Y143" s="7" t="s">
        <v>41</v>
      </c>
      <c r="Z143" s="7">
        <v>1</v>
      </c>
    </row>
    <row r="144" spans="1:26" x14ac:dyDescent="0.2">
      <c r="A144" s="7">
        <v>4</v>
      </c>
      <c r="B144" s="7">
        <v>6</v>
      </c>
      <c r="C144" s="7" t="s">
        <v>20</v>
      </c>
      <c r="D144" s="18">
        <v>0</v>
      </c>
      <c r="E144" s="18">
        <v>0</v>
      </c>
      <c r="F144" s="18">
        <v>0</v>
      </c>
      <c r="G144" s="18">
        <v>0</v>
      </c>
      <c r="H144" s="18">
        <v>100</v>
      </c>
      <c r="I144" s="18">
        <v>25</v>
      </c>
      <c r="J144" s="18">
        <v>0</v>
      </c>
      <c r="K144" s="18">
        <v>0</v>
      </c>
      <c r="L144" s="18">
        <v>0</v>
      </c>
      <c r="M144" s="18">
        <v>75</v>
      </c>
      <c r="N144" s="7"/>
      <c r="O144" s="7"/>
      <c r="P144" s="7"/>
      <c r="Q144" s="7"/>
      <c r="R144" s="7"/>
      <c r="S144" s="8" t="str">
        <f t="shared" si="42"/>
        <v/>
      </c>
      <c r="T144" s="8" t="str">
        <f t="shared" si="39"/>
        <v/>
      </c>
      <c r="U144" s="18" t="str">
        <f t="shared" si="36"/>
        <v/>
      </c>
      <c r="V144" s="18">
        <v>108.93246187363833</v>
      </c>
      <c r="W144" s="18" t="str">
        <f t="shared" si="40"/>
        <v/>
      </c>
      <c r="X144" s="8" t="str">
        <f t="shared" si="43"/>
        <v/>
      </c>
      <c r="Y144" s="7" t="s">
        <v>41</v>
      </c>
      <c r="Z144" s="7">
        <v>1</v>
      </c>
    </row>
    <row r="145" spans="1:26" x14ac:dyDescent="0.2">
      <c r="A145" s="7">
        <v>4</v>
      </c>
      <c r="B145" s="7">
        <v>6</v>
      </c>
      <c r="C145" s="7" t="s">
        <v>21</v>
      </c>
      <c r="D145" s="18">
        <v>0</v>
      </c>
      <c r="E145" s="18">
        <v>0</v>
      </c>
      <c r="F145" s="18">
        <v>0</v>
      </c>
      <c r="G145" s="18">
        <v>0</v>
      </c>
      <c r="H145" s="18">
        <v>100</v>
      </c>
      <c r="I145" s="18">
        <v>25</v>
      </c>
      <c r="J145" s="18">
        <v>0</v>
      </c>
      <c r="K145" s="18">
        <v>0</v>
      </c>
      <c r="L145" s="18">
        <v>0</v>
      </c>
      <c r="M145" s="18">
        <v>75</v>
      </c>
      <c r="N145" s="7">
        <v>0.97982999999999998</v>
      </c>
      <c r="O145" s="7">
        <v>0.24418000000000001</v>
      </c>
      <c r="P145" s="7"/>
      <c r="Q145" s="7"/>
      <c r="R145" s="7"/>
      <c r="S145" s="8" t="str">
        <f t="shared" si="42"/>
        <v/>
      </c>
      <c r="T145" s="8" t="str">
        <f t="shared" si="39"/>
        <v/>
      </c>
      <c r="U145" s="18">
        <f t="shared" si="36"/>
        <v>149.80368098159511</v>
      </c>
      <c r="V145" s="18">
        <v>220.75055187637969</v>
      </c>
      <c r="W145" s="18">
        <f t="shared" si="40"/>
        <v>302.39577360963222</v>
      </c>
      <c r="X145" s="8" t="str">
        <f t="shared" si="43"/>
        <v/>
      </c>
      <c r="Y145" s="7" t="s">
        <v>41</v>
      </c>
      <c r="Z145" s="7">
        <v>1</v>
      </c>
    </row>
    <row r="146" spans="1:26" x14ac:dyDescent="0.2">
      <c r="A146" s="7">
        <v>4</v>
      </c>
      <c r="B146" s="7">
        <v>6</v>
      </c>
      <c r="C146" s="7" t="s">
        <v>22</v>
      </c>
      <c r="D146" s="18">
        <v>0</v>
      </c>
      <c r="E146" s="18">
        <v>0</v>
      </c>
      <c r="F146" s="18">
        <v>0</v>
      </c>
      <c r="G146" s="18">
        <v>0</v>
      </c>
      <c r="H146" s="18">
        <v>100</v>
      </c>
      <c r="I146" s="18">
        <v>25</v>
      </c>
      <c r="J146" s="18">
        <v>0</v>
      </c>
      <c r="K146" s="18">
        <v>0</v>
      </c>
      <c r="L146" s="18">
        <v>0</v>
      </c>
      <c r="M146" s="18">
        <v>75</v>
      </c>
      <c r="N146" s="7"/>
      <c r="O146" s="7"/>
      <c r="P146" s="7">
        <v>4165</v>
      </c>
      <c r="Q146" s="7">
        <v>3578</v>
      </c>
      <c r="R146" s="7">
        <v>4343</v>
      </c>
      <c r="S146" s="8">
        <f t="shared" ref="S146" si="44">P146/10</f>
        <v>416.5</v>
      </c>
      <c r="T146" s="8">
        <f t="shared" si="39"/>
        <v>9.6112316504674542</v>
      </c>
      <c r="U146" s="18" t="str">
        <f t="shared" si="36"/>
        <v/>
      </c>
      <c r="V146" s="18">
        <v>111.48272017837235</v>
      </c>
      <c r="W146" s="18" t="str">
        <f t="shared" si="40"/>
        <v/>
      </c>
      <c r="X146" s="8">
        <f t="shared" si="43"/>
        <v>215.36614645858344</v>
      </c>
      <c r="Y146" s="7" t="s">
        <v>41</v>
      </c>
      <c r="Z146" s="7">
        <v>1</v>
      </c>
    </row>
    <row r="147" spans="1:26" x14ac:dyDescent="0.2">
      <c r="A147" s="7">
        <v>4</v>
      </c>
      <c r="B147" s="7">
        <v>6</v>
      </c>
      <c r="C147" s="7" t="s">
        <v>23</v>
      </c>
      <c r="D147" s="18">
        <v>0</v>
      </c>
      <c r="E147" s="18">
        <v>0</v>
      </c>
      <c r="F147" s="18">
        <v>0</v>
      </c>
      <c r="G147" s="18">
        <v>0</v>
      </c>
      <c r="H147" s="18">
        <v>100</v>
      </c>
      <c r="I147" s="18">
        <v>25</v>
      </c>
      <c r="J147" s="18">
        <v>0</v>
      </c>
      <c r="K147" s="18">
        <v>0</v>
      </c>
      <c r="L147" s="18">
        <v>0</v>
      </c>
      <c r="M147" s="18">
        <v>75</v>
      </c>
      <c r="N147" s="7"/>
      <c r="O147" s="7"/>
      <c r="P147" s="7"/>
      <c r="Q147" s="7"/>
      <c r="R147" s="7"/>
      <c r="S147" s="8" t="str">
        <f>IF(ISNUMBER(P147),P147/10,"")</f>
        <v/>
      </c>
      <c r="T147" s="8" t="str">
        <f t="shared" si="39"/>
        <v/>
      </c>
      <c r="U147" s="18" t="str">
        <f t="shared" si="36"/>
        <v/>
      </c>
      <c r="V147" s="18">
        <v>189.39393939393941</v>
      </c>
      <c r="W147" s="18" t="str">
        <f t="shared" si="40"/>
        <v/>
      </c>
      <c r="X147" s="8" t="str">
        <f t="shared" si="43"/>
        <v/>
      </c>
      <c r="Y147" s="7" t="s">
        <v>41</v>
      </c>
      <c r="Z147" s="7">
        <v>1</v>
      </c>
    </row>
    <row r="148" spans="1:26" x14ac:dyDescent="0.2">
      <c r="A148" s="7">
        <v>4</v>
      </c>
      <c r="B148" s="7">
        <v>6</v>
      </c>
      <c r="C148" s="7" t="s">
        <v>35</v>
      </c>
      <c r="D148" s="18">
        <v>0</v>
      </c>
      <c r="E148" s="18">
        <v>0</v>
      </c>
      <c r="F148" s="18">
        <v>0</v>
      </c>
      <c r="G148" s="18">
        <v>0</v>
      </c>
      <c r="H148" s="18">
        <v>100</v>
      </c>
      <c r="I148" s="18">
        <v>25</v>
      </c>
      <c r="J148" s="18">
        <v>0</v>
      </c>
      <c r="K148" s="18">
        <v>0</v>
      </c>
      <c r="L148" s="18">
        <v>0</v>
      </c>
      <c r="M148" s="18">
        <v>75</v>
      </c>
      <c r="N148" s="7"/>
      <c r="O148" s="7"/>
      <c r="P148" s="7"/>
      <c r="Q148" s="7"/>
      <c r="R148" s="7"/>
      <c r="S148" s="8" t="str">
        <f>IF(ISNUMBER(P148),P148/10,"")</f>
        <v/>
      </c>
      <c r="T148" s="8" t="str">
        <f t="shared" si="39"/>
        <v/>
      </c>
      <c r="U148" s="18" t="str">
        <f t="shared" si="36"/>
        <v/>
      </c>
      <c r="V148" s="18">
        <v>294.11764705882354</v>
      </c>
      <c r="W148" s="18" t="str">
        <f t="shared" si="40"/>
        <v/>
      </c>
      <c r="X148" s="8" t="str">
        <f t="shared" si="43"/>
        <v/>
      </c>
      <c r="Y148" s="7" t="s">
        <v>41</v>
      </c>
      <c r="Z148" s="7">
        <v>1</v>
      </c>
    </row>
    <row r="149" spans="1:26" x14ac:dyDescent="0.2">
      <c r="A149" s="7">
        <v>4</v>
      </c>
      <c r="B149" s="7">
        <v>6</v>
      </c>
      <c r="C149" s="7" t="s">
        <v>36</v>
      </c>
      <c r="D149" s="18">
        <v>0</v>
      </c>
      <c r="E149" s="18">
        <v>0</v>
      </c>
      <c r="F149" s="18">
        <v>0</v>
      </c>
      <c r="G149" s="18">
        <v>0</v>
      </c>
      <c r="H149" s="18">
        <v>100</v>
      </c>
      <c r="I149" s="18">
        <v>25</v>
      </c>
      <c r="J149" s="18">
        <v>0</v>
      </c>
      <c r="K149" s="18">
        <v>0</v>
      </c>
      <c r="L149" s="18">
        <v>0</v>
      </c>
      <c r="M149" s="18">
        <v>75</v>
      </c>
      <c r="N149" s="7"/>
      <c r="O149" s="7"/>
      <c r="P149" s="7"/>
      <c r="Q149" s="7"/>
      <c r="R149" s="7"/>
      <c r="S149" s="8" t="str">
        <f>IF(ISNUMBER(P149),P149/10,"")</f>
        <v/>
      </c>
      <c r="T149" s="8" t="str">
        <f t="shared" si="39"/>
        <v/>
      </c>
      <c r="U149" s="18" t="str">
        <f t="shared" si="36"/>
        <v/>
      </c>
      <c r="V149" s="18">
        <v>266.66666666666669</v>
      </c>
      <c r="W149" s="18" t="str">
        <f t="shared" si="40"/>
        <v/>
      </c>
      <c r="X149" s="8" t="str">
        <f t="shared" si="43"/>
        <v/>
      </c>
      <c r="Y149" s="7" t="s">
        <v>41</v>
      </c>
      <c r="Z149" s="7">
        <v>1</v>
      </c>
    </row>
    <row r="150" spans="1:26" x14ac:dyDescent="0.2">
      <c r="A150" s="7">
        <v>4</v>
      </c>
      <c r="B150" s="7">
        <v>6</v>
      </c>
      <c r="C150" s="7" t="s">
        <v>37</v>
      </c>
      <c r="D150" s="18">
        <v>0</v>
      </c>
      <c r="E150" s="18">
        <v>0</v>
      </c>
      <c r="F150" s="18">
        <v>0</v>
      </c>
      <c r="G150" s="18">
        <v>0</v>
      </c>
      <c r="H150" s="18">
        <v>100</v>
      </c>
      <c r="I150" s="18">
        <v>25</v>
      </c>
      <c r="J150" s="18">
        <v>0</v>
      </c>
      <c r="K150" s="18">
        <v>0</v>
      </c>
      <c r="L150" s="18">
        <v>0</v>
      </c>
      <c r="M150" s="18">
        <v>75</v>
      </c>
      <c r="N150" s="7"/>
      <c r="O150" s="7"/>
      <c r="P150" s="7"/>
      <c r="Q150" s="7"/>
      <c r="R150" s="7"/>
      <c r="S150" s="8" t="str">
        <f>IF(ISNUMBER(P150),P150/10,"")</f>
        <v/>
      </c>
      <c r="T150" s="8" t="str">
        <f t="shared" si="39"/>
        <v/>
      </c>
      <c r="U150" s="18" t="str">
        <f t="shared" si="36"/>
        <v/>
      </c>
      <c r="V150" s="18">
        <v>245.09803921568627</v>
      </c>
      <c r="W150" s="18" t="str">
        <f t="shared" si="40"/>
        <v/>
      </c>
      <c r="X150" s="8" t="str">
        <f t="shared" si="43"/>
        <v/>
      </c>
      <c r="Y150" s="7" t="s">
        <v>41</v>
      </c>
      <c r="Z150" s="7">
        <v>1</v>
      </c>
    </row>
    <row r="151" spans="1:26" x14ac:dyDescent="0.2">
      <c r="A151" s="7">
        <v>4</v>
      </c>
      <c r="B151" s="7">
        <v>6</v>
      </c>
      <c r="C151" s="7" t="s">
        <v>38</v>
      </c>
      <c r="D151" s="18">
        <v>0</v>
      </c>
      <c r="E151" s="18">
        <v>0</v>
      </c>
      <c r="F151" s="18">
        <v>0</v>
      </c>
      <c r="G151" s="18">
        <v>0</v>
      </c>
      <c r="H151" s="18">
        <v>100</v>
      </c>
      <c r="I151" s="18">
        <v>25</v>
      </c>
      <c r="J151" s="18">
        <v>0</v>
      </c>
      <c r="K151" s="18">
        <v>0</v>
      </c>
      <c r="L151" s="18">
        <v>0</v>
      </c>
      <c r="M151" s="18">
        <v>75</v>
      </c>
      <c r="N151" s="7"/>
      <c r="O151" s="7"/>
      <c r="P151" s="7"/>
      <c r="Q151" s="7"/>
      <c r="R151" s="7"/>
      <c r="S151" s="8" t="str">
        <f>IF(ISNUMBER(P151),P151/10,"")</f>
        <v/>
      </c>
      <c r="T151" s="8" t="str">
        <f t="shared" si="39"/>
        <v/>
      </c>
      <c r="U151" s="18" t="str">
        <f t="shared" si="36"/>
        <v/>
      </c>
      <c r="V151" s="18">
        <v>355.87188612099646</v>
      </c>
      <c r="W151" s="18" t="str">
        <f t="shared" si="40"/>
        <v/>
      </c>
      <c r="X151" s="8" t="str">
        <f t="shared" si="43"/>
        <v/>
      </c>
      <c r="Y151" s="7" t="s">
        <v>41</v>
      </c>
      <c r="Z151" s="7">
        <v>1</v>
      </c>
    </row>
  </sheetData>
  <conditionalFormatting sqref="V1:V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{0533CB91-5FE4-C041-BD09-2B2B69BC7381}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3CB91-5FE4-C041-BD09-2B2B69BC7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X32:X39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36"/>
  <sheetViews>
    <sheetView workbookViewId="0">
      <pane ySplit="1" topLeftCell="A2" activePane="bottomLeft" state="frozen"/>
      <selection pane="bottomLeft" activeCell="X134" sqref="X134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63.674066219779831</v>
      </c>
      <c r="E2" s="4">
        <v>34.394279988867062</v>
      </c>
      <c r="F2" s="4">
        <v>1.8591898010404171</v>
      </c>
      <c r="G2" s="4">
        <v>0.05</v>
      </c>
      <c r="H2" s="4">
        <v>0.05</v>
      </c>
      <c r="I2" s="4">
        <v>77.730656685482714</v>
      </c>
      <c r="J2" s="4">
        <v>20.636567993320241</v>
      </c>
      <c r="K2" s="4">
        <v>1.5803113308843539</v>
      </c>
      <c r="L2" s="4">
        <v>4.2500000000000003E-2</v>
      </c>
      <c r="M2" s="4">
        <v>3.7500000000000012E-2</v>
      </c>
      <c r="N2" s="4">
        <v>0.92400747074244782</v>
      </c>
      <c r="O2" s="3">
        <v>0.49612000000000001</v>
      </c>
      <c r="P2" s="3"/>
      <c r="Q2" s="3"/>
      <c r="R2" s="3"/>
      <c r="S2" s="3" t="str">
        <f>IF(ISNUMBER(P2),P2/10,"")</f>
        <v/>
      </c>
      <c r="T2" s="4" t="str">
        <f t="shared" ref="T2:T4" si="0">IFERROR(_xlfn.STDEV.S(P2:R2)/P2*100,"")</f>
        <v/>
      </c>
      <c r="U2" s="3"/>
      <c r="V2" s="3">
        <v>41.787309999999998</v>
      </c>
      <c r="W2" s="15">
        <v>197.2258984098917</v>
      </c>
      <c r="X2" s="4" t="str">
        <f t="shared" ref="X2:X61" si="1">IFERROR(1/(V2*S2)*10000000,"")</f>
        <v/>
      </c>
      <c r="Y2" s="3" t="s">
        <v>24</v>
      </c>
      <c r="Z2" s="3">
        <v>8</v>
      </c>
    </row>
    <row r="3" spans="1:26" x14ac:dyDescent="0.2">
      <c r="A3" s="3">
        <v>1</v>
      </c>
      <c r="B3" s="3">
        <v>1</v>
      </c>
      <c r="C3" s="4" t="s">
        <v>19</v>
      </c>
      <c r="D3" s="4">
        <v>63.674066219779831</v>
      </c>
      <c r="E3" s="4">
        <v>34.394279988867062</v>
      </c>
      <c r="F3" s="4">
        <v>1.8591898010404171</v>
      </c>
      <c r="G3" s="4">
        <v>0.05</v>
      </c>
      <c r="H3" s="4">
        <v>0.05</v>
      </c>
      <c r="I3" s="4">
        <v>77.730656685482714</v>
      </c>
      <c r="J3" s="4">
        <v>20.636567993320241</v>
      </c>
      <c r="K3" s="4">
        <v>1.5803113308843539</v>
      </c>
      <c r="L3" s="4">
        <v>4.2500000000000003E-2</v>
      </c>
      <c r="M3" s="4">
        <v>3.7500000000000012E-2</v>
      </c>
      <c r="N3" s="3">
        <v>0.8988572305096445</v>
      </c>
      <c r="O3" s="3">
        <v>0.24281</v>
      </c>
      <c r="P3" s="3"/>
      <c r="Q3" s="3"/>
      <c r="R3" s="3"/>
      <c r="S3" s="3" t="str">
        <f>IF(ISNUMBER(P3),P3/10,"")</f>
        <v/>
      </c>
      <c r="T3" s="4" t="str">
        <f t="shared" si="0"/>
        <v/>
      </c>
      <c r="U3" s="3"/>
      <c r="V3" s="3">
        <v>42.458449999999999</v>
      </c>
      <c r="W3" s="15">
        <v>276.63627095062492</v>
      </c>
      <c r="X3" s="4" t="str">
        <f t="shared" si="1"/>
        <v/>
      </c>
      <c r="Y3" s="3" t="s">
        <v>24</v>
      </c>
      <c r="Z3" s="3">
        <v>8</v>
      </c>
    </row>
    <row r="4" spans="1:26" x14ac:dyDescent="0.2">
      <c r="A4" s="3">
        <v>1</v>
      </c>
      <c r="B4" s="3">
        <v>1</v>
      </c>
      <c r="C4" s="4" t="s">
        <v>20</v>
      </c>
      <c r="D4" s="4">
        <v>63.674066219779831</v>
      </c>
      <c r="E4" s="4">
        <v>34.394279988867062</v>
      </c>
      <c r="F4" s="4">
        <v>1.8591898010404171</v>
      </c>
      <c r="G4" s="4">
        <v>0.05</v>
      </c>
      <c r="H4" s="4">
        <v>0.05</v>
      </c>
      <c r="I4" s="4">
        <v>77.730656685482714</v>
      </c>
      <c r="J4" s="4">
        <v>20.636567993320241</v>
      </c>
      <c r="K4" s="4">
        <v>1.5803113308843539</v>
      </c>
      <c r="L4" s="4">
        <v>4.2500000000000003E-2</v>
      </c>
      <c r="M4" s="4">
        <v>3.7500000000000012E-2</v>
      </c>
      <c r="N4" s="3">
        <v>0.92247197176143547</v>
      </c>
      <c r="O4" s="3">
        <v>0.36828</v>
      </c>
      <c r="P4" s="3"/>
      <c r="Q4" s="3"/>
      <c r="R4" s="3"/>
      <c r="S4" s="3" t="str">
        <f>IF(ISNUMBER(P4),P4/10,"")</f>
        <v/>
      </c>
      <c r="T4" s="4" t="str">
        <f t="shared" si="0"/>
        <v/>
      </c>
      <c r="U4" s="3"/>
      <c r="V4" s="3">
        <v>42.674460000000003</v>
      </c>
      <c r="W4" s="15">
        <v>223.33713862709229</v>
      </c>
      <c r="X4" s="4" t="str">
        <f t="shared" si="1"/>
        <v/>
      </c>
      <c r="Y4" s="3" t="s">
        <v>24</v>
      </c>
      <c r="Z4" s="3">
        <v>8</v>
      </c>
    </row>
    <row r="5" spans="1:26" x14ac:dyDescent="0.2">
      <c r="A5" s="3">
        <v>1</v>
      </c>
      <c r="B5" s="3">
        <v>1</v>
      </c>
      <c r="C5" s="4" t="s">
        <v>21</v>
      </c>
      <c r="D5" s="4">
        <v>63.674066219779831</v>
      </c>
      <c r="E5" s="4">
        <v>34.394279988867062</v>
      </c>
      <c r="F5" s="4">
        <v>1.8591898010404171</v>
      </c>
      <c r="G5" s="4">
        <v>0.05</v>
      </c>
      <c r="H5" s="4">
        <v>0.05</v>
      </c>
      <c r="I5" s="4">
        <v>77.730656685482714</v>
      </c>
      <c r="J5" s="4">
        <v>20.636567993320241</v>
      </c>
      <c r="K5" s="4">
        <v>1.5803113308843539</v>
      </c>
      <c r="L5" s="4">
        <v>4.2500000000000003E-2</v>
      </c>
      <c r="M5" s="4">
        <v>3.7500000000000012E-2</v>
      </c>
      <c r="N5" s="3">
        <v>0.89198982835346485</v>
      </c>
      <c r="O5" s="3">
        <v>0.31746000000000002</v>
      </c>
      <c r="P5" s="3"/>
      <c r="Q5" s="3"/>
      <c r="R5" s="3"/>
      <c r="S5" s="3" t="str">
        <f t="shared" ref="S5:S37" si="2">IF(ISNUMBER(P5),P5/10,"")</f>
        <v/>
      </c>
      <c r="T5" s="4" t="str">
        <f>IFERROR(_xlfn.STDEV.S(P5:R5)/P5*100,"")</f>
        <v/>
      </c>
      <c r="U5" s="3"/>
      <c r="V5" s="3">
        <v>52.255429999999997</v>
      </c>
      <c r="W5" s="15">
        <v>260.4077882379375</v>
      </c>
      <c r="X5" s="4" t="str">
        <f>IFERROR(1/(V5*S5)*10000000,"")</f>
        <v/>
      </c>
      <c r="Y5" s="3" t="s">
        <v>24</v>
      </c>
      <c r="Z5" s="3">
        <v>8</v>
      </c>
    </row>
    <row r="6" spans="1:26" x14ac:dyDescent="0.2">
      <c r="A6" s="3">
        <v>1</v>
      </c>
      <c r="B6" s="3">
        <v>1</v>
      </c>
      <c r="C6" s="4" t="s">
        <v>22</v>
      </c>
      <c r="D6" s="4">
        <v>63.674066219779831</v>
      </c>
      <c r="E6" s="4">
        <v>34.394279988867062</v>
      </c>
      <c r="F6" s="4">
        <v>1.8591898010404171</v>
      </c>
      <c r="G6" s="4">
        <v>0.05</v>
      </c>
      <c r="H6" s="4">
        <v>0.05</v>
      </c>
      <c r="I6" s="4">
        <v>77.730656685482714</v>
      </c>
      <c r="J6" s="4">
        <v>20.636567993320241</v>
      </c>
      <c r="K6" s="4">
        <v>1.5803113308843539</v>
      </c>
      <c r="L6" s="4">
        <v>4.2500000000000003E-2</v>
      </c>
      <c r="M6" s="4">
        <v>3.7500000000000012E-2</v>
      </c>
      <c r="N6" s="3">
        <v>0.89549556665810937</v>
      </c>
      <c r="O6" s="3">
        <v>0.34240999999999999</v>
      </c>
      <c r="P6" s="3">
        <v>12910</v>
      </c>
      <c r="Q6" s="3">
        <v>9962</v>
      </c>
      <c r="R6" s="3">
        <v>15330</v>
      </c>
      <c r="S6" s="3">
        <f t="shared" si="2"/>
        <v>1291</v>
      </c>
      <c r="T6" s="4">
        <f t="shared" ref="T6:T69" si="3">IFERROR(_xlfn.STDEV.S(P6:R6)/P6*100,"")</f>
        <v>20.823581604869577</v>
      </c>
      <c r="U6" s="3"/>
      <c r="V6" s="3">
        <v>35.872070000000001</v>
      </c>
      <c r="W6" s="15">
        <v>245.3105701574805</v>
      </c>
      <c r="X6" s="4">
        <f t="shared" si="1"/>
        <v>215.9321551550521</v>
      </c>
      <c r="Y6" s="3" t="s">
        <v>24</v>
      </c>
      <c r="Z6" s="3">
        <v>8</v>
      </c>
    </row>
    <row r="7" spans="1:26" x14ac:dyDescent="0.2">
      <c r="A7" s="3">
        <v>1</v>
      </c>
      <c r="B7" s="3">
        <v>2</v>
      </c>
      <c r="C7" s="4" t="s">
        <v>17</v>
      </c>
      <c r="D7" s="4">
        <v>31.738569798862351</v>
      </c>
      <c r="E7" s="4">
        <v>66.486612133897538</v>
      </c>
      <c r="F7" s="4">
        <v>5.0000000000000037E-2</v>
      </c>
      <c r="G7" s="4">
        <v>1.5582050461082699</v>
      </c>
      <c r="H7" s="4">
        <v>0.18151311034894249</v>
      </c>
      <c r="I7" s="4">
        <v>58.619823686924839</v>
      </c>
      <c r="J7" s="4">
        <v>39.89196728033852</v>
      </c>
      <c r="K7" s="4">
        <v>4.2500000000000031E-2</v>
      </c>
      <c r="L7" s="4">
        <v>1.3244742891920289</v>
      </c>
      <c r="M7" s="4">
        <v>0.1361348327617069</v>
      </c>
      <c r="N7" s="3">
        <v>0.96343819428792221</v>
      </c>
      <c r="O7" s="3">
        <v>0.53668000000000005</v>
      </c>
      <c r="P7" s="3"/>
      <c r="Q7" s="3"/>
      <c r="R7" s="3"/>
      <c r="S7" s="3" t="str">
        <f t="shared" si="2"/>
        <v/>
      </c>
      <c r="T7" s="4" t="str">
        <f t="shared" si="3"/>
        <v/>
      </c>
      <c r="U7" s="3"/>
      <c r="V7" s="3">
        <v>20.499389999999998</v>
      </c>
      <c r="W7" s="15">
        <v>288.01487857804108</v>
      </c>
      <c r="X7" s="4" t="str">
        <f t="shared" si="1"/>
        <v/>
      </c>
      <c r="Y7" s="3" t="s">
        <v>24</v>
      </c>
      <c r="Z7" s="3">
        <v>8</v>
      </c>
    </row>
    <row r="8" spans="1:26" x14ac:dyDescent="0.2">
      <c r="A8" s="3">
        <v>1</v>
      </c>
      <c r="B8" s="3">
        <v>2</v>
      </c>
      <c r="C8" s="4" t="s">
        <v>19</v>
      </c>
      <c r="D8" s="4">
        <v>31.738569798862351</v>
      </c>
      <c r="E8" s="4">
        <v>66.486612133897538</v>
      </c>
      <c r="F8" s="4">
        <v>5.0000000000000037E-2</v>
      </c>
      <c r="G8" s="4">
        <v>1.5582050461082699</v>
      </c>
      <c r="H8" s="4">
        <v>0.18151311034894249</v>
      </c>
      <c r="I8" s="4">
        <v>58.619823686924839</v>
      </c>
      <c r="J8" s="4">
        <v>39.89196728033852</v>
      </c>
      <c r="K8" s="4">
        <v>4.2500000000000031E-2</v>
      </c>
      <c r="L8" s="4">
        <v>1.3244742891920289</v>
      </c>
      <c r="M8" s="4">
        <v>0.1361348327617069</v>
      </c>
      <c r="N8" s="3">
        <v>0.99507764222603889</v>
      </c>
      <c r="O8" s="3">
        <v>0.45628000000000002</v>
      </c>
      <c r="P8" s="3"/>
      <c r="Q8" s="3"/>
      <c r="R8" s="3"/>
      <c r="S8" s="3" t="str">
        <f t="shared" si="2"/>
        <v/>
      </c>
      <c r="T8" s="4" t="str">
        <f t="shared" si="3"/>
        <v/>
      </c>
      <c r="U8" s="3"/>
      <c r="V8" s="3">
        <v>23.520569999999999</v>
      </c>
      <c r="W8" s="15">
        <v>297.72786220468947</v>
      </c>
      <c r="X8" s="4" t="str">
        <f t="shared" si="1"/>
        <v/>
      </c>
      <c r="Y8" s="3" t="s">
        <v>24</v>
      </c>
      <c r="Z8" s="3">
        <v>8</v>
      </c>
    </row>
    <row r="9" spans="1:26" x14ac:dyDescent="0.2">
      <c r="A9" s="3">
        <v>1</v>
      </c>
      <c r="B9" s="3">
        <v>2</v>
      </c>
      <c r="C9" s="4" t="s">
        <v>20</v>
      </c>
      <c r="D9" s="4">
        <v>31.738569798862351</v>
      </c>
      <c r="E9" s="4">
        <v>66.486612133897538</v>
      </c>
      <c r="F9" s="4">
        <v>5.0000000000000037E-2</v>
      </c>
      <c r="G9" s="4">
        <v>1.5582050461082699</v>
      </c>
      <c r="H9" s="4">
        <v>0.18151311034894249</v>
      </c>
      <c r="I9" s="4">
        <v>58.619823686924839</v>
      </c>
      <c r="J9" s="4">
        <v>39.89196728033852</v>
      </c>
      <c r="K9" s="4">
        <v>4.2500000000000031E-2</v>
      </c>
      <c r="L9" s="4">
        <v>1.3244742891920289</v>
      </c>
      <c r="M9" s="4">
        <v>0.1361348327617069</v>
      </c>
      <c r="N9" s="3">
        <v>0.91782973729349115</v>
      </c>
      <c r="O9" s="3">
        <v>0.53264999999999996</v>
      </c>
      <c r="P9" s="3"/>
      <c r="Q9" s="3"/>
      <c r="R9" s="3"/>
      <c r="S9" s="3" t="str">
        <f t="shared" si="2"/>
        <v/>
      </c>
      <c r="T9" s="4" t="str">
        <f t="shared" si="3"/>
        <v/>
      </c>
      <c r="U9" s="3"/>
      <c r="V9" s="3">
        <v>17.653469999999999</v>
      </c>
      <c r="W9" s="15">
        <v>373.2803264294725</v>
      </c>
      <c r="X9" s="4" t="str">
        <f t="shared" si="1"/>
        <v/>
      </c>
      <c r="Y9" s="3" t="s">
        <v>24</v>
      </c>
      <c r="Z9" s="3">
        <v>8</v>
      </c>
    </row>
    <row r="10" spans="1:26" x14ac:dyDescent="0.2">
      <c r="A10" s="3">
        <v>1</v>
      </c>
      <c r="B10" s="3">
        <v>2</v>
      </c>
      <c r="C10" s="4" t="s">
        <v>21</v>
      </c>
      <c r="D10" s="4">
        <v>31.738569798862351</v>
      </c>
      <c r="E10" s="4">
        <v>66.486612133897538</v>
      </c>
      <c r="F10" s="4">
        <v>5.0000000000000037E-2</v>
      </c>
      <c r="G10" s="4">
        <v>1.5582050461082699</v>
      </c>
      <c r="H10" s="4">
        <v>0.18151311034894249</v>
      </c>
      <c r="I10" s="4">
        <v>58.619823686924839</v>
      </c>
      <c r="J10" s="4">
        <v>39.89196728033852</v>
      </c>
      <c r="K10" s="4">
        <v>4.2500000000000031E-2</v>
      </c>
      <c r="L10" s="4">
        <v>1.3244742891920289</v>
      </c>
      <c r="M10" s="4">
        <v>0.1361348327617069</v>
      </c>
      <c r="N10" s="3">
        <v>0.95573494337608622</v>
      </c>
      <c r="O10" s="3">
        <v>0.48569000000000001</v>
      </c>
      <c r="P10" s="3"/>
      <c r="Q10" s="3"/>
      <c r="R10" s="3"/>
      <c r="S10" s="3" t="str">
        <f t="shared" si="2"/>
        <v/>
      </c>
      <c r="T10" s="4" t="str">
        <f t="shared" si="3"/>
        <v/>
      </c>
      <c r="U10" s="3"/>
      <c r="V10" s="3">
        <v>25.83784</v>
      </c>
      <c r="W10" s="15">
        <v>307.25581607213542</v>
      </c>
      <c r="X10" s="4" t="str">
        <f t="shared" si="1"/>
        <v/>
      </c>
      <c r="Y10" s="3" t="s">
        <v>24</v>
      </c>
      <c r="Z10" s="3">
        <v>8</v>
      </c>
    </row>
    <row r="11" spans="1:26" x14ac:dyDescent="0.2">
      <c r="A11" s="3">
        <v>1</v>
      </c>
      <c r="B11" s="3">
        <v>2</v>
      </c>
      <c r="C11" s="4" t="s">
        <v>22</v>
      </c>
      <c r="D11" s="4">
        <v>31.738569798862351</v>
      </c>
      <c r="E11" s="4">
        <v>66.486612133897538</v>
      </c>
      <c r="F11" s="4">
        <v>5.0000000000000037E-2</v>
      </c>
      <c r="G11" s="4">
        <v>1.5582050461082699</v>
      </c>
      <c r="H11" s="4">
        <v>0.18151311034894249</v>
      </c>
      <c r="I11" s="4">
        <v>58.619823686924839</v>
      </c>
      <c r="J11" s="4">
        <v>39.89196728033852</v>
      </c>
      <c r="K11" s="4">
        <v>4.2500000000000031E-2</v>
      </c>
      <c r="L11" s="4">
        <v>1.3244742891920289</v>
      </c>
      <c r="M11" s="4">
        <v>0.1361348327617069</v>
      </c>
      <c r="N11" s="3">
        <v>0.94540285273708569</v>
      </c>
      <c r="O11" s="3">
        <v>0.52998000000000001</v>
      </c>
      <c r="P11" s="3">
        <v>14570</v>
      </c>
      <c r="Q11" s="3">
        <v>13780</v>
      </c>
      <c r="R11" s="3">
        <v>14170</v>
      </c>
      <c r="S11" s="3">
        <f t="shared" si="2"/>
        <v>1457</v>
      </c>
      <c r="T11" s="4">
        <f t="shared" si="3"/>
        <v>2.7111225009084472</v>
      </c>
      <c r="U11" s="3"/>
      <c r="V11" s="3">
        <v>22.707889999999999</v>
      </c>
      <c r="W11" s="15">
        <v>323.07748815283179</v>
      </c>
      <c r="X11" s="4">
        <f t="shared" si="1"/>
        <v>302.24816053605656</v>
      </c>
      <c r="Y11" s="3" t="s">
        <v>24</v>
      </c>
      <c r="Z11" s="3">
        <v>8</v>
      </c>
    </row>
    <row r="12" spans="1:26" x14ac:dyDescent="0.2">
      <c r="A12" s="3">
        <v>1</v>
      </c>
      <c r="B12" s="3">
        <v>3</v>
      </c>
      <c r="C12" s="4" t="s">
        <v>17</v>
      </c>
      <c r="D12" s="4">
        <v>36.027536393658359</v>
      </c>
      <c r="E12" s="4">
        <v>0.91505262226647499</v>
      </c>
      <c r="F12" s="4">
        <v>0.51275106575201312</v>
      </c>
      <c r="G12" s="4">
        <v>61.928092647272749</v>
      </c>
      <c r="H12" s="4">
        <v>0.61891609777131007</v>
      </c>
      <c r="I12" s="4">
        <v>45.914413023961487</v>
      </c>
      <c r="J12" s="4">
        <v>0.54903157335988495</v>
      </c>
      <c r="K12" s="4">
        <v>0.43583840588921108</v>
      </c>
      <c r="L12" s="4">
        <v>52.638878750181838</v>
      </c>
      <c r="M12" s="4">
        <v>0.46418707332848252</v>
      </c>
      <c r="N12" s="3">
        <v>0.72837843525104162</v>
      </c>
      <c r="O12" s="3">
        <v>0.21002999999999999</v>
      </c>
      <c r="P12" s="3">
        <v>8379</v>
      </c>
      <c r="Q12" s="3">
        <v>6813</v>
      </c>
      <c r="R12" s="3">
        <v>8710</v>
      </c>
      <c r="S12" s="3">
        <f t="shared" si="2"/>
        <v>837.9</v>
      </c>
      <c r="T12" s="4">
        <f t="shared" si="3"/>
        <v>12.093195723099765</v>
      </c>
      <c r="U12" s="3"/>
      <c r="V12" s="3">
        <v>236.25621000000001</v>
      </c>
      <c r="W12" s="15">
        <v>154.464451888567</v>
      </c>
      <c r="X12" s="4">
        <f t="shared" si="1"/>
        <v>50.51549079181374</v>
      </c>
      <c r="Y12" s="3" t="s">
        <v>24</v>
      </c>
      <c r="Z12" s="3">
        <v>8</v>
      </c>
    </row>
    <row r="13" spans="1:26" x14ac:dyDescent="0.2">
      <c r="A13" s="3">
        <v>1</v>
      </c>
      <c r="B13" s="3">
        <v>3</v>
      </c>
      <c r="C13" s="4" t="s">
        <v>19</v>
      </c>
      <c r="D13" s="4">
        <v>36.027536393658359</v>
      </c>
      <c r="E13" s="4">
        <v>0.91505262226647499</v>
      </c>
      <c r="F13" s="4">
        <v>0.51275106575201312</v>
      </c>
      <c r="G13" s="4">
        <v>61.928092647272749</v>
      </c>
      <c r="H13" s="4">
        <v>0.61891609777131007</v>
      </c>
      <c r="I13" s="4">
        <v>45.914413023961487</v>
      </c>
      <c r="J13" s="4">
        <v>0.54903157335988495</v>
      </c>
      <c r="K13" s="4">
        <v>0.43583840588921108</v>
      </c>
      <c r="L13" s="4">
        <v>52.638878750181838</v>
      </c>
      <c r="M13" s="4">
        <v>0.46418707332848252</v>
      </c>
      <c r="N13" s="3">
        <v>0.75626826958705584</v>
      </c>
      <c r="O13" s="3">
        <v>0.12123</v>
      </c>
      <c r="P13" s="3"/>
      <c r="Q13" s="3"/>
      <c r="R13" s="3"/>
      <c r="S13" s="3" t="str">
        <f t="shared" si="2"/>
        <v/>
      </c>
      <c r="T13" s="4" t="str">
        <f t="shared" si="3"/>
        <v/>
      </c>
      <c r="U13" s="3"/>
      <c r="V13" s="3">
        <v>189.27982</v>
      </c>
      <c r="W13" s="15">
        <v>177.90533959209901</v>
      </c>
      <c r="X13" s="4" t="str">
        <f t="shared" si="1"/>
        <v/>
      </c>
      <c r="Y13" s="3" t="s">
        <v>24</v>
      </c>
      <c r="Z13" s="3">
        <v>8</v>
      </c>
    </row>
    <row r="14" spans="1:26" x14ac:dyDescent="0.2">
      <c r="A14" s="3">
        <v>1</v>
      </c>
      <c r="B14" s="3">
        <v>3</v>
      </c>
      <c r="C14" s="4" t="s">
        <v>20</v>
      </c>
      <c r="D14" s="4">
        <v>36.027536393658359</v>
      </c>
      <c r="E14" s="4">
        <v>0.91505262226647499</v>
      </c>
      <c r="F14" s="4">
        <v>0.51275106575201312</v>
      </c>
      <c r="G14" s="4">
        <v>61.928092647272749</v>
      </c>
      <c r="H14" s="4">
        <v>0.61891609777131007</v>
      </c>
      <c r="I14" s="4">
        <v>45.914413023961487</v>
      </c>
      <c r="J14" s="4">
        <v>0.54903157335988495</v>
      </c>
      <c r="K14" s="4">
        <v>0.43583840588921108</v>
      </c>
      <c r="L14" s="4">
        <v>52.638878750181838</v>
      </c>
      <c r="M14" s="4">
        <v>0.46418707332848252</v>
      </c>
      <c r="N14" s="3">
        <v>0.81895417465508802</v>
      </c>
      <c r="O14" s="3">
        <v>0.32228000000000001</v>
      </c>
      <c r="P14" s="3"/>
      <c r="Q14" s="3"/>
      <c r="R14" s="3"/>
      <c r="S14" s="3" t="str">
        <f t="shared" si="2"/>
        <v/>
      </c>
      <c r="T14" s="4" t="str">
        <f t="shared" si="3"/>
        <v/>
      </c>
      <c r="U14" s="3"/>
      <c r="V14" s="3">
        <v>96.375370000000004</v>
      </c>
      <c r="W14" s="15">
        <v>113.00761338000321</v>
      </c>
      <c r="X14" s="4" t="str">
        <f t="shared" si="1"/>
        <v/>
      </c>
      <c r="Y14" s="3" t="s">
        <v>24</v>
      </c>
      <c r="Z14" s="3">
        <v>8</v>
      </c>
    </row>
    <row r="15" spans="1:26" x14ac:dyDescent="0.2">
      <c r="A15" s="3">
        <v>1</v>
      </c>
      <c r="B15" s="3">
        <v>3</v>
      </c>
      <c r="C15" s="4" t="s">
        <v>21</v>
      </c>
      <c r="D15" s="4">
        <v>36.027536393658359</v>
      </c>
      <c r="E15" s="4">
        <v>0.91505262226647499</v>
      </c>
      <c r="F15" s="4">
        <v>0.51275106575201312</v>
      </c>
      <c r="G15" s="4">
        <v>61.928092647272749</v>
      </c>
      <c r="H15" s="4">
        <v>0.61891609777131007</v>
      </c>
      <c r="I15" s="4">
        <v>45.914413023961487</v>
      </c>
      <c r="J15" s="4">
        <v>0.54903157335988495</v>
      </c>
      <c r="K15" s="4">
        <v>0.43583840588921108</v>
      </c>
      <c r="L15" s="4">
        <v>52.638878750181838</v>
      </c>
      <c r="M15" s="4">
        <v>0.46418707332848252</v>
      </c>
      <c r="N15" s="3">
        <v>0.7920762878489972</v>
      </c>
      <c r="O15" s="3">
        <v>0.16678999999999999</v>
      </c>
      <c r="P15" s="3"/>
      <c r="Q15" s="3"/>
      <c r="R15" s="3"/>
      <c r="S15" s="3" t="str">
        <f t="shared" si="2"/>
        <v/>
      </c>
      <c r="T15" s="4" t="str">
        <f t="shared" si="3"/>
        <v/>
      </c>
      <c r="U15" s="3"/>
      <c r="V15" s="3">
        <v>162.74513999999999</v>
      </c>
      <c r="W15" s="15">
        <v>111.1815677124391</v>
      </c>
      <c r="X15" s="4" t="str">
        <f t="shared" si="1"/>
        <v/>
      </c>
      <c r="Y15" s="3" t="s">
        <v>24</v>
      </c>
      <c r="Z15" s="3">
        <v>8</v>
      </c>
    </row>
    <row r="16" spans="1:26" x14ac:dyDescent="0.2">
      <c r="A16" s="3">
        <v>1</v>
      </c>
      <c r="B16" s="3">
        <v>3</v>
      </c>
      <c r="C16" s="4" t="s">
        <v>22</v>
      </c>
      <c r="D16" s="4">
        <v>36.027536393658359</v>
      </c>
      <c r="E16" s="4">
        <v>0.91505262226647499</v>
      </c>
      <c r="F16" s="4">
        <v>0.51275106575201312</v>
      </c>
      <c r="G16" s="4">
        <v>61.928092647272749</v>
      </c>
      <c r="H16" s="4">
        <v>0.61891609777131007</v>
      </c>
      <c r="I16" s="4">
        <v>45.914413023961487</v>
      </c>
      <c r="J16" s="4">
        <v>0.54903157335988495</v>
      </c>
      <c r="K16" s="4">
        <v>0.43583840588921108</v>
      </c>
      <c r="L16" s="4">
        <v>52.638878750181838</v>
      </c>
      <c r="M16" s="4">
        <v>0.46418707332848252</v>
      </c>
      <c r="N16" s="3">
        <v>0.78585714285714292</v>
      </c>
      <c r="O16" s="3">
        <v>7.3590000000000003E-2</v>
      </c>
      <c r="P16" s="3"/>
      <c r="Q16" s="3"/>
      <c r="R16" s="3"/>
      <c r="S16" s="3" t="str">
        <f t="shared" si="2"/>
        <v/>
      </c>
      <c r="T16" s="4" t="str">
        <f t="shared" si="3"/>
        <v/>
      </c>
      <c r="U16" s="3"/>
      <c r="V16" s="3">
        <v>108.19252</v>
      </c>
      <c r="W16" s="15">
        <v>201.88547814642911</v>
      </c>
      <c r="X16" s="4" t="str">
        <f t="shared" si="1"/>
        <v/>
      </c>
      <c r="Y16" s="3" t="s">
        <v>24</v>
      </c>
      <c r="Z16" s="3">
        <v>8</v>
      </c>
    </row>
    <row r="17" spans="1:26" x14ac:dyDescent="0.2">
      <c r="A17" s="3">
        <v>1</v>
      </c>
      <c r="B17" s="3">
        <v>4</v>
      </c>
      <c r="C17" s="4" t="s">
        <v>17</v>
      </c>
      <c r="D17" s="4">
        <v>1.264864025603694</v>
      </c>
      <c r="E17" s="4">
        <v>98.480832831641081</v>
      </c>
      <c r="F17" s="4">
        <v>0.17389594345524981</v>
      </c>
      <c r="G17" s="4">
        <v>0.05</v>
      </c>
      <c r="H17" s="4">
        <v>0.05</v>
      </c>
      <c r="I17" s="4">
        <v>40.703281549778417</v>
      </c>
      <c r="J17" s="4">
        <v>59.088499698984648</v>
      </c>
      <c r="K17" s="4">
        <v>0.1478115519369623</v>
      </c>
      <c r="L17" s="4">
        <v>4.2500000000000003E-2</v>
      </c>
      <c r="M17" s="4">
        <v>3.7500000000000012E-2</v>
      </c>
      <c r="N17" s="3">
        <v>1.011987139162648</v>
      </c>
      <c r="O17" s="3">
        <v>0.47464000000000001</v>
      </c>
      <c r="P17" s="3"/>
      <c r="Q17" s="3"/>
      <c r="R17" s="3"/>
      <c r="S17" s="3" t="str">
        <f t="shared" si="2"/>
        <v/>
      </c>
      <c r="T17" s="4" t="str">
        <f t="shared" si="3"/>
        <v/>
      </c>
      <c r="U17" s="3"/>
      <c r="V17" s="3">
        <v>24.22785</v>
      </c>
      <c r="W17" s="15">
        <v>259.86449853499181</v>
      </c>
      <c r="X17" s="4" t="str">
        <f t="shared" si="1"/>
        <v/>
      </c>
      <c r="Y17" s="3" t="s">
        <v>24</v>
      </c>
      <c r="Z17" s="3">
        <v>8</v>
      </c>
    </row>
    <row r="18" spans="1:26" x14ac:dyDescent="0.2">
      <c r="A18" s="3">
        <v>1</v>
      </c>
      <c r="B18" s="3">
        <v>4</v>
      </c>
      <c r="C18" s="4" t="s">
        <v>19</v>
      </c>
      <c r="D18" s="4">
        <v>1.264864025603694</v>
      </c>
      <c r="E18" s="4">
        <v>98.480832831641081</v>
      </c>
      <c r="F18" s="4">
        <v>0.17389594345524981</v>
      </c>
      <c r="G18" s="4">
        <v>0.05</v>
      </c>
      <c r="H18" s="4">
        <v>0.05</v>
      </c>
      <c r="I18" s="4">
        <v>40.703281549778417</v>
      </c>
      <c r="J18" s="4">
        <v>59.088499698984648</v>
      </c>
      <c r="K18" s="4">
        <v>0.1478115519369623</v>
      </c>
      <c r="L18" s="4">
        <v>4.2500000000000003E-2</v>
      </c>
      <c r="M18" s="4">
        <v>3.7500000000000012E-2</v>
      </c>
      <c r="N18" s="3">
        <v>0.98131914195629599</v>
      </c>
      <c r="O18" s="3">
        <v>0.46816000000000002</v>
      </c>
      <c r="P18" s="3"/>
      <c r="Q18" s="3"/>
      <c r="R18" s="3"/>
      <c r="S18" s="3" t="str">
        <f t="shared" si="2"/>
        <v/>
      </c>
      <c r="T18" s="4" t="str">
        <f t="shared" si="3"/>
        <v/>
      </c>
      <c r="U18" s="3"/>
      <c r="V18" s="3">
        <v>24.114609999999999</v>
      </c>
      <c r="W18" s="15">
        <v>319.59718580539868</v>
      </c>
      <c r="X18" s="4" t="str">
        <f t="shared" si="1"/>
        <v/>
      </c>
      <c r="Y18" s="3" t="s">
        <v>24</v>
      </c>
      <c r="Z18" s="3">
        <v>8</v>
      </c>
    </row>
    <row r="19" spans="1:26" x14ac:dyDescent="0.2">
      <c r="A19" s="3">
        <v>1</v>
      </c>
      <c r="B19" s="3">
        <v>4</v>
      </c>
      <c r="C19" s="4" t="s">
        <v>20</v>
      </c>
      <c r="D19" s="4">
        <v>1.264864025603694</v>
      </c>
      <c r="E19" s="4">
        <v>98.480832831641081</v>
      </c>
      <c r="F19" s="4">
        <v>0.17389594345524981</v>
      </c>
      <c r="G19" s="4">
        <v>0.05</v>
      </c>
      <c r="H19" s="4">
        <v>0.05</v>
      </c>
      <c r="I19" s="4">
        <v>40.703281549778417</v>
      </c>
      <c r="J19" s="4">
        <v>59.088499698984648</v>
      </c>
      <c r="K19" s="4">
        <v>0.1478115519369623</v>
      </c>
      <c r="L19" s="4">
        <v>4.2500000000000003E-2</v>
      </c>
      <c r="M19" s="4">
        <v>3.7500000000000012E-2</v>
      </c>
      <c r="N19" s="3">
        <v>0.98220128513422944</v>
      </c>
      <c r="O19" s="3">
        <v>0.45634000000000002</v>
      </c>
      <c r="P19" s="3"/>
      <c r="Q19" s="3"/>
      <c r="R19" s="3"/>
      <c r="S19" s="3" t="str">
        <f t="shared" si="2"/>
        <v/>
      </c>
      <c r="T19" s="4" t="str">
        <f t="shared" si="3"/>
        <v/>
      </c>
      <c r="U19" s="3"/>
      <c r="V19" s="3">
        <v>24.323250000000002</v>
      </c>
      <c r="W19" s="15">
        <v>316.22556324560122</v>
      </c>
      <c r="X19" s="4" t="str">
        <f t="shared" si="1"/>
        <v/>
      </c>
      <c r="Y19" s="3" t="s">
        <v>24</v>
      </c>
      <c r="Z19" s="3">
        <v>8</v>
      </c>
    </row>
    <row r="20" spans="1:26" x14ac:dyDescent="0.2">
      <c r="A20" s="3">
        <v>1</v>
      </c>
      <c r="B20" s="3">
        <v>4</v>
      </c>
      <c r="C20" s="4" t="s">
        <v>21</v>
      </c>
      <c r="D20" s="4">
        <v>1.264864025603694</v>
      </c>
      <c r="E20" s="4">
        <v>98.480832831641081</v>
      </c>
      <c r="F20" s="4">
        <v>0.17389594345524981</v>
      </c>
      <c r="G20" s="4">
        <v>0.05</v>
      </c>
      <c r="H20" s="4">
        <v>0.05</v>
      </c>
      <c r="I20" s="4">
        <v>40.703281549778417</v>
      </c>
      <c r="J20" s="4">
        <v>59.088499698984648</v>
      </c>
      <c r="K20" s="4">
        <v>0.1478115519369623</v>
      </c>
      <c r="L20" s="4">
        <v>4.2500000000000003E-2</v>
      </c>
      <c r="M20" s="4">
        <v>3.7500000000000012E-2</v>
      </c>
      <c r="N20" s="3">
        <v>0.96976392603791151</v>
      </c>
      <c r="O20" s="3">
        <v>0.53405000000000002</v>
      </c>
      <c r="P20" s="3"/>
      <c r="Q20" s="3"/>
      <c r="R20" s="3"/>
      <c r="S20" s="3" t="str">
        <f t="shared" si="2"/>
        <v/>
      </c>
      <c r="T20" s="4" t="str">
        <f t="shared" si="3"/>
        <v/>
      </c>
      <c r="U20" s="3"/>
      <c r="V20" s="3">
        <v>23.459019999999999</v>
      </c>
      <c r="W20" s="15">
        <v>272.54922691646482</v>
      </c>
      <c r="X20" s="4" t="str">
        <f t="shared" si="1"/>
        <v/>
      </c>
      <c r="Y20" s="3" t="s">
        <v>24</v>
      </c>
      <c r="Z20" s="3">
        <v>8</v>
      </c>
    </row>
    <row r="21" spans="1:26" x14ac:dyDescent="0.2">
      <c r="A21" s="3">
        <v>1</v>
      </c>
      <c r="B21" s="3">
        <v>4</v>
      </c>
      <c r="C21" s="4" t="s">
        <v>22</v>
      </c>
      <c r="D21" s="4">
        <v>1.264864025603694</v>
      </c>
      <c r="E21" s="4">
        <v>98.480832831641081</v>
      </c>
      <c r="F21" s="4">
        <v>0.17389594345524981</v>
      </c>
      <c r="G21" s="4">
        <v>0.05</v>
      </c>
      <c r="H21" s="4">
        <v>0.05</v>
      </c>
      <c r="I21" s="4">
        <v>40.703281549778417</v>
      </c>
      <c r="J21" s="4">
        <v>59.088499698984648</v>
      </c>
      <c r="K21" s="4">
        <v>0.1478115519369623</v>
      </c>
      <c r="L21" s="4">
        <v>4.2500000000000003E-2</v>
      </c>
      <c r="M21" s="4">
        <v>3.7500000000000012E-2</v>
      </c>
      <c r="N21" s="3">
        <v>0.98306241580601716</v>
      </c>
      <c r="O21" s="3">
        <v>0.50295000000000001</v>
      </c>
      <c r="P21" s="3"/>
      <c r="Q21" s="3"/>
      <c r="R21" s="3"/>
      <c r="S21" s="3" t="str">
        <f t="shared" si="2"/>
        <v/>
      </c>
      <c r="T21" s="4" t="str">
        <f t="shared" si="3"/>
        <v/>
      </c>
      <c r="U21" s="3"/>
      <c r="V21" s="3">
        <v>28.457439999999998</v>
      </c>
      <c r="W21" s="15">
        <v>288.04970036119232</v>
      </c>
      <c r="X21" s="4" t="str">
        <f t="shared" si="1"/>
        <v/>
      </c>
      <c r="Y21" s="3" t="s">
        <v>24</v>
      </c>
      <c r="Z21" s="3">
        <v>8</v>
      </c>
    </row>
    <row r="22" spans="1:26" x14ac:dyDescent="0.2">
      <c r="A22" s="3">
        <v>1</v>
      </c>
      <c r="B22" s="3">
        <v>5</v>
      </c>
      <c r="C22" s="4" t="s">
        <v>17</v>
      </c>
      <c r="D22" s="4">
        <v>47.062741464310207</v>
      </c>
      <c r="E22" s="4">
        <v>49.896775784947593</v>
      </c>
      <c r="F22" s="4">
        <v>1.142990589739646</v>
      </c>
      <c r="G22" s="4">
        <v>1.9267919581065609</v>
      </c>
      <c r="H22" s="4">
        <v>0.05</v>
      </c>
      <c r="I22" s="4">
        <v>67.49441916046618</v>
      </c>
      <c r="J22" s="4">
        <v>29.938065470968549</v>
      </c>
      <c r="K22" s="4">
        <v>0.97154200127869905</v>
      </c>
      <c r="L22" s="4">
        <v>1.6377731643905771</v>
      </c>
      <c r="M22" s="4">
        <v>3.7500000000000012E-2</v>
      </c>
      <c r="N22" s="3">
        <v>0.98071387449625802</v>
      </c>
      <c r="O22" s="3">
        <v>0.12684000000000001</v>
      </c>
      <c r="P22" s="3"/>
      <c r="Q22" s="3"/>
      <c r="R22" s="3"/>
      <c r="S22" s="3" t="str">
        <f t="shared" si="2"/>
        <v/>
      </c>
      <c r="T22" s="4" t="str">
        <f t="shared" si="3"/>
        <v/>
      </c>
      <c r="U22" s="3"/>
      <c r="V22" s="3">
        <v>52.329410000000003</v>
      </c>
      <c r="W22" s="15">
        <v>505.17777495881478</v>
      </c>
      <c r="X22" s="4" t="str">
        <f t="shared" si="1"/>
        <v/>
      </c>
      <c r="Y22" s="3" t="s">
        <v>24</v>
      </c>
      <c r="Z22" s="3">
        <v>8</v>
      </c>
    </row>
    <row r="23" spans="1:26" x14ac:dyDescent="0.2">
      <c r="A23" s="3">
        <v>1</v>
      </c>
      <c r="B23" s="3">
        <v>5</v>
      </c>
      <c r="C23" s="4" t="s">
        <v>19</v>
      </c>
      <c r="D23" s="4">
        <v>47.062741464310207</v>
      </c>
      <c r="E23" s="4">
        <v>49.896775784947593</v>
      </c>
      <c r="F23" s="4">
        <v>1.142990589739646</v>
      </c>
      <c r="G23" s="4">
        <v>1.9267919581065609</v>
      </c>
      <c r="H23" s="4">
        <v>0.05</v>
      </c>
      <c r="I23" s="4">
        <v>67.49441916046618</v>
      </c>
      <c r="J23" s="4">
        <v>29.938065470968549</v>
      </c>
      <c r="K23" s="4">
        <v>0.97154200127869905</v>
      </c>
      <c r="L23" s="4">
        <v>1.6377731643905771</v>
      </c>
      <c r="M23" s="4">
        <v>3.7500000000000012E-2</v>
      </c>
      <c r="N23" s="3">
        <v>0.97552828902522148</v>
      </c>
      <c r="O23" s="3">
        <v>0.15558</v>
      </c>
      <c r="P23" s="3"/>
      <c r="Q23" s="3"/>
      <c r="R23" s="3"/>
      <c r="S23" s="3" t="str">
        <f t="shared" si="2"/>
        <v/>
      </c>
      <c r="T23" s="4" t="str">
        <f t="shared" si="3"/>
        <v/>
      </c>
      <c r="U23" s="3"/>
      <c r="V23" s="3">
        <v>66.361660000000001</v>
      </c>
      <c r="W23" s="15">
        <v>430.49639518942462</v>
      </c>
      <c r="X23" s="4" t="str">
        <f t="shared" si="1"/>
        <v/>
      </c>
      <c r="Y23" s="3" t="s">
        <v>24</v>
      </c>
      <c r="Z23" s="3">
        <v>8</v>
      </c>
    </row>
    <row r="24" spans="1:26" x14ac:dyDescent="0.2">
      <c r="A24" s="3">
        <v>1</v>
      </c>
      <c r="B24" s="3">
        <v>5</v>
      </c>
      <c r="C24" s="4" t="s">
        <v>20</v>
      </c>
      <c r="D24" s="4">
        <v>47.062741464310207</v>
      </c>
      <c r="E24" s="4">
        <v>49.896775784947593</v>
      </c>
      <c r="F24" s="4">
        <v>1.142990589739646</v>
      </c>
      <c r="G24" s="4">
        <v>1.9267919581065609</v>
      </c>
      <c r="H24" s="4">
        <v>0.05</v>
      </c>
      <c r="I24" s="4">
        <v>67.49441916046618</v>
      </c>
      <c r="J24" s="4">
        <v>29.938065470968549</v>
      </c>
      <c r="K24" s="4">
        <v>0.97154200127869905</v>
      </c>
      <c r="L24" s="4">
        <v>1.6377731643905771</v>
      </c>
      <c r="M24" s="4">
        <v>3.7500000000000012E-2</v>
      </c>
      <c r="N24" s="3">
        <v>0.9411441321993339</v>
      </c>
      <c r="O24" s="3">
        <v>0.12119000000000001</v>
      </c>
      <c r="P24" s="3"/>
      <c r="Q24" s="3"/>
      <c r="R24" s="3"/>
      <c r="S24" s="3" t="str">
        <f t="shared" si="2"/>
        <v/>
      </c>
      <c r="T24" s="4" t="str">
        <f t="shared" si="3"/>
        <v/>
      </c>
      <c r="U24" s="3"/>
      <c r="V24" s="3">
        <v>51.398560000000003</v>
      </c>
      <c r="W24" s="15">
        <v>563.49410778029153</v>
      </c>
      <c r="X24" s="4" t="str">
        <f t="shared" si="1"/>
        <v/>
      </c>
      <c r="Y24" s="3" t="s">
        <v>24</v>
      </c>
      <c r="Z24" s="3">
        <v>8</v>
      </c>
    </row>
    <row r="25" spans="1:26" x14ac:dyDescent="0.2">
      <c r="A25" s="3">
        <v>1</v>
      </c>
      <c r="B25" s="3">
        <v>5</v>
      </c>
      <c r="C25" s="4" t="s">
        <v>21</v>
      </c>
      <c r="D25" s="4">
        <v>47.062741464310207</v>
      </c>
      <c r="E25" s="4">
        <v>49.896775784947593</v>
      </c>
      <c r="F25" s="4">
        <v>1.142990589739646</v>
      </c>
      <c r="G25" s="4">
        <v>1.9267919581065609</v>
      </c>
      <c r="H25" s="4">
        <v>0.05</v>
      </c>
      <c r="I25" s="4">
        <v>67.49441916046618</v>
      </c>
      <c r="J25" s="4">
        <v>29.938065470968549</v>
      </c>
      <c r="K25" s="4">
        <v>0.97154200127869905</v>
      </c>
      <c r="L25" s="4">
        <v>1.6377731643905771</v>
      </c>
      <c r="M25" s="4">
        <v>3.7500000000000012E-2</v>
      </c>
      <c r="N25" s="3">
        <v>0.95488810019652126</v>
      </c>
      <c r="O25" s="3">
        <v>0.12488</v>
      </c>
      <c r="P25" s="3"/>
      <c r="Q25" s="3"/>
      <c r="R25" s="3"/>
      <c r="S25" s="3" t="str">
        <f t="shared" si="2"/>
        <v/>
      </c>
      <c r="T25" s="4" t="str">
        <f t="shared" si="3"/>
        <v/>
      </c>
      <c r="U25" s="3"/>
      <c r="V25" s="3">
        <v>52.40634</v>
      </c>
      <c r="W25" s="15">
        <v>423.54248979599458</v>
      </c>
      <c r="X25" s="4" t="str">
        <f t="shared" si="1"/>
        <v/>
      </c>
      <c r="Y25" s="3" t="s">
        <v>24</v>
      </c>
      <c r="Z25" s="3">
        <v>8</v>
      </c>
    </row>
    <row r="26" spans="1:26" x14ac:dyDescent="0.2">
      <c r="A26" s="3">
        <v>1</v>
      </c>
      <c r="B26" s="3">
        <v>5</v>
      </c>
      <c r="C26" s="4" t="s">
        <v>22</v>
      </c>
      <c r="D26" s="4">
        <v>47.062741464310207</v>
      </c>
      <c r="E26" s="4">
        <v>49.896775784947593</v>
      </c>
      <c r="F26" s="4">
        <v>1.142990589739646</v>
      </c>
      <c r="G26" s="4">
        <v>1.9267919581065609</v>
      </c>
      <c r="H26" s="4">
        <v>0.05</v>
      </c>
      <c r="I26" s="4">
        <v>67.49441916046618</v>
      </c>
      <c r="J26" s="4">
        <v>29.938065470968549</v>
      </c>
      <c r="K26" s="4">
        <v>0.97154200127869905</v>
      </c>
      <c r="L26" s="4">
        <v>1.6377731643905771</v>
      </c>
      <c r="M26" s="4">
        <v>3.7500000000000012E-2</v>
      </c>
      <c r="N26" s="3">
        <v>0.99033987995880246</v>
      </c>
      <c r="O26" s="3">
        <v>0.15458</v>
      </c>
      <c r="P26" s="3"/>
      <c r="Q26" s="3"/>
      <c r="R26" s="3"/>
      <c r="S26" s="3" t="str">
        <f t="shared" si="2"/>
        <v/>
      </c>
      <c r="T26" s="4" t="str">
        <f t="shared" si="3"/>
        <v/>
      </c>
      <c r="U26" s="3"/>
      <c r="V26" s="3">
        <v>54.778060000000004</v>
      </c>
      <c r="W26" s="15">
        <v>433.9183089017489</v>
      </c>
      <c r="X26" s="4" t="str">
        <f t="shared" si="1"/>
        <v/>
      </c>
      <c r="Y26" s="3" t="s">
        <v>24</v>
      </c>
      <c r="Z26" s="3">
        <v>8</v>
      </c>
    </row>
    <row r="27" spans="1:26" x14ac:dyDescent="0.2">
      <c r="A27" s="3">
        <v>1</v>
      </c>
      <c r="B27" s="3">
        <v>6</v>
      </c>
      <c r="C27" s="4" t="s">
        <v>17</v>
      </c>
      <c r="D27" s="4">
        <v>12.66038291356044</v>
      </c>
      <c r="E27" s="4">
        <v>82.513879548516798</v>
      </c>
      <c r="F27" s="4">
        <v>2.4267403025594412</v>
      </c>
      <c r="G27" s="4">
        <v>1.2416979436241691</v>
      </c>
      <c r="H27" s="4">
        <v>1.186064924861967</v>
      </c>
      <c r="I27" s="4">
        <v>46.512716701110193</v>
      </c>
      <c r="J27" s="4">
        <v>49.508327729110079</v>
      </c>
      <c r="K27" s="4">
        <v>2.0627292571755249</v>
      </c>
      <c r="L27" s="4">
        <v>1.0554432520805439</v>
      </c>
      <c r="M27" s="4">
        <v>0.88954869364647526</v>
      </c>
      <c r="N27" s="3">
        <v>1.2100264673828429</v>
      </c>
      <c r="O27" s="3">
        <v>0.33876000000000001</v>
      </c>
      <c r="P27" s="3"/>
      <c r="Q27" s="3"/>
      <c r="R27" s="3"/>
      <c r="S27" s="3" t="str">
        <f t="shared" si="2"/>
        <v/>
      </c>
      <c r="T27" s="4" t="str">
        <f t="shared" si="3"/>
        <v/>
      </c>
      <c r="U27" s="3"/>
      <c r="V27" s="3">
        <v>48.229390000000002</v>
      </c>
      <c r="W27" s="15">
        <v>233.2079605423956</v>
      </c>
      <c r="X27" s="4" t="str">
        <f t="shared" si="1"/>
        <v/>
      </c>
      <c r="Y27" s="3" t="s">
        <v>24</v>
      </c>
      <c r="Z27" s="3">
        <v>8</v>
      </c>
    </row>
    <row r="28" spans="1:26" x14ac:dyDescent="0.2">
      <c r="A28" s="3">
        <v>1</v>
      </c>
      <c r="B28" s="3">
        <v>6</v>
      </c>
      <c r="C28" s="4" t="s">
        <v>19</v>
      </c>
      <c r="D28" s="4">
        <v>12.66038291356044</v>
      </c>
      <c r="E28" s="4">
        <v>82.513879548516798</v>
      </c>
      <c r="F28" s="4">
        <v>2.4267403025594412</v>
      </c>
      <c r="G28" s="4">
        <v>1.2416979436241691</v>
      </c>
      <c r="H28" s="4">
        <v>1.186064924861967</v>
      </c>
      <c r="I28" s="4">
        <v>46.512716701110193</v>
      </c>
      <c r="J28" s="4">
        <v>49.508327729110079</v>
      </c>
      <c r="K28" s="4">
        <v>2.0627292571755249</v>
      </c>
      <c r="L28" s="4">
        <v>1.0554432520805439</v>
      </c>
      <c r="M28" s="4">
        <v>0.88954869364647526</v>
      </c>
      <c r="N28" s="3">
        <v>1.1101549053356281</v>
      </c>
      <c r="O28" s="3">
        <v>0.48831999999999998</v>
      </c>
      <c r="P28" s="3">
        <v>12650</v>
      </c>
      <c r="Q28" s="3">
        <v>11110</v>
      </c>
      <c r="R28" s="3">
        <v>12510</v>
      </c>
      <c r="S28" s="3">
        <f t="shared" si="2"/>
        <v>1265</v>
      </c>
      <c r="T28" s="4">
        <f t="shared" si="3"/>
        <v>6.731911100725303</v>
      </c>
      <c r="U28" s="3"/>
      <c r="V28" s="3">
        <v>45.066180000000003</v>
      </c>
      <c r="W28" s="15">
        <v>192.43542482760711</v>
      </c>
      <c r="X28" s="4">
        <f t="shared" si="1"/>
        <v>175.41176864604338</v>
      </c>
      <c r="Y28" s="3" t="s">
        <v>24</v>
      </c>
      <c r="Z28" s="3">
        <v>8</v>
      </c>
    </row>
    <row r="29" spans="1:26" x14ac:dyDescent="0.2">
      <c r="A29" s="3">
        <v>1</v>
      </c>
      <c r="B29" s="3">
        <v>6</v>
      </c>
      <c r="C29" s="4" t="s">
        <v>20</v>
      </c>
      <c r="D29" s="4">
        <v>12.66038291356044</v>
      </c>
      <c r="E29" s="4">
        <v>82.513879548516798</v>
      </c>
      <c r="F29" s="4">
        <v>2.4267403025594412</v>
      </c>
      <c r="G29" s="4">
        <v>1.2416979436241691</v>
      </c>
      <c r="H29" s="4">
        <v>1.186064924861967</v>
      </c>
      <c r="I29" s="4">
        <v>46.512716701110193</v>
      </c>
      <c r="J29" s="4">
        <v>49.508327729110079</v>
      </c>
      <c r="K29" s="4">
        <v>2.0627292571755249</v>
      </c>
      <c r="L29" s="4">
        <v>1.0554432520805439</v>
      </c>
      <c r="M29" s="4">
        <v>0.88954869364647526</v>
      </c>
      <c r="N29" s="3">
        <v>1.1502816013221131</v>
      </c>
      <c r="O29" s="3">
        <v>0.52622999999999998</v>
      </c>
      <c r="P29" s="3"/>
      <c r="Q29" s="3"/>
      <c r="R29" s="3"/>
      <c r="S29" s="3" t="str">
        <f t="shared" si="2"/>
        <v/>
      </c>
      <c r="T29" s="4" t="str">
        <f t="shared" si="3"/>
        <v/>
      </c>
      <c r="U29" s="3"/>
      <c r="V29" s="3">
        <v>41.042789999999997</v>
      </c>
      <c r="W29" s="15">
        <v>162.51544361914841</v>
      </c>
      <c r="X29" s="4" t="str">
        <f t="shared" si="1"/>
        <v/>
      </c>
      <c r="Y29" s="3" t="s">
        <v>24</v>
      </c>
      <c r="Z29" s="3">
        <v>8</v>
      </c>
    </row>
    <row r="30" spans="1:26" x14ac:dyDescent="0.2">
      <c r="A30" s="3">
        <v>1</v>
      </c>
      <c r="B30" s="3">
        <v>6</v>
      </c>
      <c r="C30" s="4" t="s">
        <v>21</v>
      </c>
      <c r="D30" s="4">
        <v>12.66038291356044</v>
      </c>
      <c r="E30" s="4">
        <v>82.513879548516798</v>
      </c>
      <c r="F30" s="4">
        <v>2.4267403025594412</v>
      </c>
      <c r="G30" s="4">
        <v>1.2416979436241691</v>
      </c>
      <c r="H30" s="4">
        <v>1.186064924861967</v>
      </c>
      <c r="I30" s="4">
        <v>46.512716701110193</v>
      </c>
      <c r="J30" s="4">
        <v>49.508327729110079</v>
      </c>
      <c r="K30" s="4">
        <v>2.0627292571755249</v>
      </c>
      <c r="L30" s="4">
        <v>1.0554432520805439</v>
      </c>
      <c r="M30" s="4">
        <v>0.88954869364647526</v>
      </c>
      <c r="N30" s="3">
        <v>1.1398331645691691</v>
      </c>
      <c r="O30" s="3">
        <v>0.46748000000000001</v>
      </c>
      <c r="P30" s="3"/>
      <c r="Q30" s="3"/>
      <c r="R30" s="3"/>
      <c r="S30" s="3" t="str">
        <f t="shared" si="2"/>
        <v/>
      </c>
      <c r="T30" s="4" t="str">
        <f t="shared" si="3"/>
        <v/>
      </c>
      <c r="U30" s="3"/>
      <c r="V30" s="3">
        <v>37.352319999999999</v>
      </c>
      <c r="W30" s="15">
        <v>166.60703443007819</v>
      </c>
      <c r="X30" s="4" t="str">
        <f t="shared" si="1"/>
        <v/>
      </c>
      <c r="Y30" s="3" t="s">
        <v>24</v>
      </c>
      <c r="Z30" s="3">
        <v>8</v>
      </c>
    </row>
    <row r="31" spans="1:26" x14ac:dyDescent="0.2">
      <c r="A31" s="3">
        <v>1</v>
      </c>
      <c r="B31" s="3">
        <v>6</v>
      </c>
      <c r="C31" s="4" t="s">
        <v>22</v>
      </c>
      <c r="D31" s="4">
        <v>12.66038291356044</v>
      </c>
      <c r="E31" s="4">
        <v>82.513879548516798</v>
      </c>
      <c r="F31" s="4">
        <v>2.4267403025594412</v>
      </c>
      <c r="G31" s="4">
        <v>1.2416979436241691</v>
      </c>
      <c r="H31" s="4">
        <v>1.186064924861967</v>
      </c>
      <c r="I31" s="4">
        <v>46.512716701110193</v>
      </c>
      <c r="J31" s="4">
        <v>49.508327729110079</v>
      </c>
      <c r="K31" s="4">
        <v>2.0627292571755249</v>
      </c>
      <c r="L31" s="4">
        <v>1.0554432520805439</v>
      </c>
      <c r="M31" s="4">
        <v>0.88954869364647526</v>
      </c>
      <c r="N31" s="3">
        <v>1.1916415296292691</v>
      </c>
      <c r="O31" s="3">
        <v>0.44696000000000002</v>
      </c>
      <c r="P31" s="3"/>
      <c r="Q31" s="3"/>
      <c r="R31" s="3"/>
      <c r="S31" s="3" t="str">
        <f t="shared" si="2"/>
        <v/>
      </c>
      <c r="T31" s="4" t="str">
        <f t="shared" si="3"/>
        <v/>
      </c>
      <c r="U31" s="3"/>
      <c r="V31" s="3">
        <v>44.429519999999997</v>
      </c>
      <c r="W31" s="15">
        <v>162.82710038886901</v>
      </c>
      <c r="X31" s="4" t="str">
        <f t="shared" si="1"/>
        <v/>
      </c>
      <c r="Y31" s="3" t="s">
        <v>24</v>
      </c>
      <c r="Z31" s="3">
        <v>8</v>
      </c>
    </row>
    <row r="32" spans="1:26" x14ac:dyDescent="0.2">
      <c r="A32" s="5">
        <v>2</v>
      </c>
      <c r="B32" s="5">
        <v>1</v>
      </c>
      <c r="C32" s="6" t="s">
        <v>17</v>
      </c>
      <c r="D32" s="6">
        <v>14.6271413609905</v>
      </c>
      <c r="E32" s="6">
        <v>83.546880608646845</v>
      </c>
      <c r="F32" s="6">
        <v>1.549461154856641</v>
      </c>
      <c r="G32" s="6">
        <v>0.26406112762617312</v>
      </c>
      <c r="H32" s="6">
        <v>0.05</v>
      </c>
      <c r="I32" s="6">
        <v>48.330421946821659</v>
      </c>
      <c r="J32" s="6">
        <v>50.128128365188097</v>
      </c>
      <c r="K32" s="6">
        <v>1.3170419816281449</v>
      </c>
      <c r="L32" s="6">
        <v>0.22445195848224711</v>
      </c>
      <c r="M32" s="6">
        <v>3.7500000000000012E-2</v>
      </c>
      <c r="N32" s="5">
        <v>1.0127731025246369</v>
      </c>
      <c r="O32" s="5">
        <v>0.53195000000000003</v>
      </c>
      <c r="P32" s="5"/>
      <c r="Q32" s="5"/>
      <c r="R32" s="5"/>
      <c r="S32" s="5" t="str">
        <f t="shared" si="2"/>
        <v/>
      </c>
      <c r="T32" s="6" t="str">
        <f t="shared" si="3"/>
        <v/>
      </c>
      <c r="U32" s="5"/>
      <c r="V32" s="5">
        <v>26.008769999999998</v>
      </c>
      <c r="W32" s="16">
        <v>221.30956196820051</v>
      </c>
      <c r="X32" s="6" t="str">
        <f t="shared" si="1"/>
        <v/>
      </c>
      <c r="Y32" s="5" t="s">
        <v>24</v>
      </c>
      <c r="Z32" s="5">
        <v>8</v>
      </c>
    </row>
    <row r="33" spans="1:26" x14ac:dyDescent="0.2">
      <c r="A33" s="5">
        <v>2</v>
      </c>
      <c r="B33" s="5">
        <v>1</v>
      </c>
      <c r="C33" s="6" t="s">
        <v>19</v>
      </c>
      <c r="D33" s="6">
        <v>14.6271413609905</v>
      </c>
      <c r="E33" s="6">
        <v>83.546880608646845</v>
      </c>
      <c r="F33" s="6">
        <v>1.549461154856641</v>
      </c>
      <c r="G33" s="6">
        <v>0.26406112762617312</v>
      </c>
      <c r="H33" s="6">
        <v>0.05</v>
      </c>
      <c r="I33" s="6">
        <v>48.330421946821659</v>
      </c>
      <c r="J33" s="6">
        <v>50.128128365188097</v>
      </c>
      <c r="K33" s="6">
        <v>1.3170419816281449</v>
      </c>
      <c r="L33" s="6">
        <v>0.22445195848224711</v>
      </c>
      <c r="M33" s="6">
        <v>3.7500000000000012E-2</v>
      </c>
      <c r="N33" s="5">
        <v>1.0189141243784821</v>
      </c>
      <c r="O33" s="5">
        <v>0.52754999999999996</v>
      </c>
      <c r="P33" s="5"/>
      <c r="Q33" s="5"/>
      <c r="R33" s="5"/>
      <c r="S33" s="5" t="str">
        <f t="shared" si="2"/>
        <v/>
      </c>
      <c r="T33" s="6" t="str">
        <f t="shared" si="3"/>
        <v/>
      </c>
      <c r="U33" s="5"/>
      <c r="V33" s="5">
        <v>25.16347</v>
      </c>
      <c r="W33" s="16">
        <v>222.66367821218219</v>
      </c>
      <c r="X33" s="6" t="str">
        <f t="shared" si="1"/>
        <v/>
      </c>
      <c r="Y33" s="5" t="s">
        <v>24</v>
      </c>
      <c r="Z33" s="5">
        <v>8</v>
      </c>
    </row>
    <row r="34" spans="1:26" x14ac:dyDescent="0.2">
      <c r="A34" s="5">
        <v>2</v>
      </c>
      <c r="B34" s="5">
        <v>1</v>
      </c>
      <c r="C34" s="6" t="s">
        <v>20</v>
      </c>
      <c r="D34" s="6">
        <v>14.6271413609905</v>
      </c>
      <c r="E34" s="6">
        <v>83.546880608646845</v>
      </c>
      <c r="F34" s="6">
        <v>1.549461154856641</v>
      </c>
      <c r="G34" s="6">
        <v>0.26406112762617312</v>
      </c>
      <c r="H34" s="6">
        <v>0.05</v>
      </c>
      <c r="I34" s="6">
        <v>48.330421946821659</v>
      </c>
      <c r="J34" s="6">
        <v>50.128128365188097</v>
      </c>
      <c r="K34" s="6">
        <v>1.3170419816281449</v>
      </c>
      <c r="L34" s="6">
        <v>0.22445195848224711</v>
      </c>
      <c r="M34" s="6">
        <v>3.7500000000000012E-2</v>
      </c>
      <c r="N34" s="5">
        <v>0.98839734309801586</v>
      </c>
      <c r="O34" s="5">
        <v>0.61099999999999999</v>
      </c>
      <c r="P34" s="5">
        <v>11930</v>
      </c>
      <c r="Q34" s="5">
        <v>13330</v>
      </c>
      <c r="R34" s="5">
        <v>12110</v>
      </c>
      <c r="S34" s="5">
        <f t="shared" si="2"/>
        <v>1193</v>
      </c>
      <c r="T34" s="6">
        <f t="shared" si="3"/>
        <v>6.3844496494382037</v>
      </c>
      <c r="U34" s="5"/>
      <c r="V34" s="5">
        <v>24.92914</v>
      </c>
      <c r="W34" s="16">
        <v>230.4403942961462</v>
      </c>
      <c r="X34" s="6">
        <f t="shared" si="1"/>
        <v>336.24223190583564</v>
      </c>
      <c r="Y34" s="5" t="s">
        <v>24</v>
      </c>
      <c r="Z34" s="5">
        <v>8</v>
      </c>
    </row>
    <row r="35" spans="1:26" x14ac:dyDescent="0.2">
      <c r="A35" s="5">
        <v>2</v>
      </c>
      <c r="B35" s="5">
        <v>1</v>
      </c>
      <c r="C35" s="6" t="s">
        <v>21</v>
      </c>
      <c r="D35" s="6">
        <v>14.6271413609905</v>
      </c>
      <c r="E35" s="6">
        <v>83.546880608646845</v>
      </c>
      <c r="F35" s="6">
        <v>1.549461154856641</v>
      </c>
      <c r="G35" s="6">
        <v>0.26406112762617312</v>
      </c>
      <c r="H35" s="6">
        <v>0.05</v>
      </c>
      <c r="I35" s="6">
        <v>48.330421946821659</v>
      </c>
      <c r="J35" s="6">
        <v>50.128128365188097</v>
      </c>
      <c r="K35" s="6">
        <v>1.3170419816281449</v>
      </c>
      <c r="L35" s="6">
        <v>0.22445195848224711</v>
      </c>
      <c r="M35" s="6">
        <v>3.7500000000000012E-2</v>
      </c>
      <c r="N35" s="5">
        <v>0.98748160502305493</v>
      </c>
      <c r="O35" s="5">
        <v>0.57674999999999998</v>
      </c>
      <c r="P35" s="5"/>
      <c r="Q35" s="5"/>
      <c r="R35" s="5"/>
      <c r="S35" s="5" t="str">
        <f t="shared" si="2"/>
        <v/>
      </c>
      <c r="T35" s="6" t="str">
        <f t="shared" si="3"/>
        <v/>
      </c>
      <c r="U35" s="5"/>
      <c r="V35" s="5">
        <v>29.880929999999999</v>
      </c>
      <c r="W35" s="16">
        <v>241.85161059759719</v>
      </c>
      <c r="X35" s="6" t="str">
        <f t="shared" si="1"/>
        <v/>
      </c>
      <c r="Y35" s="5" t="s">
        <v>24</v>
      </c>
      <c r="Z35" s="5">
        <v>8</v>
      </c>
    </row>
    <row r="36" spans="1:26" x14ac:dyDescent="0.2">
      <c r="A36" s="5">
        <v>2</v>
      </c>
      <c r="B36" s="5">
        <v>1</v>
      </c>
      <c r="C36" s="6" t="s">
        <v>22</v>
      </c>
      <c r="D36" s="6">
        <v>14.6271413609905</v>
      </c>
      <c r="E36" s="6">
        <v>83.546880608646845</v>
      </c>
      <c r="F36" s="6">
        <v>1.549461154856641</v>
      </c>
      <c r="G36" s="6">
        <v>0.26406112762617312</v>
      </c>
      <c r="H36" s="6">
        <v>0.05</v>
      </c>
      <c r="I36" s="6">
        <v>48.330421946821659</v>
      </c>
      <c r="J36" s="6">
        <v>50.128128365188097</v>
      </c>
      <c r="K36" s="6">
        <v>1.3170419816281449</v>
      </c>
      <c r="L36" s="6">
        <v>0.22445195848224711</v>
      </c>
      <c r="M36" s="6">
        <v>3.7500000000000012E-2</v>
      </c>
      <c r="N36" s="5">
        <v>1.003653969123961</v>
      </c>
      <c r="O36" s="5">
        <v>0.60241</v>
      </c>
      <c r="P36" s="5"/>
      <c r="Q36" s="5"/>
      <c r="R36" s="5"/>
      <c r="S36" s="5" t="str">
        <f t="shared" si="2"/>
        <v/>
      </c>
      <c r="T36" s="6" t="str">
        <f t="shared" si="3"/>
        <v/>
      </c>
      <c r="U36" s="5"/>
      <c r="V36" s="5">
        <v>29.815090000000001</v>
      </c>
      <c r="W36" s="16">
        <v>224.0243004202851</v>
      </c>
      <c r="X36" s="6" t="str">
        <f t="shared" si="1"/>
        <v/>
      </c>
      <c r="Y36" s="5" t="s">
        <v>24</v>
      </c>
      <c r="Z36" s="5">
        <v>8</v>
      </c>
    </row>
    <row r="37" spans="1:26" x14ac:dyDescent="0.2">
      <c r="A37" s="5">
        <v>2</v>
      </c>
      <c r="B37" s="5">
        <v>2</v>
      </c>
      <c r="C37" s="6" t="s">
        <v>17</v>
      </c>
      <c r="D37" s="6">
        <v>46.554260835553841</v>
      </c>
      <c r="E37" s="6">
        <v>48.051585156858387</v>
      </c>
      <c r="F37" s="6">
        <v>3.4773415896090811</v>
      </c>
      <c r="G37" s="6">
        <v>1.8607413838741409</v>
      </c>
      <c r="H37" s="6">
        <v>5.0000000000000037E-2</v>
      </c>
      <c r="I37" s="6">
        <v>66.588107344319681</v>
      </c>
      <c r="J37" s="6">
        <v>28.830951094115029</v>
      </c>
      <c r="K37" s="6">
        <v>2.9557403511677189</v>
      </c>
      <c r="L37" s="6">
        <v>1.5816301762930201</v>
      </c>
      <c r="M37" s="6">
        <v>3.7500000000000033E-2</v>
      </c>
      <c r="N37" s="5">
        <v>0.94587085327888054</v>
      </c>
      <c r="O37" s="5">
        <v>0.23371</v>
      </c>
      <c r="P37" s="5"/>
      <c r="Q37" s="5"/>
      <c r="R37" s="5"/>
      <c r="S37" s="5" t="str">
        <f t="shared" si="2"/>
        <v/>
      </c>
      <c r="T37" s="6" t="str">
        <f t="shared" si="3"/>
        <v/>
      </c>
      <c r="U37" s="5"/>
      <c r="V37" s="5">
        <v>44.90448</v>
      </c>
      <c r="W37" s="16">
        <v>324.03273789691451</v>
      </c>
      <c r="X37" s="6" t="str">
        <f t="shared" si="1"/>
        <v/>
      </c>
      <c r="Y37" s="5" t="s">
        <v>24</v>
      </c>
      <c r="Z37" s="5">
        <v>8</v>
      </c>
    </row>
    <row r="38" spans="1:26" x14ac:dyDescent="0.2">
      <c r="A38" s="5">
        <v>2</v>
      </c>
      <c r="B38" s="5">
        <v>2</v>
      </c>
      <c r="C38" s="6" t="s">
        <v>19</v>
      </c>
      <c r="D38" s="6">
        <v>46.554260835553841</v>
      </c>
      <c r="E38" s="6">
        <v>48.051585156858387</v>
      </c>
      <c r="F38" s="6">
        <v>3.4773415896090811</v>
      </c>
      <c r="G38" s="6">
        <v>1.8607413838741409</v>
      </c>
      <c r="H38" s="6">
        <v>5.0000000000000037E-2</v>
      </c>
      <c r="I38" s="6">
        <v>66.588107344319681</v>
      </c>
      <c r="J38" s="6">
        <v>28.830951094115029</v>
      </c>
      <c r="K38" s="6">
        <v>2.9557403511677189</v>
      </c>
      <c r="L38" s="6">
        <v>1.5816301762930201</v>
      </c>
      <c r="M38" s="6">
        <v>3.7500000000000033E-2</v>
      </c>
      <c r="N38" s="5">
        <v>0.93609637267661094</v>
      </c>
      <c r="O38" s="5">
        <v>0.20524000000000001</v>
      </c>
      <c r="P38" s="5"/>
      <c r="Q38" s="5"/>
      <c r="R38" s="5"/>
      <c r="S38" s="5" t="str">
        <f>IF(ISNUMBER(P38),P38/10,"")</f>
        <v/>
      </c>
      <c r="T38" s="6" t="str">
        <f t="shared" si="3"/>
        <v/>
      </c>
      <c r="U38" s="5"/>
      <c r="V38" s="5">
        <v>51.643500000000003</v>
      </c>
      <c r="W38" s="16">
        <v>359.30325404728558</v>
      </c>
      <c r="X38" s="6" t="str">
        <f t="shared" si="1"/>
        <v/>
      </c>
      <c r="Y38" s="5" t="s">
        <v>24</v>
      </c>
      <c r="Z38" s="5">
        <v>8</v>
      </c>
    </row>
    <row r="39" spans="1:26" x14ac:dyDescent="0.2">
      <c r="A39" s="5">
        <v>2</v>
      </c>
      <c r="B39" s="5">
        <v>2</v>
      </c>
      <c r="C39" s="6" t="s">
        <v>20</v>
      </c>
      <c r="D39" s="6">
        <v>46.554260835553841</v>
      </c>
      <c r="E39" s="6">
        <v>48.051585156858387</v>
      </c>
      <c r="F39" s="6">
        <v>3.4773415896090811</v>
      </c>
      <c r="G39" s="6">
        <v>1.8607413838741409</v>
      </c>
      <c r="H39" s="6">
        <v>5.0000000000000037E-2</v>
      </c>
      <c r="I39" s="6">
        <v>66.588107344319681</v>
      </c>
      <c r="J39" s="6">
        <v>28.830951094115029</v>
      </c>
      <c r="K39" s="6">
        <v>2.9557403511677189</v>
      </c>
      <c r="L39" s="6">
        <v>1.5816301762930201</v>
      </c>
      <c r="M39" s="6">
        <v>3.7500000000000033E-2</v>
      </c>
      <c r="N39" s="5">
        <v>0.87912520581287124</v>
      </c>
      <c r="O39" s="5">
        <v>0.15703</v>
      </c>
      <c r="P39" s="5"/>
      <c r="Q39" s="5"/>
      <c r="R39" s="5"/>
      <c r="S39" s="5" t="str">
        <f>IF(ISNUMBER(P39),P39/10,"")</f>
        <v/>
      </c>
      <c r="T39" s="6" t="str">
        <f t="shared" si="3"/>
        <v/>
      </c>
      <c r="U39" s="5"/>
      <c r="V39" s="5">
        <v>57.138420000000004</v>
      </c>
      <c r="W39" s="16">
        <v>391.19766937299988</v>
      </c>
      <c r="X39" s="6" t="str">
        <f>IFERROR(1/(V39*S39)*10000000,"")</f>
        <v/>
      </c>
      <c r="Y39" s="5" t="s">
        <v>24</v>
      </c>
      <c r="Z39" s="5">
        <v>8</v>
      </c>
    </row>
    <row r="40" spans="1:26" x14ac:dyDescent="0.2">
      <c r="A40" s="5">
        <v>2</v>
      </c>
      <c r="B40" s="5">
        <v>2</v>
      </c>
      <c r="C40" s="6" t="s">
        <v>21</v>
      </c>
      <c r="D40" s="6">
        <v>46.554260835553841</v>
      </c>
      <c r="E40" s="6">
        <v>48.051585156858387</v>
      </c>
      <c r="F40" s="6">
        <v>3.4773415896090811</v>
      </c>
      <c r="G40" s="6">
        <v>1.8607413838741409</v>
      </c>
      <c r="H40" s="6">
        <v>5.0000000000000037E-2</v>
      </c>
      <c r="I40" s="6">
        <v>66.588107344319681</v>
      </c>
      <c r="J40" s="6">
        <v>28.830951094115029</v>
      </c>
      <c r="K40" s="6">
        <v>2.9557403511677189</v>
      </c>
      <c r="L40" s="6">
        <v>1.5816301762930201</v>
      </c>
      <c r="M40" s="6">
        <v>3.7500000000000033E-2</v>
      </c>
      <c r="N40" s="5">
        <v>0.93566176470588236</v>
      </c>
      <c r="O40" s="5">
        <v>0.18825</v>
      </c>
      <c r="P40" s="5"/>
      <c r="Q40" s="5"/>
      <c r="R40" s="5"/>
      <c r="S40" s="5" t="str">
        <f>IF(ISNUMBER(P40),P40/10,"")</f>
        <v/>
      </c>
      <c r="T40" s="6" t="str">
        <f t="shared" si="3"/>
        <v/>
      </c>
      <c r="U40" s="5"/>
      <c r="V40" s="5">
        <v>47.597479999999997</v>
      </c>
      <c r="W40" s="16">
        <v>361.04095049121833</v>
      </c>
      <c r="X40" s="6" t="str">
        <f t="shared" si="1"/>
        <v/>
      </c>
      <c r="Y40" s="5" t="s">
        <v>24</v>
      </c>
      <c r="Z40" s="5">
        <v>8</v>
      </c>
    </row>
    <row r="41" spans="1:26" x14ac:dyDescent="0.2">
      <c r="A41" s="5">
        <v>2</v>
      </c>
      <c r="B41" s="5">
        <v>2</v>
      </c>
      <c r="C41" s="6" t="s">
        <v>22</v>
      </c>
      <c r="D41" s="6">
        <v>46.554260835553841</v>
      </c>
      <c r="E41" s="6">
        <v>48.051585156858387</v>
      </c>
      <c r="F41" s="6">
        <v>3.4773415896090811</v>
      </c>
      <c r="G41" s="6">
        <v>1.8607413838741409</v>
      </c>
      <c r="H41" s="6">
        <v>5.0000000000000037E-2</v>
      </c>
      <c r="I41" s="6">
        <v>66.588107344319681</v>
      </c>
      <c r="J41" s="6">
        <v>28.830951094115029</v>
      </c>
      <c r="K41" s="6">
        <v>2.9557403511677189</v>
      </c>
      <c r="L41" s="6">
        <v>1.5816301762930201</v>
      </c>
      <c r="M41" s="6">
        <v>3.7500000000000033E-2</v>
      </c>
      <c r="N41" s="5">
        <v>0.96660436576506692</v>
      </c>
      <c r="O41" s="5">
        <v>0.23191999999999999</v>
      </c>
      <c r="P41" s="5"/>
      <c r="Q41" s="5"/>
      <c r="R41" s="5"/>
      <c r="S41" s="5" t="str">
        <f t="shared" ref="S41:S73" si="4">IF(ISNUMBER(P41),P41/10,"")</f>
        <v/>
      </c>
      <c r="T41" s="6" t="str">
        <f>IFERROR(_xlfn.STDEV.S(P41:R41)/P41*100,"")</f>
        <v/>
      </c>
      <c r="U41" s="5"/>
      <c r="V41" s="5">
        <v>46.349060000000001</v>
      </c>
      <c r="W41" s="16">
        <v>337.03828989851502</v>
      </c>
      <c r="X41" s="6" t="str">
        <f t="shared" si="1"/>
        <v/>
      </c>
      <c r="Y41" s="5" t="s">
        <v>24</v>
      </c>
      <c r="Z41" s="5">
        <v>8</v>
      </c>
    </row>
    <row r="42" spans="1:26" x14ac:dyDescent="0.2">
      <c r="A42" s="5">
        <v>2</v>
      </c>
      <c r="B42" s="5">
        <v>3</v>
      </c>
      <c r="C42" s="6" t="s">
        <v>17</v>
      </c>
      <c r="D42" s="6">
        <v>20.703851932964788</v>
      </c>
      <c r="E42" s="6">
        <v>0.21642597126286761</v>
      </c>
      <c r="F42" s="6">
        <v>0.51409214293599026</v>
      </c>
      <c r="G42" s="6">
        <v>1.068526682852921</v>
      </c>
      <c r="H42" s="6">
        <v>77.512156305003629</v>
      </c>
      <c r="I42" s="6">
        <v>40.40585422158918</v>
      </c>
      <c r="J42" s="6">
        <v>0.12985558275772061</v>
      </c>
      <c r="K42" s="6">
        <v>0.43697832149559168</v>
      </c>
      <c r="L42" s="6">
        <v>0.90824768042498283</v>
      </c>
      <c r="M42" s="6">
        <v>58.134117228752721</v>
      </c>
      <c r="N42" s="5">
        <v>1.1009257061476381</v>
      </c>
      <c r="O42" s="5">
        <v>0.10344</v>
      </c>
      <c r="P42" s="5"/>
      <c r="Q42" s="5"/>
      <c r="R42" s="5"/>
      <c r="S42" s="5" t="str">
        <f t="shared" si="4"/>
        <v/>
      </c>
      <c r="T42" s="6" t="str">
        <f t="shared" si="3"/>
        <v/>
      </c>
      <c r="U42" s="5"/>
      <c r="V42" s="5">
        <v>178.55719999999999</v>
      </c>
      <c r="W42" s="16">
        <v>229.38946801360879</v>
      </c>
      <c r="X42" s="6" t="str">
        <f t="shared" si="1"/>
        <v/>
      </c>
      <c r="Y42" s="5" t="s">
        <v>24</v>
      </c>
      <c r="Z42" s="5">
        <v>8</v>
      </c>
    </row>
    <row r="43" spans="1:26" x14ac:dyDescent="0.2">
      <c r="A43" s="5">
        <v>2</v>
      </c>
      <c r="B43" s="5">
        <v>3</v>
      </c>
      <c r="C43" s="6" t="s">
        <v>19</v>
      </c>
      <c r="D43" s="6">
        <v>20.703851932964788</v>
      </c>
      <c r="E43" s="6">
        <v>0.21642597126286761</v>
      </c>
      <c r="F43" s="6">
        <v>0.51409214293599026</v>
      </c>
      <c r="G43" s="6">
        <v>1.068526682852921</v>
      </c>
      <c r="H43" s="6">
        <v>77.512156305003629</v>
      </c>
      <c r="I43" s="6">
        <v>40.40585422158918</v>
      </c>
      <c r="J43" s="6">
        <v>0.12985558275772061</v>
      </c>
      <c r="K43" s="6">
        <v>0.43697832149559168</v>
      </c>
      <c r="L43" s="6">
        <v>0.90824768042498283</v>
      </c>
      <c r="M43" s="6">
        <v>58.134117228752721</v>
      </c>
      <c r="N43" s="5">
        <v>1.100690250215703</v>
      </c>
      <c r="O43" s="5">
        <v>0.12575</v>
      </c>
      <c r="P43" s="5"/>
      <c r="Q43" s="5"/>
      <c r="R43" s="5"/>
      <c r="S43" s="5" t="str">
        <f t="shared" si="4"/>
        <v/>
      </c>
      <c r="T43" s="6" t="str">
        <f t="shared" si="3"/>
        <v/>
      </c>
      <c r="U43" s="5"/>
      <c r="V43" s="5">
        <v>166.24387999999999</v>
      </c>
      <c r="W43" s="16">
        <v>181.51151437722501</v>
      </c>
      <c r="X43" s="6" t="str">
        <f t="shared" si="1"/>
        <v/>
      </c>
      <c r="Y43" s="5" t="s">
        <v>24</v>
      </c>
      <c r="Z43" s="5">
        <v>8</v>
      </c>
    </row>
    <row r="44" spans="1:26" x14ac:dyDescent="0.2">
      <c r="A44" s="5">
        <v>2</v>
      </c>
      <c r="B44" s="5">
        <v>3</v>
      </c>
      <c r="C44" s="6" t="s">
        <v>20</v>
      </c>
      <c r="D44" s="6">
        <v>20.703851932964788</v>
      </c>
      <c r="E44" s="6">
        <v>0.21642597126286761</v>
      </c>
      <c r="F44" s="6">
        <v>0.51409214293599026</v>
      </c>
      <c r="G44" s="6">
        <v>1.068526682852921</v>
      </c>
      <c r="H44" s="6">
        <v>77.512156305003629</v>
      </c>
      <c r="I44" s="6">
        <v>40.40585422158918</v>
      </c>
      <c r="J44" s="6">
        <v>0.12985558275772061</v>
      </c>
      <c r="K44" s="6">
        <v>0.43697832149559168</v>
      </c>
      <c r="L44" s="6">
        <v>0.90824768042498283</v>
      </c>
      <c r="M44" s="6">
        <v>58.134117228752721</v>
      </c>
      <c r="N44" s="5">
        <v>1.0907155888911411</v>
      </c>
      <c r="O44" s="5">
        <v>7.7700000000000005E-2</v>
      </c>
      <c r="P44" s="5"/>
      <c r="Q44" s="5"/>
      <c r="R44" s="5"/>
      <c r="S44" s="5" t="str">
        <f t="shared" si="4"/>
        <v/>
      </c>
      <c r="T44" s="6" t="str">
        <f t="shared" si="3"/>
        <v/>
      </c>
      <c r="U44" s="5"/>
      <c r="V44" s="5">
        <v>165.11564999999999</v>
      </c>
      <c r="W44" s="16">
        <v>273.5885131042707</v>
      </c>
      <c r="X44" s="6" t="str">
        <f t="shared" si="1"/>
        <v/>
      </c>
      <c r="Y44" s="5" t="s">
        <v>24</v>
      </c>
      <c r="Z44" s="5">
        <v>8</v>
      </c>
    </row>
    <row r="45" spans="1:26" x14ac:dyDescent="0.2">
      <c r="A45" s="5">
        <v>2</v>
      </c>
      <c r="B45" s="5">
        <v>3</v>
      </c>
      <c r="C45" s="6" t="s">
        <v>21</v>
      </c>
      <c r="D45" s="6">
        <v>20.703851932964788</v>
      </c>
      <c r="E45" s="6">
        <v>0.21642597126286761</v>
      </c>
      <c r="F45" s="6">
        <v>0.51409214293599026</v>
      </c>
      <c r="G45" s="6">
        <v>1.068526682852921</v>
      </c>
      <c r="H45" s="6">
        <v>77.512156305003629</v>
      </c>
      <c r="I45" s="6">
        <v>40.40585422158918</v>
      </c>
      <c r="J45" s="6">
        <v>0.12985558275772061</v>
      </c>
      <c r="K45" s="6">
        <v>0.43697832149559168</v>
      </c>
      <c r="L45" s="6">
        <v>0.90824768042498283</v>
      </c>
      <c r="M45" s="6">
        <v>58.134117228752721</v>
      </c>
      <c r="N45" s="5">
        <v>1.0791109625668449</v>
      </c>
      <c r="O45" s="5">
        <v>0.16644999999999999</v>
      </c>
      <c r="P45" s="5"/>
      <c r="Q45" s="5"/>
      <c r="R45" s="5"/>
      <c r="S45" s="5" t="str">
        <f t="shared" si="4"/>
        <v/>
      </c>
      <c r="T45" s="6" t="str">
        <f t="shared" si="3"/>
        <v/>
      </c>
      <c r="U45" s="5"/>
      <c r="V45" s="5">
        <v>153.77825999999999</v>
      </c>
      <c r="W45" s="16">
        <v>126.846255259015</v>
      </c>
      <c r="X45" s="6" t="str">
        <f t="shared" si="1"/>
        <v/>
      </c>
      <c r="Y45" s="5" t="s">
        <v>24</v>
      </c>
      <c r="Z45" s="5">
        <v>8</v>
      </c>
    </row>
    <row r="46" spans="1:26" x14ac:dyDescent="0.2">
      <c r="A46" s="5">
        <v>2</v>
      </c>
      <c r="B46" s="5">
        <v>3</v>
      </c>
      <c r="C46" s="6" t="s">
        <v>22</v>
      </c>
      <c r="D46" s="6">
        <v>20.703851932964788</v>
      </c>
      <c r="E46" s="6">
        <v>0.21642597126286761</v>
      </c>
      <c r="F46" s="6">
        <v>0.51409214293599026</v>
      </c>
      <c r="G46" s="6">
        <v>1.068526682852921</v>
      </c>
      <c r="H46" s="6">
        <v>77.512156305003629</v>
      </c>
      <c r="I46" s="6">
        <v>40.40585422158918</v>
      </c>
      <c r="J46" s="6">
        <v>0.12985558275772061</v>
      </c>
      <c r="K46" s="6">
        <v>0.43697832149559168</v>
      </c>
      <c r="L46" s="6">
        <v>0.90824768042498283</v>
      </c>
      <c r="M46" s="6">
        <v>58.134117228752721</v>
      </c>
      <c r="N46" s="5">
        <v>1.064847825271138</v>
      </c>
      <c r="O46" s="5">
        <v>0.16261999999999999</v>
      </c>
      <c r="P46" s="5"/>
      <c r="Q46" s="5"/>
      <c r="R46" s="5"/>
      <c r="S46" s="5" t="str">
        <f t="shared" si="4"/>
        <v/>
      </c>
      <c r="T46" s="6" t="str">
        <f t="shared" si="3"/>
        <v/>
      </c>
      <c r="U46" s="5"/>
      <c r="V46" s="5">
        <v>147.92621</v>
      </c>
      <c r="W46" s="16">
        <v>120.8803733543474</v>
      </c>
      <c r="X46" s="6" t="str">
        <f t="shared" si="1"/>
        <v/>
      </c>
      <c r="Y46" s="5" t="s">
        <v>24</v>
      </c>
      <c r="Z46" s="5">
        <v>8</v>
      </c>
    </row>
    <row r="47" spans="1:26" x14ac:dyDescent="0.2">
      <c r="A47" s="5">
        <v>2</v>
      </c>
      <c r="B47" s="5">
        <v>4</v>
      </c>
      <c r="C47" s="6" t="s">
        <v>17</v>
      </c>
      <c r="D47" s="6">
        <v>28.527730863723971</v>
      </c>
      <c r="E47" s="6">
        <v>63.691567472921207</v>
      </c>
      <c r="F47" s="6">
        <v>2.0677683821356201</v>
      </c>
      <c r="G47" s="6">
        <v>2.7262229275359009</v>
      </c>
      <c r="H47" s="6">
        <v>3.037256562448901</v>
      </c>
      <c r="I47" s="6">
        <v>55.482770689955409</v>
      </c>
      <c r="J47" s="6">
        <v>38.21494048375272</v>
      </c>
      <c r="K47" s="6">
        <v>1.757603124815277</v>
      </c>
      <c r="L47" s="6">
        <v>2.3172894884055162</v>
      </c>
      <c r="M47" s="6">
        <v>2.2779424218366762</v>
      </c>
      <c r="N47" s="5">
        <v>1.1605194457460339</v>
      </c>
      <c r="O47" s="5">
        <v>0.26282</v>
      </c>
      <c r="P47" s="5"/>
      <c r="Q47" s="5"/>
      <c r="R47" s="5"/>
      <c r="S47" s="5" t="str">
        <f t="shared" si="4"/>
        <v/>
      </c>
      <c r="T47" s="6" t="str">
        <f t="shared" si="3"/>
        <v/>
      </c>
      <c r="U47" s="5"/>
      <c r="V47" s="5">
        <v>46.902180000000001</v>
      </c>
      <c r="W47" s="16">
        <v>310.0511168923843</v>
      </c>
      <c r="X47" s="6" t="str">
        <f t="shared" si="1"/>
        <v/>
      </c>
      <c r="Y47" s="5" t="s">
        <v>18</v>
      </c>
      <c r="Z47" s="5">
        <v>8</v>
      </c>
    </row>
    <row r="48" spans="1:26" x14ac:dyDescent="0.2">
      <c r="A48" s="5">
        <v>2</v>
      </c>
      <c r="B48" s="5">
        <v>4</v>
      </c>
      <c r="C48" s="6" t="s">
        <v>19</v>
      </c>
      <c r="D48" s="6">
        <v>28.527730863723971</v>
      </c>
      <c r="E48" s="6">
        <v>63.691567472921207</v>
      </c>
      <c r="F48" s="6">
        <v>2.0677683821356201</v>
      </c>
      <c r="G48" s="6">
        <v>2.7262229275359009</v>
      </c>
      <c r="H48" s="6">
        <v>3.037256562448901</v>
      </c>
      <c r="I48" s="6">
        <v>55.482770689955409</v>
      </c>
      <c r="J48" s="6">
        <v>38.21494048375272</v>
      </c>
      <c r="K48" s="6">
        <v>1.757603124815277</v>
      </c>
      <c r="L48" s="6">
        <v>2.3172894884055162</v>
      </c>
      <c r="M48" s="6">
        <v>2.2779424218366762</v>
      </c>
      <c r="N48" s="5">
        <v>1.1709589252030641</v>
      </c>
      <c r="O48" s="5">
        <v>0.28384999999999999</v>
      </c>
      <c r="P48" s="5"/>
      <c r="Q48" s="5"/>
      <c r="R48" s="5"/>
      <c r="S48" s="5" t="str">
        <f t="shared" si="4"/>
        <v/>
      </c>
      <c r="T48" s="6" t="str">
        <f t="shared" si="3"/>
        <v/>
      </c>
      <c r="U48" s="5"/>
      <c r="V48" s="5">
        <v>44.641680000000001</v>
      </c>
      <c r="W48" s="16">
        <v>314.48093819258492</v>
      </c>
      <c r="X48" s="6" t="str">
        <f t="shared" si="1"/>
        <v/>
      </c>
      <c r="Y48" s="5" t="s">
        <v>18</v>
      </c>
      <c r="Z48" s="5">
        <v>8</v>
      </c>
    </row>
    <row r="49" spans="1:26" x14ac:dyDescent="0.2">
      <c r="A49" s="5">
        <v>2</v>
      </c>
      <c r="B49" s="5">
        <v>4</v>
      </c>
      <c r="C49" s="6" t="s">
        <v>20</v>
      </c>
      <c r="D49" s="6">
        <v>28.527730863723971</v>
      </c>
      <c r="E49" s="6">
        <v>63.691567472921207</v>
      </c>
      <c r="F49" s="6">
        <v>2.0677683821356201</v>
      </c>
      <c r="G49" s="6">
        <v>2.7262229275359009</v>
      </c>
      <c r="H49" s="6">
        <v>3.037256562448901</v>
      </c>
      <c r="I49" s="6">
        <v>55.482770689955409</v>
      </c>
      <c r="J49" s="6">
        <v>38.21494048375272</v>
      </c>
      <c r="K49" s="6">
        <v>1.757603124815277</v>
      </c>
      <c r="L49" s="6">
        <v>2.3172894884055162</v>
      </c>
      <c r="M49" s="6">
        <v>2.2779424218366762</v>
      </c>
      <c r="N49" s="5">
        <v>1.176241480038948</v>
      </c>
      <c r="O49" s="5">
        <v>0.25985999999999998</v>
      </c>
      <c r="P49" s="5"/>
      <c r="Q49" s="5"/>
      <c r="R49" s="5"/>
      <c r="S49" s="5" t="str">
        <f t="shared" si="4"/>
        <v/>
      </c>
      <c r="T49" s="6" t="str">
        <f t="shared" si="3"/>
        <v/>
      </c>
      <c r="U49" s="5"/>
      <c r="V49" s="5">
        <v>42.114559999999997</v>
      </c>
      <c r="W49" s="16">
        <v>320.72692073903181</v>
      </c>
      <c r="X49" s="6" t="str">
        <f t="shared" si="1"/>
        <v/>
      </c>
      <c r="Y49" s="5" t="s">
        <v>18</v>
      </c>
      <c r="Z49" s="5">
        <v>8</v>
      </c>
    </row>
    <row r="50" spans="1:26" x14ac:dyDescent="0.2">
      <c r="A50" s="5">
        <v>2</v>
      </c>
      <c r="B50" s="5">
        <v>4</v>
      </c>
      <c r="C50" s="6" t="s">
        <v>21</v>
      </c>
      <c r="D50" s="6">
        <v>28.527730863723971</v>
      </c>
      <c r="E50" s="6">
        <v>63.691567472921207</v>
      </c>
      <c r="F50" s="6">
        <v>2.0677683821356201</v>
      </c>
      <c r="G50" s="6">
        <v>2.7262229275359009</v>
      </c>
      <c r="H50" s="6">
        <v>3.037256562448901</v>
      </c>
      <c r="I50" s="6">
        <v>55.482770689955409</v>
      </c>
      <c r="J50" s="6">
        <v>38.21494048375272</v>
      </c>
      <c r="K50" s="6">
        <v>1.757603124815277</v>
      </c>
      <c r="L50" s="6">
        <v>2.3172894884055162</v>
      </c>
      <c r="M50" s="6">
        <v>2.2779424218366762</v>
      </c>
      <c r="N50" s="5">
        <v>1.175373754152824</v>
      </c>
      <c r="O50" s="5">
        <v>0.27211999999999997</v>
      </c>
      <c r="P50" s="5"/>
      <c r="Q50" s="5"/>
      <c r="R50" s="5"/>
      <c r="S50" s="5" t="str">
        <f t="shared" si="4"/>
        <v/>
      </c>
      <c r="T50" s="6" t="str">
        <f t="shared" si="3"/>
        <v/>
      </c>
      <c r="U50" s="5"/>
      <c r="V50" s="5">
        <v>39.32094</v>
      </c>
      <c r="W50" s="16">
        <v>288.93897255732202</v>
      </c>
      <c r="X50" s="6" t="str">
        <f t="shared" si="1"/>
        <v/>
      </c>
      <c r="Y50" s="5" t="s">
        <v>18</v>
      </c>
      <c r="Z50" s="5">
        <v>8</v>
      </c>
    </row>
    <row r="51" spans="1:26" x14ac:dyDescent="0.2">
      <c r="A51" s="5">
        <v>2</v>
      </c>
      <c r="B51" s="5">
        <v>4</v>
      </c>
      <c r="C51" s="6" t="s">
        <v>22</v>
      </c>
      <c r="D51" s="6">
        <v>28.527730863723971</v>
      </c>
      <c r="E51" s="6">
        <v>63.691567472921207</v>
      </c>
      <c r="F51" s="6">
        <v>2.0677683821356201</v>
      </c>
      <c r="G51" s="6">
        <v>2.7262229275359009</v>
      </c>
      <c r="H51" s="6">
        <v>3.037256562448901</v>
      </c>
      <c r="I51" s="6">
        <v>55.482770689955409</v>
      </c>
      <c r="J51" s="6">
        <v>38.21494048375272</v>
      </c>
      <c r="K51" s="6">
        <v>1.757603124815277</v>
      </c>
      <c r="L51" s="6">
        <v>2.3172894884055162</v>
      </c>
      <c r="M51" s="6">
        <v>2.2779424218366762</v>
      </c>
      <c r="N51" s="5">
        <v>1.206146275569278</v>
      </c>
      <c r="O51" s="5">
        <v>0.24978</v>
      </c>
      <c r="P51" s="5">
        <v>12580</v>
      </c>
      <c r="Q51" s="5">
        <v>10750</v>
      </c>
      <c r="R51" s="5">
        <v>13960</v>
      </c>
      <c r="S51" s="5">
        <f t="shared" si="4"/>
        <v>1258</v>
      </c>
      <c r="T51" s="6">
        <f t="shared" si="3"/>
        <v>12.800066995535431</v>
      </c>
      <c r="U51" s="5"/>
      <c r="V51" s="5">
        <v>43.074019999999997</v>
      </c>
      <c r="W51" s="16">
        <v>299.61008384156747</v>
      </c>
      <c r="X51" s="6">
        <f t="shared" si="1"/>
        <v>184.54570983122588</v>
      </c>
      <c r="Y51" s="5" t="s">
        <v>18</v>
      </c>
      <c r="Z51" s="5">
        <v>8</v>
      </c>
    </row>
    <row r="52" spans="1:26" x14ac:dyDescent="0.2">
      <c r="A52" s="5">
        <v>2</v>
      </c>
      <c r="B52" s="5">
        <v>5</v>
      </c>
      <c r="C52" s="6" t="s">
        <v>17</v>
      </c>
      <c r="D52" s="6">
        <v>28.639621557580458</v>
      </c>
      <c r="E52" s="6">
        <v>61.653145986813911</v>
      </c>
      <c r="F52" s="6">
        <v>2.7944948616531109</v>
      </c>
      <c r="G52" s="6">
        <v>0.722547231850593</v>
      </c>
      <c r="H52" s="6">
        <v>6.2425054531744433</v>
      </c>
      <c r="I52" s="6">
        <v>55.38906262962518</v>
      </c>
      <c r="J52" s="6">
        <v>36.991887592088347</v>
      </c>
      <c r="K52" s="6">
        <v>2.3753206324051441</v>
      </c>
      <c r="L52" s="6">
        <v>0.61416514707300407</v>
      </c>
      <c r="M52" s="6">
        <v>4.681879089880832</v>
      </c>
      <c r="N52" s="5">
        <v>1.2167762995202529</v>
      </c>
      <c r="O52" s="5">
        <v>0.14424999999999999</v>
      </c>
      <c r="P52" s="5"/>
      <c r="Q52" s="5"/>
      <c r="R52" s="5"/>
      <c r="S52" s="5" t="str">
        <f t="shared" si="4"/>
        <v/>
      </c>
      <c r="T52" s="6" t="str">
        <f t="shared" si="3"/>
        <v/>
      </c>
      <c r="U52" s="5"/>
      <c r="V52" s="5">
        <v>54.438189999999999</v>
      </c>
      <c r="W52" s="16">
        <v>461.69338288968589</v>
      </c>
      <c r="X52" s="6" t="str">
        <f t="shared" si="1"/>
        <v/>
      </c>
      <c r="Y52" s="5" t="s">
        <v>18</v>
      </c>
      <c r="Z52" s="5">
        <v>8</v>
      </c>
    </row>
    <row r="53" spans="1:26" x14ac:dyDescent="0.2">
      <c r="A53" s="5">
        <v>2</v>
      </c>
      <c r="B53" s="5">
        <v>5</v>
      </c>
      <c r="C53" s="6" t="s">
        <v>19</v>
      </c>
      <c r="D53" s="6">
        <v>28.639621557580458</v>
      </c>
      <c r="E53" s="6">
        <v>61.653145986813911</v>
      </c>
      <c r="F53" s="6">
        <v>2.7944948616531109</v>
      </c>
      <c r="G53" s="6">
        <v>0.722547231850593</v>
      </c>
      <c r="H53" s="6">
        <v>6.2425054531744433</v>
      </c>
      <c r="I53" s="6">
        <v>55.38906262962518</v>
      </c>
      <c r="J53" s="6">
        <v>36.991887592088347</v>
      </c>
      <c r="K53" s="6">
        <v>2.3753206324051441</v>
      </c>
      <c r="L53" s="6">
        <v>0.61416514707300407</v>
      </c>
      <c r="M53" s="6">
        <v>4.681879089880832</v>
      </c>
      <c r="N53" s="5">
        <v>1.1306002486906059</v>
      </c>
      <c r="O53" s="5">
        <v>0.16605</v>
      </c>
      <c r="P53" s="5"/>
      <c r="Q53" s="5"/>
      <c r="R53" s="5"/>
      <c r="S53" s="5" t="str">
        <f t="shared" si="4"/>
        <v/>
      </c>
      <c r="T53" s="6" t="str">
        <f t="shared" si="3"/>
        <v/>
      </c>
      <c r="U53" s="5"/>
      <c r="V53" s="5">
        <v>48.822189999999999</v>
      </c>
      <c r="W53" s="16">
        <v>399.40072317891361</v>
      </c>
      <c r="X53" s="6" t="str">
        <f t="shared" si="1"/>
        <v/>
      </c>
      <c r="Y53" s="5" t="s">
        <v>18</v>
      </c>
      <c r="Z53" s="5">
        <v>8</v>
      </c>
    </row>
    <row r="54" spans="1:26" x14ac:dyDescent="0.2">
      <c r="A54" s="5">
        <v>2</v>
      </c>
      <c r="B54" s="5">
        <v>5</v>
      </c>
      <c r="C54" s="6" t="s">
        <v>20</v>
      </c>
      <c r="D54" s="6">
        <v>28.639621557580458</v>
      </c>
      <c r="E54" s="6">
        <v>61.653145986813911</v>
      </c>
      <c r="F54" s="6">
        <v>2.7944948616531109</v>
      </c>
      <c r="G54" s="6">
        <v>0.722547231850593</v>
      </c>
      <c r="H54" s="6">
        <v>6.2425054531744433</v>
      </c>
      <c r="I54" s="6">
        <v>55.38906262962518</v>
      </c>
      <c r="J54" s="6">
        <v>36.991887592088347</v>
      </c>
      <c r="K54" s="6">
        <v>2.3753206324051441</v>
      </c>
      <c r="L54" s="6">
        <v>0.61416514707300407</v>
      </c>
      <c r="M54" s="6">
        <v>4.681879089880832</v>
      </c>
      <c r="N54" s="5">
        <v>1.167587402717851</v>
      </c>
      <c r="O54" s="5">
        <v>0.18601999999999999</v>
      </c>
      <c r="P54" s="5"/>
      <c r="Q54" s="5"/>
      <c r="R54" s="5"/>
      <c r="S54" s="5" t="str">
        <f t="shared" si="4"/>
        <v/>
      </c>
      <c r="T54" s="6" t="str">
        <f t="shared" si="3"/>
        <v/>
      </c>
      <c r="U54" s="5"/>
      <c r="V54" s="5">
        <v>59.538460000000001</v>
      </c>
      <c r="W54" s="16">
        <v>316.92016931211168</v>
      </c>
      <c r="X54" s="6" t="str">
        <f t="shared" si="1"/>
        <v/>
      </c>
      <c r="Y54" s="5" t="s">
        <v>18</v>
      </c>
      <c r="Z54" s="5">
        <v>8</v>
      </c>
    </row>
    <row r="55" spans="1:26" x14ac:dyDescent="0.2">
      <c r="A55" s="5">
        <v>2</v>
      </c>
      <c r="B55" s="5">
        <v>5</v>
      </c>
      <c r="C55" s="6" t="s">
        <v>21</v>
      </c>
      <c r="D55" s="6">
        <v>28.639621557580458</v>
      </c>
      <c r="E55" s="6">
        <v>61.653145986813911</v>
      </c>
      <c r="F55" s="6">
        <v>2.7944948616531109</v>
      </c>
      <c r="G55" s="6">
        <v>0.722547231850593</v>
      </c>
      <c r="H55" s="6">
        <v>6.2425054531744433</v>
      </c>
      <c r="I55" s="6">
        <v>55.38906262962518</v>
      </c>
      <c r="J55" s="6">
        <v>36.991887592088347</v>
      </c>
      <c r="K55" s="6">
        <v>2.3753206324051441</v>
      </c>
      <c r="L55" s="6">
        <v>0.61416514707300407</v>
      </c>
      <c r="M55" s="6">
        <v>4.681879089880832</v>
      </c>
      <c r="N55" s="5">
        <v>1.23013698630137</v>
      </c>
      <c r="O55" s="5">
        <v>0.24697</v>
      </c>
      <c r="P55" s="5"/>
      <c r="Q55" s="5"/>
      <c r="R55" s="5"/>
      <c r="S55" s="5" t="str">
        <f t="shared" si="4"/>
        <v/>
      </c>
      <c r="T55" s="6" t="str">
        <f t="shared" si="3"/>
        <v/>
      </c>
      <c r="U55" s="5"/>
      <c r="V55" s="5">
        <v>52.924819999999997</v>
      </c>
      <c r="W55" s="16">
        <v>291.10231434320508</v>
      </c>
      <c r="X55" s="6" t="str">
        <f t="shared" si="1"/>
        <v/>
      </c>
      <c r="Y55" s="5" t="s">
        <v>18</v>
      </c>
      <c r="Z55" s="5">
        <v>8</v>
      </c>
    </row>
    <row r="56" spans="1:26" x14ac:dyDescent="0.2">
      <c r="A56" s="5">
        <v>2</v>
      </c>
      <c r="B56" s="5">
        <v>5</v>
      </c>
      <c r="C56" s="6" t="s">
        <v>22</v>
      </c>
      <c r="D56" s="6">
        <v>28.639621557580458</v>
      </c>
      <c r="E56" s="6">
        <v>61.653145986813911</v>
      </c>
      <c r="F56" s="6">
        <v>2.7944948616531109</v>
      </c>
      <c r="G56" s="6">
        <v>0.722547231850593</v>
      </c>
      <c r="H56" s="6">
        <v>6.2425054531744433</v>
      </c>
      <c r="I56" s="6">
        <v>55.38906262962518</v>
      </c>
      <c r="J56" s="6">
        <v>36.991887592088347</v>
      </c>
      <c r="K56" s="6">
        <v>2.3753206324051441</v>
      </c>
      <c r="L56" s="6">
        <v>0.61416514707300407</v>
      </c>
      <c r="M56" s="6">
        <v>4.681879089880832</v>
      </c>
      <c r="N56" s="5">
        <v>1.129911660071151</v>
      </c>
      <c r="O56" s="5">
        <v>0.24407000000000001</v>
      </c>
      <c r="P56" s="5"/>
      <c r="Q56" s="5"/>
      <c r="R56" s="5"/>
      <c r="S56" s="5" t="str">
        <f t="shared" si="4"/>
        <v/>
      </c>
      <c r="T56" s="6" t="str">
        <f t="shared" si="3"/>
        <v/>
      </c>
      <c r="U56" s="5"/>
      <c r="V56" s="5">
        <v>52.703279999999999</v>
      </c>
      <c r="W56" s="16">
        <v>264.17337112866738</v>
      </c>
      <c r="X56" s="6" t="str">
        <f t="shared" si="1"/>
        <v/>
      </c>
      <c r="Y56" s="5" t="s">
        <v>18</v>
      </c>
      <c r="Z56" s="5">
        <v>8</v>
      </c>
    </row>
    <row r="57" spans="1:26" x14ac:dyDescent="0.2">
      <c r="A57" s="5">
        <v>2</v>
      </c>
      <c r="B57" s="5">
        <v>6</v>
      </c>
      <c r="C57" s="6" t="s">
        <v>17</v>
      </c>
      <c r="D57" s="6">
        <v>28.489388686358161</v>
      </c>
      <c r="E57" s="6">
        <v>63.971757136811704</v>
      </c>
      <c r="F57" s="6">
        <v>1.333999057216575</v>
      </c>
      <c r="G57" s="6">
        <v>4.8850795432668699</v>
      </c>
      <c r="H57" s="6">
        <v>1.3921483779530379</v>
      </c>
      <c r="I57" s="6">
        <v>55.358990425643618</v>
      </c>
      <c r="J57" s="6">
        <v>38.383054282087024</v>
      </c>
      <c r="K57" s="6">
        <v>1.1338991986340889</v>
      </c>
      <c r="L57" s="6">
        <v>4.152317611776839</v>
      </c>
      <c r="M57" s="6">
        <v>1.0441112834647781</v>
      </c>
      <c r="N57" s="5">
        <v>1.119662966863809</v>
      </c>
      <c r="O57" s="5">
        <v>0.25706000000000001</v>
      </c>
      <c r="P57" s="5">
        <v>12410</v>
      </c>
      <c r="Q57" s="5">
        <v>12110</v>
      </c>
      <c r="R57" s="5">
        <v>11370</v>
      </c>
      <c r="S57" s="5">
        <f t="shared" si="4"/>
        <v>1241</v>
      </c>
      <c r="T57" s="6">
        <f t="shared" si="3"/>
        <v>4.3133608737353359</v>
      </c>
      <c r="U57" s="5"/>
      <c r="V57" s="5">
        <v>39.534039999999997</v>
      </c>
      <c r="W57" s="16">
        <v>288.33564528005968</v>
      </c>
      <c r="X57" s="6">
        <f t="shared" si="1"/>
        <v>203.82479826597537</v>
      </c>
      <c r="Y57" s="5" t="s">
        <v>18</v>
      </c>
      <c r="Z57" s="5">
        <v>8</v>
      </c>
    </row>
    <row r="58" spans="1:26" x14ac:dyDescent="0.2">
      <c r="A58" s="5">
        <v>2</v>
      </c>
      <c r="B58" s="5">
        <v>6</v>
      </c>
      <c r="C58" s="6" t="s">
        <v>19</v>
      </c>
      <c r="D58" s="6">
        <v>28.489388686358161</v>
      </c>
      <c r="E58" s="6">
        <v>63.971757136811704</v>
      </c>
      <c r="F58" s="6">
        <v>1.333999057216575</v>
      </c>
      <c r="G58" s="6">
        <v>4.8850795432668699</v>
      </c>
      <c r="H58" s="6">
        <v>1.3921483779530379</v>
      </c>
      <c r="I58" s="6">
        <v>55.358990425643618</v>
      </c>
      <c r="J58" s="6">
        <v>38.383054282087024</v>
      </c>
      <c r="K58" s="6">
        <v>1.1338991986340889</v>
      </c>
      <c r="L58" s="6">
        <v>4.152317611776839</v>
      </c>
      <c r="M58" s="6">
        <v>1.0441112834647781</v>
      </c>
      <c r="N58" s="5">
        <v>1.072508696783965</v>
      </c>
      <c r="O58" s="5">
        <v>0.31258999999999998</v>
      </c>
      <c r="P58" s="5">
        <v>12780</v>
      </c>
      <c r="Q58" s="5">
        <v>12670</v>
      </c>
      <c r="R58" s="5">
        <v>12270</v>
      </c>
      <c r="S58" s="5">
        <f t="shared" si="4"/>
        <v>1278</v>
      </c>
      <c r="T58" s="6">
        <f t="shared" si="3"/>
        <v>2.1000803060407578</v>
      </c>
      <c r="U58" s="5"/>
      <c r="V58" s="5">
        <v>41.654820000000001</v>
      </c>
      <c r="W58" s="16">
        <v>278.88534231557338</v>
      </c>
      <c r="X58" s="6">
        <f t="shared" si="1"/>
        <v>187.84683584241364</v>
      </c>
      <c r="Y58" s="5" t="s">
        <v>18</v>
      </c>
      <c r="Z58" s="5">
        <v>8</v>
      </c>
    </row>
    <row r="59" spans="1:26" x14ac:dyDescent="0.2">
      <c r="A59" s="5">
        <v>2</v>
      </c>
      <c r="B59" s="5">
        <v>6</v>
      </c>
      <c r="C59" s="6" t="s">
        <v>20</v>
      </c>
      <c r="D59" s="6">
        <v>28.489388686358161</v>
      </c>
      <c r="E59" s="6">
        <v>63.971757136811704</v>
      </c>
      <c r="F59" s="6">
        <v>1.333999057216575</v>
      </c>
      <c r="G59" s="6">
        <v>4.8850795432668699</v>
      </c>
      <c r="H59" s="6">
        <v>1.3921483779530379</v>
      </c>
      <c r="I59" s="6">
        <v>55.358990425643618</v>
      </c>
      <c r="J59" s="6">
        <v>38.383054282087024</v>
      </c>
      <c r="K59" s="6">
        <v>1.1338991986340889</v>
      </c>
      <c r="L59" s="6">
        <v>4.152317611776839</v>
      </c>
      <c r="M59" s="6">
        <v>1.0441112834647781</v>
      </c>
      <c r="N59" s="5">
        <v>1.08805629993238</v>
      </c>
      <c r="O59" s="5">
        <v>0.32788</v>
      </c>
      <c r="P59" s="5"/>
      <c r="Q59" s="5"/>
      <c r="R59" s="5"/>
      <c r="S59" s="5" t="str">
        <f t="shared" si="4"/>
        <v/>
      </c>
      <c r="T59" s="6" t="str">
        <f t="shared" si="3"/>
        <v/>
      </c>
      <c r="U59" s="5"/>
      <c r="V59" s="5">
        <v>39.31447</v>
      </c>
      <c r="W59" s="16">
        <v>272.29506147164489</v>
      </c>
      <c r="X59" s="6" t="str">
        <f t="shared" si="1"/>
        <v/>
      </c>
      <c r="Y59" s="5" t="s">
        <v>18</v>
      </c>
      <c r="Z59" s="5">
        <v>8</v>
      </c>
    </row>
    <row r="60" spans="1:26" x14ac:dyDescent="0.2">
      <c r="A60" s="5">
        <v>2</v>
      </c>
      <c r="B60" s="5">
        <v>6</v>
      </c>
      <c r="C60" s="6" t="s">
        <v>21</v>
      </c>
      <c r="D60" s="6">
        <v>28.489388686358161</v>
      </c>
      <c r="E60" s="6">
        <v>63.971757136811704</v>
      </c>
      <c r="F60" s="6">
        <v>1.333999057216575</v>
      </c>
      <c r="G60" s="6">
        <v>4.8850795432668699</v>
      </c>
      <c r="H60" s="6">
        <v>1.3921483779530379</v>
      </c>
      <c r="I60" s="6">
        <v>55.358990425643618</v>
      </c>
      <c r="J60" s="6">
        <v>38.383054282087024</v>
      </c>
      <c r="K60" s="6">
        <v>1.1338991986340889</v>
      </c>
      <c r="L60" s="6">
        <v>4.152317611776839</v>
      </c>
      <c r="M60" s="6">
        <v>1.0441112834647781</v>
      </c>
      <c r="N60" s="5">
        <v>1.0921174729767009</v>
      </c>
      <c r="O60" s="5">
        <v>0.34548000000000001</v>
      </c>
      <c r="P60" s="5"/>
      <c r="Q60" s="5"/>
      <c r="R60" s="5"/>
      <c r="S60" s="5" t="str">
        <f t="shared" si="4"/>
        <v/>
      </c>
      <c r="T60" s="6" t="str">
        <f t="shared" si="3"/>
        <v/>
      </c>
      <c r="U60" s="5"/>
      <c r="V60" s="5">
        <v>40.263019999999997</v>
      </c>
      <c r="W60" s="16">
        <v>243.90401160275039</v>
      </c>
      <c r="X60" s="6" t="str">
        <f t="shared" si="1"/>
        <v/>
      </c>
      <c r="Y60" s="5" t="s">
        <v>18</v>
      </c>
      <c r="Z60" s="5">
        <v>8</v>
      </c>
    </row>
    <row r="61" spans="1:26" x14ac:dyDescent="0.2">
      <c r="A61" s="5">
        <v>2</v>
      </c>
      <c r="B61" s="5">
        <v>6</v>
      </c>
      <c r="C61" s="6" t="s">
        <v>22</v>
      </c>
      <c r="D61" s="6">
        <v>28.489388686358161</v>
      </c>
      <c r="E61" s="6">
        <v>63.971757136811704</v>
      </c>
      <c r="F61" s="6">
        <v>1.333999057216575</v>
      </c>
      <c r="G61" s="6">
        <v>4.8850795432668699</v>
      </c>
      <c r="H61" s="6">
        <v>1.3921483779530379</v>
      </c>
      <c r="I61" s="6">
        <v>55.358990425643618</v>
      </c>
      <c r="J61" s="6">
        <v>38.383054282087024</v>
      </c>
      <c r="K61" s="6">
        <v>1.1338991986340889</v>
      </c>
      <c r="L61" s="6">
        <v>4.152317611776839</v>
      </c>
      <c r="M61" s="6">
        <v>1.0441112834647781</v>
      </c>
      <c r="N61" s="5">
        <v>1.079090334807328</v>
      </c>
      <c r="O61" s="5">
        <v>0.37756000000000001</v>
      </c>
      <c r="P61" s="5"/>
      <c r="Q61" s="5"/>
      <c r="R61" s="5"/>
      <c r="S61" s="5" t="str">
        <f t="shared" si="4"/>
        <v/>
      </c>
      <c r="T61" s="6" t="str">
        <f t="shared" si="3"/>
        <v/>
      </c>
      <c r="U61" s="5"/>
      <c r="V61" s="5">
        <v>47.355919999999998</v>
      </c>
      <c r="W61" s="16">
        <v>235.15268487518401</v>
      </c>
      <c r="X61" s="6" t="str">
        <f t="shared" si="1"/>
        <v/>
      </c>
      <c r="Y61" s="5" t="s">
        <v>18</v>
      </c>
      <c r="Z61" s="5">
        <v>8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36.571811873437412</v>
      </c>
      <c r="E62" s="12">
        <v>4.8593953293269578</v>
      </c>
      <c r="F62" s="12">
        <v>2.8098504480188988</v>
      </c>
      <c r="G62" s="12">
        <v>2.449255093215716</v>
      </c>
      <c r="H62" s="12">
        <v>53.357847348858883</v>
      </c>
      <c r="I62" s="12">
        <v>52.643897673568112</v>
      </c>
      <c r="J62" s="12">
        <v>2.9156371975961748</v>
      </c>
      <c r="K62" s="12">
        <v>2.388372880816064</v>
      </c>
      <c r="L62" s="12">
        <v>2.0818668292333591</v>
      </c>
      <c r="M62" s="12">
        <v>40.018385511644162</v>
      </c>
      <c r="N62" s="11">
        <v>1.2425477802296441</v>
      </c>
      <c r="O62" s="11">
        <v>0.12981999999999999</v>
      </c>
      <c r="P62" s="11"/>
      <c r="Q62" s="11"/>
      <c r="R62" s="11"/>
      <c r="S62" s="11" t="str">
        <f t="shared" si="4"/>
        <v/>
      </c>
      <c r="T62" s="12" t="str">
        <f t="shared" si="3"/>
        <v/>
      </c>
      <c r="U62" s="11"/>
      <c r="V62" s="11">
        <v>290.28879000000001</v>
      </c>
      <c r="W62" s="17">
        <v>78.100331034883851</v>
      </c>
      <c r="X62" s="12" t="str">
        <f>IFERROR(1/(V62*S62)*10000000,"")</f>
        <v/>
      </c>
      <c r="Y62" s="11" t="s">
        <v>18</v>
      </c>
      <c r="Z62" s="11">
        <v>8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36.571811873437412</v>
      </c>
      <c r="E63" s="12">
        <v>4.8593953293269578</v>
      </c>
      <c r="F63" s="12">
        <v>2.8098504480188988</v>
      </c>
      <c r="G63" s="12">
        <v>2.449255093215716</v>
      </c>
      <c r="H63" s="12">
        <v>53.357847348858883</v>
      </c>
      <c r="I63" s="12">
        <v>52.643897673568112</v>
      </c>
      <c r="J63" s="12">
        <v>2.9156371975961748</v>
      </c>
      <c r="K63" s="12">
        <v>2.388372880816064</v>
      </c>
      <c r="L63" s="12">
        <v>2.0818668292333591</v>
      </c>
      <c r="M63" s="12">
        <v>40.018385511644162</v>
      </c>
      <c r="N63" s="11">
        <v>1.191625959525471</v>
      </c>
      <c r="O63" s="11">
        <v>0.15751999999999999</v>
      </c>
      <c r="P63" s="11"/>
      <c r="Q63" s="11"/>
      <c r="R63" s="11"/>
      <c r="S63" s="11" t="str">
        <f t="shared" si="4"/>
        <v/>
      </c>
      <c r="T63" s="12" t="str">
        <f t="shared" si="3"/>
        <v/>
      </c>
      <c r="U63" s="11"/>
      <c r="V63" s="11">
        <v>297.96658000000002</v>
      </c>
      <c r="W63" s="17">
        <v>69.758830716147344</v>
      </c>
      <c r="X63" s="12" t="str">
        <f t="shared" ref="X63:X126" si="5">IFERROR(1/(V63*S63)*10000000,"")</f>
        <v/>
      </c>
      <c r="Y63" s="11" t="s">
        <v>18</v>
      </c>
      <c r="Z63" s="11">
        <v>8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36.571811873437412</v>
      </c>
      <c r="E64" s="12">
        <v>4.8593953293269578</v>
      </c>
      <c r="F64" s="12">
        <v>2.8098504480188988</v>
      </c>
      <c r="G64" s="12">
        <v>2.449255093215716</v>
      </c>
      <c r="H64" s="12">
        <v>53.357847348858883</v>
      </c>
      <c r="I64" s="12">
        <v>52.643897673568112</v>
      </c>
      <c r="J64" s="12">
        <v>2.9156371975961748</v>
      </c>
      <c r="K64" s="12">
        <v>2.388372880816064</v>
      </c>
      <c r="L64" s="12">
        <v>2.0818668292333591</v>
      </c>
      <c r="M64" s="12">
        <v>40.018385511644162</v>
      </c>
      <c r="N64" s="11">
        <v>1.2062046736502821</v>
      </c>
      <c r="O64" s="11">
        <v>0.13930999999999999</v>
      </c>
      <c r="P64" s="11"/>
      <c r="Q64" s="11"/>
      <c r="R64" s="11"/>
      <c r="S64" s="11" t="str">
        <f t="shared" si="4"/>
        <v/>
      </c>
      <c r="T64" s="12" t="str">
        <f t="shared" si="3"/>
        <v/>
      </c>
      <c r="U64" s="11"/>
      <c r="V64" s="11">
        <v>298.57911000000001</v>
      </c>
      <c r="W64" s="17">
        <v>84.385029213259799</v>
      </c>
      <c r="X64" s="12" t="str">
        <f t="shared" si="5"/>
        <v/>
      </c>
      <c r="Y64" s="11" t="s">
        <v>18</v>
      </c>
      <c r="Z64" s="11">
        <v>8</v>
      </c>
    </row>
    <row r="65" spans="1:26" x14ac:dyDescent="0.2">
      <c r="A65" s="11">
        <v>3</v>
      </c>
      <c r="B65" s="11">
        <v>1</v>
      </c>
      <c r="C65" s="12" t="s">
        <v>21</v>
      </c>
      <c r="D65" s="12">
        <v>36.571811873437412</v>
      </c>
      <c r="E65" s="12">
        <v>4.8593953293269578</v>
      </c>
      <c r="F65" s="12">
        <v>2.8098504480188988</v>
      </c>
      <c r="G65" s="12">
        <v>2.449255093215716</v>
      </c>
      <c r="H65" s="12">
        <v>53.357847348858883</v>
      </c>
      <c r="I65" s="12">
        <v>52.643897673568112</v>
      </c>
      <c r="J65" s="12">
        <v>2.9156371975961748</v>
      </c>
      <c r="K65" s="12">
        <v>2.388372880816064</v>
      </c>
      <c r="L65" s="12">
        <v>2.0818668292333591</v>
      </c>
      <c r="M65" s="12">
        <v>40.018385511644162</v>
      </c>
      <c r="N65" s="11">
        <v>1.137648185846007</v>
      </c>
      <c r="O65" s="11">
        <v>0.21429999999999999</v>
      </c>
      <c r="P65" s="11"/>
      <c r="Q65" s="11"/>
      <c r="R65" s="11"/>
      <c r="S65" s="11" t="str">
        <f t="shared" si="4"/>
        <v/>
      </c>
      <c r="T65" s="12" t="str">
        <f t="shared" si="3"/>
        <v/>
      </c>
      <c r="U65" s="11"/>
      <c r="V65" s="11">
        <v>319.42743999999999</v>
      </c>
      <c r="W65" s="17">
        <v>54.968943405650208</v>
      </c>
      <c r="X65" s="12" t="str">
        <f t="shared" si="5"/>
        <v/>
      </c>
      <c r="Y65" s="11" t="s">
        <v>18</v>
      </c>
      <c r="Z65" s="11">
        <v>8</v>
      </c>
    </row>
    <row r="66" spans="1:26" x14ac:dyDescent="0.2">
      <c r="A66" s="11">
        <v>3</v>
      </c>
      <c r="B66" s="11">
        <v>1</v>
      </c>
      <c r="C66" s="12" t="s">
        <v>22</v>
      </c>
      <c r="D66" s="12">
        <v>36.571811873437412</v>
      </c>
      <c r="E66" s="12">
        <v>4.8593953293269578</v>
      </c>
      <c r="F66" s="12">
        <v>2.8098504480188988</v>
      </c>
      <c r="G66" s="12">
        <v>2.449255093215716</v>
      </c>
      <c r="H66" s="12">
        <v>53.357847348858883</v>
      </c>
      <c r="I66" s="12">
        <v>52.643897673568112</v>
      </c>
      <c r="J66" s="12">
        <v>2.9156371975961748</v>
      </c>
      <c r="K66" s="12">
        <v>2.388372880816064</v>
      </c>
      <c r="L66" s="12">
        <v>2.0818668292333591</v>
      </c>
      <c r="M66" s="12">
        <v>40.018385511644162</v>
      </c>
      <c r="N66" s="11">
        <v>1.1226206937130421</v>
      </c>
      <c r="O66" s="11">
        <v>0.24398</v>
      </c>
      <c r="P66" s="11">
        <v>11140</v>
      </c>
      <c r="Q66" s="11">
        <v>11070</v>
      </c>
      <c r="R66" s="11">
        <v>9870</v>
      </c>
      <c r="S66" s="11">
        <f t="shared" si="4"/>
        <v>1114</v>
      </c>
      <c r="T66" s="12">
        <f t="shared" si="3"/>
        <v>6.408313094076826</v>
      </c>
      <c r="U66" s="11"/>
      <c r="V66" s="11">
        <v>346.18849999999998</v>
      </c>
      <c r="W66" s="17">
        <v>49.559010242224147</v>
      </c>
      <c r="X66" s="12">
        <f t="shared" si="5"/>
        <v>25.929979425157715</v>
      </c>
      <c r="Y66" s="11" t="s">
        <v>18</v>
      </c>
      <c r="Z66" s="11">
        <v>8</v>
      </c>
    </row>
    <row r="67" spans="1:26" x14ac:dyDescent="0.2">
      <c r="A67" s="11">
        <v>3</v>
      </c>
      <c r="B67" s="11">
        <v>2</v>
      </c>
      <c r="C67" s="12" t="s">
        <v>17</v>
      </c>
      <c r="D67" s="12">
        <v>25.189135836841839</v>
      </c>
      <c r="E67" s="12">
        <v>65.567713864966322</v>
      </c>
      <c r="F67" s="12">
        <v>1.8143305333358331</v>
      </c>
      <c r="G67" s="12">
        <v>3.2769755584450651</v>
      </c>
      <c r="H67" s="12">
        <v>4.2207505730040422</v>
      </c>
      <c r="I67" s="12">
        <v>53.235104939846522</v>
      </c>
      <c r="J67" s="12">
        <v>39.340628318979789</v>
      </c>
      <c r="K67" s="12">
        <v>1.542180953335458</v>
      </c>
      <c r="L67" s="12">
        <v>2.785429224678305</v>
      </c>
      <c r="M67" s="12">
        <v>3.165562929753031</v>
      </c>
      <c r="N67" s="11">
        <v>1.929368390414282</v>
      </c>
      <c r="O67" s="11">
        <v>7.9920000000000005E-2</v>
      </c>
      <c r="P67" s="11"/>
      <c r="Q67" s="11"/>
      <c r="R67" s="11"/>
      <c r="S67" s="11" t="str">
        <f t="shared" si="4"/>
        <v/>
      </c>
      <c r="T67" s="12" t="str">
        <f t="shared" si="3"/>
        <v/>
      </c>
      <c r="U67" s="11"/>
      <c r="V67" s="11">
        <v>50.50461</v>
      </c>
      <c r="W67" s="17">
        <v>648.23460823967378</v>
      </c>
      <c r="X67" s="12" t="str">
        <f t="shared" si="5"/>
        <v/>
      </c>
      <c r="Y67" s="11" t="s">
        <v>18</v>
      </c>
      <c r="Z67" s="11">
        <v>8</v>
      </c>
    </row>
    <row r="68" spans="1:26" x14ac:dyDescent="0.2">
      <c r="A68" s="11">
        <v>3</v>
      </c>
      <c r="B68" s="11">
        <v>2</v>
      </c>
      <c r="C68" s="12" t="s">
        <v>19</v>
      </c>
      <c r="D68" s="12">
        <v>25.189135836841839</v>
      </c>
      <c r="E68" s="12">
        <v>65.567713864966322</v>
      </c>
      <c r="F68" s="12">
        <v>1.8143305333358331</v>
      </c>
      <c r="G68" s="12">
        <v>3.2769755584450651</v>
      </c>
      <c r="H68" s="12">
        <v>4.2207505730040422</v>
      </c>
      <c r="I68" s="12">
        <v>53.235104939846522</v>
      </c>
      <c r="J68" s="12">
        <v>39.340628318979789</v>
      </c>
      <c r="K68" s="12">
        <v>1.542180953335458</v>
      </c>
      <c r="L68" s="12">
        <v>2.785429224678305</v>
      </c>
      <c r="M68" s="12">
        <v>3.165562929753031</v>
      </c>
      <c r="N68" s="11">
        <v>1.2405234236751419</v>
      </c>
      <c r="O68" s="11">
        <v>0.23193</v>
      </c>
      <c r="P68" s="11"/>
      <c r="Q68" s="11"/>
      <c r="R68" s="11"/>
      <c r="S68" s="11" t="str">
        <f t="shared" si="4"/>
        <v/>
      </c>
      <c r="T68" s="12" t="str">
        <f t="shared" si="3"/>
        <v/>
      </c>
      <c r="U68" s="11"/>
      <c r="V68" s="11">
        <v>49.36683</v>
      </c>
      <c r="W68" s="17">
        <v>308.5521174892715</v>
      </c>
      <c r="X68" s="12" t="str">
        <f t="shared" si="5"/>
        <v/>
      </c>
      <c r="Y68" s="11" t="s">
        <v>18</v>
      </c>
      <c r="Z68" s="11">
        <v>8</v>
      </c>
    </row>
    <row r="69" spans="1:26" x14ac:dyDescent="0.2">
      <c r="A69" s="11">
        <v>3</v>
      </c>
      <c r="B69" s="11">
        <v>2</v>
      </c>
      <c r="C69" s="12" t="s">
        <v>20</v>
      </c>
      <c r="D69" s="12">
        <v>25.189135836841839</v>
      </c>
      <c r="E69" s="12">
        <v>65.567713864966322</v>
      </c>
      <c r="F69" s="12">
        <v>1.8143305333358331</v>
      </c>
      <c r="G69" s="12">
        <v>3.2769755584450651</v>
      </c>
      <c r="H69" s="12">
        <v>4.2207505730040422</v>
      </c>
      <c r="I69" s="12">
        <v>53.235104939846522</v>
      </c>
      <c r="J69" s="12">
        <v>39.340628318979789</v>
      </c>
      <c r="K69" s="12">
        <v>1.542180953335458</v>
      </c>
      <c r="L69" s="12">
        <v>2.785429224678305</v>
      </c>
      <c r="M69" s="12">
        <v>3.165562929753031</v>
      </c>
      <c r="N69" s="11">
        <v>1.3677444061491331</v>
      </c>
      <c r="O69" s="11">
        <v>0.19724</v>
      </c>
      <c r="P69" s="11"/>
      <c r="Q69" s="11"/>
      <c r="R69" s="11"/>
      <c r="S69" s="11" t="str">
        <f t="shared" si="4"/>
        <v/>
      </c>
      <c r="T69" s="12" t="str">
        <f t="shared" si="3"/>
        <v/>
      </c>
      <c r="U69" s="11"/>
      <c r="V69" s="11">
        <v>52.961889999999997</v>
      </c>
      <c r="W69" s="17">
        <v>336.00724955364831</v>
      </c>
      <c r="X69" s="12" t="str">
        <f t="shared" si="5"/>
        <v/>
      </c>
      <c r="Y69" s="11" t="s">
        <v>18</v>
      </c>
      <c r="Z69" s="11">
        <v>8</v>
      </c>
    </row>
    <row r="70" spans="1:26" x14ac:dyDescent="0.2">
      <c r="A70" s="11">
        <v>3</v>
      </c>
      <c r="B70" s="11">
        <v>2</v>
      </c>
      <c r="C70" s="12" t="s">
        <v>21</v>
      </c>
      <c r="D70" s="12">
        <v>25.189135836841839</v>
      </c>
      <c r="E70" s="12">
        <v>65.567713864966322</v>
      </c>
      <c r="F70" s="12">
        <v>1.8143305333358331</v>
      </c>
      <c r="G70" s="12">
        <v>3.2769755584450651</v>
      </c>
      <c r="H70" s="12">
        <v>4.2207505730040422</v>
      </c>
      <c r="I70" s="12">
        <v>53.235104939846522</v>
      </c>
      <c r="J70" s="12">
        <v>39.340628318979789</v>
      </c>
      <c r="K70" s="12">
        <v>1.542180953335458</v>
      </c>
      <c r="L70" s="12">
        <v>2.785429224678305</v>
      </c>
      <c r="M70" s="12">
        <v>3.165562929753031</v>
      </c>
      <c r="N70" s="11">
        <v>1.1346464900614639</v>
      </c>
      <c r="O70" s="11">
        <v>0.18076999999999999</v>
      </c>
      <c r="P70" s="11"/>
      <c r="Q70" s="11"/>
      <c r="R70" s="11"/>
      <c r="S70" s="11" t="str">
        <f t="shared" si="4"/>
        <v/>
      </c>
      <c r="T70" s="12" t="str">
        <f t="shared" ref="T70:T76" si="6">IFERROR(_xlfn.STDEV.S(P70:R70)/P70*100,"")</f>
        <v/>
      </c>
      <c r="U70" s="11"/>
      <c r="V70" s="11">
        <v>49.04804</v>
      </c>
      <c r="W70" s="17">
        <v>393.31953563404602</v>
      </c>
      <c r="X70" s="12" t="str">
        <f t="shared" si="5"/>
        <v/>
      </c>
      <c r="Y70" s="11" t="s">
        <v>18</v>
      </c>
      <c r="Z70" s="11">
        <v>8</v>
      </c>
    </row>
    <row r="71" spans="1:26" x14ac:dyDescent="0.2">
      <c r="A71" s="11">
        <v>3</v>
      </c>
      <c r="B71" s="11">
        <v>2</v>
      </c>
      <c r="C71" s="12" t="s">
        <v>22</v>
      </c>
      <c r="D71" s="12">
        <v>25.189135836841839</v>
      </c>
      <c r="E71" s="12">
        <v>65.567713864966322</v>
      </c>
      <c r="F71" s="12">
        <v>1.8143305333358331</v>
      </c>
      <c r="G71" s="12">
        <v>3.2769755584450651</v>
      </c>
      <c r="H71" s="12">
        <v>4.2207505730040422</v>
      </c>
      <c r="I71" s="12">
        <v>53.235104939846522</v>
      </c>
      <c r="J71" s="12">
        <v>39.340628318979789</v>
      </c>
      <c r="K71" s="12">
        <v>1.542180953335458</v>
      </c>
      <c r="L71" s="12">
        <v>2.785429224678305</v>
      </c>
      <c r="M71" s="12">
        <v>3.165562929753031</v>
      </c>
      <c r="N71" s="11">
        <v>1.164057796508128</v>
      </c>
      <c r="O71" s="11">
        <v>0.19705</v>
      </c>
      <c r="P71" s="11"/>
      <c r="Q71" s="11"/>
      <c r="R71" s="11"/>
      <c r="S71" s="11" t="str">
        <f t="shared" si="4"/>
        <v/>
      </c>
      <c r="T71" s="12" t="str">
        <f t="shared" si="6"/>
        <v/>
      </c>
      <c r="U71" s="11"/>
      <c r="V71" s="11">
        <v>67.751580000000004</v>
      </c>
      <c r="W71" s="17">
        <v>352.69528630724687</v>
      </c>
      <c r="X71" s="12" t="str">
        <f t="shared" si="5"/>
        <v/>
      </c>
      <c r="Y71" s="11" t="s">
        <v>18</v>
      </c>
      <c r="Z71" s="11">
        <v>8</v>
      </c>
    </row>
    <row r="72" spans="1:26" x14ac:dyDescent="0.2">
      <c r="A72" s="11">
        <v>3</v>
      </c>
      <c r="B72" s="11">
        <v>3</v>
      </c>
      <c r="C72" s="12" t="s">
        <v>17</v>
      </c>
      <c r="D72" s="12">
        <v>28.736510899086031</v>
      </c>
      <c r="E72" s="12">
        <v>61.725154072713032</v>
      </c>
      <c r="F72" s="12">
        <v>2.2343060130950021</v>
      </c>
      <c r="G72" s="12">
        <v>2.72969509635158</v>
      </c>
      <c r="H72" s="12">
        <v>4.5891829241230759</v>
      </c>
      <c r="I72" s="12">
        <v>55.318468425619002</v>
      </c>
      <c r="J72" s="12">
        <v>37.035092443627818</v>
      </c>
      <c r="K72" s="12">
        <v>1.8991601111307519</v>
      </c>
      <c r="L72" s="12">
        <v>2.3202408318988428</v>
      </c>
      <c r="M72" s="12">
        <v>3.441887193092307</v>
      </c>
      <c r="N72" s="11">
        <v>1.290548765642499</v>
      </c>
      <c r="O72" s="11">
        <v>5.9319999999999998E-2</v>
      </c>
      <c r="P72" s="11">
        <v>9990</v>
      </c>
      <c r="Q72" s="11">
        <v>10970</v>
      </c>
      <c r="R72" s="11">
        <v>8353</v>
      </c>
      <c r="S72" s="11">
        <f t="shared" si="4"/>
        <v>999</v>
      </c>
      <c r="T72" s="12">
        <f t="shared" si="6"/>
        <v>13.234970862946103</v>
      </c>
      <c r="U72" s="11"/>
      <c r="V72" s="11">
        <v>51.934890000000003</v>
      </c>
      <c r="W72" s="17">
        <v>605.72973502803984</v>
      </c>
      <c r="X72" s="12">
        <f t="shared" si="5"/>
        <v>192.7415271315682</v>
      </c>
      <c r="Y72" s="11" t="s">
        <v>18</v>
      </c>
      <c r="Z72" s="11">
        <v>8</v>
      </c>
    </row>
    <row r="73" spans="1:26" x14ac:dyDescent="0.2">
      <c r="A73" s="11">
        <v>3</v>
      </c>
      <c r="B73" s="11">
        <v>3</v>
      </c>
      <c r="C73" s="12" t="s">
        <v>19</v>
      </c>
      <c r="D73" s="12">
        <v>28.736510899086031</v>
      </c>
      <c r="E73" s="12">
        <v>61.725154072713032</v>
      </c>
      <c r="F73" s="12">
        <v>2.2343060130950021</v>
      </c>
      <c r="G73" s="12">
        <v>2.72969509635158</v>
      </c>
      <c r="H73" s="12">
        <v>4.5891829241230759</v>
      </c>
      <c r="I73" s="12">
        <v>55.318468425619002</v>
      </c>
      <c r="J73" s="12">
        <v>37.035092443627818</v>
      </c>
      <c r="K73" s="12">
        <v>1.8991601111307519</v>
      </c>
      <c r="L73" s="12">
        <v>2.3202408318988428</v>
      </c>
      <c r="M73" s="12">
        <v>3.441887193092307</v>
      </c>
      <c r="N73" s="11">
        <v>1.2738693467336679</v>
      </c>
      <c r="O73" s="11">
        <v>5.1549999999999999E-2</v>
      </c>
      <c r="P73" s="11"/>
      <c r="Q73" s="11"/>
      <c r="R73" s="11"/>
      <c r="S73" s="11" t="str">
        <f t="shared" si="4"/>
        <v/>
      </c>
      <c r="T73" s="12" t="str">
        <f t="shared" si="6"/>
        <v/>
      </c>
      <c r="U73" s="11"/>
      <c r="V73" s="11">
        <v>54.79513</v>
      </c>
      <c r="W73" s="17">
        <v>1405.9535493992521</v>
      </c>
      <c r="X73" s="12" t="str">
        <f t="shared" si="5"/>
        <v/>
      </c>
      <c r="Y73" s="11" t="s">
        <v>18</v>
      </c>
      <c r="Z73" s="11">
        <v>8</v>
      </c>
    </row>
    <row r="74" spans="1:26" x14ac:dyDescent="0.2">
      <c r="A74" s="11">
        <v>3</v>
      </c>
      <c r="B74" s="11">
        <v>3</v>
      </c>
      <c r="C74" s="12" t="s">
        <v>20</v>
      </c>
      <c r="D74" s="12">
        <v>28.736510899086031</v>
      </c>
      <c r="E74" s="12">
        <v>61.725154072713032</v>
      </c>
      <c r="F74" s="12">
        <v>2.2343060130950021</v>
      </c>
      <c r="G74" s="12">
        <v>2.72969509635158</v>
      </c>
      <c r="H74" s="12">
        <v>4.5891829241230759</v>
      </c>
      <c r="I74" s="12">
        <v>55.318468425619002</v>
      </c>
      <c r="J74" s="12">
        <v>37.035092443627818</v>
      </c>
      <c r="K74" s="12">
        <v>1.8991601111307519</v>
      </c>
      <c r="L74" s="12">
        <v>2.3202408318988428</v>
      </c>
      <c r="M74" s="12">
        <v>3.441887193092307</v>
      </c>
      <c r="N74" s="11">
        <v>1.292687916854208</v>
      </c>
      <c r="O74" s="11">
        <v>6.8540000000000004E-2</v>
      </c>
      <c r="P74" s="11"/>
      <c r="Q74" s="11"/>
      <c r="R74" s="11"/>
      <c r="S74" s="11" t="str">
        <f>IF(ISNUMBER(P74),P74/10,"")</f>
        <v/>
      </c>
      <c r="T74" s="12" t="str">
        <f t="shared" si="6"/>
        <v/>
      </c>
      <c r="U74" s="11"/>
      <c r="V74" s="11">
        <v>51.074979999999996</v>
      </c>
      <c r="W74" s="17">
        <v>1002.662589302245</v>
      </c>
      <c r="X74" s="12" t="str">
        <f t="shared" si="5"/>
        <v/>
      </c>
      <c r="Y74" s="11" t="s">
        <v>18</v>
      </c>
      <c r="Z74" s="11">
        <v>8</v>
      </c>
    </row>
    <row r="75" spans="1:26" x14ac:dyDescent="0.2">
      <c r="A75" s="11">
        <v>3</v>
      </c>
      <c r="B75" s="11">
        <v>3</v>
      </c>
      <c r="C75" s="12" t="s">
        <v>21</v>
      </c>
      <c r="D75" s="12">
        <v>28.736510899086031</v>
      </c>
      <c r="E75" s="12">
        <v>61.725154072713032</v>
      </c>
      <c r="F75" s="12">
        <v>2.2343060130950021</v>
      </c>
      <c r="G75" s="12">
        <v>2.72969509635158</v>
      </c>
      <c r="H75" s="12">
        <v>4.5891829241230759</v>
      </c>
      <c r="I75" s="12">
        <v>55.318468425619002</v>
      </c>
      <c r="J75" s="12">
        <v>37.035092443627818</v>
      </c>
      <c r="K75" s="12">
        <v>1.8991601111307519</v>
      </c>
      <c r="L75" s="12">
        <v>2.3202408318988428</v>
      </c>
      <c r="M75" s="12">
        <v>3.441887193092307</v>
      </c>
      <c r="N75" s="11">
        <v>1.3548842002494981</v>
      </c>
      <c r="O75" s="11">
        <v>3.3610000000000001E-2</v>
      </c>
      <c r="P75" s="11"/>
      <c r="Q75" s="11"/>
      <c r="R75" s="11"/>
      <c r="S75" s="11" t="str">
        <f>IF(ISNUMBER(P75),P75/10,"")</f>
        <v/>
      </c>
      <c r="T75" s="12" t="str">
        <f t="shared" si="6"/>
        <v/>
      </c>
      <c r="U75" s="11"/>
      <c r="V75" s="11">
        <v>48.429220000000001</v>
      </c>
      <c r="W75" s="17">
        <v>1905.8847821594979</v>
      </c>
      <c r="X75" s="12" t="str">
        <f t="shared" si="5"/>
        <v/>
      </c>
      <c r="Y75" s="11" t="s">
        <v>18</v>
      </c>
      <c r="Z75" s="11">
        <v>8</v>
      </c>
    </row>
    <row r="76" spans="1:26" x14ac:dyDescent="0.2">
      <c r="A76" s="11">
        <v>3</v>
      </c>
      <c r="B76" s="11">
        <v>3</v>
      </c>
      <c r="C76" s="12" t="s">
        <v>22</v>
      </c>
      <c r="D76" s="12">
        <v>28.736510899086031</v>
      </c>
      <c r="E76" s="12">
        <v>61.725154072713032</v>
      </c>
      <c r="F76" s="12">
        <v>2.2343060130950021</v>
      </c>
      <c r="G76" s="12">
        <v>2.72969509635158</v>
      </c>
      <c r="H76" s="12">
        <v>4.5891829241230759</v>
      </c>
      <c r="I76" s="12">
        <v>55.318468425619002</v>
      </c>
      <c r="J76" s="12">
        <v>37.035092443627818</v>
      </c>
      <c r="K76" s="12">
        <v>1.8991601111307519</v>
      </c>
      <c r="L76" s="12">
        <v>2.3202408318988428</v>
      </c>
      <c r="M76" s="12">
        <v>3.441887193092307</v>
      </c>
      <c r="N76" s="11">
        <v>1.2679988794471939</v>
      </c>
      <c r="O76" s="11">
        <v>4.7910000000000001E-2</v>
      </c>
      <c r="P76" s="11"/>
      <c r="Q76" s="11"/>
      <c r="R76" s="11"/>
      <c r="S76" s="11" t="str">
        <f>IF(ISNUMBER(P76),P76/10,"")</f>
        <v/>
      </c>
      <c r="T76" s="12" t="str">
        <f t="shared" si="6"/>
        <v/>
      </c>
      <c r="U76" s="11"/>
      <c r="V76" s="11">
        <v>97.684820000000002</v>
      </c>
      <c r="W76" s="17">
        <v>1410.657978442021</v>
      </c>
      <c r="X76" s="12" t="str">
        <f t="shared" si="5"/>
        <v/>
      </c>
      <c r="Y76" s="11" t="s">
        <v>18</v>
      </c>
      <c r="Z76" s="11">
        <v>8</v>
      </c>
    </row>
    <row r="77" spans="1:26" x14ac:dyDescent="0.2">
      <c r="A77" s="11">
        <v>3</v>
      </c>
      <c r="B77" s="11">
        <v>4</v>
      </c>
      <c r="C77" s="12" t="s">
        <v>17</v>
      </c>
      <c r="D77" s="12">
        <v>26.270400300869252</v>
      </c>
      <c r="E77" s="12">
        <v>62.650449667483173</v>
      </c>
      <c r="F77" s="12">
        <v>5.5204219561397929</v>
      </c>
      <c r="G77" s="12">
        <v>4.142508921863862</v>
      </c>
      <c r="H77" s="12">
        <v>1.394511500389032</v>
      </c>
      <c r="I77" s="12">
        <v>53.128647674660328</v>
      </c>
      <c r="J77" s="12">
        <v>37.590269800489899</v>
      </c>
      <c r="K77" s="12">
        <v>4.6923586627188243</v>
      </c>
      <c r="L77" s="12">
        <v>3.5211325835842819</v>
      </c>
      <c r="M77" s="12">
        <v>1.045883625291774</v>
      </c>
      <c r="N77" s="11">
        <v>1.027915396341464</v>
      </c>
      <c r="O77" s="11">
        <v>0.25009999999999999</v>
      </c>
      <c r="P77" s="11"/>
      <c r="Q77" s="11"/>
      <c r="R77" s="11"/>
      <c r="S77" s="11" t="str">
        <f t="shared" ref="S77:S109" si="7">IF(ISNUMBER(P77),P77/10,"")</f>
        <v/>
      </c>
      <c r="T77" s="12" t="str">
        <f>IFERROR(_xlfn.STDEV.S(P77:R77)/P77*100,"")</f>
        <v/>
      </c>
      <c r="U77" s="11"/>
      <c r="V77" s="11">
        <v>44.15287</v>
      </c>
      <c r="W77" s="17">
        <v>408.88635420872163</v>
      </c>
      <c r="X77" s="12" t="str">
        <f t="shared" si="5"/>
        <v/>
      </c>
      <c r="Y77" s="11" t="s">
        <v>18</v>
      </c>
      <c r="Z77" s="11">
        <v>8</v>
      </c>
    </row>
    <row r="78" spans="1:26" x14ac:dyDescent="0.2">
      <c r="A78" s="11">
        <v>3</v>
      </c>
      <c r="B78" s="11">
        <v>4</v>
      </c>
      <c r="C78" s="12" t="s">
        <v>19</v>
      </c>
      <c r="D78" s="12">
        <v>26.270400300869252</v>
      </c>
      <c r="E78" s="12">
        <v>62.650449667483173</v>
      </c>
      <c r="F78" s="12">
        <v>5.5204219561397929</v>
      </c>
      <c r="G78" s="12">
        <v>4.142508921863862</v>
      </c>
      <c r="H78" s="12">
        <v>1.394511500389032</v>
      </c>
      <c r="I78" s="12">
        <v>53.128647674660328</v>
      </c>
      <c r="J78" s="12">
        <v>37.590269800489899</v>
      </c>
      <c r="K78" s="12">
        <v>4.6923586627188243</v>
      </c>
      <c r="L78" s="12">
        <v>3.5211325835842819</v>
      </c>
      <c r="M78" s="12">
        <v>1.045883625291774</v>
      </c>
      <c r="N78" s="11">
        <v>1.0415874177029989</v>
      </c>
      <c r="O78" s="11">
        <v>0.19105</v>
      </c>
      <c r="P78" s="11"/>
      <c r="Q78" s="11"/>
      <c r="R78" s="11"/>
      <c r="S78" s="11" t="str">
        <f t="shared" si="7"/>
        <v/>
      </c>
      <c r="T78" s="12" t="str">
        <f t="shared" ref="T78:T112" si="8">IFERROR(_xlfn.STDEV.S(P78:R78)/P78*100,"")</f>
        <v/>
      </c>
      <c r="U78" s="11"/>
      <c r="V78" s="11">
        <v>43.791460000000001</v>
      </c>
      <c r="W78" s="17">
        <v>487.11791475447359</v>
      </c>
      <c r="X78" s="12" t="str">
        <f t="shared" si="5"/>
        <v/>
      </c>
      <c r="Y78" s="11" t="s">
        <v>18</v>
      </c>
      <c r="Z78" s="11">
        <v>8</v>
      </c>
    </row>
    <row r="79" spans="1:26" x14ac:dyDescent="0.2">
      <c r="A79" s="11">
        <v>3</v>
      </c>
      <c r="B79" s="11">
        <v>4</v>
      </c>
      <c r="C79" s="12" t="s">
        <v>20</v>
      </c>
      <c r="D79" s="12">
        <v>26.270400300869252</v>
      </c>
      <c r="E79" s="12">
        <v>62.650449667483173</v>
      </c>
      <c r="F79" s="12">
        <v>5.5204219561397929</v>
      </c>
      <c r="G79" s="12">
        <v>4.142508921863862</v>
      </c>
      <c r="H79" s="12">
        <v>1.394511500389032</v>
      </c>
      <c r="I79" s="12">
        <v>53.128647674660328</v>
      </c>
      <c r="J79" s="12">
        <v>37.590269800489899</v>
      </c>
      <c r="K79" s="12">
        <v>4.6923586627188243</v>
      </c>
      <c r="L79" s="12">
        <v>3.5211325835842819</v>
      </c>
      <c r="M79" s="12">
        <v>1.045883625291774</v>
      </c>
      <c r="N79" s="11">
        <v>1.1020680199565831</v>
      </c>
      <c r="O79" s="11">
        <v>0.16253000000000001</v>
      </c>
      <c r="P79" s="11"/>
      <c r="Q79" s="11"/>
      <c r="R79" s="11"/>
      <c r="S79" s="11" t="str">
        <f t="shared" si="7"/>
        <v/>
      </c>
      <c r="T79" s="12" t="str">
        <f t="shared" si="8"/>
        <v/>
      </c>
      <c r="U79" s="11"/>
      <c r="V79" s="11">
        <v>45.994100000000003</v>
      </c>
      <c r="W79" s="17">
        <v>469.53876787991868</v>
      </c>
      <c r="X79" s="12" t="str">
        <f t="shared" si="5"/>
        <v/>
      </c>
      <c r="Y79" s="11" t="s">
        <v>18</v>
      </c>
      <c r="Z79" s="11">
        <v>8</v>
      </c>
    </row>
    <row r="80" spans="1:26" x14ac:dyDescent="0.2">
      <c r="A80" s="11">
        <v>3</v>
      </c>
      <c r="B80" s="11">
        <v>4</v>
      </c>
      <c r="C80" s="12" t="s">
        <v>21</v>
      </c>
      <c r="D80" s="12">
        <v>26.270400300869252</v>
      </c>
      <c r="E80" s="12">
        <v>62.650449667483173</v>
      </c>
      <c r="F80" s="12">
        <v>5.5204219561397929</v>
      </c>
      <c r="G80" s="12">
        <v>4.142508921863862</v>
      </c>
      <c r="H80" s="12">
        <v>1.394511500389032</v>
      </c>
      <c r="I80" s="12">
        <v>53.128647674660328</v>
      </c>
      <c r="J80" s="12">
        <v>37.590269800489899</v>
      </c>
      <c r="K80" s="12">
        <v>4.6923586627188243</v>
      </c>
      <c r="L80" s="12">
        <v>3.5211325835842819</v>
      </c>
      <c r="M80" s="12">
        <v>1.045883625291774</v>
      </c>
      <c r="N80" s="11">
        <v>1.128048780487805</v>
      </c>
      <c r="O80" s="11">
        <v>0.15376000000000001</v>
      </c>
      <c r="P80" s="11"/>
      <c r="Q80" s="11"/>
      <c r="R80" s="11"/>
      <c r="S80" s="11" t="str">
        <f t="shared" si="7"/>
        <v/>
      </c>
      <c r="T80" s="12" t="str">
        <f t="shared" si="8"/>
        <v/>
      </c>
      <c r="U80" s="11"/>
      <c r="V80" s="11">
        <v>37.716030000000003</v>
      </c>
      <c r="W80" s="17">
        <v>521.28391149308391</v>
      </c>
      <c r="X80" s="12" t="str">
        <f t="shared" si="5"/>
        <v/>
      </c>
      <c r="Y80" s="11" t="s">
        <v>18</v>
      </c>
      <c r="Z80" s="11">
        <v>8</v>
      </c>
    </row>
    <row r="81" spans="1:26" x14ac:dyDescent="0.2">
      <c r="A81" s="11">
        <v>3</v>
      </c>
      <c r="B81" s="11">
        <v>4</v>
      </c>
      <c r="C81" s="12" t="s">
        <v>22</v>
      </c>
      <c r="D81" s="12">
        <v>26.270400300869252</v>
      </c>
      <c r="E81" s="12">
        <v>62.650449667483173</v>
      </c>
      <c r="F81" s="12">
        <v>5.5204219561397929</v>
      </c>
      <c r="G81" s="12">
        <v>4.142508921863862</v>
      </c>
      <c r="H81" s="12">
        <v>1.394511500389032</v>
      </c>
      <c r="I81" s="12">
        <v>53.128647674660328</v>
      </c>
      <c r="J81" s="12">
        <v>37.590269800489899</v>
      </c>
      <c r="K81" s="12">
        <v>4.6923586627188243</v>
      </c>
      <c r="L81" s="12">
        <v>3.5211325835842819</v>
      </c>
      <c r="M81" s="12">
        <v>1.045883625291774</v>
      </c>
      <c r="N81" s="11">
        <v>1.1313048040170881</v>
      </c>
      <c r="O81" s="11">
        <v>0.16036</v>
      </c>
      <c r="P81" s="11">
        <v>13700</v>
      </c>
      <c r="Q81" s="11">
        <v>13150</v>
      </c>
      <c r="R81" s="11">
        <v>11990</v>
      </c>
      <c r="S81" s="11">
        <f t="shared" si="7"/>
        <v>1370</v>
      </c>
      <c r="T81" s="12">
        <f t="shared" si="8"/>
        <v>6.3718628202564851</v>
      </c>
      <c r="U81" s="11"/>
      <c r="V81" s="11">
        <v>34.323439999999998</v>
      </c>
      <c r="W81" s="17">
        <v>495.73790864043241</v>
      </c>
      <c r="X81" s="12">
        <f t="shared" si="5"/>
        <v>212.66137872522978</v>
      </c>
      <c r="Y81" s="11" t="s">
        <v>18</v>
      </c>
      <c r="Z81" s="11">
        <v>8</v>
      </c>
    </row>
    <row r="82" spans="1:26" x14ac:dyDescent="0.2">
      <c r="A82" s="11">
        <v>3</v>
      </c>
      <c r="B82" s="11">
        <v>5</v>
      </c>
      <c r="C82" s="12" t="s">
        <v>17</v>
      </c>
      <c r="D82" s="12">
        <v>28.228163482232478</v>
      </c>
      <c r="E82" s="12">
        <v>61.671507787950048</v>
      </c>
      <c r="F82" s="12">
        <v>5.6059838803145636</v>
      </c>
      <c r="G82" s="12">
        <v>0.79361124808757055</v>
      </c>
      <c r="H82" s="12">
        <v>3.720389593841344</v>
      </c>
      <c r="I82" s="12">
        <v>54.786803265133138</v>
      </c>
      <c r="J82" s="12">
        <v>37.002904672770029</v>
      </c>
      <c r="K82" s="12">
        <v>4.765086298267379</v>
      </c>
      <c r="L82" s="12">
        <v>0.67456956087443498</v>
      </c>
      <c r="M82" s="12">
        <v>2.7902921953810078</v>
      </c>
      <c r="N82" s="11">
        <v>1.161068240278408</v>
      </c>
      <c r="O82" s="11">
        <v>0.20515</v>
      </c>
      <c r="P82" s="11">
        <v>12910</v>
      </c>
      <c r="Q82" s="11">
        <v>13210</v>
      </c>
      <c r="R82" s="11">
        <v>12680</v>
      </c>
      <c r="S82" s="11">
        <f t="shared" si="7"/>
        <v>1291</v>
      </c>
      <c r="T82" s="12">
        <f t="shared" si="8"/>
        <v>2.0586314758871826</v>
      </c>
      <c r="U82" s="11"/>
      <c r="V82" s="11">
        <v>56.25188</v>
      </c>
      <c r="W82" s="17">
        <v>376.28164049366791</v>
      </c>
      <c r="X82" s="12">
        <f t="shared" si="5"/>
        <v>137.70088013010215</v>
      </c>
      <c r="Y82" s="11" t="s">
        <v>18</v>
      </c>
      <c r="Z82" s="11">
        <v>8</v>
      </c>
    </row>
    <row r="83" spans="1:26" x14ac:dyDescent="0.2">
      <c r="A83" s="11">
        <v>3</v>
      </c>
      <c r="B83" s="11">
        <v>5</v>
      </c>
      <c r="C83" s="12" t="s">
        <v>19</v>
      </c>
      <c r="D83" s="12">
        <v>28.228163482232478</v>
      </c>
      <c r="E83" s="12">
        <v>61.671507787950048</v>
      </c>
      <c r="F83" s="12">
        <v>5.6059838803145636</v>
      </c>
      <c r="G83" s="12">
        <v>0.79361124808757055</v>
      </c>
      <c r="H83" s="12">
        <v>3.720389593841344</v>
      </c>
      <c r="I83" s="12">
        <v>54.786803265133138</v>
      </c>
      <c r="J83" s="12">
        <v>37.002904672770029</v>
      </c>
      <c r="K83" s="12">
        <v>4.765086298267379</v>
      </c>
      <c r="L83" s="12">
        <v>0.67456956087443498</v>
      </c>
      <c r="M83" s="12">
        <v>2.7902921953810078</v>
      </c>
      <c r="N83" s="11">
        <v>1.1385966637171041</v>
      </c>
      <c r="O83" s="11">
        <v>0.21592</v>
      </c>
      <c r="P83" s="11"/>
      <c r="Q83" s="11"/>
      <c r="R83" s="11"/>
      <c r="S83" s="11" t="str">
        <f t="shared" si="7"/>
        <v/>
      </c>
      <c r="T83" s="12" t="str">
        <f t="shared" si="8"/>
        <v/>
      </c>
      <c r="U83" s="11"/>
      <c r="V83" s="11">
        <v>50.37077</v>
      </c>
      <c r="W83" s="17">
        <v>372.07067384681</v>
      </c>
      <c r="X83" s="12" t="str">
        <f t="shared" si="5"/>
        <v/>
      </c>
      <c r="Y83" s="11" t="s">
        <v>18</v>
      </c>
      <c r="Z83" s="11">
        <v>8</v>
      </c>
    </row>
    <row r="84" spans="1:26" x14ac:dyDescent="0.2">
      <c r="A84" s="11">
        <v>3</v>
      </c>
      <c r="B84" s="11">
        <v>5</v>
      </c>
      <c r="C84" s="12" t="s">
        <v>20</v>
      </c>
      <c r="D84" s="12">
        <v>28.228163482232478</v>
      </c>
      <c r="E84" s="12">
        <v>61.671507787950048</v>
      </c>
      <c r="F84" s="12">
        <v>5.6059838803145636</v>
      </c>
      <c r="G84" s="12">
        <v>0.79361124808757055</v>
      </c>
      <c r="H84" s="12">
        <v>3.720389593841344</v>
      </c>
      <c r="I84" s="12">
        <v>54.786803265133138</v>
      </c>
      <c r="J84" s="12">
        <v>37.002904672770029</v>
      </c>
      <c r="K84" s="12">
        <v>4.765086298267379</v>
      </c>
      <c r="L84" s="12">
        <v>0.67456956087443498</v>
      </c>
      <c r="M84" s="12">
        <v>2.7902921953810078</v>
      </c>
      <c r="N84" s="11">
        <v>1.083249901398623</v>
      </c>
      <c r="O84" s="11">
        <v>0.17965</v>
      </c>
      <c r="P84" s="11"/>
      <c r="Q84" s="11"/>
      <c r="R84" s="11"/>
      <c r="S84" s="11" t="str">
        <f t="shared" si="7"/>
        <v/>
      </c>
      <c r="T84" s="12" t="str">
        <f t="shared" si="8"/>
        <v/>
      </c>
      <c r="U84" s="11"/>
      <c r="V84" s="11">
        <v>50.280760000000001</v>
      </c>
      <c r="W84" s="17">
        <v>388.57786829704997</v>
      </c>
      <c r="X84" s="12" t="str">
        <f t="shared" si="5"/>
        <v/>
      </c>
      <c r="Y84" s="11" t="s">
        <v>18</v>
      </c>
      <c r="Z84" s="11">
        <v>8</v>
      </c>
    </row>
    <row r="85" spans="1:26" x14ac:dyDescent="0.2">
      <c r="A85" s="11">
        <v>3</v>
      </c>
      <c r="B85" s="11">
        <v>5</v>
      </c>
      <c r="C85" s="12" t="s">
        <v>21</v>
      </c>
      <c r="D85" s="12">
        <v>28.228163482232478</v>
      </c>
      <c r="E85" s="12">
        <v>61.671507787950048</v>
      </c>
      <c r="F85" s="12">
        <v>5.6059838803145636</v>
      </c>
      <c r="G85" s="12">
        <v>0.79361124808757055</v>
      </c>
      <c r="H85" s="12">
        <v>3.720389593841344</v>
      </c>
      <c r="I85" s="12">
        <v>54.786803265133138</v>
      </c>
      <c r="J85" s="12">
        <v>37.002904672770029</v>
      </c>
      <c r="K85" s="12">
        <v>4.765086298267379</v>
      </c>
      <c r="L85" s="12">
        <v>0.67456956087443498</v>
      </c>
      <c r="M85" s="12">
        <v>2.7902921953810078</v>
      </c>
      <c r="N85" s="11">
        <v>1.082566239582037</v>
      </c>
      <c r="O85" s="11">
        <v>0.14893000000000001</v>
      </c>
      <c r="P85" s="11"/>
      <c r="Q85" s="11"/>
      <c r="R85" s="11"/>
      <c r="S85" s="11" t="str">
        <f t="shared" si="7"/>
        <v/>
      </c>
      <c r="T85" s="12" t="str">
        <f t="shared" si="8"/>
        <v/>
      </c>
      <c r="U85" s="11"/>
      <c r="V85" s="11">
        <v>43.69068</v>
      </c>
      <c r="W85" s="17">
        <v>467.89277294459998</v>
      </c>
      <c r="X85" s="12" t="str">
        <f t="shared" si="5"/>
        <v/>
      </c>
      <c r="Y85" s="11" t="s">
        <v>18</v>
      </c>
      <c r="Z85" s="11">
        <v>8</v>
      </c>
    </row>
    <row r="86" spans="1:26" x14ac:dyDescent="0.2">
      <c r="A86" s="11">
        <v>3</v>
      </c>
      <c r="B86" s="11">
        <v>5</v>
      </c>
      <c r="C86" s="12" t="s">
        <v>22</v>
      </c>
      <c r="D86" s="12">
        <v>28.228163482232478</v>
      </c>
      <c r="E86" s="12">
        <v>61.671507787950048</v>
      </c>
      <c r="F86" s="12">
        <v>5.6059838803145636</v>
      </c>
      <c r="G86" s="12">
        <v>0.79361124808757055</v>
      </c>
      <c r="H86" s="12">
        <v>3.720389593841344</v>
      </c>
      <c r="I86" s="12">
        <v>54.786803265133138</v>
      </c>
      <c r="J86" s="12">
        <v>37.002904672770029</v>
      </c>
      <c r="K86" s="12">
        <v>4.765086298267379</v>
      </c>
      <c r="L86" s="12">
        <v>0.67456956087443498</v>
      </c>
      <c r="M86" s="12">
        <v>2.7902921953810078</v>
      </c>
      <c r="N86" s="11">
        <v>1.1217702818374919</v>
      </c>
      <c r="O86" s="11">
        <v>0.13328999999999999</v>
      </c>
      <c r="P86" s="11"/>
      <c r="Q86" s="11"/>
      <c r="R86" s="11"/>
      <c r="S86" s="11" t="str">
        <f t="shared" si="7"/>
        <v/>
      </c>
      <c r="T86" s="12" t="str">
        <f t="shared" si="8"/>
        <v/>
      </c>
      <c r="U86" s="11"/>
      <c r="V86" s="11">
        <v>45.469749999999998</v>
      </c>
      <c r="W86" s="17">
        <v>468.1365032863277</v>
      </c>
      <c r="X86" s="12" t="str">
        <f t="shared" si="5"/>
        <v/>
      </c>
      <c r="Y86" s="11" t="s">
        <v>18</v>
      </c>
      <c r="Z86" s="11">
        <v>8</v>
      </c>
    </row>
    <row r="87" spans="1:26" x14ac:dyDescent="0.2">
      <c r="A87" s="11">
        <v>3</v>
      </c>
      <c r="B87" s="11">
        <v>6</v>
      </c>
      <c r="C87" s="12" t="s">
        <v>17</v>
      </c>
      <c r="D87" s="12">
        <v>10.879765768089671</v>
      </c>
      <c r="E87" s="12">
        <v>85.578970085238481</v>
      </c>
      <c r="F87" s="12">
        <v>1.837247786422862</v>
      </c>
      <c r="G87" s="12">
        <v>0.99350022183771058</v>
      </c>
      <c r="H87" s="12">
        <v>0.75857551409176449</v>
      </c>
      <c r="I87" s="12">
        <v>45.725609881947094</v>
      </c>
      <c r="J87" s="12">
        <v>51.347382051143093</v>
      </c>
      <c r="K87" s="12">
        <v>1.561660618459433</v>
      </c>
      <c r="L87" s="12">
        <v>0.84447518856205395</v>
      </c>
      <c r="M87" s="12">
        <v>0.56893163556882342</v>
      </c>
      <c r="N87" s="11">
        <v>0.98402420669760449</v>
      </c>
      <c r="O87" s="11">
        <v>0.51256999999999997</v>
      </c>
      <c r="P87" s="11"/>
      <c r="Q87" s="11"/>
      <c r="R87" s="11"/>
      <c r="S87" s="11" t="str">
        <f t="shared" si="7"/>
        <v/>
      </c>
      <c r="T87" s="12" t="str">
        <f t="shared" si="8"/>
        <v/>
      </c>
      <c r="U87" s="11"/>
      <c r="V87" s="11">
        <v>26.01061</v>
      </c>
      <c r="W87" s="17">
        <v>269.30884115794032</v>
      </c>
      <c r="X87" s="12" t="str">
        <f t="shared" si="5"/>
        <v/>
      </c>
      <c r="Y87" s="11" t="s">
        <v>18</v>
      </c>
      <c r="Z87" s="11">
        <v>8</v>
      </c>
    </row>
    <row r="88" spans="1:26" x14ac:dyDescent="0.2">
      <c r="A88" s="11">
        <v>3</v>
      </c>
      <c r="B88" s="11">
        <v>6</v>
      </c>
      <c r="C88" s="12" t="s">
        <v>19</v>
      </c>
      <c r="D88" s="12">
        <v>10.879765768089671</v>
      </c>
      <c r="E88" s="12">
        <v>85.578970085238481</v>
      </c>
      <c r="F88" s="12">
        <v>1.837247786422862</v>
      </c>
      <c r="G88" s="12">
        <v>0.99350022183771058</v>
      </c>
      <c r="H88" s="12">
        <v>0.75857551409176449</v>
      </c>
      <c r="I88" s="12">
        <v>45.725609881947094</v>
      </c>
      <c r="J88" s="12">
        <v>51.347382051143093</v>
      </c>
      <c r="K88" s="12">
        <v>1.561660618459433</v>
      </c>
      <c r="L88" s="12">
        <v>0.84447518856205395</v>
      </c>
      <c r="M88" s="12">
        <v>0.56893163556882342</v>
      </c>
      <c r="N88" s="11">
        <v>0.9963068099527852</v>
      </c>
      <c r="O88" s="11">
        <v>0.55854000000000004</v>
      </c>
      <c r="P88" s="11"/>
      <c r="Q88" s="11"/>
      <c r="R88" s="11"/>
      <c r="S88" s="11" t="str">
        <f t="shared" si="7"/>
        <v/>
      </c>
      <c r="T88" s="12" t="str">
        <f t="shared" si="8"/>
        <v/>
      </c>
      <c r="U88" s="11"/>
      <c r="V88" s="11">
        <v>30.395119999999999</v>
      </c>
      <c r="W88" s="17">
        <v>210.03044245211399</v>
      </c>
      <c r="X88" s="12" t="str">
        <f t="shared" si="5"/>
        <v/>
      </c>
      <c r="Y88" s="11" t="s">
        <v>18</v>
      </c>
      <c r="Z88" s="11">
        <v>8</v>
      </c>
    </row>
    <row r="89" spans="1:26" x14ac:dyDescent="0.2">
      <c r="A89" s="11">
        <v>3</v>
      </c>
      <c r="B89" s="11">
        <v>6</v>
      </c>
      <c r="C89" s="12" t="s">
        <v>20</v>
      </c>
      <c r="D89" s="12">
        <v>10.879765768089671</v>
      </c>
      <c r="E89" s="12">
        <v>85.578970085238481</v>
      </c>
      <c r="F89" s="12">
        <v>1.837247786422862</v>
      </c>
      <c r="G89" s="12">
        <v>0.99350022183771058</v>
      </c>
      <c r="H89" s="12">
        <v>0.75857551409176449</v>
      </c>
      <c r="I89" s="12">
        <v>45.725609881947094</v>
      </c>
      <c r="J89" s="12">
        <v>51.347382051143093</v>
      </c>
      <c r="K89" s="12">
        <v>1.561660618459433</v>
      </c>
      <c r="L89" s="12">
        <v>0.84447518856205395</v>
      </c>
      <c r="M89" s="12">
        <v>0.56893163556882342</v>
      </c>
      <c r="N89" s="11">
        <v>1.034272051009564</v>
      </c>
      <c r="O89" s="11">
        <v>0.48694999999999999</v>
      </c>
      <c r="P89" s="11"/>
      <c r="Q89" s="11"/>
      <c r="R89" s="11"/>
      <c r="S89" s="11" t="str">
        <f t="shared" si="7"/>
        <v/>
      </c>
      <c r="T89" s="12" t="str">
        <f t="shared" si="8"/>
        <v/>
      </c>
      <c r="U89" s="11"/>
      <c r="V89" s="11">
        <v>31.533370000000001</v>
      </c>
      <c r="W89" s="17">
        <v>228.58743774519601</v>
      </c>
      <c r="X89" s="12" t="str">
        <f t="shared" si="5"/>
        <v/>
      </c>
      <c r="Y89" s="11" t="s">
        <v>18</v>
      </c>
      <c r="Z89" s="11">
        <v>8</v>
      </c>
    </row>
    <row r="90" spans="1:26" x14ac:dyDescent="0.2">
      <c r="A90" s="11">
        <v>3</v>
      </c>
      <c r="B90" s="11">
        <v>6</v>
      </c>
      <c r="C90" s="12" t="s">
        <v>21</v>
      </c>
      <c r="D90" s="12">
        <v>10.879765768089671</v>
      </c>
      <c r="E90" s="12">
        <v>85.578970085238481</v>
      </c>
      <c r="F90" s="12">
        <v>1.837247786422862</v>
      </c>
      <c r="G90" s="12">
        <v>0.99350022183771058</v>
      </c>
      <c r="H90" s="12">
        <v>0.75857551409176449</v>
      </c>
      <c r="I90" s="12">
        <v>45.725609881947094</v>
      </c>
      <c r="J90" s="12">
        <v>51.347382051143093</v>
      </c>
      <c r="K90" s="12">
        <v>1.561660618459433</v>
      </c>
      <c r="L90" s="12">
        <v>0.84447518856205395</v>
      </c>
      <c r="M90" s="12">
        <v>0.56893163556882342</v>
      </c>
      <c r="N90" s="11">
        <v>0.98232019259705095</v>
      </c>
      <c r="O90" s="11">
        <v>0.53824000000000005</v>
      </c>
      <c r="P90" s="11"/>
      <c r="Q90" s="11"/>
      <c r="R90" s="11"/>
      <c r="S90" s="11" t="str">
        <f t="shared" si="7"/>
        <v/>
      </c>
      <c r="T90" s="12" t="str">
        <f t="shared" si="8"/>
        <v/>
      </c>
      <c r="U90" s="11"/>
      <c r="V90" s="11">
        <v>29.92062</v>
      </c>
      <c r="W90" s="17">
        <v>214.5493901316201</v>
      </c>
      <c r="X90" s="12" t="str">
        <f t="shared" si="5"/>
        <v/>
      </c>
      <c r="Y90" s="11" t="s">
        <v>18</v>
      </c>
      <c r="Z90" s="11">
        <v>8</v>
      </c>
    </row>
    <row r="91" spans="1:26" x14ac:dyDescent="0.2">
      <c r="A91" s="11">
        <v>3</v>
      </c>
      <c r="B91" s="11">
        <v>6</v>
      </c>
      <c r="C91" s="12" t="s">
        <v>22</v>
      </c>
      <c r="D91" s="12">
        <v>10.879765768089671</v>
      </c>
      <c r="E91" s="12">
        <v>85.578970085238481</v>
      </c>
      <c r="F91" s="12">
        <v>1.837247786422862</v>
      </c>
      <c r="G91" s="12">
        <v>0.99350022183771058</v>
      </c>
      <c r="H91" s="12">
        <v>0.75857551409176449</v>
      </c>
      <c r="I91" s="12">
        <v>45.725609881947094</v>
      </c>
      <c r="J91" s="12">
        <v>51.347382051143093</v>
      </c>
      <c r="K91" s="12">
        <v>1.561660618459433</v>
      </c>
      <c r="L91" s="12">
        <v>0.84447518856205395</v>
      </c>
      <c r="M91" s="12">
        <v>0.56893163556882342</v>
      </c>
      <c r="N91" s="11">
        <v>0.9654965978448149</v>
      </c>
      <c r="O91" s="11">
        <v>0.54468000000000005</v>
      </c>
      <c r="P91" s="11"/>
      <c r="Q91" s="11"/>
      <c r="R91" s="11"/>
      <c r="S91" s="11" t="str">
        <f t="shared" si="7"/>
        <v/>
      </c>
      <c r="T91" s="12" t="str">
        <f t="shared" si="8"/>
        <v/>
      </c>
      <c r="U91" s="11"/>
      <c r="V91" s="11">
        <v>25.427479999999999</v>
      </c>
      <c r="W91" s="17">
        <v>247.75084836478109</v>
      </c>
      <c r="X91" s="12" t="str">
        <f t="shared" si="5"/>
        <v/>
      </c>
      <c r="Y91" s="11" t="s">
        <v>18</v>
      </c>
      <c r="Z91" s="11">
        <v>8</v>
      </c>
    </row>
    <row r="92" spans="1:26" x14ac:dyDescent="0.2">
      <c r="A92" s="7">
        <v>4</v>
      </c>
      <c r="B92" s="7">
        <v>1</v>
      </c>
      <c r="C92" s="8" t="s">
        <v>17</v>
      </c>
      <c r="D92" s="8">
        <v>7.3793508596769399</v>
      </c>
      <c r="E92" s="8">
        <v>79.004961931741917</v>
      </c>
      <c r="F92" s="8">
        <v>1.8397638253999851</v>
      </c>
      <c r="G92" s="8">
        <v>8.2094421731127376</v>
      </c>
      <c r="H92" s="8">
        <v>3.5203073789278978</v>
      </c>
      <c r="I92" s="8">
        <v>41.368793376882593</v>
      </c>
      <c r="J92" s="8">
        <v>47.40297715904515</v>
      </c>
      <c r="K92" s="8">
        <v>1.563799251589987</v>
      </c>
      <c r="L92" s="8">
        <v>6.978025847145827</v>
      </c>
      <c r="M92" s="8">
        <v>2.6402305341959229</v>
      </c>
      <c r="N92" s="7">
        <v>1.0371737411020301</v>
      </c>
      <c r="O92" s="7">
        <v>0.57188000000000005</v>
      </c>
      <c r="P92" s="7"/>
      <c r="Q92" s="7"/>
      <c r="R92" s="7"/>
      <c r="S92" s="7" t="str">
        <f t="shared" si="7"/>
        <v/>
      </c>
      <c r="T92" s="8" t="str">
        <f t="shared" si="8"/>
        <v/>
      </c>
      <c r="U92" s="7"/>
      <c r="V92" s="7">
        <v>24.7285</v>
      </c>
      <c r="W92" s="18">
        <v>208.91692495167871</v>
      </c>
      <c r="X92" s="8" t="str">
        <f t="shared" si="5"/>
        <v/>
      </c>
      <c r="Y92" s="7" t="s">
        <v>25</v>
      </c>
      <c r="Z92" s="7">
        <v>8</v>
      </c>
    </row>
    <row r="93" spans="1:26" x14ac:dyDescent="0.2">
      <c r="A93" s="7">
        <v>4</v>
      </c>
      <c r="B93" s="7">
        <v>1</v>
      </c>
      <c r="C93" s="8" t="s">
        <v>19</v>
      </c>
      <c r="D93" s="8">
        <v>7.3793508596769399</v>
      </c>
      <c r="E93" s="8">
        <v>79.004961931741917</v>
      </c>
      <c r="F93" s="8">
        <v>1.8397638253999851</v>
      </c>
      <c r="G93" s="8">
        <v>8.2094421731127376</v>
      </c>
      <c r="H93" s="8">
        <v>3.5203073789278978</v>
      </c>
      <c r="I93" s="8">
        <v>41.368793376882593</v>
      </c>
      <c r="J93" s="8">
        <v>47.40297715904515</v>
      </c>
      <c r="K93" s="8">
        <v>1.563799251589987</v>
      </c>
      <c r="L93" s="8">
        <v>6.978025847145827</v>
      </c>
      <c r="M93" s="8">
        <v>2.6402305341959229</v>
      </c>
      <c r="N93" s="7">
        <v>1.054174106170797</v>
      </c>
      <c r="O93" s="7">
        <v>0.55661000000000005</v>
      </c>
      <c r="P93" s="7"/>
      <c r="Q93" s="7"/>
      <c r="R93" s="7"/>
      <c r="S93" s="7" t="str">
        <f t="shared" si="7"/>
        <v/>
      </c>
      <c r="T93" s="8" t="str">
        <f t="shared" si="8"/>
        <v/>
      </c>
      <c r="U93" s="7"/>
      <c r="V93" s="7">
        <v>29.109940000000002</v>
      </c>
      <c r="W93" s="18">
        <v>236.31396823274861</v>
      </c>
      <c r="X93" s="8" t="str">
        <f t="shared" si="5"/>
        <v/>
      </c>
      <c r="Y93" s="7" t="s">
        <v>25</v>
      </c>
      <c r="Z93" s="7">
        <v>8</v>
      </c>
    </row>
    <row r="94" spans="1:26" x14ac:dyDescent="0.2">
      <c r="A94" s="7">
        <v>4</v>
      </c>
      <c r="B94" s="7">
        <v>1</v>
      </c>
      <c r="C94" s="8" t="s">
        <v>20</v>
      </c>
      <c r="D94" s="8">
        <v>7.3793508596769399</v>
      </c>
      <c r="E94" s="8">
        <v>79.004961931741917</v>
      </c>
      <c r="F94" s="8">
        <v>1.8397638253999851</v>
      </c>
      <c r="G94" s="8">
        <v>8.2094421731127376</v>
      </c>
      <c r="H94" s="8">
        <v>3.5203073789278978</v>
      </c>
      <c r="I94" s="8">
        <v>41.368793376882593</v>
      </c>
      <c r="J94" s="8">
        <v>47.40297715904515</v>
      </c>
      <c r="K94" s="8">
        <v>1.563799251589987</v>
      </c>
      <c r="L94" s="8">
        <v>6.978025847145827</v>
      </c>
      <c r="M94" s="8">
        <v>2.6402305341959229</v>
      </c>
      <c r="N94" s="7">
        <v>1.022743499991293</v>
      </c>
      <c r="O94" s="7">
        <v>0.54166000000000003</v>
      </c>
      <c r="P94" s="7"/>
      <c r="Q94" s="7"/>
      <c r="R94" s="7"/>
      <c r="S94" s="7" t="str">
        <f t="shared" si="7"/>
        <v/>
      </c>
      <c r="T94" s="8" t="str">
        <f t="shared" si="8"/>
        <v/>
      </c>
      <c r="U94" s="7"/>
      <c r="V94" s="7">
        <v>27.14978</v>
      </c>
      <c r="W94" s="18">
        <v>238.67890475826141</v>
      </c>
      <c r="X94" s="8" t="str">
        <f t="shared" si="5"/>
        <v/>
      </c>
      <c r="Y94" s="7" t="s">
        <v>25</v>
      </c>
      <c r="Z94" s="7">
        <v>8</v>
      </c>
    </row>
    <row r="95" spans="1:26" x14ac:dyDescent="0.2">
      <c r="A95" s="7">
        <v>4</v>
      </c>
      <c r="B95" s="7">
        <v>1</v>
      </c>
      <c r="C95" s="8" t="s">
        <v>21</v>
      </c>
      <c r="D95" s="8">
        <v>7.3793508596769399</v>
      </c>
      <c r="E95" s="8">
        <v>79.004961931741917</v>
      </c>
      <c r="F95" s="8">
        <v>1.8397638253999851</v>
      </c>
      <c r="G95" s="8">
        <v>8.2094421731127376</v>
      </c>
      <c r="H95" s="8">
        <v>3.5203073789278978</v>
      </c>
      <c r="I95" s="8">
        <v>41.368793376882593</v>
      </c>
      <c r="J95" s="8">
        <v>47.40297715904515</v>
      </c>
      <c r="K95" s="8">
        <v>1.563799251589987</v>
      </c>
      <c r="L95" s="8">
        <v>6.978025847145827</v>
      </c>
      <c r="M95" s="8">
        <v>2.6402305341959229</v>
      </c>
      <c r="N95" s="7">
        <v>1.073561132950307</v>
      </c>
      <c r="O95" s="7">
        <v>0.53354000000000001</v>
      </c>
      <c r="P95" s="7"/>
      <c r="Q95" s="7"/>
      <c r="R95" s="7"/>
      <c r="S95" s="7" t="str">
        <f t="shared" si="7"/>
        <v/>
      </c>
      <c r="T95" s="8" t="str">
        <f t="shared" si="8"/>
        <v/>
      </c>
      <c r="U95" s="7"/>
      <c r="V95" s="7">
        <v>26.68497</v>
      </c>
      <c r="W95" s="18">
        <v>225.99499529913271</v>
      </c>
      <c r="X95" s="8" t="str">
        <f t="shared" si="5"/>
        <v/>
      </c>
      <c r="Y95" s="7" t="s">
        <v>25</v>
      </c>
      <c r="Z95" s="7">
        <v>8</v>
      </c>
    </row>
    <row r="96" spans="1:26" x14ac:dyDescent="0.2">
      <c r="A96" s="7">
        <v>4</v>
      </c>
      <c r="B96" s="7">
        <v>1</v>
      </c>
      <c r="C96" s="8" t="s">
        <v>22</v>
      </c>
      <c r="D96" s="8">
        <v>7.3793508596769399</v>
      </c>
      <c r="E96" s="8">
        <v>79.004961931741917</v>
      </c>
      <c r="F96" s="8">
        <v>1.8397638253999851</v>
      </c>
      <c r="G96" s="8">
        <v>8.2094421731127376</v>
      </c>
      <c r="H96" s="8">
        <v>3.5203073789278978</v>
      </c>
      <c r="I96" s="8">
        <v>41.368793376882593</v>
      </c>
      <c r="J96" s="8">
        <v>47.40297715904515</v>
      </c>
      <c r="K96" s="8">
        <v>1.563799251589987</v>
      </c>
      <c r="L96" s="8">
        <v>6.978025847145827</v>
      </c>
      <c r="M96" s="8">
        <v>2.6402305341959229</v>
      </c>
      <c r="N96" s="7">
        <v>1.010977569956893</v>
      </c>
      <c r="O96" s="7">
        <v>0.62151000000000001</v>
      </c>
      <c r="P96" s="7"/>
      <c r="Q96" s="7"/>
      <c r="R96" s="7"/>
      <c r="S96" s="7" t="str">
        <f t="shared" si="7"/>
        <v/>
      </c>
      <c r="T96" s="8" t="str">
        <f t="shared" si="8"/>
        <v/>
      </c>
      <c r="U96" s="7"/>
      <c r="V96" s="7">
        <v>29.378430000000002</v>
      </c>
      <c r="W96" s="18">
        <v>228.38165841564569</v>
      </c>
      <c r="X96" s="8" t="str">
        <f t="shared" si="5"/>
        <v/>
      </c>
      <c r="Y96" s="7" t="s">
        <v>25</v>
      </c>
      <c r="Z96" s="7">
        <v>8</v>
      </c>
    </row>
    <row r="97" spans="1:26" x14ac:dyDescent="0.2">
      <c r="A97" s="7">
        <v>4</v>
      </c>
      <c r="B97" s="7">
        <v>2</v>
      </c>
      <c r="C97" s="8" t="s">
        <v>17</v>
      </c>
      <c r="D97" s="8">
        <v>25.742946941034258</v>
      </c>
      <c r="E97" s="8">
        <v>67.610428357004309</v>
      </c>
      <c r="F97" s="8">
        <v>0.05</v>
      </c>
      <c r="G97" s="8">
        <v>3.151911310339798</v>
      </c>
      <c r="H97" s="8">
        <v>3.4739646229676819</v>
      </c>
      <c r="I97" s="8">
        <v>54.135896136128871</v>
      </c>
      <c r="J97" s="8">
        <v>40.566257014202577</v>
      </c>
      <c r="K97" s="8">
        <v>4.2500000000000003E-2</v>
      </c>
      <c r="L97" s="8">
        <v>2.679124613788828</v>
      </c>
      <c r="M97" s="8">
        <v>2.605473467225762</v>
      </c>
      <c r="N97" s="7">
        <v>1.172232206294145</v>
      </c>
      <c r="O97" s="7">
        <v>0.27876000000000001</v>
      </c>
      <c r="P97" s="7">
        <v>10250</v>
      </c>
      <c r="Q97" s="7">
        <v>9950</v>
      </c>
      <c r="R97" s="7">
        <v>9725</v>
      </c>
      <c r="S97" s="7">
        <f t="shared" si="7"/>
        <v>1025</v>
      </c>
      <c r="T97" s="8">
        <f t="shared" si="8"/>
        <v>2.5696716470372536</v>
      </c>
      <c r="U97" s="7"/>
      <c r="V97" s="7">
        <v>33.229199999999999</v>
      </c>
      <c r="W97" s="18">
        <v>339.25098015488521</v>
      </c>
      <c r="X97" s="8">
        <f t="shared" si="5"/>
        <v>293.60013364678082</v>
      </c>
      <c r="Y97" s="7" t="s">
        <v>25</v>
      </c>
      <c r="Z97" s="7">
        <v>8</v>
      </c>
    </row>
    <row r="98" spans="1:26" x14ac:dyDescent="0.2">
      <c r="A98" s="7">
        <v>4</v>
      </c>
      <c r="B98" s="7">
        <v>2</v>
      </c>
      <c r="C98" s="8" t="s">
        <v>19</v>
      </c>
      <c r="D98" s="8">
        <v>25.742946941034258</v>
      </c>
      <c r="E98" s="8">
        <v>67.610428357004309</v>
      </c>
      <c r="F98" s="8">
        <v>0.05</v>
      </c>
      <c r="G98" s="8">
        <v>3.151911310339798</v>
      </c>
      <c r="H98" s="8">
        <v>3.4739646229676819</v>
      </c>
      <c r="I98" s="8">
        <v>54.135896136128871</v>
      </c>
      <c r="J98" s="8">
        <v>40.566257014202577</v>
      </c>
      <c r="K98" s="8">
        <v>4.2500000000000003E-2</v>
      </c>
      <c r="L98" s="8">
        <v>2.679124613788828</v>
      </c>
      <c r="M98" s="8">
        <v>2.605473467225762</v>
      </c>
      <c r="N98" s="7">
        <v>1.0598307484606011</v>
      </c>
      <c r="O98" s="7">
        <v>0.32705000000000001</v>
      </c>
      <c r="P98" s="7"/>
      <c r="Q98" s="7"/>
      <c r="R98" s="7"/>
      <c r="S98" s="7" t="str">
        <f t="shared" si="7"/>
        <v/>
      </c>
      <c r="T98" s="8" t="str">
        <f t="shared" si="8"/>
        <v/>
      </c>
      <c r="U98" s="7"/>
      <c r="V98" s="7">
        <v>41.004309999999997</v>
      </c>
      <c r="W98" s="18">
        <v>328.72081327192097</v>
      </c>
      <c r="X98" s="8" t="str">
        <f>IFERROR(1/(V98*S98)*10000000,"")</f>
        <v/>
      </c>
      <c r="Y98" s="7" t="s">
        <v>25</v>
      </c>
      <c r="Z98" s="7">
        <v>8</v>
      </c>
    </row>
    <row r="99" spans="1:26" x14ac:dyDescent="0.2">
      <c r="A99" s="7">
        <v>4</v>
      </c>
      <c r="B99" s="7">
        <v>2</v>
      </c>
      <c r="C99" s="8" t="s">
        <v>20</v>
      </c>
      <c r="D99" s="8">
        <v>25.742946941034258</v>
      </c>
      <c r="E99" s="8">
        <v>67.610428357004309</v>
      </c>
      <c r="F99" s="8">
        <v>0.05</v>
      </c>
      <c r="G99" s="8">
        <v>3.151911310339798</v>
      </c>
      <c r="H99" s="8">
        <v>3.4739646229676819</v>
      </c>
      <c r="I99" s="8">
        <v>54.135896136128871</v>
      </c>
      <c r="J99" s="8">
        <v>40.566257014202577</v>
      </c>
      <c r="K99" s="8">
        <v>4.2500000000000003E-2</v>
      </c>
      <c r="L99" s="8">
        <v>2.679124613788828</v>
      </c>
      <c r="M99" s="8">
        <v>2.605473467225762</v>
      </c>
      <c r="N99" s="7">
        <v>1.103368728160939</v>
      </c>
      <c r="O99" s="7">
        <v>0.23291000000000001</v>
      </c>
      <c r="P99" s="7"/>
      <c r="Q99" s="7"/>
      <c r="R99" s="7"/>
      <c r="S99" s="7" t="str">
        <f t="shared" si="7"/>
        <v/>
      </c>
      <c r="T99" s="8" t="str">
        <f t="shared" si="8"/>
        <v/>
      </c>
      <c r="U99" s="7"/>
      <c r="V99" s="7">
        <v>36.756720000000001</v>
      </c>
      <c r="W99" s="18">
        <v>409.99846529374469</v>
      </c>
      <c r="X99" s="8" t="str">
        <f t="shared" si="5"/>
        <v/>
      </c>
      <c r="Y99" s="7" t="s">
        <v>25</v>
      </c>
      <c r="Z99" s="7">
        <v>8</v>
      </c>
    </row>
    <row r="100" spans="1:26" x14ac:dyDescent="0.2">
      <c r="A100" s="7">
        <v>4</v>
      </c>
      <c r="B100" s="7">
        <v>2</v>
      </c>
      <c r="C100" s="8" t="s">
        <v>21</v>
      </c>
      <c r="D100" s="8">
        <v>25.742946941034258</v>
      </c>
      <c r="E100" s="8">
        <v>67.610428357004309</v>
      </c>
      <c r="F100" s="8">
        <v>0.05</v>
      </c>
      <c r="G100" s="8">
        <v>3.151911310339798</v>
      </c>
      <c r="H100" s="8">
        <v>3.4739646229676819</v>
      </c>
      <c r="I100" s="8">
        <v>54.135896136128871</v>
      </c>
      <c r="J100" s="8">
        <v>40.566257014202577</v>
      </c>
      <c r="K100" s="8">
        <v>4.2500000000000003E-2</v>
      </c>
      <c r="L100" s="8">
        <v>2.679124613788828</v>
      </c>
      <c r="M100" s="8">
        <v>2.605473467225762</v>
      </c>
      <c r="N100" s="7">
        <v>1.2078339412888659</v>
      </c>
      <c r="O100" s="7">
        <v>0.19755</v>
      </c>
      <c r="P100" s="7"/>
      <c r="Q100" s="7"/>
      <c r="R100" s="7"/>
      <c r="S100" s="7" t="str">
        <f t="shared" si="7"/>
        <v/>
      </c>
      <c r="T100" s="8" t="str">
        <f t="shared" si="8"/>
        <v/>
      </c>
      <c r="U100" s="7"/>
      <c r="V100" s="7">
        <v>32.648690000000002</v>
      </c>
      <c r="W100" s="18">
        <v>433.31185815691441</v>
      </c>
      <c r="X100" s="8" t="str">
        <f t="shared" si="5"/>
        <v/>
      </c>
      <c r="Y100" s="7" t="s">
        <v>25</v>
      </c>
      <c r="Z100" s="7">
        <v>8</v>
      </c>
    </row>
    <row r="101" spans="1:26" x14ac:dyDescent="0.2">
      <c r="A101" s="7">
        <v>4</v>
      </c>
      <c r="B101" s="7">
        <v>2</v>
      </c>
      <c r="C101" s="8" t="s">
        <v>22</v>
      </c>
      <c r="D101" s="8">
        <v>25.742946941034258</v>
      </c>
      <c r="E101" s="8">
        <v>67.610428357004309</v>
      </c>
      <c r="F101" s="8">
        <v>0.05</v>
      </c>
      <c r="G101" s="8">
        <v>3.151911310339798</v>
      </c>
      <c r="H101" s="8">
        <v>3.4739646229676819</v>
      </c>
      <c r="I101" s="8">
        <v>54.135896136128871</v>
      </c>
      <c r="J101" s="8">
        <v>40.566257014202577</v>
      </c>
      <c r="K101" s="8">
        <v>4.2500000000000003E-2</v>
      </c>
      <c r="L101" s="8">
        <v>2.679124613788828</v>
      </c>
      <c r="M101" s="8">
        <v>2.605473467225762</v>
      </c>
      <c r="N101" s="7">
        <v>1.0922640996778319</v>
      </c>
      <c r="O101" s="7">
        <v>0.3679</v>
      </c>
      <c r="P101" s="7"/>
      <c r="Q101" s="7"/>
      <c r="R101" s="7"/>
      <c r="S101" s="7" t="str">
        <f t="shared" si="7"/>
        <v/>
      </c>
      <c r="T101" s="8" t="str">
        <f t="shared" si="8"/>
        <v/>
      </c>
      <c r="U101" s="7"/>
      <c r="V101" s="7">
        <v>37.115519999999997</v>
      </c>
      <c r="W101" s="18">
        <v>287.11603175528842</v>
      </c>
      <c r="X101" s="8" t="str">
        <f t="shared" si="5"/>
        <v/>
      </c>
      <c r="Y101" s="7" t="s">
        <v>25</v>
      </c>
      <c r="Z101" s="7">
        <v>8</v>
      </c>
    </row>
    <row r="102" spans="1:26" x14ac:dyDescent="0.2">
      <c r="A102" s="7">
        <v>4</v>
      </c>
      <c r="B102" s="7">
        <v>3</v>
      </c>
      <c r="C102" s="8" t="s">
        <v>17</v>
      </c>
      <c r="D102" s="8">
        <v>8.0770660060084403</v>
      </c>
      <c r="E102" s="8">
        <v>79.374156475780552</v>
      </c>
      <c r="F102" s="8">
        <v>5.3955894803198703</v>
      </c>
      <c r="G102" s="8">
        <v>3.9283015498325282</v>
      </c>
      <c r="H102" s="8">
        <v>3.1713980596057691</v>
      </c>
      <c r="I102" s="8">
        <v>42.018161765744964</v>
      </c>
      <c r="J102" s="8">
        <v>47.624493885468333</v>
      </c>
      <c r="K102" s="8">
        <v>4.5862510582718894</v>
      </c>
      <c r="L102" s="8">
        <v>3.3390563173576489</v>
      </c>
      <c r="M102" s="8">
        <v>2.3785485447043269</v>
      </c>
      <c r="N102" s="7">
        <v>1.0474139778034881</v>
      </c>
      <c r="O102" s="7">
        <v>0.36481000000000002</v>
      </c>
      <c r="P102" s="7"/>
      <c r="Q102" s="7"/>
      <c r="R102" s="7"/>
      <c r="S102" s="7" t="str">
        <f t="shared" si="7"/>
        <v/>
      </c>
      <c r="T102" s="8" t="str">
        <f t="shared" si="8"/>
        <v/>
      </c>
      <c r="U102" s="7"/>
      <c r="V102" s="7">
        <v>34.199129999999997</v>
      </c>
      <c r="W102" s="18">
        <v>311.25814400013599</v>
      </c>
      <c r="X102" s="8" t="str">
        <f t="shared" si="5"/>
        <v/>
      </c>
      <c r="Y102" s="7" t="s">
        <v>25</v>
      </c>
      <c r="Z102" s="7">
        <v>8</v>
      </c>
    </row>
    <row r="103" spans="1:26" x14ac:dyDescent="0.2">
      <c r="A103" s="7">
        <v>4</v>
      </c>
      <c r="B103" s="7">
        <v>3</v>
      </c>
      <c r="C103" s="8" t="s">
        <v>19</v>
      </c>
      <c r="D103" s="8">
        <v>8.0770660060084403</v>
      </c>
      <c r="E103" s="8">
        <v>79.374156475780552</v>
      </c>
      <c r="F103" s="8">
        <v>5.3955894803198703</v>
      </c>
      <c r="G103" s="8">
        <v>3.9283015498325282</v>
      </c>
      <c r="H103" s="8">
        <v>3.1713980596057691</v>
      </c>
      <c r="I103" s="8">
        <v>42.018161765744964</v>
      </c>
      <c r="J103" s="8">
        <v>47.624493885468333</v>
      </c>
      <c r="K103" s="8">
        <v>4.5862510582718894</v>
      </c>
      <c r="L103" s="8">
        <v>3.3390563173576489</v>
      </c>
      <c r="M103" s="8">
        <v>2.3785485447043269</v>
      </c>
      <c r="N103" s="7">
        <v>1.1158308869051179</v>
      </c>
      <c r="O103" s="7">
        <v>0.25546000000000002</v>
      </c>
      <c r="P103" s="7"/>
      <c r="Q103" s="7"/>
      <c r="R103" s="7"/>
      <c r="S103" s="7" t="str">
        <f t="shared" si="7"/>
        <v/>
      </c>
      <c r="T103" s="8" t="str">
        <f t="shared" si="8"/>
        <v/>
      </c>
      <c r="U103" s="7"/>
      <c r="V103" s="7">
        <v>29.76538</v>
      </c>
      <c r="W103" s="18">
        <v>375.81427293065349</v>
      </c>
      <c r="X103" s="8" t="str">
        <f t="shared" si="5"/>
        <v/>
      </c>
      <c r="Y103" s="7" t="s">
        <v>25</v>
      </c>
      <c r="Z103" s="7">
        <v>8</v>
      </c>
    </row>
    <row r="104" spans="1:26" x14ac:dyDescent="0.2">
      <c r="A104" s="7">
        <v>4</v>
      </c>
      <c r="B104" s="7">
        <v>3</v>
      </c>
      <c r="C104" s="8" t="s">
        <v>20</v>
      </c>
      <c r="D104" s="8">
        <v>8.0770660060084403</v>
      </c>
      <c r="E104" s="8">
        <v>79.374156475780552</v>
      </c>
      <c r="F104" s="8">
        <v>5.3955894803198703</v>
      </c>
      <c r="G104" s="8">
        <v>3.9283015498325282</v>
      </c>
      <c r="H104" s="8">
        <v>3.1713980596057691</v>
      </c>
      <c r="I104" s="8">
        <v>42.018161765744964</v>
      </c>
      <c r="J104" s="8">
        <v>47.624493885468333</v>
      </c>
      <c r="K104" s="8">
        <v>4.5862510582718894</v>
      </c>
      <c r="L104" s="8">
        <v>3.3390563173576489</v>
      </c>
      <c r="M104" s="8">
        <v>2.3785485447043269</v>
      </c>
      <c r="N104" s="7">
        <v>1.1114890327567879</v>
      </c>
      <c r="O104" s="7">
        <v>0.30009999999999998</v>
      </c>
      <c r="P104" s="7"/>
      <c r="Q104" s="7"/>
      <c r="R104" s="7"/>
      <c r="S104" s="7" t="str">
        <f t="shared" si="7"/>
        <v/>
      </c>
      <c r="T104" s="8" t="str">
        <f t="shared" si="8"/>
        <v/>
      </c>
      <c r="U104" s="7"/>
      <c r="V104" s="7">
        <v>33.241979999999998</v>
      </c>
      <c r="W104" s="18">
        <v>351.84731172953042</v>
      </c>
      <c r="X104" s="8" t="str">
        <f t="shared" si="5"/>
        <v/>
      </c>
      <c r="Y104" s="7" t="s">
        <v>25</v>
      </c>
      <c r="Z104" s="7">
        <v>8</v>
      </c>
    </row>
    <row r="105" spans="1:26" x14ac:dyDescent="0.2">
      <c r="A105" s="7">
        <v>4</v>
      </c>
      <c r="B105" s="7">
        <v>3</v>
      </c>
      <c r="C105" s="8" t="s">
        <v>21</v>
      </c>
      <c r="D105" s="8">
        <v>8.0770660060084403</v>
      </c>
      <c r="E105" s="8">
        <v>79.374156475780552</v>
      </c>
      <c r="F105" s="8">
        <v>5.3955894803198703</v>
      </c>
      <c r="G105" s="8">
        <v>3.9283015498325282</v>
      </c>
      <c r="H105" s="8">
        <v>3.1713980596057691</v>
      </c>
      <c r="I105" s="8">
        <v>42.018161765744964</v>
      </c>
      <c r="J105" s="8">
        <v>47.624493885468333</v>
      </c>
      <c r="K105" s="8">
        <v>4.5862510582718894</v>
      </c>
      <c r="L105" s="8">
        <v>3.3390563173576489</v>
      </c>
      <c r="M105" s="8">
        <v>2.3785485447043269</v>
      </c>
      <c r="N105" s="7">
        <v>1.045960911339213</v>
      </c>
      <c r="O105" s="7">
        <v>0.31939000000000001</v>
      </c>
      <c r="P105" s="7">
        <v>9821</v>
      </c>
      <c r="Q105" s="7">
        <v>9642</v>
      </c>
      <c r="R105" s="7">
        <v>9310</v>
      </c>
      <c r="S105" s="7">
        <f t="shared" si="7"/>
        <v>982.1</v>
      </c>
      <c r="T105" s="8">
        <f t="shared" si="8"/>
        <v>2.6401528723174508</v>
      </c>
      <c r="U105" s="7"/>
      <c r="V105" s="7">
        <v>36.560400000000001</v>
      </c>
      <c r="W105" s="18">
        <v>369.21077822409598</v>
      </c>
      <c r="X105" s="8">
        <f t="shared" si="5"/>
        <v>278.50522693206904</v>
      </c>
      <c r="Y105" s="7" t="s">
        <v>25</v>
      </c>
      <c r="Z105" s="7">
        <v>8</v>
      </c>
    </row>
    <row r="106" spans="1:26" x14ac:dyDescent="0.2">
      <c r="A106" s="7">
        <v>4</v>
      </c>
      <c r="B106" s="7">
        <v>3</v>
      </c>
      <c r="C106" s="8" t="s">
        <v>22</v>
      </c>
      <c r="D106" s="8">
        <v>8.0770660060084403</v>
      </c>
      <c r="E106" s="8">
        <v>79.374156475780552</v>
      </c>
      <c r="F106" s="8">
        <v>5.3955894803198703</v>
      </c>
      <c r="G106" s="8">
        <v>3.9283015498325282</v>
      </c>
      <c r="H106" s="8">
        <v>3.1713980596057691</v>
      </c>
      <c r="I106" s="8">
        <v>42.018161765744964</v>
      </c>
      <c r="J106" s="8">
        <v>47.624493885468333</v>
      </c>
      <c r="K106" s="8">
        <v>4.5862510582718894</v>
      </c>
      <c r="L106" s="8">
        <v>3.3390563173576489</v>
      </c>
      <c r="M106" s="8">
        <v>2.3785485447043269</v>
      </c>
      <c r="N106" s="7">
        <v>1.058518054517166</v>
      </c>
      <c r="O106" s="7">
        <v>0.31208000000000002</v>
      </c>
      <c r="P106" s="7"/>
      <c r="Q106" s="7"/>
      <c r="R106" s="7"/>
      <c r="S106" s="7" t="str">
        <f t="shared" si="7"/>
        <v/>
      </c>
      <c r="T106" s="8" t="str">
        <f t="shared" si="8"/>
        <v/>
      </c>
      <c r="U106" s="7"/>
      <c r="V106" s="7">
        <v>30.911470000000001</v>
      </c>
      <c r="W106" s="18">
        <v>328.87141059058382</v>
      </c>
      <c r="X106" s="8" t="str">
        <f t="shared" si="5"/>
        <v/>
      </c>
      <c r="Y106" s="7" t="s">
        <v>25</v>
      </c>
      <c r="Z106" s="7">
        <v>8</v>
      </c>
    </row>
    <row r="107" spans="1:26" x14ac:dyDescent="0.2">
      <c r="A107" s="7">
        <v>4</v>
      </c>
      <c r="B107" s="7">
        <v>4</v>
      </c>
      <c r="C107" s="8" t="s">
        <v>17</v>
      </c>
      <c r="D107" s="8">
        <v>2.5081725364660739</v>
      </c>
      <c r="E107" s="8">
        <v>86.750182082369989</v>
      </c>
      <c r="F107" s="8">
        <v>0.97275684069067148</v>
      </c>
      <c r="G107" s="8">
        <v>3.7667280496762601</v>
      </c>
      <c r="H107" s="8">
        <v>6.0264333529668974</v>
      </c>
      <c r="I107" s="8">
        <v>39.425776441210843</v>
      </c>
      <c r="J107" s="8">
        <v>52.050109249421993</v>
      </c>
      <c r="K107" s="8">
        <v>0.82684331458707072</v>
      </c>
      <c r="L107" s="8">
        <v>3.2017188422248211</v>
      </c>
      <c r="M107" s="8">
        <v>4.5198250147251731</v>
      </c>
      <c r="N107" s="7">
        <v>0.99593623007189758</v>
      </c>
      <c r="O107" s="7">
        <v>0.41737000000000002</v>
      </c>
      <c r="P107" s="7"/>
      <c r="Q107" s="7"/>
      <c r="R107" s="7"/>
      <c r="S107" s="7" t="str">
        <f t="shared" si="7"/>
        <v/>
      </c>
      <c r="T107" s="8" t="str">
        <f t="shared" si="8"/>
        <v/>
      </c>
      <c r="U107" s="7"/>
      <c r="V107" s="7">
        <v>37.512779999999999</v>
      </c>
      <c r="W107" s="18">
        <v>263.83492679823001</v>
      </c>
      <c r="X107" s="8" t="str">
        <f t="shared" si="5"/>
        <v/>
      </c>
      <c r="Y107" s="7" t="s">
        <v>25</v>
      </c>
      <c r="Z107" s="7">
        <v>8</v>
      </c>
    </row>
    <row r="108" spans="1:26" x14ac:dyDescent="0.2">
      <c r="A108" s="7">
        <v>4</v>
      </c>
      <c r="B108" s="7">
        <v>4</v>
      </c>
      <c r="C108" s="8" t="s">
        <v>19</v>
      </c>
      <c r="D108" s="8">
        <v>2.5081725364660739</v>
      </c>
      <c r="E108" s="8">
        <v>86.750182082369989</v>
      </c>
      <c r="F108" s="8">
        <v>0.97275684069067148</v>
      </c>
      <c r="G108" s="8">
        <v>3.7667280496762601</v>
      </c>
      <c r="H108" s="8">
        <v>6.0264333529668974</v>
      </c>
      <c r="I108" s="8">
        <v>39.425776441210843</v>
      </c>
      <c r="J108" s="8">
        <v>52.050109249421993</v>
      </c>
      <c r="K108" s="8">
        <v>0.82684331458707072</v>
      </c>
      <c r="L108" s="8">
        <v>3.2017188422248211</v>
      </c>
      <c r="M108" s="8">
        <v>4.5198250147251731</v>
      </c>
      <c r="N108" s="7">
        <v>1.0103543178275181</v>
      </c>
      <c r="O108" s="7">
        <v>0.37437999999999999</v>
      </c>
      <c r="P108" s="7"/>
      <c r="Q108" s="7"/>
      <c r="R108" s="7"/>
      <c r="S108" s="7" t="str">
        <f t="shared" si="7"/>
        <v/>
      </c>
      <c r="T108" s="8" t="str">
        <f t="shared" si="8"/>
        <v/>
      </c>
      <c r="U108" s="7"/>
      <c r="V108" s="7">
        <v>34.99474</v>
      </c>
      <c r="W108" s="18">
        <v>295.18537684219478</v>
      </c>
      <c r="X108" s="8" t="str">
        <f t="shared" si="5"/>
        <v/>
      </c>
      <c r="Y108" s="7" t="s">
        <v>25</v>
      </c>
      <c r="Z108" s="7">
        <v>8</v>
      </c>
    </row>
    <row r="109" spans="1:26" x14ac:dyDescent="0.2">
      <c r="A109" s="7">
        <v>4</v>
      </c>
      <c r="B109" s="7">
        <v>4</v>
      </c>
      <c r="C109" s="8" t="s">
        <v>20</v>
      </c>
      <c r="D109" s="8">
        <v>2.5081725364660739</v>
      </c>
      <c r="E109" s="8">
        <v>86.750182082369989</v>
      </c>
      <c r="F109" s="8">
        <v>0.97275684069067148</v>
      </c>
      <c r="G109" s="8">
        <v>3.7667280496762601</v>
      </c>
      <c r="H109" s="8">
        <v>6.0264333529668974</v>
      </c>
      <c r="I109" s="8">
        <v>39.425776441210843</v>
      </c>
      <c r="J109" s="8">
        <v>52.050109249421993</v>
      </c>
      <c r="K109" s="8">
        <v>0.82684331458707072</v>
      </c>
      <c r="L109" s="8">
        <v>3.2017188422248211</v>
      </c>
      <c r="M109" s="8">
        <v>4.5198250147251731</v>
      </c>
      <c r="N109" s="7">
        <v>0.98336982896372138</v>
      </c>
      <c r="O109" s="7">
        <v>0.43704999999999999</v>
      </c>
      <c r="P109" s="7"/>
      <c r="Q109" s="7"/>
      <c r="R109" s="7"/>
      <c r="S109" s="7" t="str">
        <f t="shared" si="7"/>
        <v/>
      </c>
      <c r="T109" s="8" t="str">
        <f t="shared" si="8"/>
        <v/>
      </c>
      <c r="U109" s="7"/>
      <c r="V109" s="7">
        <v>26.357559999999999</v>
      </c>
      <c r="W109" s="18">
        <v>304.69883104067839</v>
      </c>
      <c r="X109" s="8" t="str">
        <f t="shared" si="5"/>
        <v/>
      </c>
      <c r="Y109" s="7" t="s">
        <v>25</v>
      </c>
      <c r="Z109" s="7">
        <v>8</v>
      </c>
    </row>
    <row r="110" spans="1:26" x14ac:dyDescent="0.2">
      <c r="A110" s="7">
        <v>4</v>
      </c>
      <c r="B110" s="7">
        <v>4</v>
      </c>
      <c r="C110" s="8" t="s">
        <v>21</v>
      </c>
      <c r="D110" s="8">
        <v>2.5081725364660739</v>
      </c>
      <c r="E110" s="8">
        <v>86.750182082369989</v>
      </c>
      <c r="F110" s="8">
        <v>0.97275684069067148</v>
      </c>
      <c r="G110" s="8">
        <v>3.7667280496762601</v>
      </c>
      <c r="H110" s="8">
        <v>6.0264333529668974</v>
      </c>
      <c r="I110" s="8">
        <v>39.425776441210843</v>
      </c>
      <c r="J110" s="8">
        <v>52.050109249421993</v>
      </c>
      <c r="K110" s="8">
        <v>0.82684331458707072</v>
      </c>
      <c r="L110" s="8">
        <v>3.2017188422248211</v>
      </c>
      <c r="M110" s="8">
        <v>4.5198250147251731</v>
      </c>
      <c r="N110" s="7">
        <v>1.0299478379956899</v>
      </c>
      <c r="O110" s="7">
        <v>0.40667999999999999</v>
      </c>
      <c r="P110" s="7"/>
      <c r="Q110" s="7"/>
      <c r="R110" s="7"/>
      <c r="S110" s="7" t="str">
        <f>IF(ISNUMBER(P110),P110/10,"")</f>
        <v/>
      </c>
      <c r="T110" s="8" t="str">
        <f t="shared" si="8"/>
        <v/>
      </c>
      <c r="U110" s="7"/>
      <c r="V110" s="7">
        <v>31.761399999999998</v>
      </c>
      <c r="W110" s="18">
        <v>246.63319578364201</v>
      </c>
      <c r="X110" s="8" t="str">
        <f t="shared" si="5"/>
        <v/>
      </c>
      <c r="Y110" s="7" t="s">
        <v>25</v>
      </c>
      <c r="Z110" s="7">
        <v>8</v>
      </c>
    </row>
    <row r="111" spans="1:26" x14ac:dyDescent="0.2">
      <c r="A111" s="7">
        <v>4</v>
      </c>
      <c r="B111" s="7">
        <v>4</v>
      </c>
      <c r="C111" s="8" t="s">
        <v>22</v>
      </c>
      <c r="D111" s="8">
        <v>2.5081725364660739</v>
      </c>
      <c r="E111" s="8">
        <v>86.750182082369989</v>
      </c>
      <c r="F111" s="8">
        <v>0.97275684069067148</v>
      </c>
      <c r="G111" s="8">
        <v>3.7667280496762601</v>
      </c>
      <c r="H111" s="8">
        <v>6.0264333529668974</v>
      </c>
      <c r="I111" s="8">
        <v>39.425776441210843</v>
      </c>
      <c r="J111" s="8">
        <v>52.050109249421993</v>
      </c>
      <c r="K111" s="8">
        <v>0.82684331458707072</v>
      </c>
      <c r="L111" s="8">
        <v>3.2017188422248211</v>
      </c>
      <c r="M111" s="8">
        <v>4.5198250147251731</v>
      </c>
      <c r="N111" s="7">
        <v>1.068445403431606</v>
      </c>
      <c r="O111" s="7">
        <v>0.35278999999999999</v>
      </c>
      <c r="P111" s="7"/>
      <c r="Q111" s="7"/>
      <c r="R111" s="7"/>
      <c r="S111" s="7" t="str">
        <f>IF(ISNUMBER(P111),P111/10,"")</f>
        <v/>
      </c>
      <c r="T111" s="8" t="str">
        <f t="shared" si="8"/>
        <v/>
      </c>
      <c r="U111" s="7"/>
      <c r="V111" s="7">
        <v>31.875250000000001</v>
      </c>
      <c r="W111" s="18">
        <v>265.22325459178182</v>
      </c>
      <c r="X111" s="8" t="str">
        <f t="shared" si="5"/>
        <v/>
      </c>
      <c r="Y111" s="7" t="s">
        <v>25</v>
      </c>
      <c r="Z111" s="7">
        <v>8</v>
      </c>
    </row>
    <row r="112" spans="1:26" x14ac:dyDescent="0.2">
      <c r="A112" s="7">
        <v>4</v>
      </c>
      <c r="B112" s="7">
        <v>5</v>
      </c>
      <c r="C112" s="8" t="s">
        <v>17</v>
      </c>
      <c r="D112" s="8">
        <v>9.53972844357199</v>
      </c>
      <c r="E112" s="8">
        <v>75.116556515292686</v>
      </c>
      <c r="F112" s="8">
        <v>5.2776026280526436</v>
      </c>
      <c r="G112" s="8">
        <v>6.1256940016492223</v>
      </c>
      <c r="H112" s="8">
        <v>4.0256802079461123</v>
      </c>
      <c r="I112" s="8">
        <v>42.303265596130878</v>
      </c>
      <c r="J112" s="8">
        <v>45.06993390917561</v>
      </c>
      <c r="K112" s="8">
        <v>4.4859622338447469</v>
      </c>
      <c r="L112" s="8">
        <v>5.2068399014018389</v>
      </c>
      <c r="M112" s="8">
        <v>3.019260155959584</v>
      </c>
      <c r="N112" s="7">
        <v>1.103140784468603</v>
      </c>
      <c r="O112" s="7">
        <v>0.33116000000000001</v>
      </c>
      <c r="P112" s="7"/>
      <c r="Q112" s="7"/>
      <c r="R112" s="7"/>
      <c r="S112" s="7" t="str">
        <f>IF(ISNUMBER(P112),P112/10,"")</f>
        <v/>
      </c>
      <c r="T112" s="8" t="str">
        <f t="shared" si="8"/>
        <v/>
      </c>
      <c r="U112" s="7"/>
      <c r="V112" s="7">
        <v>38.493180000000002</v>
      </c>
      <c r="W112" s="18">
        <v>229.56098546806291</v>
      </c>
      <c r="X112" s="8" t="str">
        <f t="shared" si="5"/>
        <v/>
      </c>
      <c r="Y112" s="7" t="s">
        <v>25</v>
      </c>
      <c r="Z112" s="7">
        <v>8</v>
      </c>
    </row>
    <row r="113" spans="1:26" x14ac:dyDescent="0.2">
      <c r="A113" s="7">
        <v>4</v>
      </c>
      <c r="B113" s="7">
        <v>5</v>
      </c>
      <c r="C113" s="8" t="s">
        <v>19</v>
      </c>
      <c r="D113" s="8">
        <v>9.53972844357199</v>
      </c>
      <c r="E113" s="8">
        <v>75.116556515292686</v>
      </c>
      <c r="F113" s="8">
        <v>5.2776026280526436</v>
      </c>
      <c r="G113" s="8">
        <v>6.1256940016492223</v>
      </c>
      <c r="H113" s="8">
        <v>4.0256802079461123</v>
      </c>
      <c r="I113" s="8">
        <v>42.303265596130878</v>
      </c>
      <c r="J113" s="8">
        <v>45.06993390917561</v>
      </c>
      <c r="K113" s="8">
        <v>4.4859622338447469</v>
      </c>
      <c r="L113" s="8">
        <v>5.2068399014018389</v>
      </c>
      <c r="M113" s="8">
        <v>3.019260155959584</v>
      </c>
      <c r="N113" s="7">
        <v>1.101306862529269</v>
      </c>
      <c r="O113" s="7">
        <v>0.34305999999999998</v>
      </c>
      <c r="P113" s="7"/>
      <c r="Q113" s="7"/>
      <c r="R113" s="7"/>
      <c r="S113" s="7" t="str">
        <f t="shared" ref="S113:S136" si="9">IF(ISNUMBER(P113),P113/10,"")</f>
        <v/>
      </c>
      <c r="T113" s="8" t="str">
        <f>IFERROR(_xlfn.STDEV.S(P113:R113)/P113*100,"")</f>
        <v/>
      </c>
      <c r="U113" s="7"/>
      <c r="V113" s="7">
        <v>42.098390000000002</v>
      </c>
      <c r="W113" s="18">
        <v>232.67469840063319</v>
      </c>
      <c r="X113" s="8" t="str">
        <f t="shared" si="5"/>
        <v/>
      </c>
      <c r="Y113" s="7" t="s">
        <v>25</v>
      </c>
      <c r="Z113" s="7">
        <v>8</v>
      </c>
    </row>
    <row r="114" spans="1:26" x14ac:dyDescent="0.2">
      <c r="A114" s="7">
        <v>4</v>
      </c>
      <c r="B114" s="7">
        <v>5</v>
      </c>
      <c r="C114" s="8" t="s">
        <v>20</v>
      </c>
      <c r="D114" s="8">
        <v>9.53972844357199</v>
      </c>
      <c r="E114" s="8">
        <v>75.116556515292686</v>
      </c>
      <c r="F114" s="8">
        <v>5.2776026280526436</v>
      </c>
      <c r="G114" s="8">
        <v>6.1256940016492223</v>
      </c>
      <c r="H114" s="8">
        <v>4.0256802079461123</v>
      </c>
      <c r="I114" s="8">
        <v>42.303265596130878</v>
      </c>
      <c r="J114" s="8">
        <v>45.06993390917561</v>
      </c>
      <c r="K114" s="8">
        <v>4.4859622338447469</v>
      </c>
      <c r="L114" s="8">
        <v>5.2068399014018389</v>
      </c>
      <c r="M114" s="8">
        <v>3.019260155959584</v>
      </c>
      <c r="N114" s="7">
        <v>1.0456485608521571</v>
      </c>
      <c r="O114" s="7">
        <v>0.39605000000000001</v>
      </c>
      <c r="P114" s="7"/>
      <c r="Q114" s="7"/>
      <c r="R114" s="7"/>
      <c r="S114" s="7" t="str">
        <f t="shared" si="9"/>
        <v/>
      </c>
      <c r="T114" s="8" t="str">
        <f t="shared" ref="T114:T136" si="10">IFERROR(_xlfn.STDEV.S(P114:R114)/P114*100,"")</f>
        <v/>
      </c>
      <c r="U114" s="7"/>
      <c r="V114" s="7">
        <v>35.516159999999999</v>
      </c>
      <c r="W114" s="18">
        <v>249.53478526167601</v>
      </c>
      <c r="X114" s="8" t="str">
        <f t="shared" si="5"/>
        <v/>
      </c>
      <c r="Y114" s="7" t="s">
        <v>25</v>
      </c>
      <c r="Z114" s="7">
        <v>8</v>
      </c>
    </row>
    <row r="115" spans="1:26" x14ac:dyDescent="0.2">
      <c r="A115" s="7">
        <v>4</v>
      </c>
      <c r="B115" s="7">
        <v>5</v>
      </c>
      <c r="C115" s="8" t="s">
        <v>21</v>
      </c>
      <c r="D115" s="8">
        <v>9.53972844357199</v>
      </c>
      <c r="E115" s="8">
        <v>75.116556515292686</v>
      </c>
      <c r="F115" s="8">
        <v>5.2776026280526436</v>
      </c>
      <c r="G115" s="8">
        <v>6.1256940016492223</v>
      </c>
      <c r="H115" s="8">
        <v>4.0256802079461123</v>
      </c>
      <c r="I115" s="8">
        <v>42.303265596130878</v>
      </c>
      <c r="J115" s="8">
        <v>45.06993390917561</v>
      </c>
      <c r="K115" s="8">
        <v>4.4859622338447469</v>
      </c>
      <c r="L115" s="8">
        <v>5.2068399014018389</v>
      </c>
      <c r="M115" s="8">
        <v>3.019260155959584</v>
      </c>
      <c r="N115" s="7">
        <v>1.058576312523136</v>
      </c>
      <c r="O115" s="7">
        <v>0.36943999999999999</v>
      </c>
      <c r="P115" s="7"/>
      <c r="Q115" s="7"/>
      <c r="R115" s="7"/>
      <c r="S115" s="7" t="str">
        <f t="shared" si="9"/>
        <v/>
      </c>
      <c r="T115" s="8" t="str">
        <f t="shared" si="10"/>
        <v/>
      </c>
      <c r="U115" s="7"/>
      <c r="V115" s="7">
        <v>43.973179999999999</v>
      </c>
      <c r="W115" s="18">
        <v>225.68241150869889</v>
      </c>
      <c r="X115" s="8" t="str">
        <f t="shared" si="5"/>
        <v/>
      </c>
      <c r="Y115" s="7" t="s">
        <v>25</v>
      </c>
      <c r="Z115" s="7">
        <v>8</v>
      </c>
    </row>
    <row r="116" spans="1:26" x14ac:dyDescent="0.2">
      <c r="A116" s="7">
        <v>4</v>
      </c>
      <c r="B116" s="7">
        <v>5</v>
      </c>
      <c r="C116" s="8" t="s">
        <v>22</v>
      </c>
      <c r="D116" s="8">
        <v>9.53972844357199</v>
      </c>
      <c r="E116" s="8">
        <v>75.116556515292686</v>
      </c>
      <c r="F116" s="8">
        <v>5.2776026280526436</v>
      </c>
      <c r="G116" s="8">
        <v>6.1256940016492223</v>
      </c>
      <c r="H116" s="8">
        <v>4.0256802079461123</v>
      </c>
      <c r="I116" s="8">
        <v>42.303265596130878</v>
      </c>
      <c r="J116" s="8">
        <v>45.06993390917561</v>
      </c>
      <c r="K116" s="8">
        <v>4.4859622338447469</v>
      </c>
      <c r="L116" s="8">
        <v>5.2068399014018389</v>
      </c>
      <c r="M116" s="8">
        <v>3.019260155959584</v>
      </c>
      <c r="N116" s="7">
        <v>1.0482750383214221</v>
      </c>
      <c r="O116" s="7">
        <v>0.38156000000000001</v>
      </c>
      <c r="P116" s="7">
        <v>7689</v>
      </c>
      <c r="Q116" s="7">
        <v>8082</v>
      </c>
      <c r="R116" s="7">
        <v>7942</v>
      </c>
      <c r="S116" s="7">
        <f t="shared" si="9"/>
        <v>768.9</v>
      </c>
      <c r="T116" s="8">
        <f t="shared" si="10"/>
        <v>2.5905734139729981</v>
      </c>
      <c r="U116" s="7"/>
      <c r="V116" s="7">
        <v>46.171199999999999</v>
      </c>
      <c r="W116" s="18">
        <v>238.97941067568499</v>
      </c>
      <c r="X116" s="8">
        <f t="shared" si="5"/>
        <v>281.68192303284377</v>
      </c>
      <c r="Y116" s="7" t="s">
        <v>25</v>
      </c>
      <c r="Z116" s="7">
        <v>8</v>
      </c>
    </row>
    <row r="117" spans="1:26" x14ac:dyDescent="0.2">
      <c r="A117" s="7">
        <v>4</v>
      </c>
      <c r="B117" s="7">
        <v>6</v>
      </c>
      <c r="C117" s="8" t="s">
        <v>17</v>
      </c>
      <c r="D117" s="8">
        <v>26.347111556966411</v>
      </c>
      <c r="E117" s="8">
        <v>64.184094839051312</v>
      </c>
      <c r="F117" s="8">
        <v>1.8484686810506481</v>
      </c>
      <c r="G117" s="8">
        <v>5.5828251175665873</v>
      </c>
      <c r="H117" s="8">
        <v>2.106030096197808</v>
      </c>
      <c r="I117" s="8">
        <v>53.661951086428971</v>
      </c>
      <c r="J117" s="8">
        <v>38.510456903430793</v>
      </c>
      <c r="K117" s="8">
        <v>1.571198378893051</v>
      </c>
      <c r="L117" s="8">
        <v>4.7454013499315986</v>
      </c>
      <c r="M117" s="8">
        <v>1.5795225721483559</v>
      </c>
      <c r="N117" s="7">
        <v>1.0596658162678989</v>
      </c>
      <c r="O117" s="7">
        <v>0.4304</v>
      </c>
      <c r="P117" s="7"/>
      <c r="Q117" s="7"/>
      <c r="R117" s="7"/>
      <c r="S117" s="7" t="str">
        <f t="shared" si="9"/>
        <v/>
      </c>
      <c r="T117" s="8" t="str">
        <f t="shared" si="10"/>
        <v/>
      </c>
      <c r="U117" s="7"/>
      <c r="V117" s="7">
        <v>40.225619999999999</v>
      </c>
      <c r="W117" s="18">
        <v>203.11568564125281</v>
      </c>
      <c r="X117" s="8" t="str">
        <f t="shared" si="5"/>
        <v/>
      </c>
      <c r="Y117" s="7" t="s">
        <v>25</v>
      </c>
      <c r="Z117" s="7">
        <v>8</v>
      </c>
    </row>
    <row r="118" spans="1:26" x14ac:dyDescent="0.2">
      <c r="A118" s="7">
        <v>4</v>
      </c>
      <c r="B118" s="7">
        <v>6</v>
      </c>
      <c r="C118" s="8" t="s">
        <v>19</v>
      </c>
      <c r="D118" s="8">
        <v>26.347111556966411</v>
      </c>
      <c r="E118" s="8">
        <v>64.184094839051312</v>
      </c>
      <c r="F118" s="8">
        <v>1.8484686810506481</v>
      </c>
      <c r="G118" s="8">
        <v>5.5828251175665873</v>
      </c>
      <c r="H118" s="8">
        <v>2.106030096197808</v>
      </c>
      <c r="I118" s="8">
        <v>53.661951086428971</v>
      </c>
      <c r="J118" s="8">
        <v>38.510456903430793</v>
      </c>
      <c r="K118" s="8">
        <v>1.571198378893051</v>
      </c>
      <c r="L118" s="8">
        <v>4.7454013499315986</v>
      </c>
      <c r="M118" s="8">
        <v>1.5795225721483559</v>
      </c>
      <c r="N118" s="7">
        <v>1.0597050484835491</v>
      </c>
      <c r="O118" s="7">
        <v>0.39752999999999999</v>
      </c>
      <c r="P118" s="7"/>
      <c r="Q118" s="7"/>
      <c r="R118" s="7"/>
      <c r="S118" s="7" t="str">
        <f t="shared" si="9"/>
        <v/>
      </c>
      <c r="T118" s="8" t="str">
        <f t="shared" si="10"/>
        <v/>
      </c>
      <c r="U118" s="7"/>
      <c r="V118" s="7">
        <v>49.007719999999999</v>
      </c>
      <c r="W118" s="18">
        <v>212.79721040308709</v>
      </c>
      <c r="X118" s="8" t="str">
        <f t="shared" si="5"/>
        <v/>
      </c>
      <c r="Y118" s="7" t="s">
        <v>25</v>
      </c>
      <c r="Z118" s="7">
        <v>8</v>
      </c>
    </row>
    <row r="119" spans="1:26" x14ac:dyDescent="0.2">
      <c r="A119" s="7">
        <v>4</v>
      </c>
      <c r="B119" s="7">
        <v>6</v>
      </c>
      <c r="C119" s="8" t="s">
        <v>20</v>
      </c>
      <c r="D119" s="8">
        <v>26.347111556966411</v>
      </c>
      <c r="E119" s="8">
        <v>64.184094839051312</v>
      </c>
      <c r="F119" s="8">
        <v>1.8484686810506481</v>
      </c>
      <c r="G119" s="8">
        <v>5.5828251175665873</v>
      </c>
      <c r="H119" s="8">
        <v>2.106030096197808</v>
      </c>
      <c r="I119" s="8">
        <v>53.661951086428971</v>
      </c>
      <c r="J119" s="8">
        <v>38.510456903430793</v>
      </c>
      <c r="K119" s="8">
        <v>1.571198378893051</v>
      </c>
      <c r="L119" s="8">
        <v>4.7454013499315986</v>
      </c>
      <c r="M119" s="8">
        <v>1.5795225721483559</v>
      </c>
      <c r="N119" s="7">
        <v>1.058588676704026</v>
      </c>
      <c r="O119" s="7">
        <v>0.35736000000000001</v>
      </c>
      <c r="P119" s="7"/>
      <c r="Q119" s="7"/>
      <c r="R119" s="7"/>
      <c r="S119" s="7" t="str">
        <f t="shared" si="9"/>
        <v/>
      </c>
      <c r="T119" s="8" t="str">
        <f t="shared" si="10"/>
        <v/>
      </c>
      <c r="U119" s="7"/>
      <c r="V119" s="7">
        <v>41.567430000000002</v>
      </c>
      <c r="W119" s="18">
        <v>236.29144757927619</v>
      </c>
      <c r="X119" s="8" t="str">
        <f t="shared" si="5"/>
        <v/>
      </c>
      <c r="Y119" s="7" t="s">
        <v>25</v>
      </c>
      <c r="Z119" s="7">
        <v>8</v>
      </c>
    </row>
    <row r="120" spans="1:26" x14ac:dyDescent="0.2">
      <c r="A120" s="7">
        <v>4</v>
      </c>
      <c r="B120" s="7">
        <v>6</v>
      </c>
      <c r="C120" s="8" t="s">
        <v>21</v>
      </c>
      <c r="D120" s="8">
        <v>26.347111556966411</v>
      </c>
      <c r="E120" s="8">
        <v>64.184094839051312</v>
      </c>
      <c r="F120" s="8">
        <v>1.8484686810506481</v>
      </c>
      <c r="G120" s="8">
        <v>5.5828251175665873</v>
      </c>
      <c r="H120" s="8">
        <v>2.106030096197808</v>
      </c>
      <c r="I120" s="8">
        <v>53.661951086428971</v>
      </c>
      <c r="J120" s="8">
        <v>38.510456903430793</v>
      </c>
      <c r="K120" s="8">
        <v>1.571198378893051</v>
      </c>
      <c r="L120" s="8">
        <v>4.7454013499315986</v>
      </c>
      <c r="M120" s="8">
        <v>1.5795225721483559</v>
      </c>
      <c r="N120" s="7">
        <v>1.1267334138903271</v>
      </c>
      <c r="O120" s="7">
        <v>0.33083000000000001</v>
      </c>
      <c r="P120" s="7"/>
      <c r="Q120" s="7"/>
      <c r="R120" s="7"/>
      <c r="S120" s="7" t="str">
        <f t="shared" si="9"/>
        <v/>
      </c>
      <c r="T120" s="8" t="str">
        <f t="shared" si="10"/>
        <v/>
      </c>
      <c r="U120" s="7"/>
      <c r="V120" s="7">
        <v>41.492660000000001</v>
      </c>
      <c r="W120" s="18">
        <v>216.48994662348929</v>
      </c>
      <c r="X120" s="8" t="str">
        <f t="shared" si="5"/>
        <v/>
      </c>
      <c r="Y120" s="7" t="s">
        <v>25</v>
      </c>
      <c r="Z120" s="7">
        <v>8</v>
      </c>
    </row>
    <row r="121" spans="1:26" x14ac:dyDescent="0.2">
      <c r="A121" s="7">
        <v>4</v>
      </c>
      <c r="B121" s="7">
        <v>6</v>
      </c>
      <c r="C121" s="8" t="s">
        <v>22</v>
      </c>
      <c r="D121" s="8">
        <v>26.347111556966411</v>
      </c>
      <c r="E121" s="8">
        <v>64.184094839051312</v>
      </c>
      <c r="F121" s="8">
        <v>1.8484686810506481</v>
      </c>
      <c r="G121" s="8">
        <v>5.5828251175665873</v>
      </c>
      <c r="H121" s="8">
        <v>2.106030096197808</v>
      </c>
      <c r="I121" s="8">
        <v>53.661951086428971</v>
      </c>
      <c r="J121" s="8">
        <v>38.510456903430793</v>
      </c>
      <c r="K121" s="8">
        <v>1.571198378893051</v>
      </c>
      <c r="L121" s="8">
        <v>4.7454013499315986</v>
      </c>
      <c r="M121" s="8">
        <v>1.5795225721483559</v>
      </c>
      <c r="N121" s="7">
        <v>1.0250804664966771</v>
      </c>
      <c r="O121" s="7">
        <v>0.40033000000000002</v>
      </c>
      <c r="P121" s="7">
        <v>12010</v>
      </c>
      <c r="Q121" s="7">
        <v>12320</v>
      </c>
      <c r="R121" s="7">
        <v>10700</v>
      </c>
      <c r="S121" s="7">
        <f t="shared" si="9"/>
        <v>1201</v>
      </c>
      <c r="T121" s="8">
        <f t="shared" si="10"/>
        <v>7.1598925505044981</v>
      </c>
      <c r="U121" s="7"/>
      <c r="V121" s="7">
        <v>40.150539999999999</v>
      </c>
      <c r="W121" s="18">
        <v>217.9647347277963</v>
      </c>
      <c r="X121" s="8">
        <f t="shared" si="5"/>
        <v>207.37939442676017</v>
      </c>
      <c r="Y121" s="7" t="s">
        <v>25</v>
      </c>
      <c r="Z121" s="7">
        <v>8</v>
      </c>
    </row>
    <row r="122" spans="1:26" x14ac:dyDescent="0.2">
      <c r="A122" s="1">
        <v>5</v>
      </c>
      <c r="B122" s="1">
        <v>1</v>
      </c>
      <c r="C122" s="2" t="s">
        <v>17</v>
      </c>
      <c r="D122" s="2">
        <v>38.772891285313428</v>
      </c>
      <c r="E122" s="2">
        <v>54.627131791363752</v>
      </c>
      <c r="F122" s="2">
        <v>0.24954678971073099</v>
      </c>
      <c r="G122" s="2">
        <v>1.4160776377872999</v>
      </c>
      <c r="H122" s="2">
        <v>4.9634478478051456</v>
      </c>
      <c r="I122" s="2">
        <v>62.114449627934931</v>
      </c>
      <c r="J122" s="2">
        <v>32.776279074818248</v>
      </c>
      <c r="K122" s="2">
        <v>0.21211477125412129</v>
      </c>
      <c r="L122" s="2">
        <v>1.203665992119205</v>
      </c>
      <c r="M122" s="2">
        <v>3.7225858858538592</v>
      </c>
      <c r="N122" s="1">
        <v>1.2484056223625339</v>
      </c>
      <c r="O122" s="1">
        <v>0.19722000000000001</v>
      </c>
      <c r="P122" s="1"/>
      <c r="Q122" s="1"/>
      <c r="R122" s="1"/>
      <c r="S122" s="1" t="str">
        <f t="shared" si="9"/>
        <v/>
      </c>
      <c r="T122" s="2" t="str">
        <f t="shared" si="10"/>
        <v/>
      </c>
      <c r="U122" s="1"/>
      <c r="V122" s="1">
        <v>50.815719999999999</v>
      </c>
      <c r="W122" s="19">
        <v>327.65070894322702</v>
      </c>
      <c r="X122" s="2" t="str">
        <f t="shared" si="5"/>
        <v/>
      </c>
      <c r="Y122" s="1" t="s">
        <v>25</v>
      </c>
      <c r="Z122" s="1">
        <v>8</v>
      </c>
    </row>
    <row r="123" spans="1:26" x14ac:dyDescent="0.2">
      <c r="A123" s="1">
        <v>5</v>
      </c>
      <c r="B123" s="1">
        <v>1</v>
      </c>
      <c r="C123" s="2" t="s">
        <v>19</v>
      </c>
      <c r="D123" s="2">
        <v>38.772891285313428</v>
      </c>
      <c r="E123" s="2">
        <v>54.627131791363752</v>
      </c>
      <c r="F123" s="2">
        <v>0.24954678971073099</v>
      </c>
      <c r="G123" s="2">
        <v>1.4160776377872999</v>
      </c>
      <c r="H123" s="2">
        <v>4.9634478478051456</v>
      </c>
      <c r="I123" s="2">
        <v>62.114449627934931</v>
      </c>
      <c r="J123" s="2">
        <v>32.776279074818248</v>
      </c>
      <c r="K123" s="2">
        <v>0.21211477125412129</v>
      </c>
      <c r="L123" s="2">
        <v>1.203665992119205</v>
      </c>
      <c r="M123" s="2">
        <v>3.7225858858538592</v>
      </c>
      <c r="N123" s="1">
        <v>1.1432965693066559</v>
      </c>
      <c r="O123" s="1">
        <v>0.17097999999999999</v>
      </c>
      <c r="P123" s="1">
        <v>11890</v>
      </c>
      <c r="Q123" s="1">
        <v>12070</v>
      </c>
      <c r="R123" s="1">
        <v>10530</v>
      </c>
      <c r="S123" s="1">
        <f t="shared" si="9"/>
        <v>1189</v>
      </c>
      <c r="T123" s="2">
        <f t="shared" si="10"/>
        <v>7.0814279999445615</v>
      </c>
      <c r="U123" s="1"/>
      <c r="V123" s="1">
        <v>48.474449999999997</v>
      </c>
      <c r="W123" s="19">
        <v>438.49207416049057</v>
      </c>
      <c r="X123" s="2">
        <f t="shared" si="5"/>
        <v>173.50230754295359</v>
      </c>
      <c r="Y123" s="1" t="s">
        <v>25</v>
      </c>
      <c r="Z123" s="1">
        <v>8</v>
      </c>
    </row>
    <row r="124" spans="1:26" x14ac:dyDescent="0.2">
      <c r="A124" s="1">
        <v>5</v>
      </c>
      <c r="B124" s="1">
        <v>1</v>
      </c>
      <c r="C124" s="2" t="s">
        <v>20</v>
      </c>
      <c r="D124" s="2">
        <v>38.772891285313428</v>
      </c>
      <c r="E124" s="2">
        <v>54.627131791363752</v>
      </c>
      <c r="F124" s="2">
        <v>0.24954678971073099</v>
      </c>
      <c r="G124" s="2">
        <v>1.4160776377872999</v>
      </c>
      <c r="H124" s="2">
        <v>4.9634478478051456</v>
      </c>
      <c r="I124" s="2">
        <v>62.114449627934931</v>
      </c>
      <c r="J124" s="2">
        <v>32.776279074818248</v>
      </c>
      <c r="K124" s="2">
        <v>0.21211477125412129</v>
      </c>
      <c r="L124" s="2">
        <v>1.203665992119205</v>
      </c>
      <c r="M124" s="2">
        <v>3.7225858858538592</v>
      </c>
      <c r="N124" s="1">
        <v>1.194101578308377</v>
      </c>
      <c r="O124" s="1">
        <v>0.14973</v>
      </c>
      <c r="P124" s="1"/>
      <c r="Q124" s="1"/>
      <c r="R124" s="1"/>
      <c r="S124" s="1" t="str">
        <f t="shared" si="9"/>
        <v/>
      </c>
      <c r="T124" s="2" t="str">
        <f t="shared" si="10"/>
        <v/>
      </c>
      <c r="U124" s="1"/>
      <c r="V124" s="1">
        <v>46.749859999999998</v>
      </c>
      <c r="W124" s="19">
        <v>501.43884821719018</v>
      </c>
      <c r="X124" s="2" t="str">
        <f>IFERROR(1/(V124*S124)*10000000,"")</f>
        <v/>
      </c>
      <c r="Y124" s="1" t="s">
        <v>25</v>
      </c>
      <c r="Z124" s="1">
        <v>8</v>
      </c>
    </row>
    <row r="125" spans="1:26" x14ac:dyDescent="0.2">
      <c r="A125" s="1">
        <v>5</v>
      </c>
      <c r="B125" s="1">
        <v>1</v>
      </c>
      <c r="C125" s="2" t="s">
        <v>21</v>
      </c>
      <c r="D125" s="2">
        <v>38.772891285313428</v>
      </c>
      <c r="E125" s="2">
        <v>54.627131791363752</v>
      </c>
      <c r="F125" s="2">
        <v>0.24954678971073099</v>
      </c>
      <c r="G125" s="2">
        <v>1.4160776377872999</v>
      </c>
      <c r="H125" s="2">
        <v>4.9634478478051456</v>
      </c>
      <c r="I125" s="2">
        <v>62.114449627934931</v>
      </c>
      <c r="J125" s="2">
        <v>32.776279074818248</v>
      </c>
      <c r="K125" s="2">
        <v>0.21211477125412129</v>
      </c>
      <c r="L125" s="2">
        <v>1.203665992119205</v>
      </c>
      <c r="M125" s="2">
        <v>3.7225858858538592</v>
      </c>
      <c r="N125" s="1">
        <v>1.144836556950571</v>
      </c>
      <c r="O125" s="1">
        <v>0.23204</v>
      </c>
      <c r="P125" s="1"/>
      <c r="Q125" s="1"/>
      <c r="R125" s="1"/>
      <c r="S125" s="1" t="str">
        <f t="shared" si="9"/>
        <v/>
      </c>
      <c r="T125" s="2" t="str">
        <f t="shared" si="10"/>
        <v/>
      </c>
      <c r="U125" s="1"/>
      <c r="V125" s="1">
        <v>46.81662</v>
      </c>
      <c r="W125" s="19">
        <v>312.055160867388</v>
      </c>
      <c r="X125" s="2" t="str">
        <f t="shared" si="5"/>
        <v/>
      </c>
      <c r="Y125" s="1" t="s">
        <v>25</v>
      </c>
      <c r="Z125" s="1">
        <v>8</v>
      </c>
    </row>
    <row r="126" spans="1:26" x14ac:dyDescent="0.2">
      <c r="A126" s="1">
        <v>5</v>
      </c>
      <c r="B126" s="1">
        <v>1</v>
      </c>
      <c r="C126" s="2" t="s">
        <v>22</v>
      </c>
      <c r="D126" s="2">
        <v>38.772891285313428</v>
      </c>
      <c r="E126" s="2">
        <v>54.627131791363752</v>
      </c>
      <c r="F126" s="2">
        <v>0.24954678971073099</v>
      </c>
      <c r="G126" s="2">
        <v>1.4160776377872999</v>
      </c>
      <c r="H126" s="2">
        <v>4.9634478478051456</v>
      </c>
      <c r="I126" s="2">
        <v>62.114449627934931</v>
      </c>
      <c r="J126" s="2">
        <v>32.776279074818248</v>
      </c>
      <c r="K126" s="2">
        <v>0.21211477125412129</v>
      </c>
      <c r="L126" s="2">
        <v>1.203665992119205</v>
      </c>
      <c r="M126" s="2">
        <v>3.7225858858538592</v>
      </c>
      <c r="N126" s="1">
        <v>1.1196660963343179</v>
      </c>
      <c r="O126" s="1">
        <v>0.22882</v>
      </c>
      <c r="P126" s="1"/>
      <c r="Q126" s="1"/>
      <c r="R126" s="1"/>
      <c r="S126" s="1" t="str">
        <f t="shared" si="9"/>
        <v/>
      </c>
      <c r="T126" s="2" t="str">
        <f t="shared" si="10"/>
        <v/>
      </c>
      <c r="U126" s="1"/>
      <c r="V126" s="1">
        <v>54.318159999999999</v>
      </c>
      <c r="W126" s="19">
        <v>301.86659206169332</v>
      </c>
      <c r="X126" s="2" t="str">
        <f t="shared" si="5"/>
        <v/>
      </c>
      <c r="Y126" s="1" t="s">
        <v>25</v>
      </c>
      <c r="Z126" s="1">
        <v>8</v>
      </c>
    </row>
    <row r="127" spans="1:26" x14ac:dyDescent="0.2">
      <c r="A127" s="1">
        <v>5</v>
      </c>
      <c r="B127" s="1">
        <v>2</v>
      </c>
      <c r="C127" s="2" t="s">
        <v>17</v>
      </c>
      <c r="D127" s="2">
        <v>4.4898379752450159</v>
      </c>
      <c r="E127" s="2">
        <v>81.601117581536201</v>
      </c>
      <c r="F127" s="2">
        <v>8.2654657297281009</v>
      </c>
      <c r="G127" s="2">
        <v>3.6659359073431341</v>
      </c>
      <c r="H127" s="2">
        <v>2.064664883205515</v>
      </c>
      <c r="I127" s="2">
        <v>39.436161474221556</v>
      </c>
      <c r="J127" s="2">
        <v>48.960670548921719</v>
      </c>
      <c r="K127" s="2">
        <v>7.0256458702688853</v>
      </c>
      <c r="L127" s="2">
        <v>3.1160455212416638</v>
      </c>
      <c r="M127" s="2">
        <v>1.5484986624041359</v>
      </c>
      <c r="N127" s="1">
        <v>0.97054202670856249</v>
      </c>
      <c r="O127" s="1">
        <v>0.50044999999999995</v>
      </c>
      <c r="P127" s="1"/>
      <c r="Q127" s="1"/>
      <c r="R127" s="1"/>
      <c r="S127" s="1" t="str">
        <f t="shared" si="9"/>
        <v/>
      </c>
      <c r="T127" s="2" t="str">
        <f t="shared" si="10"/>
        <v/>
      </c>
      <c r="U127" s="1"/>
      <c r="V127" s="1">
        <v>27.93769</v>
      </c>
      <c r="W127" s="19">
        <v>284.78291263332892</v>
      </c>
      <c r="X127" s="2" t="str">
        <f t="shared" ref="X127:X136" si="11">IFERROR(1/(V127*S127)*10000000,"")</f>
        <v/>
      </c>
      <c r="Y127" s="1" t="s">
        <v>25</v>
      </c>
      <c r="Z127" s="1">
        <v>8</v>
      </c>
    </row>
    <row r="128" spans="1:26" x14ac:dyDescent="0.2">
      <c r="A128" s="1">
        <v>5</v>
      </c>
      <c r="B128" s="1">
        <v>2</v>
      </c>
      <c r="C128" s="2" t="s">
        <v>19</v>
      </c>
      <c r="D128" s="2">
        <v>4.4898379752450159</v>
      </c>
      <c r="E128" s="2">
        <v>81.601117581536201</v>
      </c>
      <c r="F128" s="2">
        <v>8.2654657297281009</v>
      </c>
      <c r="G128" s="2">
        <v>3.6659359073431341</v>
      </c>
      <c r="H128" s="2">
        <v>2.064664883205515</v>
      </c>
      <c r="I128" s="2">
        <v>39.436161474221556</v>
      </c>
      <c r="J128" s="2">
        <v>48.960670548921719</v>
      </c>
      <c r="K128" s="2">
        <v>7.0256458702688853</v>
      </c>
      <c r="L128" s="2">
        <v>3.1160455212416638</v>
      </c>
      <c r="M128" s="2">
        <v>1.5484986624041359</v>
      </c>
      <c r="N128" s="1">
        <v>0.99794597172043209</v>
      </c>
      <c r="O128" s="1">
        <v>0.45506999999999997</v>
      </c>
      <c r="P128" s="1"/>
      <c r="Q128" s="1"/>
      <c r="R128" s="1"/>
      <c r="S128" s="1" t="str">
        <f t="shared" si="9"/>
        <v/>
      </c>
      <c r="T128" s="2" t="str">
        <f t="shared" si="10"/>
        <v/>
      </c>
      <c r="U128" s="1"/>
      <c r="V128" s="1">
        <v>25.32085</v>
      </c>
      <c r="W128" s="19">
        <v>259.95220566115779</v>
      </c>
      <c r="X128" s="2" t="str">
        <f t="shared" si="11"/>
        <v/>
      </c>
      <c r="Y128" s="1" t="s">
        <v>25</v>
      </c>
      <c r="Z128" s="1">
        <v>8</v>
      </c>
    </row>
    <row r="129" spans="1:26" x14ac:dyDescent="0.2">
      <c r="A129" s="1">
        <v>5</v>
      </c>
      <c r="B129" s="1">
        <v>2</v>
      </c>
      <c r="C129" s="2" t="s">
        <v>20</v>
      </c>
      <c r="D129" s="2">
        <v>4.4898379752450159</v>
      </c>
      <c r="E129" s="2">
        <v>81.601117581536201</v>
      </c>
      <c r="F129" s="2">
        <v>8.2654657297281009</v>
      </c>
      <c r="G129" s="2">
        <v>3.6659359073431341</v>
      </c>
      <c r="H129" s="2">
        <v>2.064664883205515</v>
      </c>
      <c r="I129" s="2">
        <v>39.436161474221556</v>
      </c>
      <c r="J129" s="2">
        <v>48.960670548921719</v>
      </c>
      <c r="K129" s="2">
        <v>7.0256458702688853</v>
      </c>
      <c r="L129" s="2">
        <v>3.1160455212416638</v>
      </c>
      <c r="M129" s="2">
        <v>1.5484986624041359</v>
      </c>
      <c r="N129" s="1">
        <v>1.0137762470836571</v>
      </c>
      <c r="O129" s="1">
        <v>0.42699999999999999</v>
      </c>
      <c r="P129" s="1"/>
      <c r="Q129" s="1"/>
      <c r="R129" s="1"/>
      <c r="S129" s="1" t="str">
        <f t="shared" si="9"/>
        <v/>
      </c>
      <c r="T129" s="2" t="str">
        <f t="shared" si="10"/>
        <v/>
      </c>
      <c r="U129" s="1"/>
      <c r="V129" s="1">
        <v>32.183880000000002</v>
      </c>
      <c r="W129" s="19">
        <v>255.41173143892169</v>
      </c>
      <c r="X129" s="2" t="str">
        <f t="shared" si="11"/>
        <v/>
      </c>
      <c r="Y129" s="1" t="s">
        <v>25</v>
      </c>
      <c r="Z129" s="1">
        <v>8</v>
      </c>
    </row>
    <row r="130" spans="1:26" x14ac:dyDescent="0.2">
      <c r="A130" s="1">
        <v>5</v>
      </c>
      <c r="B130" s="1">
        <v>2</v>
      </c>
      <c r="C130" s="2" t="s">
        <v>21</v>
      </c>
      <c r="D130" s="2">
        <v>4.4898379752450159</v>
      </c>
      <c r="E130" s="2">
        <v>81.601117581536201</v>
      </c>
      <c r="F130" s="2">
        <v>8.2654657297281009</v>
      </c>
      <c r="G130" s="2">
        <v>3.6659359073431341</v>
      </c>
      <c r="H130" s="2">
        <v>2.064664883205515</v>
      </c>
      <c r="I130" s="2">
        <v>39.436161474221556</v>
      </c>
      <c r="J130" s="2">
        <v>48.960670548921719</v>
      </c>
      <c r="K130" s="2">
        <v>7.0256458702688853</v>
      </c>
      <c r="L130" s="2">
        <v>3.1160455212416638</v>
      </c>
      <c r="M130" s="2">
        <v>1.5484986624041359</v>
      </c>
      <c r="N130" s="1">
        <v>1.0084849487264309</v>
      </c>
      <c r="O130" s="1">
        <v>0.50941000000000003</v>
      </c>
      <c r="P130" s="1"/>
      <c r="Q130" s="1"/>
      <c r="R130" s="1"/>
      <c r="S130" s="1" t="str">
        <f t="shared" si="9"/>
        <v/>
      </c>
      <c r="T130" s="2" t="str">
        <f t="shared" si="10"/>
        <v/>
      </c>
      <c r="U130" s="1"/>
      <c r="V130" s="1">
        <v>29.671220000000002</v>
      </c>
      <c r="W130" s="19">
        <v>272.12056863927978</v>
      </c>
      <c r="X130" s="2" t="str">
        <f t="shared" si="11"/>
        <v/>
      </c>
      <c r="Y130" s="1" t="s">
        <v>25</v>
      </c>
      <c r="Z130" s="1">
        <v>8</v>
      </c>
    </row>
    <row r="131" spans="1:26" x14ac:dyDescent="0.2">
      <c r="A131" s="1">
        <v>5</v>
      </c>
      <c r="B131" s="1">
        <v>2</v>
      </c>
      <c r="C131" s="2" t="s">
        <v>22</v>
      </c>
      <c r="D131" s="2">
        <v>4.4898379752450159</v>
      </c>
      <c r="E131" s="2">
        <v>81.601117581536201</v>
      </c>
      <c r="F131" s="2">
        <v>8.2654657297281009</v>
      </c>
      <c r="G131" s="2">
        <v>3.6659359073431341</v>
      </c>
      <c r="H131" s="2">
        <v>2.064664883205515</v>
      </c>
      <c r="I131" s="2">
        <v>39.436161474221556</v>
      </c>
      <c r="J131" s="2">
        <v>48.960670548921719</v>
      </c>
      <c r="K131" s="2">
        <v>7.0256458702688853</v>
      </c>
      <c r="L131" s="2">
        <v>3.1160455212416638</v>
      </c>
      <c r="M131" s="2">
        <v>1.5484986624041359</v>
      </c>
      <c r="N131" s="1">
        <v>1.0288430795119901</v>
      </c>
      <c r="O131" s="1">
        <v>0.48862</v>
      </c>
      <c r="P131" s="1"/>
      <c r="Q131" s="1"/>
      <c r="R131" s="1"/>
      <c r="S131" s="1" t="str">
        <f t="shared" si="9"/>
        <v/>
      </c>
      <c r="T131" s="2" t="str">
        <f t="shared" si="10"/>
        <v/>
      </c>
      <c r="U131" s="1"/>
      <c r="V131" s="1">
        <v>24.62819</v>
      </c>
      <c r="W131" s="19">
        <v>257.12563843156357</v>
      </c>
      <c r="X131" s="2" t="str">
        <f t="shared" si="11"/>
        <v/>
      </c>
      <c r="Y131" s="1" t="s">
        <v>25</v>
      </c>
      <c r="Z131" s="1">
        <v>8</v>
      </c>
    </row>
    <row r="132" spans="1:26" x14ac:dyDescent="0.2">
      <c r="A132" s="1">
        <v>5</v>
      </c>
      <c r="B132" s="1">
        <v>3</v>
      </c>
      <c r="C132" s="2" t="s">
        <v>17</v>
      </c>
      <c r="D132" s="2">
        <v>6.781197407471045</v>
      </c>
      <c r="E132" s="2">
        <v>81.77011387486175</v>
      </c>
      <c r="F132" s="2">
        <v>4.0098776938210001</v>
      </c>
      <c r="G132" s="2">
        <v>7.2624136810159676</v>
      </c>
      <c r="H132" s="2">
        <v>0.1897698860354162</v>
      </c>
      <c r="I132" s="2">
        <v>41.227529135150142</v>
      </c>
      <c r="J132" s="2">
        <v>49.06206832491705</v>
      </c>
      <c r="K132" s="2">
        <v>3.4083960397478501</v>
      </c>
      <c r="L132" s="2">
        <v>6.1730516288635719</v>
      </c>
      <c r="M132" s="2">
        <v>0.14232741452656211</v>
      </c>
      <c r="N132" s="1">
        <v>1.0195268986304959</v>
      </c>
      <c r="O132" s="1">
        <v>0.35365000000000002</v>
      </c>
      <c r="P132" s="1"/>
      <c r="Q132" s="1"/>
      <c r="R132" s="1"/>
      <c r="S132" s="1" t="str">
        <f t="shared" si="9"/>
        <v/>
      </c>
      <c r="T132" s="2" t="str">
        <f t="shared" si="10"/>
        <v/>
      </c>
      <c r="U132" s="1"/>
      <c r="V132" s="1">
        <v>34.292670000000001</v>
      </c>
      <c r="W132" s="19">
        <v>329.02985604314978</v>
      </c>
      <c r="X132" s="2" t="str">
        <f t="shared" si="11"/>
        <v/>
      </c>
      <c r="Y132" s="1" t="s">
        <v>25</v>
      </c>
      <c r="Z132" s="1">
        <v>8</v>
      </c>
    </row>
    <row r="133" spans="1:26" x14ac:dyDescent="0.2">
      <c r="A133" s="1">
        <v>5</v>
      </c>
      <c r="B133" s="1">
        <v>3</v>
      </c>
      <c r="C133" s="2" t="s">
        <v>19</v>
      </c>
      <c r="D133" s="2">
        <v>6.781197407471045</v>
      </c>
      <c r="E133" s="2">
        <v>81.77011387486175</v>
      </c>
      <c r="F133" s="2">
        <v>4.0098776938210001</v>
      </c>
      <c r="G133" s="2">
        <v>7.2624136810159676</v>
      </c>
      <c r="H133" s="2">
        <v>0.1897698860354162</v>
      </c>
      <c r="I133" s="2">
        <v>41.227529135150142</v>
      </c>
      <c r="J133" s="2">
        <v>49.06206832491705</v>
      </c>
      <c r="K133" s="2">
        <v>3.4083960397478501</v>
      </c>
      <c r="L133" s="2">
        <v>6.1730516288635719</v>
      </c>
      <c r="M133" s="2">
        <v>0.14232741452656211</v>
      </c>
      <c r="N133" s="1">
        <v>0.96575185558508192</v>
      </c>
      <c r="O133" s="1">
        <v>0.33695000000000003</v>
      </c>
      <c r="P133" s="1"/>
      <c r="Q133" s="1"/>
      <c r="R133" s="1"/>
      <c r="S133" s="1" t="str">
        <f t="shared" si="9"/>
        <v/>
      </c>
      <c r="T133" s="2" t="str">
        <f t="shared" si="10"/>
        <v/>
      </c>
      <c r="U133" s="1"/>
      <c r="V133" s="1">
        <v>27.90476</v>
      </c>
      <c r="W133" s="19">
        <v>406.11817307742842</v>
      </c>
      <c r="X133" s="2" t="str">
        <f t="shared" si="11"/>
        <v/>
      </c>
      <c r="Y133" s="1" t="s">
        <v>25</v>
      </c>
      <c r="Z133" s="1">
        <v>8</v>
      </c>
    </row>
    <row r="134" spans="1:26" x14ac:dyDescent="0.2">
      <c r="A134" s="1">
        <v>5</v>
      </c>
      <c r="B134" s="1">
        <v>3</v>
      </c>
      <c r="C134" s="2" t="s">
        <v>20</v>
      </c>
      <c r="D134" s="2">
        <v>6.781197407471045</v>
      </c>
      <c r="E134" s="2">
        <v>81.77011387486175</v>
      </c>
      <c r="F134" s="2">
        <v>4.0098776938210001</v>
      </c>
      <c r="G134" s="2">
        <v>7.2624136810159676</v>
      </c>
      <c r="H134" s="2">
        <v>0.1897698860354162</v>
      </c>
      <c r="I134" s="2">
        <v>41.227529135150142</v>
      </c>
      <c r="J134" s="2">
        <v>49.06206832491705</v>
      </c>
      <c r="K134" s="2">
        <v>3.4083960397478501</v>
      </c>
      <c r="L134" s="2">
        <v>6.1730516288635719</v>
      </c>
      <c r="M134" s="2">
        <v>0.14232741452656211</v>
      </c>
      <c r="N134" s="1">
        <v>0.95239271518717294</v>
      </c>
      <c r="O134" s="1">
        <v>0.39205000000000001</v>
      </c>
      <c r="P134" s="1">
        <v>12570</v>
      </c>
      <c r="Q134" s="1">
        <v>13590</v>
      </c>
      <c r="R134" s="1">
        <v>11180</v>
      </c>
      <c r="S134" s="1">
        <f t="shared" si="9"/>
        <v>1257</v>
      </c>
      <c r="T134" s="2">
        <f t="shared" si="10"/>
        <v>9.623902040887284</v>
      </c>
      <c r="U134" s="1"/>
      <c r="V134" s="1">
        <v>27.06561</v>
      </c>
      <c r="W134" s="19">
        <v>330.78654706329269</v>
      </c>
      <c r="X134" s="2">
        <f t="shared" si="11"/>
        <v>293.93202233002631</v>
      </c>
      <c r="Y134" s="1" t="s">
        <v>25</v>
      </c>
      <c r="Z134" s="1">
        <v>8</v>
      </c>
    </row>
    <row r="135" spans="1:26" x14ac:dyDescent="0.2">
      <c r="A135" s="1">
        <v>5</v>
      </c>
      <c r="B135" s="1">
        <v>3</v>
      </c>
      <c r="C135" s="2" t="s">
        <v>21</v>
      </c>
      <c r="D135" s="2">
        <v>6.781197407471045</v>
      </c>
      <c r="E135" s="2">
        <v>81.77011387486175</v>
      </c>
      <c r="F135" s="2">
        <v>4.0098776938210001</v>
      </c>
      <c r="G135" s="2">
        <v>7.2624136810159676</v>
      </c>
      <c r="H135" s="2">
        <v>0.1897698860354162</v>
      </c>
      <c r="I135" s="2">
        <v>41.227529135150142</v>
      </c>
      <c r="J135" s="2">
        <v>49.06206832491705</v>
      </c>
      <c r="K135" s="2">
        <v>3.4083960397478501</v>
      </c>
      <c r="L135" s="2">
        <v>6.1730516288635719</v>
      </c>
      <c r="M135" s="2">
        <v>0.14232741452656211</v>
      </c>
      <c r="N135" s="1">
        <v>0.97548274629000542</v>
      </c>
      <c r="O135" s="1">
        <v>0.40056000000000003</v>
      </c>
      <c r="P135" s="1"/>
      <c r="Q135" s="1"/>
      <c r="R135" s="1"/>
      <c r="S135" s="1" t="str">
        <f t="shared" si="9"/>
        <v/>
      </c>
      <c r="T135" s="2" t="str">
        <f t="shared" si="10"/>
        <v/>
      </c>
      <c r="U135" s="1"/>
      <c r="V135" s="1">
        <v>25.650110000000002</v>
      </c>
      <c r="W135" s="19">
        <v>314.02284681735517</v>
      </c>
      <c r="X135" s="2" t="str">
        <f t="shared" si="11"/>
        <v/>
      </c>
      <c r="Y135" s="1" t="s">
        <v>25</v>
      </c>
      <c r="Z135" s="1">
        <v>8</v>
      </c>
    </row>
    <row r="136" spans="1:26" x14ac:dyDescent="0.2">
      <c r="A136" s="1">
        <v>5</v>
      </c>
      <c r="B136" s="1">
        <v>3</v>
      </c>
      <c r="C136" s="2" t="s">
        <v>22</v>
      </c>
      <c r="D136" s="2">
        <v>6.781197407471045</v>
      </c>
      <c r="E136" s="2">
        <v>81.77011387486175</v>
      </c>
      <c r="F136" s="2">
        <v>4.0098776938210001</v>
      </c>
      <c r="G136" s="2">
        <v>7.2624136810159676</v>
      </c>
      <c r="H136" s="2">
        <v>0.1897698860354162</v>
      </c>
      <c r="I136" s="2">
        <v>41.227529135150142</v>
      </c>
      <c r="J136" s="2">
        <v>49.06206832491705</v>
      </c>
      <c r="K136" s="2">
        <v>3.4083960397478501</v>
      </c>
      <c r="L136" s="2">
        <v>6.1730516288635719</v>
      </c>
      <c r="M136" s="2">
        <v>0.14232741452656211</v>
      </c>
      <c r="N136" s="1">
        <v>0.99264043256233103</v>
      </c>
      <c r="O136" s="1">
        <v>0.33428000000000002</v>
      </c>
      <c r="P136" s="1"/>
      <c r="Q136" s="1"/>
      <c r="R136" s="1"/>
      <c r="S136" s="1" t="str">
        <f t="shared" si="9"/>
        <v/>
      </c>
      <c r="T136" s="2" t="str">
        <f t="shared" si="10"/>
        <v/>
      </c>
      <c r="U136" s="1"/>
      <c r="V136" s="1">
        <v>30.164639999999999</v>
      </c>
      <c r="W136" s="19">
        <v>306.19311620377471</v>
      </c>
      <c r="X136" s="2" t="str">
        <f t="shared" si="11"/>
        <v/>
      </c>
      <c r="Y136" s="1" t="s">
        <v>25</v>
      </c>
      <c r="Z136" s="1">
        <v>8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63"/>
  <sheetViews>
    <sheetView workbookViewId="0">
      <pane ySplit="1" topLeftCell="A2" activePane="bottomLeft" state="frozen"/>
      <selection pane="bottomLeft" activeCell="X130" sqref="X130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4">
        <v>11.38758245099298</v>
      </c>
      <c r="E2" s="4">
        <v>82.529568857469386</v>
      </c>
      <c r="F2" s="4">
        <v>3.0521015012411881</v>
      </c>
      <c r="G2" s="4">
        <v>0.57745029054883945</v>
      </c>
      <c r="H2" s="4">
        <v>2.5265726099003949</v>
      </c>
      <c r="I2" s="4">
        <v>45.575485915224341</v>
      </c>
      <c r="J2" s="4">
        <v>49.517741314481633</v>
      </c>
      <c r="K2" s="4">
        <v>2.5942862760550098</v>
      </c>
      <c r="L2" s="4">
        <v>0.49083274696651352</v>
      </c>
      <c r="M2" s="4">
        <v>1.8949294574252959</v>
      </c>
      <c r="N2" s="3">
        <v>1.0508055569633801</v>
      </c>
      <c r="O2" s="3">
        <v>1.3743399999999999</v>
      </c>
      <c r="P2" s="3"/>
      <c r="Q2" s="3"/>
      <c r="R2" s="3"/>
      <c r="S2" s="4" t="str">
        <f>IF(ISNUMBER(P2),P2/10,"")</f>
        <v/>
      </c>
      <c r="T2" s="4" t="str">
        <f t="shared" ref="T2:T4" si="0">IFERROR(_xlfn.STDEV.S(P2:R2)/P2*100,"")</f>
        <v/>
      </c>
      <c r="U2" s="4"/>
      <c r="V2" s="15">
        <v>37.169859528616797</v>
      </c>
      <c r="W2" s="15">
        <v>67.400413694923046</v>
      </c>
      <c r="X2" s="4" t="str">
        <f t="shared" ref="X2:X61" si="1">IFERROR(1/(V2*S2)*10000000,"")</f>
        <v/>
      </c>
      <c r="Y2" s="3" t="s">
        <v>24</v>
      </c>
      <c r="Z2" s="3">
        <v>9</v>
      </c>
    </row>
    <row r="3" spans="1:26" x14ac:dyDescent="0.2">
      <c r="A3" s="3">
        <v>1</v>
      </c>
      <c r="B3" s="3">
        <v>1</v>
      </c>
      <c r="C3" s="3" t="s">
        <v>19</v>
      </c>
      <c r="D3" s="4">
        <v>11.38758245099298</v>
      </c>
      <c r="E3" s="4">
        <v>82.529568857469386</v>
      </c>
      <c r="F3" s="4">
        <v>3.0521015012411881</v>
      </c>
      <c r="G3" s="4">
        <v>0.57745029054883945</v>
      </c>
      <c r="H3" s="4">
        <v>2.5265726099003949</v>
      </c>
      <c r="I3" s="4">
        <v>45.575485915224341</v>
      </c>
      <c r="J3" s="4">
        <v>49.517741314481633</v>
      </c>
      <c r="K3" s="4">
        <v>2.5942862760550098</v>
      </c>
      <c r="L3" s="4">
        <v>0.49083274696651352</v>
      </c>
      <c r="M3" s="4">
        <v>1.8949294574252959</v>
      </c>
      <c r="N3" s="3">
        <v>1.048432896429482</v>
      </c>
      <c r="O3" s="3">
        <v>1.2823800000000001</v>
      </c>
      <c r="P3" s="3"/>
      <c r="Q3" s="3"/>
      <c r="R3" s="3"/>
      <c r="S3" s="4" t="str">
        <f>IF(ISNUMBER(P3),P3/10,"")</f>
        <v/>
      </c>
      <c r="T3" s="4" t="str">
        <f t="shared" si="0"/>
        <v/>
      </c>
      <c r="U3" s="4"/>
      <c r="V3" s="15">
        <v>61.399600882353099</v>
      </c>
      <c r="W3" s="15">
        <v>43.241123851889299</v>
      </c>
      <c r="X3" s="4" t="str">
        <f t="shared" si="1"/>
        <v/>
      </c>
      <c r="Y3" s="3" t="s">
        <v>24</v>
      </c>
      <c r="Z3" s="3">
        <v>9</v>
      </c>
    </row>
    <row r="4" spans="1:26" x14ac:dyDescent="0.2">
      <c r="A4" s="3">
        <v>1</v>
      </c>
      <c r="B4" s="3">
        <v>1</v>
      </c>
      <c r="C4" s="3" t="s">
        <v>20</v>
      </c>
      <c r="D4" s="4">
        <v>11.38758245099298</v>
      </c>
      <c r="E4" s="4">
        <v>82.529568857469386</v>
      </c>
      <c r="F4" s="4">
        <v>3.0521015012411881</v>
      </c>
      <c r="G4" s="4">
        <v>0.57745029054883945</v>
      </c>
      <c r="H4" s="4">
        <v>2.5265726099003949</v>
      </c>
      <c r="I4" s="4">
        <v>45.575485915224341</v>
      </c>
      <c r="J4" s="4">
        <v>49.517741314481633</v>
      </c>
      <c r="K4" s="4">
        <v>2.5942862760550098</v>
      </c>
      <c r="L4" s="4">
        <v>0.49083274696651352</v>
      </c>
      <c r="M4" s="4">
        <v>1.8949294574252959</v>
      </c>
      <c r="N4" s="3">
        <v>1.0515579893455551</v>
      </c>
      <c r="O4" s="3">
        <v>1.25797</v>
      </c>
      <c r="P4" s="3"/>
      <c r="Q4" s="3"/>
      <c r="R4" s="3"/>
      <c r="S4" s="4" t="str">
        <f>IF(ISNUMBER(P4),P4/10,"")</f>
        <v/>
      </c>
      <c r="T4" s="4" t="str">
        <f t="shared" si="0"/>
        <v/>
      </c>
      <c r="U4" s="4"/>
      <c r="V4" s="15">
        <v>30.939177752941202</v>
      </c>
      <c r="W4" s="15">
        <v>91.823871390549371</v>
      </c>
      <c r="X4" s="4" t="str">
        <f t="shared" si="1"/>
        <v/>
      </c>
      <c r="Y4" s="3" t="s">
        <v>24</v>
      </c>
      <c r="Z4" s="3">
        <v>9</v>
      </c>
    </row>
    <row r="5" spans="1:26" x14ac:dyDescent="0.2">
      <c r="A5" s="3">
        <v>1</v>
      </c>
      <c r="B5" s="3">
        <v>1</v>
      </c>
      <c r="C5" s="3" t="s">
        <v>21</v>
      </c>
      <c r="D5" s="4">
        <v>11.38758245099298</v>
      </c>
      <c r="E5" s="4">
        <v>82.529568857469386</v>
      </c>
      <c r="F5" s="4">
        <v>3.0521015012411881</v>
      </c>
      <c r="G5" s="4">
        <v>0.57745029054883945</v>
      </c>
      <c r="H5" s="4">
        <v>2.5265726099003949</v>
      </c>
      <c r="I5" s="4">
        <v>45.575485915224341</v>
      </c>
      <c r="J5" s="4">
        <v>49.517741314481633</v>
      </c>
      <c r="K5" s="4">
        <v>2.5942862760550098</v>
      </c>
      <c r="L5" s="4">
        <v>0.49083274696651352</v>
      </c>
      <c r="M5" s="4">
        <v>1.8949294574252959</v>
      </c>
      <c r="N5" s="3">
        <v>1.053244965649387</v>
      </c>
      <c r="O5" s="3">
        <v>1.2355</v>
      </c>
      <c r="P5" s="3"/>
      <c r="Q5" s="3"/>
      <c r="R5" s="3"/>
      <c r="S5" s="4" t="str">
        <f t="shared" ref="S5:S37" si="2">IF(ISNUMBER(P5),P5/10,"")</f>
        <v/>
      </c>
      <c r="T5" s="4" t="str">
        <f>IFERROR(_xlfn.STDEV.S(P5:R5)/P5*100,"")</f>
        <v/>
      </c>
      <c r="U5" s="4"/>
      <c r="V5" s="15">
        <v>31.730310147058798</v>
      </c>
      <c r="W5" s="15">
        <v>87.935151295694979</v>
      </c>
      <c r="X5" s="4" t="str">
        <f>IFERROR(1/(V5*S5)*10000000,"")</f>
        <v/>
      </c>
      <c r="Y5" s="3" t="s">
        <v>24</v>
      </c>
      <c r="Z5" s="3">
        <v>9</v>
      </c>
    </row>
    <row r="6" spans="1:26" x14ac:dyDescent="0.2">
      <c r="A6" s="3">
        <v>1</v>
      </c>
      <c r="B6" s="3">
        <v>1</v>
      </c>
      <c r="C6" s="3" t="s">
        <v>22</v>
      </c>
      <c r="D6" s="4">
        <v>11.38758245099298</v>
      </c>
      <c r="E6" s="4">
        <v>82.529568857469386</v>
      </c>
      <c r="F6" s="4">
        <v>3.0521015012411881</v>
      </c>
      <c r="G6" s="4">
        <v>0.57745029054883945</v>
      </c>
      <c r="H6" s="4">
        <v>2.5265726099003949</v>
      </c>
      <c r="I6" s="4">
        <v>45.575485915224341</v>
      </c>
      <c r="J6" s="4">
        <v>49.517741314481633</v>
      </c>
      <c r="K6" s="4">
        <v>2.5942862760550098</v>
      </c>
      <c r="L6" s="4">
        <v>0.49083274696651352</v>
      </c>
      <c r="M6" s="4">
        <v>1.8949294574252959</v>
      </c>
      <c r="N6" s="3">
        <v>1.062625442033833</v>
      </c>
      <c r="O6" s="3">
        <v>1.3220400000000001</v>
      </c>
      <c r="P6" s="3">
        <v>9481</v>
      </c>
      <c r="Q6" s="3">
        <v>8880</v>
      </c>
      <c r="R6" s="3">
        <v>8228</v>
      </c>
      <c r="S6" s="4">
        <f t="shared" si="2"/>
        <v>948.1</v>
      </c>
      <c r="T6" s="4">
        <f t="shared" ref="T6:T69" si="3">IFERROR(_xlfn.STDEV.S(P6:R6)/P6*100,"")</f>
        <v>6.6097770378788905</v>
      </c>
      <c r="U6" s="4"/>
      <c r="V6" s="15">
        <v>33.735692864705896</v>
      </c>
      <c r="W6" s="15">
        <v>81.133599923272996</v>
      </c>
      <c r="X6" s="4">
        <f t="shared" si="1"/>
        <v>312.64840633315464</v>
      </c>
      <c r="Y6" s="3" t="s">
        <v>24</v>
      </c>
      <c r="Z6" s="3">
        <v>9</v>
      </c>
    </row>
    <row r="7" spans="1:26" x14ac:dyDescent="0.2">
      <c r="A7" s="3">
        <v>1</v>
      </c>
      <c r="B7" s="3">
        <v>1</v>
      </c>
      <c r="C7" s="3" t="s">
        <v>23</v>
      </c>
      <c r="D7" s="4">
        <v>11.38758245099298</v>
      </c>
      <c r="E7" s="4">
        <v>82.529568857469386</v>
      </c>
      <c r="F7" s="4">
        <v>3.0521015012411881</v>
      </c>
      <c r="G7" s="4">
        <v>0.57745029054883945</v>
      </c>
      <c r="H7" s="4">
        <v>2.5265726099003949</v>
      </c>
      <c r="I7" s="4">
        <v>45.575485915224341</v>
      </c>
      <c r="J7" s="4">
        <v>49.517741314481633</v>
      </c>
      <c r="K7" s="4">
        <v>2.5942862760550098</v>
      </c>
      <c r="L7" s="4">
        <v>0.49083274696651352</v>
      </c>
      <c r="M7" s="4">
        <v>1.8949294574252959</v>
      </c>
      <c r="N7" s="3">
        <v>1.060699951931152</v>
      </c>
      <c r="O7" s="3">
        <v>1.4010499999999999</v>
      </c>
      <c r="P7" s="3"/>
      <c r="Q7" s="3"/>
      <c r="R7" s="3"/>
      <c r="S7" s="4" t="str">
        <f t="shared" si="2"/>
        <v/>
      </c>
      <c r="T7" s="4" t="str">
        <f t="shared" si="3"/>
        <v/>
      </c>
      <c r="U7" s="4"/>
      <c r="V7" s="15">
        <v>32.371451511764697</v>
      </c>
      <c r="W7" s="15">
        <v>78.895231785353033</v>
      </c>
      <c r="X7" s="4" t="str">
        <f t="shared" si="1"/>
        <v/>
      </c>
      <c r="Y7" s="3" t="s">
        <v>24</v>
      </c>
      <c r="Z7" s="3">
        <v>9</v>
      </c>
    </row>
    <row r="8" spans="1:26" x14ac:dyDescent="0.2">
      <c r="A8" s="3">
        <v>1</v>
      </c>
      <c r="B8" s="3">
        <v>2</v>
      </c>
      <c r="C8" s="3" t="s">
        <v>17</v>
      </c>
      <c r="D8" s="4">
        <v>20.777346535401751</v>
      </c>
      <c r="E8" s="4">
        <v>1.302592602215477</v>
      </c>
      <c r="F8" s="4">
        <v>1.3204807824792211</v>
      </c>
      <c r="G8" s="4">
        <v>0.86327607397667006</v>
      </c>
      <c r="H8" s="4">
        <v>75.750053459974623</v>
      </c>
      <c r="I8" s="4">
        <v>40.563460469749977</v>
      </c>
      <c r="J8" s="4">
        <v>0.78155556132928616</v>
      </c>
      <c r="K8" s="4">
        <v>1.1224086651073379</v>
      </c>
      <c r="L8" s="4">
        <v>0.73378466288016952</v>
      </c>
      <c r="M8" s="4">
        <v>56.812540094980967</v>
      </c>
      <c r="N8" s="3">
        <v>0.95135699373695204</v>
      </c>
      <c r="O8" s="3">
        <v>0.92954999999999999</v>
      </c>
      <c r="P8" s="3"/>
      <c r="Q8" s="3"/>
      <c r="R8" s="3"/>
      <c r="S8" s="4" t="str">
        <f t="shared" si="2"/>
        <v/>
      </c>
      <c r="T8" s="4" t="str">
        <f t="shared" si="3"/>
        <v/>
      </c>
      <c r="U8" s="4"/>
      <c r="V8" s="15">
        <v>69.002512911764796</v>
      </c>
      <c r="W8" s="15">
        <v>60.17497624075795</v>
      </c>
      <c r="X8" s="4" t="str">
        <f t="shared" si="1"/>
        <v/>
      </c>
      <c r="Y8" s="3" t="s">
        <v>24</v>
      </c>
      <c r="Z8" s="3">
        <v>9</v>
      </c>
    </row>
    <row r="9" spans="1:26" x14ac:dyDescent="0.2">
      <c r="A9" s="3">
        <v>1</v>
      </c>
      <c r="B9" s="3">
        <v>2</v>
      </c>
      <c r="C9" s="3" t="s">
        <v>19</v>
      </c>
      <c r="D9" s="4">
        <v>20.777346535401751</v>
      </c>
      <c r="E9" s="4">
        <v>1.302592602215477</v>
      </c>
      <c r="F9" s="4">
        <v>1.3204807824792211</v>
      </c>
      <c r="G9" s="4">
        <v>0.86327607397667006</v>
      </c>
      <c r="H9" s="4">
        <v>75.750053459974623</v>
      </c>
      <c r="I9" s="4">
        <v>40.563460469749977</v>
      </c>
      <c r="J9" s="4">
        <v>0.78155556132928616</v>
      </c>
      <c r="K9" s="4">
        <v>1.1224086651073379</v>
      </c>
      <c r="L9" s="4">
        <v>0.73378466288016952</v>
      </c>
      <c r="M9" s="4">
        <v>56.812540094980967</v>
      </c>
      <c r="N9" s="3">
        <v>0.91454585344449324</v>
      </c>
      <c r="O9" s="3">
        <v>0.96367999999999998</v>
      </c>
      <c r="P9" s="3"/>
      <c r="Q9" s="3"/>
      <c r="R9" s="3"/>
      <c r="S9" s="4" t="str">
        <f t="shared" si="2"/>
        <v/>
      </c>
      <c r="T9" s="4" t="str">
        <f t="shared" si="3"/>
        <v/>
      </c>
      <c r="U9" s="4"/>
      <c r="V9" s="15">
        <v>119.948469929412</v>
      </c>
      <c r="W9" s="15">
        <v>33.966206066834133</v>
      </c>
      <c r="X9" s="4" t="str">
        <f t="shared" si="1"/>
        <v/>
      </c>
      <c r="Y9" s="3" t="s">
        <v>24</v>
      </c>
      <c r="Z9" s="3">
        <v>9</v>
      </c>
    </row>
    <row r="10" spans="1:26" x14ac:dyDescent="0.2">
      <c r="A10" s="3">
        <v>1</v>
      </c>
      <c r="B10" s="3">
        <v>2</v>
      </c>
      <c r="C10" s="3" t="s">
        <v>20</v>
      </c>
      <c r="D10" s="4">
        <v>20.777346535401751</v>
      </c>
      <c r="E10" s="4">
        <v>1.302592602215477</v>
      </c>
      <c r="F10" s="4">
        <v>1.3204807824792211</v>
      </c>
      <c r="G10" s="4">
        <v>0.86327607397667006</v>
      </c>
      <c r="H10" s="4">
        <v>75.750053459974623</v>
      </c>
      <c r="I10" s="4">
        <v>40.563460469749977</v>
      </c>
      <c r="J10" s="4">
        <v>0.78155556132928616</v>
      </c>
      <c r="K10" s="4">
        <v>1.1224086651073379</v>
      </c>
      <c r="L10" s="4">
        <v>0.73378466288016952</v>
      </c>
      <c r="M10" s="4">
        <v>56.812540094980967</v>
      </c>
      <c r="N10" s="3">
        <v>0.90003257900408495</v>
      </c>
      <c r="O10" s="3">
        <v>0.84758</v>
      </c>
      <c r="P10" s="3"/>
      <c r="Q10" s="3"/>
      <c r="R10" s="3"/>
      <c r="S10" s="4" t="str">
        <f t="shared" si="2"/>
        <v/>
      </c>
      <c r="T10" s="4" t="str">
        <f t="shared" si="3"/>
        <v/>
      </c>
      <c r="U10" s="4"/>
      <c r="V10" s="15">
        <v>164.00867718235301</v>
      </c>
      <c r="W10" s="15">
        <v>25.025206899959109</v>
      </c>
      <c r="X10" s="4" t="str">
        <f t="shared" si="1"/>
        <v/>
      </c>
      <c r="Y10" s="3" t="s">
        <v>24</v>
      </c>
      <c r="Z10" s="3">
        <v>9</v>
      </c>
    </row>
    <row r="11" spans="1:26" x14ac:dyDescent="0.2">
      <c r="A11" s="3">
        <v>1</v>
      </c>
      <c r="B11" s="3">
        <v>2</v>
      </c>
      <c r="C11" s="3" t="s">
        <v>21</v>
      </c>
      <c r="D11" s="4">
        <v>20.777346535401751</v>
      </c>
      <c r="E11" s="4">
        <v>1.302592602215477</v>
      </c>
      <c r="F11" s="4">
        <v>1.3204807824792211</v>
      </c>
      <c r="G11" s="4">
        <v>0.86327607397667006</v>
      </c>
      <c r="H11" s="4">
        <v>75.750053459974623</v>
      </c>
      <c r="I11" s="4">
        <v>40.563460469749977</v>
      </c>
      <c r="J11" s="4">
        <v>0.78155556132928616</v>
      </c>
      <c r="K11" s="4">
        <v>1.1224086651073379</v>
      </c>
      <c r="L11" s="4">
        <v>0.73378466288016952</v>
      </c>
      <c r="M11" s="4">
        <v>56.812540094980967</v>
      </c>
      <c r="N11" s="3">
        <v>0.90067587422862183</v>
      </c>
      <c r="O11" s="3">
        <v>0.85519000000000001</v>
      </c>
      <c r="P11" s="3"/>
      <c r="Q11" s="3"/>
      <c r="R11" s="3"/>
      <c r="S11" s="4" t="str">
        <f t="shared" si="2"/>
        <v/>
      </c>
      <c r="T11" s="4" t="str">
        <f t="shared" si="3"/>
        <v/>
      </c>
      <c r="U11" s="4"/>
      <c r="V11" s="15">
        <v>175.94319624705901</v>
      </c>
      <c r="W11" s="15">
        <v>23.537153460680731</v>
      </c>
      <c r="X11" s="4" t="str">
        <f t="shared" si="1"/>
        <v/>
      </c>
      <c r="Y11" s="3" t="s">
        <v>24</v>
      </c>
      <c r="Z11" s="3">
        <v>9</v>
      </c>
    </row>
    <row r="12" spans="1:26" x14ac:dyDescent="0.2">
      <c r="A12" s="3">
        <v>1</v>
      </c>
      <c r="B12" s="3">
        <v>2</v>
      </c>
      <c r="C12" s="3" t="s">
        <v>22</v>
      </c>
      <c r="D12" s="4">
        <v>20.777346535401751</v>
      </c>
      <c r="E12" s="4">
        <v>1.302592602215477</v>
      </c>
      <c r="F12" s="4">
        <v>1.3204807824792211</v>
      </c>
      <c r="G12" s="4">
        <v>0.86327607397667006</v>
      </c>
      <c r="H12" s="4">
        <v>75.750053459974623</v>
      </c>
      <c r="I12" s="4">
        <v>40.563460469749977</v>
      </c>
      <c r="J12" s="4">
        <v>0.78155556132928616</v>
      </c>
      <c r="K12" s="4">
        <v>1.1224086651073379</v>
      </c>
      <c r="L12" s="4">
        <v>0.73378466288016952</v>
      </c>
      <c r="M12" s="4">
        <v>56.812540094980967</v>
      </c>
      <c r="N12" s="3">
        <v>0.90250769117779073</v>
      </c>
      <c r="O12" s="3">
        <v>0.86151999999999995</v>
      </c>
      <c r="P12" s="3"/>
      <c r="Q12" s="3"/>
      <c r="R12" s="3"/>
      <c r="S12" s="4" t="str">
        <f t="shared" si="2"/>
        <v/>
      </c>
      <c r="T12" s="4" t="str">
        <f t="shared" si="3"/>
        <v/>
      </c>
      <c r="U12" s="4"/>
      <c r="V12" s="15">
        <v>173.470667235294</v>
      </c>
      <c r="W12" s="15">
        <v>20.996563594563099</v>
      </c>
      <c r="X12" s="4" t="str">
        <f t="shared" si="1"/>
        <v/>
      </c>
      <c r="Y12" s="3" t="s">
        <v>24</v>
      </c>
      <c r="Z12" s="3">
        <v>9</v>
      </c>
    </row>
    <row r="13" spans="1:26" x14ac:dyDescent="0.2">
      <c r="A13" s="3">
        <v>1</v>
      </c>
      <c r="B13" s="3">
        <v>2</v>
      </c>
      <c r="C13" s="3" t="s">
        <v>23</v>
      </c>
      <c r="D13" s="4">
        <v>20.777346535401751</v>
      </c>
      <c r="E13" s="4">
        <v>1.302592602215477</v>
      </c>
      <c r="F13" s="4">
        <v>1.3204807824792211</v>
      </c>
      <c r="G13" s="4">
        <v>0.86327607397667006</v>
      </c>
      <c r="H13" s="4">
        <v>75.750053459974623</v>
      </c>
      <c r="I13" s="4">
        <v>40.563460469749977</v>
      </c>
      <c r="J13" s="4">
        <v>0.78155556132928616</v>
      </c>
      <c r="K13" s="4">
        <v>1.1224086651073379</v>
      </c>
      <c r="L13" s="4">
        <v>0.73378466288016952</v>
      </c>
      <c r="M13" s="4">
        <v>56.812540094980967</v>
      </c>
      <c r="N13" s="3">
        <v>0.90119768017658852</v>
      </c>
      <c r="O13" s="3">
        <v>0.84533000000000003</v>
      </c>
      <c r="P13" s="3"/>
      <c r="Q13" s="3"/>
      <c r="R13" s="3"/>
      <c r="S13" s="4" t="str">
        <f t="shared" si="2"/>
        <v/>
      </c>
      <c r="T13" s="4" t="str">
        <f t="shared" si="3"/>
        <v/>
      </c>
      <c r="U13" s="4"/>
      <c r="V13" s="15">
        <v>177.51882947647101</v>
      </c>
      <c r="W13" s="15">
        <v>21.271099332345521</v>
      </c>
      <c r="X13" s="4" t="str">
        <f t="shared" si="1"/>
        <v/>
      </c>
      <c r="Y13" s="3" t="s">
        <v>24</v>
      </c>
      <c r="Z13" s="3">
        <v>9</v>
      </c>
    </row>
    <row r="14" spans="1:26" x14ac:dyDescent="0.2">
      <c r="A14" s="3">
        <v>1</v>
      </c>
      <c r="B14" s="3">
        <v>3</v>
      </c>
      <c r="C14" s="3" t="s">
        <v>17</v>
      </c>
      <c r="D14" s="4">
        <v>21.97178454036278</v>
      </c>
      <c r="E14" s="4">
        <v>0.39947132690083098</v>
      </c>
      <c r="F14" s="4">
        <v>0.05</v>
      </c>
      <c r="G14" s="4">
        <v>1.254697940948917</v>
      </c>
      <c r="H14" s="4">
        <v>76.337785862456769</v>
      </c>
      <c r="I14" s="4">
        <v>41.411724227879652</v>
      </c>
      <c r="J14" s="4">
        <v>0.23968279614049859</v>
      </c>
      <c r="K14" s="4">
        <v>4.2500000000000003E-2</v>
      </c>
      <c r="L14" s="4">
        <v>1.0664932498065789</v>
      </c>
      <c r="M14" s="4">
        <v>57.253339396842577</v>
      </c>
      <c r="N14" s="3">
        <v>0.89267170724590406</v>
      </c>
      <c r="O14" s="3">
        <v>0.87021000000000004</v>
      </c>
      <c r="P14" s="3"/>
      <c r="Q14" s="3"/>
      <c r="R14" s="3"/>
      <c r="S14" s="4" t="str">
        <f t="shared" si="2"/>
        <v/>
      </c>
      <c r="T14" s="4" t="str">
        <f t="shared" si="3"/>
        <v/>
      </c>
      <c r="U14" s="4"/>
      <c r="V14" s="15">
        <v>193.584190623529</v>
      </c>
      <c r="W14" s="15">
        <v>24.58028322308154</v>
      </c>
      <c r="X14" s="4" t="str">
        <f t="shared" si="1"/>
        <v/>
      </c>
      <c r="Y14" s="3" t="s">
        <v>24</v>
      </c>
      <c r="Z14" s="3">
        <v>9</v>
      </c>
    </row>
    <row r="15" spans="1:26" x14ac:dyDescent="0.2">
      <c r="A15" s="3">
        <v>1</v>
      </c>
      <c r="B15" s="3">
        <v>3</v>
      </c>
      <c r="C15" s="3" t="s">
        <v>19</v>
      </c>
      <c r="D15" s="4">
        <v>21.97178454036278</v>
      </c>
      <c r="E15" s="4">
        <v>0.39947132690083098</v>
      </c>
      <c r="F15" s="4">
        <v>0.05</v>
      </c>
      <c r="G15" s="4">
        <v>1.254697940948917</v>
      </c>
      <c r="H15" s="4">
        <v>76.337785862456769</v>
      </c>
      <c r="I15" s="4">
        <v>41.411724227879652</v>
      </c>
      <c r="J15" s="4">
        <v>0.23968279614049859</v>
      </c>
      <c r="K15" s="4">
        <v>4.2500000000000003E-2</v>
      </c>
      <c r="L15" s="4">
        <v>1.0664932498065789</v>
      </c>
      <c r="M15" s="4">
        <v>57.253339396842577</v>
      </c>
      <c r="N15" s="3">
        <v>0.90562774078284869</v>
      </c>
      <c r="O15" s="3">
        <v>0.88739999999999997</v>
      </c>
      <c r="P15" s="3"/>
      <c r="Q15" s="3"/>
      <c r="R15" s="3"/>
      <c r="S15" s="4" t="str">
        <f t="shared" si="2"/>
        <v/>
      </c>
      <c r="T15" s="4" t="str">
        <f t="shared" si="3"/>
        <v/>
      </c>
      <c r="U15" s="4"/>
      <c r="V15" s="15">
        <v>194.55493661176499</v>
      </c>
      <c r="W15" s="15">
        <v>21.055724887259711</v>
      </c>
      <c r="X15" s="4" t="str">
        <f t="shared" si="1"/>
        <v/>
      </c>
      <c r="Y15" s="3" t="s">
        <v>24</v>
      </c>
      <c r="Z15" s="3">
        <v>9</v>
      </c>
    </row>
    <row r="16" spans="1:26" x14ac:dyDescent="0.2">
      <c r="A16" s="3">
        <v>1</v>
      </c>
      <c r="B16" s="3">
        <v>3</v>
      </c>
      <c r="C16" s="3" t="s">
        <v>20</v>
      </c>
      <c r="D16" s="4">
        <v>21.97178454036278</v>
      </c>
      <c r="E16" s="4">
        <v>0.39947132690083098</v>
      </c>
      <c r="F16" s="4">
        <v>0.05</v>
      </c>
      <c r="G16" s="4">
        <v>1.254697940948917</v>
      </c>
      <c r="H16" s="4">
        <v>76.337785862456769</v>
      </c>
      <c r="I16" s="4">
        <v>41.411724227879652</v>
      </c>
      <c r="J16" s="4">
        <v>0.23968279614049859</v>
      </c>
      <c r="K16" s="4">
        <v>4.2500000000000003E-2</v>
      </c>
      <c r="L16" s="4">
        <v>1.0664932498065789</v>
      </c>
      <c r="M16" s="4">
        <v>57.253339396842577</v>
      </c>
      <c r="N16" s="3">
        <v>0.89902791668859983</v>
      </c>
      <c r="O16" s="3">
        <v>0.87265000000000004</v>
      </c>
      <c r="P16" s="3"/>
      <c r="Q16" s="3"/>
      <c r="R16" s="3"/>
      <c r="S16" s="4" t="str">
        <f t="shared" si="2"/>
        <v/>
      </c>
      <c r="T16" s="4" t="str">
        <f t="shared" si="3"/>
        <v/>
      </c>
      <c r="U16" s="4"/>
      <c r="V16" s="15">
        <v>191.77867876033901</v>
      </c>
      <c r="W16" s="15">
        <v>20.42535922429564</v>
      </c>
      <c r="X16" s="4" t="str">
        <f t="shared" si="1"/>
        <v/>
      </c>
      <c r="Y16" s="3" t="s">
        <v>24</v>
      </c>
      <c r="Z16" s="3">
        <v>9</v>
      </c>
    </row>
    <row r="17" spans="1:26" x14ac:dyDescent="0.2">
      <c r="A17" s="3">
        <v>1</v>
      </c>
      <c r="B17" s="3">
        <v>3</v>
      </c>
      <c r="C17" s="3" t="s">
        <v>21</v>
      </c>
      <c r="D17" s="4">
        <v>21.97178454036278</v>
      </c>
      <c r="E17" s="4">
        <v>0.39947132690083098</v>
      </c>
      <c r="F17" s="4">
        <v>0.05</v>
      </c>
      <c r="G17" s="4">
        <v>1.254697940948917</v>
      </c>
      <c r="H17" s="4">
        <v>76.337785862456769</v>
      </c>
      <c r="I17" s="4">
        <v>41.411724227879652</v>
      </c>
      <c r="J17" s="4">
        <v>0.23968279614049859</v>
      </c>
      <c r="K17" s="4">
        <v>4.2500000000000003E-2</v>
      </c>
      <c r="L17" s="4">
        <v>1.0664932498065789</v>
      </c>
      <c r="M17" s="4">
        <v>57.253339396842577</v>
      </c>
      <c r="N17" s="3">
        <v>0.9030382435047698</v>
      </c>
      <c r="O17" s="3">
        <v>0.89605999999999997</v>
      </c>
      <c r="P17" s="3"/>
      <c r="Q17" s="3"/>
      <c r="R17" s="3"/>
      <c r="S17" s="4" t="str">
        <f t="shared" si="2"/>
        <v/>
      </c>
      <c r="T17" s="4" t="str">
        <f t="shared" si="3"/>
        <v/>
      </c>
      <c r="U17" s="4"/>
      <c r="V17" s="15">
        <v>222.621618588236</v>
      </c>
      <c r="W17" s="15">
        <v>18.06756756399292</v>
      </c>
      <c r="X17" s="4" t="str">
        <f t="shared" si="1"/>
        <v/>
      </c>
      <c r="Y17" s="3" t="s">
        <v>24</v>
      </c>
      <c r="Z17" s="3">
        <v>9</v>
      </c>
    </row>
    <row r="18" spans="1:26" x14ac:dyDescent="0.2">
      <c r="A18" s="3">
        <v>1</v>
      </c>
      <c r="B18" s="3">
        <v>3</v>
      </c>
      <c r="C18" s="3" t="s">
        <v>22</v>
      </c>
      <c r="D18" s="4">
        <v>21.97178454036278</v>
      </c>
      <c r="E18" s="4">
        <v>0.39947132690083098</v>
      </c>
      <c r="F18" s="4">
        <v>0.05</v>
      </c>
      <c r="G18" s="4">
        <v>1.254697940948917</v>
      </c>
      <c r="H18" s="4">
        <v>76.337785862456769</v>
      </c>
      <c r="I18" s="4">
        <v>41.411724227879652</v>
      </c>
      <c r="J18" s="4">
        <v>0.23968279614049859</v>
      </c>
      <c r="K18" s="4">
        <v>4.2500000000000003E-2</v>
      </c>
      <c r="L18" s="4">
        <v>1.0664932498065789</v>
      </c>
      <c r="M18" s="4">
        <v>57.253339396842577</v>
      </c>
      <c r="N18" s="3">
        <v>0.92059450145569688</v>
      </c>
      <c r="O18" s="3">
        <v>0.85682999999999998</v>
      </c>
      <c r="P18" s="3"/>
      <c r="Q18" s="3"/>
      <c r="R18" s="3"/>
      <c r="S18" s="4" t="str">
        <f t="shared" si="2"/>
        <v/>
      </c>
      <c r="T18" s="4" t="str">
        <f t="shared" si="3"/>
        <v/>
      </c>
      <c r="U18" s="4"/>
      <c r="V18" s="15">
        <v>187.55630583529401</v>
      </c>
      <c r="W18" s="15">
        <v>21.089001705030281</v>
      </c>
      <c r="X18" s="4" t="str">
        <f t="shared" si="1"/>
        <v/>
      </c>
      <c r="Y18" s="3" t="s">
        <v>24</v>
      </c>
      <c r="Z18" s="3">
        <v>9</v>
      </c>
    </row>
    <row r="19" spans="1:26" x14ac:dyDescent="0.2">
      <c r="A19" s="3">
        <v>1</v>
      </c>
      <c r="B19" s="3">
        <v>3</v>
      </c>
      <c r="C19" s="3" t="s">
        <v>23</v>
      </c>
      <c r="D19" s="4">
        <v>21.97178454036278</v>
      </c>
      <c r="E19" s="4">
        <v>0.39947132690083098</v>
      </c>
      <c r="F19" s="4">
        <v>0.05</v>
      </c>
      <c r="G19" s="4">
        <v>1.254697940948917</v>
      </c>
      <c r="H19" s="4">
        <v>76.337785862456769</v>
      </c>
      <c r="I19" s="4">
        <v>41.411724227879652</v>
      </c>
      <c r="J19" s="4">
        <v>0.23968279614049859</v>
      </c>
      <c r="K19" s="4">
        <v>4.2500000000000003E-2</v>
      </c>
      <c r="L19" s="4">
        <v>1.0664932498065789</v>
      </c>
      <c r="M19" s="4">
        <v>57.253339396842577</v>
      </c>
      <c r="N19" s="3">
        <v>0.91217563101893284</v>
      </c>
      <c r="O19" s="3">
        <v>0.73765000000000003</v>
      </c>
      <c r="P19" s="3"/>
      <c r="Q19" s="3"/>
      <c r="R19" s="3"/>
      <c r="S19" s="4" t="str">
        <f t="shared" si="2"/>
        <v/>
      </c>
      <c r="T19" s="4" t="str">
        <f t="shared" si="3"/>
        <v/>
      </c>
      <c r="U19" s="4"/>
      <c r="V19" s="15">
        <v>140.004596888235</v>
      </c>
      <c r="W19" s="15">
        <v>28.80983369555365</v>
      </c>
      <c r="X19" s="4" t="str">
        <f t="shared" si="1"/>
        <v/>
      </c>
      <c r="Y19" s="3" t="s">
        <v>24</v>
      </c>
      <c r="Z19" s="3">
        <v>9</v>
      </c>
    </row>
    <row r="20" spans="1:26" x14ac:dyDescent="0.2">
      <c r="A20" s="3">
        <v>1</v>
      </c>
      <c r="B20" s="3">
        <v>4</v>
      </c>
      <c r="C20" s="3" t="s">
        <v>17</v>
      </c>
      <c r="D20" s="4">
        <v>13.455598934570419</v>
      </c>
      <c r="E20" s="4">
        <v>82.486677700850919</v>
      </c>
      <c r="F20" s="4">
        <v>2.3671593225668341</v>
      </c>
      <c r="G20" s="4">
        <v>0.36599106910350898</v>
      </c>
      <c r="H20" s="4">
        <v>1.353325795614148</v>
      </c>
      <c r="I20" s="4">
        <v>47.19857402256487</v>
      </c>
      <c r="J20" s="4">
        <v>49.492006620510551</v>
      </c>
      <c r="K20" s="4">
        <v>2.0120854241818091</v>
      </c>
      <c r="L20" s="4">
        <v>0.31109240873798261</v>
      </c>
      <c r="M20" s="4">
        <v>1.0149943467106111</v>
      </c>
      <c r="N20" s="3">
        <v>1.038071342860259</v>
      </c>
      <c r="O20" s="3">
        <v>1.19001</v>
      </c>
      <c r="P20" s="3"/>
      <c r="Q20" s="3"/>
      <c r="R20" s="3"/>
      <c r="S20" s="4" t="str">
        <f t="shared" si="2"/>
        <v/>
      </c>
      <c r="T20" s="4" t="str">
        <f t="shared" si="3"/>
        <v/>
      </c>
      <c r="U20" s="4"/>
      <c r="V20" s="15">
        <v>101.44242108823499</v>
      </c>
      <c r="W20" s="15">
        <v>22.95053109127231</v>
      </c>
      <c r="X20" s="4" t="str">
        <f t="shared" si="1"/>
        <v/>
      </c>
      <c r="Y20" s="3" t="s">
        <v>24</v>
      </c>
      <c r="Z20" s="3">
        <v>9</v>
      </c>
    </row>
    <row r="21" spans="1:26" x14ac:dyDescent="0.2">
      <c r="A21" s="3">
        <v>1</v>
      </c>
      <c r="B21" s="3">
        <v>4</v>
      </c>
      <c r="C21" s="3" t="s">
        <v>19</v>
      </c>
      <c r="D21" s="4">
        <v>13.455598934570419</v>
      </c>
      <c r="E21" s="4">
        <v>82.486677700850919</v>
      </c>
      <c r="F21" s="4">
        <v>2.3671593225668341</v>
      </c>
      <c r="G21" s="4">
        <v>0.36599106910350898</v>
      </c>
      <c r="H21" s="4">
        <v>1.353325795614148</v>
      </c>
      <c r="I21" s="4">
        <v>47.19857402256487</v>
      </c>
      <c r="J21" s="4">
        <v>49.492006620510551</v>
      </c>
      <c r="K21" s="4">
        <v>2.0120854241818091</v>
      </c>
      <c r="L21" s="4">
        <v>0.31109240873798261</v>
      </c>
      <c r="M21" s="4">
        <v>1.0149943467106111</v>
      </c>
      <c r="N21" s="3">
        <v>1.0379091401902929</v>
      </c>
      <c r="O21" s="3">
        <v>1.1498999999999999</v>
      </c>
      <c r="P21" s="3"/>
      <c r="Q21" s="3"/>
      <c r="R21" s="3"/>
      <c r="S21" s="4" t="str">
        <f t="shared" si="2"/>
        <v/>
      </c>
      <c r="T21" s="4" t="str">
        <f t="shared" si="3"/>
        <v/>
      </c>
      <c r="U21" s="4"/>
      <c r="V21" s="15">
        <v>38.6775975588234</v>
      </c>
      <c r="W21" s="15">
        <v>71.009551952196958</v>
      </c>
      <c r="X21" s="4" t="str">
        <f t="shared" si="1"/>
        <v/>
      </c>
      <c r="Y21" s="3" t="s">
        <v>24</v>
      </c>
      <c r="Z21" s="3">
        <v>9</v>
      </c>
    </row>
    <row r="22" spans="1:26" x14ac:dyDescent="0.2">
      <c r="A22" s="3">
        <v>1</v>
      </c>
      <c r="B22" s="3">
        <v>4</v>
      </c>
      <c r="C22" s="3" t="s">
        <v>20</v>
      </c>
      <c r="D22" s="4">
        <v>13.455598934570419</v>
      </c>
      <c r="E22" s="4">
        <v>82.486677700850919</v>
      </c>
      <c r="F22" s="4">
        <v>2.3671593225668341</v>
      </c>
      <c r="G22" s="4">
        <v>0.36599106910350898</v>
      </c>
      <c r="H22" s="4">
        <v>1.353325795614148</v>
      </c>
      <c r="I22" s="4">
        <v>47.19857402256487</v>
      </c>
      <c r="J22" s="4">
        <v>49.492006620510551</v>
      </c>
      <c r="K22" s="4">
        <v>2.0120854241818091</v>
      </c>
      <c r="L22" s="4">
        <v>0.31109240873798261</v>
      </c>
      <c r="M22" s="4">
        <v>1.0149943467106111</v>
      </c>
      <c r="N22" s="3">
        <v>1.026867326921586</v>
      </c>
      <c r="O22" s="3">
        <v>1.1572</v>
      </c>
      <c r="P22" s="3"/>
      <c r="Q22" s="3"/>
      <c r="R22" s="3"/>
      <c r="S22" s="4" t="str">
        <f t="shared" si="2"/>
        <v/>
      </c>
      <c r="T22" s="4" t="str">
        <f t="shared" si="3"/>
        <v/>
      </c>
      <c r="U22" s="4"/>
      <c r="V22" s="15">
        <v>36.151113688235299</v>
      </c>
      <c r="W22" s="15">
        <v>80.780448542697229</v>
      </c>
      <c r="X22" s="4" t="str">
        <f t="shared" si="1"/>
        <v/>
      </c>
      <c r="Y22" s="3" t="s">
        <v>24</v>
      </c>
      <c r="Z22" s="3">
        <v>9</v>
      </c>
    </row>
    <row r="23" spans="1:26" x14ac:dyDescent="0.2">
      <c r="A23" s="3">
        <v>1</v>
      </c>
      <c r="B23" s="3">
        <v>4</v>
      </c>
      <c r="C23" s="3" t="s">
        <v>21</v>
      </c>
      <c r="D23" s="4">
        <v>13.455598934570419</v>
      </c>
      <c r="E23" s="4">
        <v>82.486677700850919</v>
      </c>
      <c r="F23" s="4">
        <v>2.3671593225668341</v>
      </c>
      <c r="G23" s="4">
        <v>0.36599106910350898</v>
      </c>
      <c r="H23" s="4">
        <v>1.353325795614148</v>
      </c>
      <c r="I23" s="4">
        <v>47.19857402256487</v>
      </c>
      <c r="J23" s="4">
        <v>49.492006620510551</v>
      </c>
      <c r="K23" s="4">
        <v>2.0120854241818091</v>
      </c>
      <c r="L23" s="4">
        <v>0.31109240873798261</v>
      </c>
      <c r="M23" s="4">
        <v>1.0149943467106111</v>
      </c>
      <c r="N23" s="3">
        <v>1.0319442503842391</v>
      </c>
      <c r="O23" s="3">
        <v>1.2019299999999999</v>
      </c>
      <c r="P23" s="3"/>
      <c r="Q23" s="3"/>
      <c r="R23" s="3"/>
      <c r="S23" s="4" t="str">
        <f t="shared" si="2"/>
        <v/>
      </c>
      <c r="T23" s="4" t="str">
        <f t="shared" si="3"/>
        <v/>
      </c>
      <c r="U23" s="4"/>
      <c r="V23" s="15">
        <v>31.7744614529412</v>
      </c>
      <c r="W23" s="15">
        <v>95.459794054535124</v>
      </c>
      <c r="X23" s="4" t="str">
        <f t="shared" si="1"/>
        <v/>
      </c>
      <c r="Y23" s="3" t="s">
        <v>24</v>
      </c>
      <c r="Z23" s="3">
        <v>9</v>
      </c>
    </row>
    <row r="24" spans="1:26" x14ac:dyDescent="0.2">
      <c r="A24" s="3">
        <v>1</v>
      </c>
      <c r="B24" s="3">
        <v>4</v>
      </c>
      <c r="C24" s="3" t="s">
        <v>22</v>
      </c>
      <c r="D24" s="4">
        <v>13.455598934570419</v>
      </c>
      <c r="E24" s="4">
        <v>82.486677700850919</v>
      </c>
      <c r="F24" s="4">
        <v>2.3671593225668341</v>
      </c>
      <c r="G24" s="4">
        <v>0.36599106910350898</v>
      </c>
      <c r="H24" s="4">
        <v>1.353325795614148</v>
      </c>
      <c r="I24" s="4">
        <v>47.19857402256487</v>
      </c>
      <c r="J24" s="4">
        <v>49.492006620510551</v>
      </c>
      <c r="K24" s="4">
        <v>2.0120854241818091</v>
      </c>
      <c r="L24" s="4">
        <v>0.31109240873798261</v>
      </c>
      <c r="M24" s="4">
        <v>1.0149943467106111</v>
      </c>
      <c r="N24" s="3">
        <v>1.037370106161883</v>
      </c>
      <c r="O24" s="3">
        <v>1.278</v>
      </c>
      <c r="P24" s="3">
        <v>10160</v>
      </c>
      <c r="Q24" s="3">
        <v>10070</v>
      </c>
      <c r="R24" s="3">
        <v>9892</v>
      </c>
      <c r="S24" s="4">
        <f t="shared" si="2"/>
        <v>1016</v>
      </c>
      <c r="T24" s="4">
        <f t="shared" si="3"/>
        <v>1.3423888299156128</v>
      </c>
      <c r="U24" s="4"/>
      <c r="V24" s="15">
        <v>28.212028400000001</v>
      </c>
      <c r="W24" s="15">
        <v>108.1963799012596</v>
      </c>
      <c r="X24" s="4">
        <f t="shared" si="1"/>
        <v>348.87671122007549</v>
      </c>
      <c r="Y24" s="3" t="s">
        <v>24</v>
      </c>
      <c r="Z24" s="3">
        <v>9</v>
      </c>
    </row>
    <row r="25" spans="1:26" x14ac:dyDescent="0.2">
      <c r="A25" s="3">
        <v>1</v>
      </c>
      <c r="B25" s="3">
        <v>4</v>
      </c>
      <c r="C25" s="3" t="s">
        <v>23</v>
      </c>
      <c r="D25" s="4">
        <v>13.455598934570419</v>
      </c>
      <c r="E25" s="4">
        <v>82.486677700850919</v>
      </c>
      <c r="F25" s="4">
        <v>2.3671593225668341</v>
      </c>
      <c r="G25" s="4">
        <v>0.36599106910350898</v>
      </c>
      <c r="H25" s="4">
        <v>1.353325795614148</v>
      </c>
      <c r="I25" s="4">
        <v>47.19857402256487</v>
      </c>
      <c r="J25" s="4">
        <v>49.492006620510551</v>
      </c>
      <c r="K25" s="4">
        <v>2.0120854241818091</v>
      </c>
      <c r="L25" s="4">
        <v>0.31109240873798261</v>
      </c>
      <c r="M25" s="4">
        <v>1.0149943467106111</v>
      </c>
      <c r="N25" s="3">
        <v>1.0368841120617209</v>
      </c>
      <c r="O25" s="3">
        <v>1.50763</v>
      </c>
      <c r="P25" s="3"/>
      <c r="Q25" s="3"/>
      <c r="R25" s="3"/>
      <c r="S25" s="4" t="str">
        <f t="shared" si="2"/>
        <v/>
      </c>
      <c r="T25" s="4" t="str">
        <f t="shared" si="3"/>
        <v/>
      </c>
      <c r="U25" s="4"/>
      <c r="V25" s="15">
        <v>23.506283199999999</v>
      </c>
      <c r="W25" s="15">
        <v>125.4794312082447</v>
      </c>
      <c r="X25" s="4" t="str">
        <f t="shared" si="1"/>
        <v/>
      </c>
      <c r="Y25" s="3" t="s">
        <v>24</v>
      </c>
      <c r="Z25" s="3">
        <v>9</v>
      </c>
    </row>
    <row r="26" spans="1:26" x14ac:dyDescent="0.2">
      <c r="A26" s="3">
        <v>1</v>
      </c>
      <c r="B26" s="3">
        <v>5</v>
      </c>
      <c r="C26" s="3" t="s">
        <v>17</v>
      </c>
      <c r="D26" s="4">
        <v>65.716056835756589</v>
      </c>
      <c r="E26" s="4">
        <v>30.996691886787119</v>
      </c>
      <c r="F26" s="4">
        <v>2.9409625203090899</v>
      </c>
      <c r="G26" s="4">
        <v>0.05</v>
      </c>
      <c r="H26" s="4">
        <v>0.2768245127560538</v>
      </c>
      <c r="I26" s="4">
        <v>78.632584096706807</v>
      </c>
      <c r="J26" s="4">
        <v>18.59801513207227</v>
      </c>
      <c r="K26" s="4">
        <v>2.4998181422627259</v>
      </c>
      <c r="L26" s="4">
        <v>4.2500000000000003E-2</v>
      </c>
      <c r="M26" s="4">
        <v>0.20761838456704029</v>
      </c>
      <c r="N26" s="3">
        <v>0.85708768104656585</v>
      </c>
      <c r="O26" s="3">
        <v>0.59606000000000003</v>
      </c>
      <c r="P26" s="3"/>
      <c r="Q26" s="3"/>
      <c r="R26" s="3"/>
      <c r="S26" s="4" t="str">
        <f t="shared" si="2"/>
        <v/>
      </c>
      <c r="T26" s="4" t="str">
        <f t="shared" si="3"/>
        <v/>
      </c>
      <c r="U26" s="4"/>
      <c r="V26" s="15">
        <v>71.6252759294117</v>
      </c>
      <c r="W26" s="15">
        <v>88.314885498366621</v>
      </c>
      <c r="X26" s="4" t="str">
        <f t="shared" si="1"/>
        <v/>
      </c>
      <c r="Y26" s="3" t="s">
        <v>24</v>
      </c>
      <c r="Z26" s="3">
        <v>9</v>
      </c>
    </row>
    <row r="27" spans="1:26" x14ac:dyDescent="0.2">
      <c r="A27" s="3">
        <v>1</v>
      </c>
      <c r="B27" s="3">
        <v>5</v>
      </c>
      <c r="C27" s="3" t="s">
        <v>19</v>
      </c>
      <c r="D27" s="4">
        <v>65.716056835756589</v>
      </c>
      <c r="E27" s="4">
        <v>30.996691886787119</v>
      </c>
      <c r="F27" s="4">
        <v>2.9409625203090899</v>
      </c>
      <c r="G27" s="4">
        <v>0.05</v>
      </c>
      <c r="H27" s="4">
        <v>0.2768245127560538</v>
      </c>
      <c r="I27" s="4">
        <v>78.632584096706807</v>
      </c>
      <c r="J27" s="4">
        <v>18.59801513207227</v>
      </c>
      <c r="K27" s="4">
        <v>2.4998181422627259</v>
      </c>
      <c r="L27" s="4">
        <v>4.2500000000000003E-2</v>
      </c>
      <c r="M27" s="4">
        <v>0.20761838456704029</v>
      </c>
      <c r="N27" s="3">
        <v>0.86454822453243974</v>
      </c>
      <c r="O27" s="3">
        <v>0.55767</v>
      </c>
      <c r="P27" s="3"/>
      <c r="Q27" s="3"/>
      <c r="R27" s="3"/>
      <c r="S27" s="4" t="str">
        <f t="shared" si="2"/>
        <v/>
      </c>
      <c r="T27" s="4" t="str">
        <f t="shared" si="3"/>
        <v/>
      </c>
      <c r="U27" s="4"/>
      <c r="V27" s="15">
        <v>129.845877282353</v>
      </c>
      <c r="W27" s="15">
        <v>49.244982234198282</v>
      </c>
      <c r="X27" s="4" t="str">
        <f t="shared" si="1"/>
        <v/>
      </c>
      <c r="Y27" s="3" t="s">
        <v>24</v>
      </c>
      <c r="Z27" s="3">
        <v>9</v>
      </c>
    </row>
    <row r="28" spans="1:26" x14ac:dyDescent="0.2">
      <c r="A28" s="3">
        <v>1</v>
      </c>
      <c r="B28" s="3">
        <v>5</v>
      </c>
      <c r="C28" s="3" t="s">
        <v>20</v>
      </c>
      <c r="D28" s="4">
        <v>65.716056835756589</v>
      </c>
      <c r="E28" s="4">
        <v>30.996691886787119</v>
      </c>
      <c r="F28" s="4">
        <v>2.9409625203090899</v>
      </c>
      <c r="G28" s="4">
        <v>0.05</v>
      </c>
      <c r="H28" s="4">
        <v>0.2768245127560538</v>
      </c>
      <c r="I28" s="4">
        <v>78.632584096706807</v>
      </c>
      <c r="J28" s="4">
        <v>18.59801513207227</v>
      </c>
      <c r="K28" s="4">
        <v>2.4998181422627259</v>
      </c>
      <c r="L28" s="4">
        <v>4.2500000000000003E-2</v>
      </c>
      <c r="M28" s="4">
        <v>0.20761838456704029</v>
      </c>
      <c r="N28" s="3">
        <v>0.84508342676251413</v>
      </c>
      <c r="O28" s="3">
        <v>0.54888000000000003</v>
      </c>
      <c r="P28" s="3"/>
      <c r="Q28" s="3"/>
      <c r="R28" s="3"/>
      <c r="S28" s="4" t="str">
        <f t="shared" si="2"/>
        <v/>
      </c>
      <c r="T28" s="4" t="str">
        <f t="shared" si="3"/>
        <v/>
      </c>
      <c r="U28" s="4"/>
      <c r="V28" s="15">
        <v>132.609932905882</v>
      </c>
      <c r="W28" s="15">
        <v>50.532857641454306</v>
      </c>
      <c r="X28" s="4" t="str">
        <f t="shared" si="1"/>
        <v/>
      </c>
      <c r="Y28" s="3" t="s">
        <v>24</v>
      </c>
      <c r="Z28" s="3">
        <v>9</v>
      </c>
    </row>
    <row r="29" spans="1:26" x14ac:dyDescent="0.2">
      <c r="A29" s="3">
        <v>1</v>
      </c>
      <c r="B29" s="3">
        <v>5</v>
      </c>
      <c r="C29" s="3" t="s">
        <v>21</v>
      </c>
      <c r="D29" s="4">
        <v>65.716056835756589</v>
      </c>
      <c r="E29" s="4">
        <v>30.996691886787119</v>
      </c>
      <c r="F29" s="4">
        <v>2.9409625203090899</v>
      </c>
      <c r="G29" s="4">
        <v>0.05</v>
      </c>
      <c r="H29" s="4">
        <v>0.2768245127560538</v>
      </c>
      <c r="I29" s="4">
        <v>78.632584096706807</v>
      </c>
      <c r="J29" s="4">
        <v>18.59801513207227</v>
      </c>
      <c r="K29" s="4">
        <v>2.4998181422627259</v>
      </c>
      <c r="L29" s="4">
        <v>4.2500000000000003E-2</v>
      </c>
      <c r="M29" s="4">
        <v>0.20761838456704029</v>
      </c>
      <c r="N29" s="3">
        <v>0.84176132685532823</v>
      </c>
      <c r="O29" s="3">
        <v>0.52378999999999998</v>
      </c>
      <c r="P29" s="3"/>
      <c r="Q29" s="3"/>
      <c r="R29" s="3"/>
      <c r="S29" s="4" t="str">
        <f t="shared" si="2"/>
        <v/>
      </c>
      <c r="T29" s="4" t="str">
        <f t="shared" si="3"/>
        <v/>
      </c>
      <c r="U29" s="4"/>
      <c r="V29" s="15">
        <v>138.551604858823</v>
      </c>
      <c r="W29" s="15">
        <v>46.154935619762298</v>
      </c>
      <c r="X29" s="4" t="str">
        <f t="shared" si="1"/>
        <v/>
      </c>
      <c r="Y29" s="3" t="s">
        <v>24</v>
      </c>
      <c r="Z29" s="3">
        <v>9</v>
      </c>
    </row>
    <row r="30" spans="1:26" x14ac:dyDescent="0.2">
      <c r="A30" s="3">
        <v>1</v>
      </c>
      <c r="B30" s="3">
        <v>5</v>
      </c>
      <c r="C30" s="3" t="s">
        <v>22</v>
      </c>
      <c r="D30" s="4">
        <v>65.716056835756589</v>
      </c>
      <c r="E30" s="4">
        <v>30.996691886787119</v>
      </c>
      <c r="F30" s="4">
        <v>2.9409625203090899</v>
      </c>
      <c r="G30" s="4">
        <v>0.05</v>
      </c>
      <c r="H30" s="4">
        <v>0.2768245127560538</v>
      </c>
      <c r="I30" s="4">
        <v>78.632584096706807</v>
      </c>
      <c r="J30" s="4">
        <v>18.59801513207227</v>
      </c>
      <c r="K30" s="4">
        <v>2.4998181422627259</v>
      </c>
      <c r="L30" s="4">
        <v>4.2500000000000003E-2</v>
      </c>
      <c r="M30" s="4">
        <v>0.20761838456704029</v>
      </c>
      <c r="N30" s="3">
        <v>0.85302531826634254</v>
      </c>
      <c r="O30" s="3">
        <v>0.54893000000000003</v>
      </c>
      <c r="P30" s="3">
        <v>9497</v>
      </c>
      <c r="Q30" s="3">
        <v>9169</v>
      </c>
      <c r="R30" s="3">
        <v>9777</v>
      </c>
      <c r="S30" s="4">
        <f t="shared" si="2"/>
        <v>949.7</v>
      </c>
      <c r="T30" s="4">
        <f t="shared" si="3"/>
        <v>3.2043342700406838</v>
      </c>
      <c r="U30" s="4"/>
      <c r="V30" s="15">
        <v>138.16962170588201</v>
      </c>
      <c r="W30" s="15">
        <v>45.553029584468661</v>
      </c>
      <c r="X30" s="4">
        <f t="shared" si="1"/>
        <v>76.208075329743153</v>
      </c>
      <c r="Y30" s="3" t="s">
        <v>24</v>
      </c>
      <c r="Z30" s="3">
        <v>9</v>
      </c>
    </row>
    <row r="31" spans="1:26" x14ac:dyDescent="0.2">
      <c r="A31" s="3">
        <v>1</v>
      </c>
      <c r="B31" s="3">
        <v>5</v>
      </c>
      <c r="C31" s="3" t="s">
        <v>23</v>
      </c>
      <c r="D31" s="4">
        <v>65.716056835756589</v>
      </c>
      <c r="E31" s="4">
        <v>30.996691886787119</v>
      </c>
      <c r="F31" s="4">
        <v>2.9409625203090899</v>
      </c>
      <c r="G31" s="4">
        <v>0.05</v>
      </c>
      <c r="H31" s="4">
        <v>0.2768245127560538</v>
      </c>
      <c r="I31" s="4">
        <v>78.632584096706807</v>
      </c>
      <c r="J31" s="4">
        <v>18.59801513207227</v>
      </c>
      <c r="K31" s="4">
        <v>2.4998181422627259</v>
      </c>
      <c r="L31" s="4">
        <v>4.2500000000000003E-2</v>
      </c>
      <c r="M31" s="4">
        <v>0.20761838456704029</v>
      </c>
      <c r="N31" s="3">
        <v>0.84364312752904314</v>
      </c>
      <c r="O31" s="3">
        <v>0.55488999999999999</v>
      </c>
      <c r="P31" s="3"/>
      <c r="Q31" s="3"/>
      <c r="R31" s="3"/>
      <c r="S31" s="4" t="str">
        <f t="shared" si="2"/>
        <v/>
      </c>
      <c r="T31" s="4" t="str">
        <f t="shared" si="3"/>
        <v/>
      </c>
      <c r="U31" s="4"/>
      <c r="V31" s="15">
        <v>134.78501624705899</v>
      </c>
      <c r="W31" s="15">
        <v>43.689343889332683</v>
      </c>
      <c r="X31" s="4" t="str">
        <f t="shared" si="1"/>
        <v/>
      </c>
      <c r="Y31" s="3" t="s">
        <v>24</v>
      </c>
      <c r="Z31" s="3">
        <v>9</v>
      </c>
    </row>
    <row r="32" spans="1:26" x14ac:dyDescent="0.2">
      <c r="A32" s="3">
        <v>1</v>
      </c>
      <c r="B32" s="3">
        <v>6</v>
      </c>
      <c r="C32" s="3" t="s">
        <v>17</v>
      </c>
      <c r="D32" s="4">
        <v>11.772286013587101</v>
      </c>
      <c r="E32" s="4">
        <v>80.854230550508092</v>
      </c>
      <c r="F32" s="4">
        <v>2.4757267416557052</v>
      </c>
      <c r="G32" s="4">
        <v>3.1003841095564808</v>
      </c>
      <c r="H32" s="4">
        <v>1.8356180976059171</v>
      </c>
      <c r="I32" s="4">
        <v>45.409299385873638</v>
      </c>
      <c r="J32" s="4">
        <v>48.512538330304857</v>
      </c>
      <c r="K32" s="4">
        <v>2.1043677304073491</v>
      </c>
      <c r="L32" s="4">
        <v>2.6353264931230092</v>
      </c>
      <c r="M32" s="4">
        <v>1.376713573204438</v>
      </c>
      <c r="N32" s="3">
        <v>1.032635512161737</v>
      </c>
      <c r="O32" s="3">
        <v>1.22282</v>
      </c>
      <c r="P32" s="3"/>
      <c r="Q32" s="3"/>
      <c r="R32" s="3"/>
      <c r="S32" s="4" t="str">
        <f t="shared" si="2"/>
        <v/>
      </c>
      <c r="T32" s="4" t="str">
        <f t="shared" si="3"/>
        <v/>
      </c>
      <c r="U32" s="4"/>
      <c r="V32" s="15">
        <v>89.380227388235198</v>
      </c>
      <c r="W32" s="15">
        <v>28.196324116735919</v>
      </c>
      <c r="X32" s="4" t="str">
        <f t="shared" si="1"/>
        <v/>
      </c>
      <c r="Y32" s="3" t="s">
        <v>24</v>
      </c>
      <c r="Z32" s="3">
        <v>9</v>
      </c>
    </row>
    <row r="33" spans="1:26" x14ac:dyDescent="0.2">
      <c r="A33" s="3">
        <v>1</v>
      </c>
      <c r="B33" s="3">
        <v>6</v>
      </c>
      <c r="C33" s="3" t="s">
        <v>19</v>
      </c>
      <c r="D33" s="4">
        <v>11.772286013587101</v>
      </c>
      <c r="E33" s="4">
        <v>80.854230550508092</v>
      </c>
      <c r="F33" s="4">
        <v>2.4757267416557052</v>
      </c>
      <c r="G33" s="4">
        <v>3.1003841095564808</v>
      </c>
      <c r="H33" s="4">
        <v>1.8356180976059171</v>
      </c>
      <c r="I33" s="4">
        <v>45.409299385873638</v>
      </c>
      <c r="J33" s="4">
        <v>48.512538330304857</v>
      </c>
      <c r="K33" s="4">
        <v>2.1043677304073491</v>
      </c>
      <c r="L33" s="4">
        <v>2.6353264931230092</v>
      </c>
      <c r="M33" s="4">
        <v>1.376713573204438</v>
      </c>
      <c r="N33" s="3">
        <v>1.029437659840803</v>
      </c>
      <c r="O33" s="3">
        <v>1.1615200000000001</v>
      </c>
      <c r="P33" s="3">
        <v>9478</v>
      </c>
      <c r="Q33" s="3">
        <v>8604</v>
      </c>
      <c r="R33" s="3">
        <v>9084</v>
      </c>
      <c r="S33" s="4">
        <f t="shared" si="2"/>
        <v>947.8</v>
      </c>
      <c r="T33" s="4">
        <f t="shared" si="3"/>
        <v>4.6181116144391314</v>
      </c>
      <c r="U33" s="4"/>
      <c r="V33" s="15">
        <v>37.722455376470599</v>
      </c>
      <c r="W33" s="15">
        <v>75.377931150334689</v>
      </c>
      <c r="X33" s="4">
        <f t="shared" si="1"/>
        <v>279.69412377560559</v>
      </c>
      <c r="Y33" s="3" t="s">
        <v>24</v>
      </c>
      <c r="Z33" s="3">
        <v>9</v>
      </c>
    </row>
    <row r="34" spans="1:26" x14ac:dyDescent="0.2">
      <c r="A34" s="3">
        <v>1</v>
      </c>
      <c r="B34" s="3">
        <v>6</v>
      </c>
      <c r="C34" s="3" t="s">
        <v>20</v>
      </c>
      <c r="D34" s="4">
        <v>11.772286013587101</v>
      </c>
      <c r="E34" s="4">
        <v>80.854230550508092</v>
      </c>
      <c r="F34" s="4">
        <v>2.4757267416557052</v>
      </c>
      <c r="G34" s="4">
        <v>3.1003841095564808</v>
      </c>
      <c r="H34" s="4">
        <v>1.8356180976059171</v>
      </c>
      <c r="I34" s="4">
        <v>45.409299385873638</v>
      </c>
      <c r="J34" s="4">
        <v>48.512538330304857</v>
      </c>
      <c r="K34" s="4">
        <v>2.1043677304073491</v>
      </c>
      <c r="L34" s="4">
        <v>2.6353264931230092</v>
      </c>
      <c r="M34" s="4">
        <v>1.376713573204438</v>
      </c>
      <c r="N34" s="3">
        <v>1.03137623012869</v>
      </c>
      <c r="O34" s="3">
        <v>1.12706</v>
      </c>
      <c r="P34" s="3"/>
      <c r="Q34" s="3"/>
      <c r="R34" s="3"/>
      <c r="S34" s="4" t="str">
        <f t="shared" si="2"/>
        <v/>
      </c>
      <c r="T34" s="4" t="str">
        <f t="shared" si="3"/>
        <v/>
      </c>
      <c r="U34" s="4"/>
      <c r="V34" s="15">
        <v>36.961009029411798</v>
      </c>
      <c r="W34" s="15">
        <v>81.715576324417555</v>
      </c>
      <c r="X34" s="4" t="str">
        <f t="shared" si="1"/>
        <v/>
      </c>
      <c r="Y34" s="3" t="s">
        <v>24</v>
      </c>
      <c r="Z34" s="3">
        <v>9</v>
      </c>
    </row>
    <row r="35" spans="1:26" x14ac:dyDescent="0.2">
      <c r="A35" s="3">
        <v>1</v>
      </c>
      <c r="B35" s="3">
        <v>6</v>
      </c>
      <c r="C35" s="3" t="s">
        <v>21</v>
      </c>
      <c r="D35" s="4">
        <v>11.772286013587101</v>
      </c>
      <c r="E35" s="4">
        <v>80.854230550508092</v>
      </c>
      <c r="F35" s="4">
        <v>2.4757267416557052</v>
      </c>
      <c r="G35" s="4">
        <v>3.1003841095564808</v>
      </c>
      <c r="H35" s="4">
        <v>1.8356180976059171</v>
      </c>
      <c r="I35" s="4">
        <v>45.409299385873638</v>
      </c>
      <c r="J35" s="4">
        <v>48.512538330304857</v>
      </c>
      <c r="K35" s="4">
        <v>2.1043677304073491</v>
      </c>
      <c r="L35" s="4">
        <v>2.6353264931230092</v>
      </c>
      <c r="M35" s="4">
        <v>1.376713573204438</v>
      </c>
      <c r="N35" s="3">
        <v>1.0336349365927651</v>
      </c>
      <c r="O35" s="3">
        <v>1.16214</v>
      </c>
      <c r="P35" s="3"/>
      <c r="Q35" s="3"/>
      <c r="R35" s="3"/>
      <c r="S35" s="4" t="str">
        <f t="shared" si="2"/>
        <v/>
      </c>
      <c r="T35" s="4" t="str">
        <f t="shared" si="3"/>
        <v/>
      </c>
      <c r="U35" s="4"/>
      <c r="V35" s="15">
        <v>34.810539741176498</v>
      </c>
      <c r="W35" s="15">
        <v>89.464208214750713</v>
      </c>
      <c r="X35" s="4" t="str">
        <f t="shared" si="1"/>
        <v/>
      </c>
      <c r="Y35" s="3" t="s">
        <v>24</v>
      </c>
      <c r="Z35" s="3">
        <v>9</v>
      </c>
    </row>
    <row r="36" spans="1:26" x14ac:dyDescent="0.2">
      <c r="A36" s="3">
        <v>1</v>
      </c>
      <c r="B36" s="3">
        <v>6</v>
      </c>
      <c r="C36" s="3" t="s">
        <v>22</v>
      </c>
      <c r="D36" s="4">
        <v>11.772286013587101</v>
      </c>
      <c r="E36" s="4">
        <v>80.854230550508092</v>
      </c>
      <c r="F36" s="4">
        <v>2.4757267416557052</v>
      </c>
      <c r="G36" s="4">
        <v>3.1003841095564808</v>
      </c>
      <c r="H36" s="4">
        <v>1.8356180976059171</v>
      </c>
      <c r="I36" s="4">
        <v>45.409299385873638</v>
      </c>
      <c r="J36" s="4">
        <v>48.512538330304857</v>
      </c>
      <c r="K36" s="4">
        <v>2.1043677304073491</v>
      </c>
      <c r="L36" s="4">
        <v>2.6353264931230092</v>
      </c>
      <c r="M36" s="4">
        <v>1.376713573204438</v>
      </c>
      <c r="N36" s="3">
        <v>1.036329841162555</v>
      </c>
      <c r="O36" s="3">
        <v>1.2344200000000001</v>
      </c>
      <c r="P36" s="3"/>
      <c r="Q36" s="3"/>
      <c r="R36" s="3"/>
      <c r="S36" s="4" t="str">
        <f t="shared" si="2"/>
        <v/>
      </c>
      <c r="T36" s="4" t="str">
        <f t="shared" si="3"/>
        <v/>
      </c>
      <c r="U36" s="4"/>
      <c r="V36" s="15">
        <v>34.339734717647097</v>
      </c>
      <c r="W36" s="15">
        <v>88.00016539785905</v>
      </c>
      <c r="X36" s="4" t="str">
        <f t="shared" si="1"/>
        <v/>
      </c>
      <c r="Y36" s="3" t="s">
        <v>24</v>
      </c>
      <c r="Z36" s="3">
        <v>9</v>
      </c>
    </row>
    <row r="37" spans="1:26" x14ac:dyDescent="0.2">
      <c r="A37" s="3">
        <v>1</v>
      </c>
      <c r="B37" s="3">
        <v>6</v>
      </c>
      <c r="C37" s="3" t="s">
        <v>23</v>
      </c>
      <c r="D37" s="4">
        <v>11.772286013587101</v>
      </c>
      <c r="E37" s="4">
        <v>80.854230550508092</v>
      </c>
      <c r="F37" s="4">
        <v>2.4757267416557052</v>
      </c>
      <c r="G37" s="4">
        <v>3.1003841095564808</v>
      </c>
      <c r="H37" s="4">
        <v>1.8356180976059171</v>
      </c>
      <c r="I37" s="4">
        <v>45.409299385873638</v>
      </c>
      <c r="J37" s="4">
        <v>48.512538330304857</v>
      </c>
      <c r="K37" s="4">
        <v>2.1043677304073491</v>
      </c>
      <c r="L37" s="4">
        <v>2.6353264931230092</v>
      </c>
      <c r="M37" s="4">
        <v>1.376713573204438</v>
      </c>
      <c r="N37" s="3">
        <v>1.0469453376205791</v>
      </c>
      <c r="O37" s="3">
        <v>1.3927499999999999</v>
      </c>
      <c r="P37" s="3">
        <v>11000</v>
      </c>
      <c r="Q37" s="3">
        <v>10360</v>
      </c>
      <c r="R37" s="3">
        <v>10470</v>
      </c>
      <c r="S37" s="4">
        <f t="shared" si="2"/>
        <v>1100</v>
      </c>
      <c r="T37" s="4">
        <f t="shared" si="3"/>
        <v>3.1108979331397588</v>
      </c>
      <c r="U37" s="4"/>
      <c r="V37" s="15">
        <v>31.705845523529401</v>
      </c>
      <c r="W37" s="15">
        <v>90.532652288180671</v>
      </c>
      <c r="X37" s="4">
        <f t="shared" si="1"/>
        <v>286.72659381256949</v>
      </c>
      <c r="Y37" s="3" t="s">
        <v>24</v>
      </c>
      <c r="Z37" s="3">
        <v>9</v>
      </c>
    </row>
    <row r="38" spans="1:26" x14ac:dyDescent="0.2">
      <c r="A38" s="5">
        <v>2</v>
      </c>
      <c r="B38" s="5">
        <v>1</v>
      </c>
      <c r="C38" s="5" t="s">
        <v>17</v>
      </c>
      <c r="D38" s="6">
        <v>11.89688620572997</v>
      </c>
      <c r="E38" s="6">
        <v>83.164938345301451</v>
      </c>
      <c r="F38" s="6">
        <v>2.6115443234504778</v>
      </c>
      <c r="G38" s="6">
        <v>0.90661418384239512</v>
      </c>
      <c r="H38" s="6">
        <v>1.4573778684958369</v>
      </c>
      <c r="I38" s="6">
        <v>46.054929787068438</v>
      </c>
      <c r="J38" s="6">
        <v>49.898963007180868</v>
      </c>
      <c r="K38" s="6">
        <v>2.2198126749329061</v>
      </c>
      <c r="L38" s="6">
        <v>0.77062205626603586</v>
      </c>
      <c r="M38" s="6">
        <v>1.0930334013718781</v>
      </c>
      <c r="N38" s="5">
        <v>1.033362918458842</v>
      </c>
      <c r="O38" s="5">
        <v>1.29206</v>
      </c>
      <c r="P38" s="5"/>
      <c r="Q38" s="5"/>
      <c r="R38" s="5"/>
      <c r="S38" s="6" t="str">
        <f>IF(ISNUMBER(P38),P38/10,"")</f>
        <v/>
      </c>
      <c r="T38" s="6" t="str">
        <f t="shared" si="3"/>
        <v/>
      </c>
      <c r="U38" s="6"/>
      <c r="V38" s="16">
        <v>36.5000654529412</v>
      </c>
      <c r="W38" s="16">
        <v>68.35913354680919</v>
      </c>
      <c r="X38" s="6" t="str">
        <f t="shared" si="1"/>
        <v/>
      </c>
      <c r="Y38" s="5" t="s">
        <v>24</v>
      </c>
      <c r="Z38" s="5">
        <v>9</v>
      </c>
    </row>
    <row r="39" spans="1:26" x14ac:dyDescent="0.2">
      <c r="A39" s="5">
        <v>2</v>
      </c>
      <c r="B39" s="5">
        <v>1</v>
      </c>
      <c r="C39" s="5" t="s">
        <v>19</v>
      </c>
      <c r="D39" s="6">
        <v>11.89688620572997</v>
      </c>
      <c r="E39" s="6">
        <v>83.164938345301451</v>
      </c>
      <c r="F39" s="6">
        <v>2.6115443234504778</v>
      </c>
      <c r="G39" s="6">
        <v>0.90661418384239512</v>
      </c>
      <c r="H39" s="6">
        <v>1.4573778684958369</v>
      </c>
      <c r="I39" s="6">
        <v>46.054929787068438</v>
      </c>
      <c r="J39" s="6">
        <v>49.898963007180868</v>
      </c>
      <c r="K39" s="6">
        <v>2.2198126749329061</v>
      </c>
      <c r="L39" s="6">
        <v>0.77062205626603586</v>
      </c>
      <c r="M39" s="6">
        <v>1.0930334013718781</v>
      </c>
      <c r="N39" s="5">
        <v>1.044209031901006</v>
      </c>
      <c r="O39" s="5">
        <v>1.17933</v>
      </c>
      <c r="P39" s="5"/>
      <c r="Q39" s="5"/>
      <c r="R39" s="5"/>
      <c r="S39" s="6" t="str">
        <f>IF(ISNUMBER(P39),P39/10,"")</f>
        <v/>
      </c>
      <c r="T39" s="6" t="str">
        <f t="shared" si="3"/>
        <v/>
      </c>
      <c r="U39" s="6"/>
      <c r="V39" s="16">
        <v>36.733159576470598</v>
      </c>
      <c r="W39" s="16">
        <v>74.664388419620195</v>
      </c>
      <c r="X39" s="6" t="str">
        <f>IFERROR(1/(V39*S39)*10000000,"")</f>
        <v/>
      </c>
      <c r="Y39" s="5" t="s">
        <v>24</v>
      </c>
      <c r="Z39" s="5">
        <v>9</v>
      </c>
    </row>
    <row r="40" spans="1:26" x14ac:dyDescent="0.2">
      <c r="A40" s="5">
        <v>2</v>
      </c>
      <c r="B40" s="5">
        <v>1</v>
      </c>
      <c r="C40" s="5" t="s">
        <v>20</v>
      </c>
      <c r="D40" s="6">
        <v>11.89688620572997</v>
      </c>
      <c r="E40" s="6">
        <v>83.164938345301451</v>
      </c>
      <c r="F40" s="6">
        <v>2.6115443234504778</v>
      </c>
      <c r="G40" s="6">
        <v>0.90661418384239512</v>
      </c>
      <c r="H40" s="6">
        <v>1.4573778684958369</v>
      </c>
      <c r="I40" s="6">
        <v>46.054929787068438</v>
      </c>
      <c r="J40" s="6">
        <v>49.898963007180868</v>
      </c>
      <c r="K40" s="6">
        <v>2.2198126749329061</v>
      </c>
      <c r="L40" s="6">
        <v>0.77062205626603586</v>
      </c>
      <c r="M40" s="6">
        <v>1.0930334013718781</v>
      </c>
      <c r="N40" s="5">
        <v>1.04329454228639</v>
      </c>
      <c r="O40" s="5">
        <v>1.15655</v>
      </c>
      <c r="P40" s="5"/>
      <c r="Q40" s="5"/>
      <c r="R40" s="5"/>
      <c r="S40" s="6" t="str">
        <f>IF(ISNUMBER(P40),P40/10,"")</f>
        <v/>
      </c>
      <c r="T40" s="6" t="str">
        <f t="shared" si="3"/>
        <v/>
      </c>
      <c r="U40" s="6"/>
      <c r="V40" s="16">
        <v>35.842630694117702</v>
      </c>
      <c r="W40" s="16">
        <v>78.523381737067481</v>
      </c>
      <c r="X40" s="6" t="str">
        <f t="shared" si="1"/>
        <v/>
      </c>
      <c r="Y40" s="5" t="s">
        <v>24</v>
      </c>
      <c r="Z40" s="5">
        <v>9</v>
      </c>
    </row>
    <row r="41" spans="1:26" x14ac:dyDescent="0.2">
      <c r="A41" s="5">
        <v>2</v>
      </c>
      <c r="B41" s="5">
        <v>1</v>
      </c>
      <c r="C41" s="5" t="s">
        <v>21</v>
      </c>
      <c r="D41" s="6">
        <v>11.89688620572997</v>
      </c>
      <c r="E41" s="6">
        <v>83.164938345301451</v>
      </c>
      <c r="F41" s="6">
        <v>2.6115443234504778</v>
      </c>
      <c r="G41" s="6">
        <v>0.90661418384239512</v>
      </c>
      <c r="H41" s="6">
        <v>1.4573778684958369</v>
      </c>
      <c r="I41" s="6">
        <v>46.054929787068438</v>
      </c>
      <c r="J41" s="6">
        <v>49.898963007180868</v>
      </c>
      <c r="K41" s="6">
        <v>2.2198126749329061</v>
      </c>
      <c r="L41" s="6">
        <v>0.77062205626603586</v>
      </c>
      <c r="M41" s="6">
        <v>1.0930334013718781</v>
      </c>
      <c r="N41" s="5">
        <v>1.049194385241063</v>
      </c>
      <c r="O41" s="5">
        <v>1.24712</v>
      </c>
      <c r="P41" s="5">
        <v>9756</v>
      </c>
      <c r="Q41" s="5">
        <v>9334</v>
      </c>
      <c r="R41" s="5">
        <v>9339</v>
      </c>
      <c r="S41" s="6">
        <f t="shared" ref="S41:S73" si="4">IF(ISNUMBER(P41),P41/10,"")</f>
        <v>975.6</v>
      </c>
      <c r="T41" s="6">
        <f>IFERROR(_xlfn.STDEV.S(P41:R41)/P41*100,"")</f>
        <v>2.4826910642114464</v>
      </c>
      <c r="U41" s="6"/>
      <c r="V41" s="16">
        <v>35.123799335294102</v>
      </c>
      <c r="W41" s="16">
        <v>86.405465884849477</v>
      </c>
      <c r="X41" s="6">
        <f t="shared" si="1"/>
        <v>291.82784023951552</v>
      </c>
      <c r="Y41" s="5" t="s">
        <v>24</v>
      </c>
      <c r="Z41" s="5">
        <v>9</v>
      </c>
    </row>
    <row r="42" spans="1:26" x14ac:dyDescent="0.2">
      <c r="A42" s="5">
        <v>2</v>
      </c>
      <c r="B42" s="5">
        <v>1</v>
      </c>
      <c r="C42" s="5" t="s">
        <v>22</v>
      </c>
      <c r="D42" s="6">
        <v>11.89688620572997</v>
      </c>
      <c r="E42" s="6">
        <v>83.164938345301451</v>
      </c>
      <c r="F42" s="6">
        <v>2.6115443234504778</v>
      </c>
      <c r="G42" s="6">
        <v>0.90661418384239512</v>
      </c>
      <c r="H42" s="6">
        <v>1.4573778684958369</v>
      </c>
      <c r="I42" s="6">
        <v>46.054929787068438</v>
      </c>
      <c r="J42" s="6">
        <v>49.898963007180868</v>
      </c>
      <c r="K42" s="6">
        <v>2.2198126749329061</v>
      </c>
      <c r="L42" s="6">
        <v>0.77062205626603586</v>
      </c>
      <c r="M42" s="6">
        <v>1.0930334013718781</v>
      </c>
      <c r="N42" s="5">
        <v>1.0549634722819079</v>
      </c>
      <c r="O42" s="5">
        <v>1.2797799999999999</v>
      </c>
      <c r="P42" s="5">
        <v>9217</v>
      </c>
      <c r="Q42" s="5">
        <v>9371</v>
      </c>
      <c r="R42" s="5">
        <v>9038</v>
      </c>
      <c r="S42" s="6">
        <f t="shared" si="4"/>
        <v>921.7</v>
      </c>
      <c r="T42" s="6">
        <f t="shared" si="3"/>
        <v>1.8081407509274183</v>
      </c>
      <c r="U42" s="6"/>
      <c r="V42" s="16">
        <v>38.695765694117597</v>
      </c>
      <c r="W42" s="16">
        <v>76.914518466027118</v>
      </c>
      <c r="X42" s="6">
        <f t="shared" si="1"/>
        <v>280.37995894041876</v>
      </c>
      <c r="Y42" s="5" t="s">
        <v>24</v>
      </c>
      <c r="Z42" s="5">
        <v>9</v>
      </c>
    </row>
    <row r="43" spans="1:26" x14ac:dyDescent="0.2">
      <c r="A43" s="5">
        <v>2</v>
      </c>
      <c r="B43" s="5">
        <v>1</v>
      </c>
      <c r="C43" s="5" t="s">
        <v>23</v>
      </c>
      <c r="D43" s="6">
        <v>11.89688620572997</v>
      </c>
      <c r="E43" s="6">
        <v>83.164938345301451</v>
      </c>
      <c r="F43" s="6">
        <v>2.6115443234504778</v>
      </c>
      <c r="G43" s="6">
        <v>0.90661418384239512</v>
      </c>
      <c r="H43" s="6">
        <v>1.4573778684958369</v>
      </c>
      <c r="I43" s="6">
        <v>46.054929787068438</v>
      </c>
      <c r="J43" s="6">
        <v>49.898963007180868</v>
      </c>
      <c r="K43" s="6">
        <v>2.2198126749329061</v>
      </c>
      <c r="L43" s="6">
        <v>0.77062205626603586</v>
      </c>
      <c r="M43" s="6">
        <v>1.0930334013718781</v>
      </c>
      <c r="N43" s="5">
        <v>1.05433254475956</v>
      </c>
      <c r="O43" s="5">
        <v>1.4067499999999999</v>
      </c>
      <c r="P43" s="5"/>
      <c r="Q43" s="5"/>
      <c r="R43" s="5"/>
      <c r="S43" s="6" t="str">
        <f t="shared" si="4"/>
        <v/>
      </c>
      <c r="T43" s="6" t="str">
        <f t="shared" si="3"/>
        <v/>
      </c>
      <c r="U43" s="6"/>
      <c r="V43" s="16">
        <v>36.6996150764706</v>
      </c>
      <c r="W43" s="16">
        <v>74.02235971862558</v>
      </c>
      <c r="X43" s="6" t="str">
        <f t="shared" si="1"/>
        <v/>
      </c>
      <c r="Y43" s="5" t="s">
        <v>24</v>
      </c>
      <c r="Z43" s="5">
        <v>9</v>
      </c>
    </row>
    <row r="44" spans="1:26" x14ac:dyDescent="0.2">
      <c r="A44" s="5">
        <v>2</v>
      </c>
      <c r="B44" s="5">
        <v>2</v>
      </c>
      <c r="C44" s="5" t="s">
        <v>17</v>
      </c>
      <c r="D44" s="6">
        <v>1.334001984023264</v>
      </c>
      <c r="E44" s="6">
        <v>1.2039744084056729</v>
      </c>
      <c r="F44" s="6">
        <v>96.761381915437852</v>
      </c>
      <c r="G44" s="6">
        <v>0.47267752019148529</v>
      </c>
      <c r="H44" s="6">
        <v>0.2608080211730503</v>
      </c>
      <c r="I44" s="6">
        <v>16.46590266802319</v>
      </c>
      <c r="J44" s="6">
        <v>0.72238464504340372</v>
      </c>
      <c r="K44" s="6">
        <v>82.247174628122167</v>
      </c>
      <c r="L44" s="6">
        <v>0.40177589216276249</v>
      </c>
      <c r="M44" s="6">
        <v>0.19560601587978771</v>
      </c>
      <c r="N44" s="5">
        <v>0.88470914064019968</v>
      </c>
      <c r="O44" s="5">
        <v>0.77461000000000002</v>
      </c>
      <c r="P44" s="5"/>
      <c r="Q44" s="5"/>
      <c r="R44" s="5"/>
      <c r="S44" s="6" t="str">
        <f t="shared" si="4"/>
        <v/>
      </c>
      <c r="T44" s="6" t="str">
        <f t="shared" si="3"/>
        <v/>
      </c>
      <c r="U44" s="6"/>
      <c r="V44" s="16">
        <v>649.31236947058596</v>
      </c>
      <c r="W44" s="16">
        <v>6.5923398446392243</v>
      </c>
      <c r="X44" s="6" t="str">
        <f t="shared" si="1"/>
        <v/>
      </c>
      <c r="Y44" s="5" t="s">
        <v>24</v>
      </c>
      <c r="Z44" s="5">
        <v>9</v>
      </c>
    </row>
    <row r="45" spans="1:26" x14ac:dyDescent="0.2">
      <c r="A45" s="5">
        <v>2</v>
      </c>
      <c r="B45" s="5">
        <v>2</v>
      </c>
      <c r="C45" s="5" t="s">
        <v>19</v>
      </c>
      <c r="D45" s="6">
        <v>1.334001984023264</v>
      </c>
      <c r="E45" s="6">
        <v>1.2039744084056729</v>
      </c>
      <c r="F45" s="6">
        <v>96.761381915437852</v>
      </c>
      <c r="G45" s="6">
        <v>0.47267752019148529</v>
      </c>
      <c r="H45" s="6">
        <v>0.2608080211730503</v>
      </c>
      <c r="I45" s="6">
        <v>16.46590266802319</v>
      </c>
      <c r="J45" s="6">
        <v>0.72238464504340372</v>
      </c>
      <c r="K45" s="6">
        <v>82.247174628122167</v>
      </c>
      <c r="L45" s="6">
        <v>0.40177589216276249</v>
      </c>
      <c r="M45" s="6">
        <v>0.19560601587978771</v>
      </c>
      <c r="N45" s="5">
        <v>0.8879677815842465</v>
      </c>
      <c r="O45" s="5">
        <v>0.69801999999999997</v>
      </c>
      <c r="P45" s="5"/>
      <c r="Q45" s="5"/>
      <c r="R45" s="5"/>
      <c r="S45" s="6" t="str">
        <f t="shared" si="4"/>
        <v/>
      </c>
      <c r="T45" s="6" t="str">
        <f t="shared" si="3"/>
        <v/>
      </c>
      <c r="U45" s="6"/>
      <c r="V45" s="16">
        <v>998.98617217646904</v>
      </c>
      <c r="W45" s="16">
        <v>4.1023762035615947</v>
      </c>
      <c r="X45" s="6" t="str">
        <f t="shared" si="1"/>
        <v/>
      </c>
      <c r="Y45" s="5" t="s">
        <v>24</v>
      </c>
      <c r="Z45" s="5">
        <v>9</v>
      </c>
    </row>
    <row r="46" spans="1:26" x14ac:dyDescent="0.2">
      <c r="A46" s="5">
        <v>2</v>
      </c>
      <c r="B46" s="5">
        <v>2</v>
      </c>
      <c r="C46" s="5" t="s">
        <v>20</v>
      </c>
      <c r="D46" s="6">
        <v>1.334001984023264</v>
      </c>
      <c r="E46" s="6">
        <v>1.2039744084056729</v>
      </c>
      <c r="F46" s="6">
        <v>96.761381915437852</v>
      </c>
      <c r="G46" s="6">
        <v>0.47267752019148529</v>
      </c>
      <c r="H46" s="6">
        <v>0.2608080211730503</v>
      </c>
      <c r="I46" s="6">
        <v>16.46590266802319</v>
      </c>
      <c r="J46" s="6">
        <v>0.72238464504340372</v>
      </c>
      <c r="K46" s="6">
        <v>82.247174628122167</v>
      </c>
      <c r="L46" s="6">
        <v>0.40177589216276249</v>
      </c>
      <c r="M46" s="6">
        <v>0.19560601587978771</v>
      </c>
      <c r="N46" s="5">
        <v>0.89442298491090089</v>
      </c>
      <c r="O46" s="5">
        <v>0.74946999999999997</v>
      </c>
      <c r="P46" s="5"/>
      <c r="Q46" s="5"/>
      <c r="R46" s="5"/>
      <c r="S46" s="6" t="str">
        <f t="shared" si="4"/>
        <v/>
      </c>
      <c r="T46" s="6" t="str">
        <f t="shared" si="3"/>
        <v/>
      </c>
      <c r="U46" s="6"/>
      <c r="V46" s="16">
        <v>547.92736917646903</v>
      </c>
      <c r="W46" s="16">
        <v>7.5816440675277219</v>
      </c>
      <c r="X46" s="6" t="str">
        <f t="shared" si="1"/>
        <v/>
      </c>
      <c r="Y46" s="5" t="s">
        <v>24</v>
      </c>
      <c r="Z46" s="5">
        <v>9</v>
      </c>
    </row>
    <row r="47" spans="1:26" x14ac:dyDescent="0.2">
      <c r="A47" s="5">
        <v>2</v>
      </c>
      <c r="B47" s="5">
        <v>2</v>
      </c>
      <c r="C47" s="5" t="s">
        <v>21</v>
      </c>
      <c r="D47" s="6">
        <v>1.334001984023264</v>
      </c>
      <c r="E47" s="6">
        <v>1.2039744084056729</v>
      </c>
      <c r="F47" s="6">
        <v>96.761381915437852</v>
      </c>
      <c r="G47" s="6">
        <v>0.47267752019148529</v>
      </c>
      <c r="H47" s="6">
        <v>0.2608080211730503</v>
      </c>
      <c r="I47" s="6">
        <v>16.46590266802319</v>
      </c>
      <c r="J47" s="6">
        <v>0.72238464504340372</v>
      </c>
      <c r="K47" s="6">
        <v>82.247174628122167</v>
      </c>
      <c r="L47" s="6">
        <v>0.40177589216276249</v>
      </c>
      <c r="M47" s="6">
        <v>0.19560601587978771</v>
      </c>
      <c r="N47" s="5">
        <v>0.90043187216583898</v>
      </c>
      <c r="O47" s="5">
        <v>0.84492999999999996</v>
      </c>
      <c r="P47" s="5"/>
      <c r="Q47" s="5"/>
      <c r="R47" s="5"/>
      <c r="S47" s="6" t="str">
        <f t="shared" si="4"/>
        <v/>
      </c>
      <c r="T47" s="6" t="str">
        <f t="shared" si="3"/>
        <v/>
      </c>
      <c r="U47" s="6"/>
      <c r="V47" s="16"/>
      <c r="W47" s="16">
        <v>-8.5580441435172919E-2</v>
      </c>
      <c r="X47" s="6" t="str">
        <f t="shared" si="1"/>
        <v/>
      </c>
      <c r="Y47" s="5" t="s">
        <v>24</v>
      </c>
      <c r="Z47" s="5">
        <v>9</v>
      </c>
    </row>
    <row r="48" spans="1:26" x14ac:dyDescent="0.2">
      <c r="A48" s="5">
        <v>2</v>
      </c>
      <c r="B48" s="5">
        <v>2</v>
      </c>
      <c r="C48" s="5" t="s">
        <v>22</v>
      </c>
      <c r="D48" s="6">
        <v>1.334001984023264</v>
      </c>
      <c r="E48" s="6">
        <v>1.2039744084056729</v>
      </c>
      <c r="F48" s="6">
        <v>96.761381915437852</v>
      </c>
      <c r="G48" s="6">
        <v>0.47267752019148529</v>
      </c>
      <c r="H48" s="6">
        <v>0.2608080211730503</v>
      </c>
      <c r="I48" s="6">
        <v>16.46590266802319</v>
      </c>
      <c r="J48" s="6">
        <v>0.72238464504340372</v>
      </c>
      <c r="K48" s="6">
        <v>82.247174628122167</v>
      </c>
      <c r="L48" s="6">
        <v>0.40177589216276249</v>
      </c>
      <c r="M48" s="6">
        <v>0.19560601587978771</v>
      </c>
      <c r="N48" s="5">
        <v>0.90471590410116809</v>
      </c>
      <c r="O48" s="5">
        <v>0.85646999999999995</v>
      </c>
      <c r="P48" s="5"/>
      <c r="Q48" s="5"/>
      <c r="R48" s="5"/>
      <c r="S48" s="6" t="str">
        <f t="shared" si="4"/>
        <v/>
      </c>
      <c r="T48" s="6" t="str">
        <f t="shared" si="3"/>
        <v/>
      </c>
      <c r="U48" s="6"/>
      <c r="V48" s="16">
        <v>357.36027952941203</v>
      </c>
      <c r="W48" s="16">
        <v>14.071259453882799</v>
      </c>
      <c r="X48" s="6" t="str">
        <f t="shared" si="1"/>
        <v/>
      </c>
      <c r="Y48" s="5" t="s">
        <v>24</v>
      </c>
      <c r="Z48" s="5">
        <v>9</v>
      </c>
    </row>
    <row r="49" spans="1:26" x14ac:dyDescent="0.2">
      <c r="A49" s="5">
        <v>2</v>
      </c>
      <c r="B49" s="5">
        <v>2</v>
      </c>
      <c r="C49" s="5" t="s">
        <v>23</v>
      </c>
      <c r="D49" s="6">
        <v>1.334001984023264</v>
      </c>
      <c r="E49" s="6">
        <v>1.2039744084056729</v>
      </c>
      <c r="F49" s="6">
        <v>96.761381915437852</v>
      </c>
      <c r="G49" s="6">
        <v>0.47267752019148529</v>
      </c>
      <c r="H49" s="6">
        <v>0.2608080211730503</v>
      </c>
      <c r="I49" s="6">
        <v>16.46590266802319</v>
      </c>
      <c r="J49" s="6">
        <v>0.72238464504340372</v>
      </c>
      <c r="K49" s="6">
        <v>82.247174628122167</v>
      </c>
      <c r="L49" s="6">
        <v>0.40177589216276249</v>
      </c>
      <c r="M49" s="6">
        <v>0.19560601587978771</v>
      </c>
      <c r="N49" s="5">
        <v>0.8958393823058145</v>
      </c>
      <c r="O49" s="5">
        <v>0.82</v>
      </c>
      <c r="P49" s="5"/>
      <c r="Q49" s="5"/>
      <c r="R49" s="5"/>
      <c r="S49" s="6" t="str">
        <f t="shared" si="4"/>
        <v/>
      </c>
      <c r="T49" s="6" t="str">
        <f t="shared" si="3"/>
        <v/>
      </c>
      <c r="U49" s="6"/>
      <c r="V49" s="16">
        <v>486.32683547059003</v>
      </c>
      <c r="W49" s="16">
        <v>9.3174223607931523</v>
      </c>
      <c r="X49" s="6" t="str">
        <f t="shared" si="1"/>
        <v/>
      </c>
      <c r="Y49" s="5" t="s">
        <v>24</v>
      </c>
      <c r="Z49" s="5">
        <v>9</v>
      </c>
    </row>
    <row r="50" spans="1:26" x14ac:dyDescent="0.2">
      <c r="A50" s="5">
        <v>2</v>
      </c>
      <c r="B50" s="5">
        <v>3</v>
      </c>
      <c r="C50" s="5" t="s">
        <v>17</v>
      </c>
      <c r="D50" s="6">
        <v>12.584802649155799</v>
      </c>
      <c r="E50" s="6">
        <v>80.660826511326576</v>
      </c>
      <c r="F50" s="6">
        <v>3.2122163502079881</v>
      </c>
      <c r="G50" s="6">
        <v>1.009020615069816</v>
      </c>
      <c r="H50" s="6">
        <v>2.542048518221792</v>
      </c>
      <c r="I50" s="6">
        <v>46.117830928033563</v>
      </c>
      <c r="J50" s="6">
        <v>48.396495906795941</v>
      </c>
      <c r="K50" s="6">
        <v>2.73038389767679</v>
      </c>
      <c r="L50" s="6">
        <v>0.85766752280934355</v>
      </c>
      <c r="M50" s="6">
        <v>1.906536388666344</v>
      </c>
      <c r="N50" s="5">
        <v>1.045367812324405</v>
      </c>
      <c r="O50" s="5">
        <v>1.2686500000000001</v>
      </c>
      <c r="P50" s="5"/>
      <c r="Q50" s="5"/>
      <c r="R50" s="5"/>
      <c r="S50" s="6" t="str">
        <f t="shared" si="4"/>
        <v/>
      </c>
      <c r="T50" s="6" t="str">
        <f t="shared" si="3"/>
        <v/>
      </c>
      <c r="U50" s="6"/>
      <c r="V50" s="16">
        <v>120.45447737058799</v>
      </c>
      <c r="W50" s="16">
        <v>25.95496491669271</v>
      </c>
      <c r="X50" s="6" t="str">
        <f t="shared" si="1"/>
        <v/>
      </c>
      <c r="Y50" s="5" t="s">
        <v>24</v>
      </c>
      <c r="Z50" s="5">
        <v>9</v>
      </c>
    </row>
    <row r="51" spans="1:26" x14ac:dyDescent="0.2">
      <c r="A51" s="5">
        <v>2</v>
      </c>
      <c r="B51" s="5">
        <v>3</v>
      </c>
      <c r="C51" s="5" t="s">
        <v>19</v>
      </c>
      <c r="D51" s="6">
        <v>12.584802649155799</v>
      </c>
      <c r="E51" s="6">
        <v>80.660826511326576</v>
      </c>
      <c r="F51" s="6">
        <v>3.2122163502079881</v>
      </c>
      <c r="G51" s="6">
        <v>1.009020615069816</v>
      </c>
      <c r="H51" s="6">
        <v>2.542048518221792</v>
      </c>
      <c r="I51" s="6">
        <v>46.117830928033563</v>
      </c>
      <c r="J51" s="6">
        <v>48.396495906795941</v>
      </c>
      <c r="K51" s="6">
        <v>2.73038389767679</v>
      </c>
      <c r="L51" s="6">
        <v>0.85766752280934355</v>
      </c>
      <c r="M51" s="6">
        <v>1.906536388666344</v>
      </c>
      <c r="N51" s="5">
        <v>1.0477535720106479</v>
      </c>
      <c r="O51" s="5">
        <v>1.2349300000000001</v>
      </c>
      <c r="P51" s="5"/>
      <c r="Q51" s="5"/>
      <c r="R51" s="5"/>
      <c r="S51" s="6" t="str">
        <f t="shared" si="4"/>
        <v/>
      </c>
      <c r="T51" s="6" t="str">
        <f t="shared" si="3"/>
        <v/>
      </c>
      <c r="U51" s="6"/>
      <c r="V51" s="16">
        <v>35.959856782352901</v>
      </c>
      <c r="W51" s="16">
        <v>82.737588437850661</v>
      </c>
      <c r="X51" s="6" t="str">
        <f t="shared" si="1"/>
        <v/>
      </c>
      <c r="Y51" s="5" t="s">
        <v>24</v>
      </c>
      <c r="Z51" s="5">
        <v>9</v>
      </c>
    </row>
    <row r="52" spans="1:26" x14ac:dyDescent="0.2">
      <c r="A52" s="5">
        <v>2</v>
      </c>
      <c r="B52" s="5">
        <v>3</v>
      </c>
      <c r="C52" s="5" t="s">
        <v>20</v>
      </c>
      <c r="D52" s="6">
        <v>12.584802649155799</v>
      </c>
      <c r="E52" s="6">
        <v>80.660826511326576</v>
      </c>
      <c r="F52" s="6">
        <v>3.2122163502079881</v>
      </c>
      <c r="G52" s="6">
        <v>1.009020615069816</v>
      </c>
      <c r="H52" s="6">
        <v>2.542048518221792</v>
      </c>
      <c r="I52" s="6">
        <v>46.117830928033563</v>
      </c>
      <c r="J52" s="6">
        <v>48.396495906795941</v>
      </c>
      <c r="K52" s="6">
        <v>2.73038389767679</v>
      </c>
      <c r="L52" s="6">
        <v>0.85766752280934355</v>
      </c>
      <c r="M52" s="6">
        <v>1.906536388666344</v>
      </c>
      <c r="N52" s="5">
        <v>1.0444206301027039</v>
      </c>
      <c r="O52" s="5">
        <v>1.2429399999999999</v>
      </c>
      <c r="P52" s="5"/>
      <c r="Q52" s="5"/>
      <c r="R52" s="5"/>
      <c r="S52" s="6" t="str">
        <f t="shared" si="4"/>
        <v/>
      </c>
      <c r="T52" s="6" t="str">
        <f t="shared" si="3"/>
        <v/>
      </c>
      <c r="U52" s="6"/>
      <c r="V52" s="16">
        <v>38.670050199999999</v>
      </c>
      <c r="W52" s="16">
        <v>74.489687907994238</v>
      </c>
      <c r="X52" s="6" t="str">
        <f t="shared" si="1"/>
        <v/>
      </c>
      <c r="Y52" s="5" t="s">
        <v>24</v>
      </c>
      <c r="Z52" s="5">
        <v>9</v>
      </c>
    </row>
    <row r="53" spans="1:26" x14ac:dyDescent="0.2">
      <c r="A53" s="5">
        <v>2</v>
      </c>
      <c r="B53" s="5">
        <v>3</v>
      </c>
      <c r="C53" s="5" t="s">
        <v>21</v>
      </c>
      <c r="D53" s="6">
        <v>12.584802649155799</v>
      </c>
      <c r="E53" s="6">
        <v>80.660826511326576</v>
      </c>
      <c r="F53" s="6">
        <v>3.2122163502079881</v>
      </c>
      <c r="G53" s="6">
        <v>1.009020615069816</v>
      </c>
      <c r="H53" s="6">
        <v>2.542048518221792</v>
      </c>
      <c r="I53" s="6">
        <v>46.117830928033563</v>
      </c>
      <c r="J53" s="6">
        <v>48.396495906795941</v>
      </c>
      <c r="K53" s="6">
        <v>2.73038389767679</v>
      </c>
      <c r="L53" s="6">
        <v>0.85766752280934355</v>
      </c>
      <c r="M53" s="6">
        <v>1.906536388666344</v>
      </c>
      <c r="N53" s="5">
        <v>1.0276166921648899</v>
      </c>
      <c r="O53" s="5">
        <v>1.2185299999999999</v>
      </c>
      <c r="P53" s="5"/>
      <c r="Q53" s="5"/>
      <c r="R53" s="5"/>
      <c r="S53" s="6" t="str">
        <f t="shared" si="4"/>
        <v/>
      </c>
      <c r="T53" s="6" t="str">
        <f t="shared" si="3"/>
        <v/>
      </c>
      <c r="U53" s="6"/>
      <c r="V53" s="16">
        <v>44.511576729411701</v>
      </c>
      <c r="W53" s="16">
        <v>63.443038310915043</v>
      </c>
      <c r="X53" s="6" t="str">
        <f t="shared" si="1"/>
        <v/>
      </c>
      <c r="Y53" s="5" t="s">
        <v>24</v>
      </c>
      <c r="Z53" s="5">
        <v>9</v>
      </c>
    </row>
    <row r="54" spans="1:26" x14ac:dyDescent="0.2">
      <c r="A54" s="5">
        <v>2</v>
      </c>
      <c r="B54" s="5">
        <v>3</v>
      </c>
      <c r="C54" s="5" t="s">
        <v>22</v>
      </c>
      <c r="D54" s="6">
        <v>12.584802649155799</v>
      </c>
      <c r="E54" s="6">
        <v>80.660826511326576</v>
      </c>
      <c r="F54" s="6">
        <v>3.2122163502079881</v>
      </c>
      <c r="G54" s="6">
        <v>1.009020615069816</v>
      </c>
      <c r="H54" s="6">
        <v>2.542048518221792</v>
      </c>
      <c r="I54" s="6">
        <v>46.117830928033563</v>
      </c>
      <c r="J54" s="6">
        <v>48.396495906795941</v>
      </c>
      <c r="K54" s="6">
        <v>2.73038389767679</v>
      </c>
      <c r="L54" s="6">
        <v>0.85766752280934355</v>
      </c>
      <c r="M54" s="6">
        <v>1.906536388666344</v>
      </c>
      <c r="N54" s="5">
        <v>1.022804202291703</v>
      </c>
      <c r="O54" s="5">
        <v>1.17974</v>
      </c>
      <c r="P54" s="5">
        <v>8078</v>
      </c>
      <c r="Q54" s="5">
        <v>7216</v>
      </c>
      <c r="R54" s="5">
        <v>8309</v>
      </c>
      <c r="S54" s="6">
        <f t="shared" si="4"/>
        <v>807.8</v>
      </c>
      <c r="T54" s="6">
        <f t="shared" si="3"/>
        <v>7.1311906182310478</v>
      </c>
      <c r="U54" s="6"/>
      <c r="V54" s="16">
        <v>47.775980029411699</v>
      </c>
      <c r="W54" s="16">
        <v>59.491534480839633</v>
      </c>
      <c r="X54" s="6">
        <f t="shared" si="1"/>
        <v>259.11141539654778</v>
      </c>
      <c r="Y54" s="5" t="s">
        <v>24</v>
      </c>
      <c r="Z54" s="5">
        <v>9</v>
      </c>
    </row>
    <row r="55" spans="1:26" x14ac:dyDescent="0.2">
      <c r="A55" s="5">
        <v>2</v>
      </c>
      <c r="B55" s="5">
        <v>3</v>
      </c>
      <c r="C55" s="5" t="s">
        <v>23</v>
      </c>
      <c r="D55" s="6">
        <v>12.584802649155799</v>
      </c>
      <c r="E55" s="6">
        <v>80.660826511326576</v>
      </c>
      <c r="F55" s="6">
        <v>3.2122163502079881</v>
      </c>
      <c r="G55" s="6">
        <v>1.009020615069816</v>
      </c>
      <c r="H55" s="6">
        <v>2.542048518221792</v>
      </c>
      <c r="I55" s="6">
        <v>46.117830928033563</v>
      </c>
      <c r="J55" s="6">
        <v>48.396495906795941</v>
      </c>
      <c r="K55" s="6">
        <v>2.73038389767679</v>
      </c>
      <c r="L55" s="6">
        <v>0.85766752280934355</v>
      </c>
      <c r="M55" s="6">
        <v>1.906536388666344</v>
      </c>
      <c r="N55" s="5">
        <v>1.0187954930700971</v>
      </c>
      <c r="O55" s="5">
        <v>1.1227</v>
      </c>
      <c r="P55" s="5"/>
      <c r="Q55" s="5"/>
      <c r="R55" s="5"/>
      <c r="S55" s="6" t="str">
        <f t="shared" si="4"/>
        <v/>
      </c>
      <c r="T55" s="6" t="str">
        <f t="shared" si="3"/>
        <v/>
      </c>
      <c r="U55" s="6"/>
      <c r="V55" s="16">
        <v>50.601749888235197</v>
      </c>
      <c r="W55" s="16">
        <v>54.676380477114257</v>
      </c>
      <c r="X55" s="6" t="str">
        <f t="shared" si="1"/>
        <v/>
      </c>
      <c r="Y55" s="5" t="s">
        <v>24</v>
      </c>
      <c r="Z55" s="5">
        <v>9</v>
      </c>
    </row>
    <row r="56" spans="1:26" x14ac:dyDescent="0.2">
      <c r="A56" s="5">
        <v>2</v>
      </c>
      <c r="B56" s="5">
        <v>4</v>
      </c>
      <c r="C56" s="5" t="s">
        <v>17</v>
      </c>
      <c r="D56" s="6">
        <v>24.9323960514905</v>
      </c>
      <c r="E56" s="6">
        <v>69.436768584368593</v>
      </c>
      <c r="F56" s="6">
        <v>3.278956575682674</v>
      </c>
      <c r="G56" s="6">
        <v>1.511273077844365</v>
      </c>
      <c r="H56" s="6">
        <v>0.78391834980895359</v>
      </c>
      <c r="I56" s="6">
        <v>53.621617520719226</v>
      </c>
      <c r="J56" s="6">
        <v>41.662061150621163</v>
      </c>
      <c r="K56" s="6">
        <v>2.7871130893302731</v>
      </c>
      <c r="L56" s="6">
        <v>1.28458211616771</v>
      </c>
      <c r="M56" s="6">
        <v>0.58793876235671516</v>
      </c>
      <c r="N56" s="5">
        <v>1.008231215254946</v>
      </c>
      <c r="O56" s="5">
        <v>1.0560400000000001</v>
      </c>
      <c r="P56" s="5"/>
      <c r="Q56" s="5"/>
      <c r="R56" s="5"/>
      <c r="S56" s="6" t="str">
        <f t="shared" si="4"/>
        <v/>
      </c>
      <c r="T56" s="6" t="str">
        <f t="shared" si="3"/>
        <v/>
      </c>
      <c r="U56" s="6"/>
      <c r="V56" s="16">
        <v>51.566273600000002</v>
      </c>
      <c r="W56" s="16">
        <v>61.300203293244039</v>
      </c>
      <c r="X56" s="6" t="str">
        <f t="shared" si="1"/>
        <v/>
      </c>
      <c r="Y56" s="5" t="s">
        <v>18</v>
      </c>
      <c r="Z56" s="5">
        <v>9</v>
      </c>
    </row>
    <row r="57" spans="1:26" x14ac:dyDescent="0.2">
      <c r="A57" s="5">
        <v>2</v>
      </c>
      <c r="B57" s="5">
        <v>4</v>
      </c>
      <c r="C57" s="5" t="s">
        <v>19</v>
      </c>
      <c r="D57" s="6">
        <v>24.9323960514905</v>
      </c>
      <c r="E57" s="6">
        <v>69.436768584368593</v>
      </c>
      <c r="F57" s="6">
        <v>3.278956575682674</v>
      </c>
      <c r="G57" s="6">
        <v>1.511273077844365</v>
      </c>
      <c r="H57" s="6">
        <v>0.78391834980895359</v>
      </c>
      <c r="I57" s="6">
        <v>53.621617520719226</v>
      </c>
      <c r="J57" s="6">
        <v>41.662061150621163</v>
      </c>
      <c r="K57" s="6">
        <v>2.7871130893302731</v>
      </c>
      <c r="L57" s="6">
        <v>1.28458211616771</v>
      </c>
      <c r="M57" s="6">
        <v>0.58793876235671516</v>
      </c>
      <c r="N57" s="5">
        <v>1.0074546308878249</v>
      </c>
      <c r="O57" s="5">
        <v>1.0149999999999999</v>
      </c>
      <c r="P57" s="5"/>
      <c r="Q57" s="5"/>
      <c r="R57" s="5"/>
      <c r="S57" s="6" t="str">
        <f t="shared" si="4"/>
        <v/>
      </c>
      <c r="T57" s="6" t="str">
        <f t="shared" si="3"/>
        <v/>
      </c>
      <c r="U57" s="6"/>
      <c r="V57" s="16">
        <v>51.505966482353102</v>
      </c>
      <c r="W57" s="16">
        <v>65.810513321920865</v>
      </c>
      <c r="X57" s="6" t="str">
        <f t="shared" si="1"/>
        <v/>
      </c>
      <c r="Y57" s="5" t="s">
        <v>18</v>
      </c>
      <c r="Z57" s="5">
        <v>9</v>
      </c>
    </row>
    <row r="58" spans="1:26" x14ac:dyDescent="0.2">
      <c r="A58" s="5">
        <v>2</v>
      </c>
      <c r="B58" s="5">
        <v>4</v>
      </c>
      <c r="C58" s="5" t="s">
        <v>20</v>
      </c>
      <c r="D58" s="6">
        <v>24.9323960514905</v>
      </c>
      <c r="E58" s="6">
        <v>69.436768584368593</v>
      </c>
      <c r="F58" s="6">
        <v>3.278956575682674</v>
      </c>
      <c r="G58" s="6">
        <v>1.511273077844365</v>
      </c>
      <c r="H58" s="6">
        <v>0.78391834980895359</v>
      </c>
      <c r="I58" s="6">
        <v>53.621617520719226</v>
      </c>
      <c r="J58" s="6">
        <v>41.662061150621163</v>
      </c>
      <c r="K58" s="6">
        <v>2.7871130893302731</v>
      </c>
      <c r="L58" s="6">
        <v>1.28458211616771</v>
      </c>
      <c r="M58" s="6">
        <v>0.58793876235671516</v>
      </c>
      <c r="N58" s="5">
        <v>1.0113214156147969</v>
      </c>
      <c r="O58" s="5">
        <v>1.0281800000000001</v>
      </c>
      <c r="P58" s="5"/>
      <c r="Q58" s="5"/>
      <c r="R58" s="5"/>
      <c r="S58" s="6" t="str">
        <f t="shared" si="4"/>
        <v/>
      </c>
      <c r="T58" s="6" t="str">
        <f t="shared" si="3"/>
        <v/>
      </c>
      <c r="U58" s="6"/>
      <c r="V58" s="16">
        <v>49.696600170588297</v>
      </c>
      <c r="W58" s="16">
        <v>67.378890077306082</v>
      </c>
      <c r="X58" s="6" t="str">
        <f t="shared" si="1"/>
        <v/>
      </c>
      <c r="Y58" s="5" t="s">
        <v>18</v>
      </c>
      <c r="Z58" s="5">
        <v>9</v>
      </c>
    </row>
    <row r="59" spans="1:26" x14ac:dyDescent="0.2">
      <c r="A59" s="5">
        <v>2</v>
      </c>
      <c r="B59" s="5">
        <v>4</v>
      </c>
      <c r="C59" s="5" t="s">
        <v>21</v>
      </c>
      <c r="D59" s="6">
        <v>24.9323960514905</v>
      </c>
      <c r="E59" s="6">
        <v>69.436768584368593</v>
      </c>
      <c r="F59" s="6">
        <v>3.278956575682674</v>
      </c>
      <c r="G59" s="6">
        <v>1.511273077844365</v>
      </c>
      <c r="H59" s="6">
        <v>0.78391834980895359</v>
      </c>
      <c r="I59" s="6">
        <v>53.621617520719226</v>
      </c>
      <c r="J59" s="6">
        <v>41.662061150621163</v>
      </c>
      <c r="K59" s="6">
        <v>2.7871130893302731</v>
      </c>
      <c r="L59" s="6">
        <v>1.28458211616771</v>
      </c>
      <c r="M59" s="6">
        <v>0.58793876235671516</v>
      </c>
      <c r="N59" s="5">
        <v>1.0093956559859221</v>
      </c>
      <c r="O59" s="5">
        <v>1.04823</v>
      </c>
      <c r="P59" s="5"/>
      <c r="Q59" s="5"/>
      <c r="R59" s="5"/>
      <c r="S59" s="6" t="str">
        <f t="shared" si="4"/>
        <v/>
      </c>
      <c r="T59" s="6" t="str">
        <f t="shared" si="3"/>
        <v/>
      </c>
      <c r="U59" s="6"/>
      <c r="V59" s="16">
        <v>52.079553905882399</v>
      </c>
      <c r="W59" s="16">
        <v>65.549700106835502</v>
      </c>
      <c r="X59" s="6" t="str">
        <f t="shared" si="1"/>
        <v/>
      </c>
      <c r="Y59" s="5" t="s">
        <v>18</v>
      </c>
      <c r="Z59" s="5">
        <v>9</v>
      </c>
    </row>
    <row r="60" spans="1:26" x14ac:dyDescent="0.2">
      <c r="A60" s="5">
        <v>2</v>
      </c>
      <c r="B60" s="5">
        <v>4</v>
      </c>
      <c r="C60" s="5" t="s">
        <v>22</v>
      </c>
      <c r="D60" s="6">
        <v>24.9323960514905</v>
      </c>
      <c r="E60" s="6">
        <v>69.436768584368593</v>
      </c>
      <c r="F60" s="6">
        <v>3.278956575682674</v>
      </c>
      <c r="G60" s="6">
        <v>1.511273077844365</v>
      </c>
      <c r="H60" s="6">
        <v>0.78391834980895359</v>
      </c>
      <c r="I60" s="6">
        <v>53.621617520719226</v>
      </c>
      <c r="J60" s="6">
        <v>41.662061150621163</v>
      </c>
      <c r="K60" s="6">
        <v>2.7871130893302731</v>
      </c>
      <c r="L60" s="6">
        <v>1.28458211616771</v>
      </c>
      <c r="M60" s="6">
        <v>0.58793876235671516</v>
      </c>
      <c r="N60" s="5">
        <v>1.0086263525154</v>
      </c>
      <c r="O60" s="5">
        <v>1.0355099999999999</v>
      </c>
      <c r="P60" s="5"/>
      <c r="Q60" s="5"/>
      <c r="R60" s="5"/>
      <c r="S60" s="6" t="str">
        <f t="shared" si="4"/>
        <v/>
      </c>
      <c r="T60" s="6" t="str">
        <f t="shared" si="3"/>
        <v/>
      </c>
      <c r="U60" s="6"/>
      <c r="V60" s="16">
        <v>56.055854123529301</v>
      </c>
      <c r="W60" s="16">
        <v>61.69075706521425</v>
      </c>
      <c r="X60" s="6" t="str">
        <f t="shared" si="1"/>
        <v/>
      </c>
      <c r="Y60" s="5" t="s">
        <v>18</v>
      </c>
      <c r="Z60" s="5">
        <v>9</v>
      </c>
    </row>
    <row r="61" spans="1:26" x14ac:dyDescent="0.2">
      <c r="A61" s="5">
        <v>2</v>
      </c>
      <c r="B61" s="5">
        <v>4</v>
      </c>
      <c r="C61" s="5" t="s">
        <v>23</v>
      </c>
      <c r="D61" s="6">
        <v>24.9323960514905</v>
      </c>
      <c r="E61" s="6">
        <v>69.436768584368593</v>
      </c>
      <c r="F61" s="6">
        <v>3.278956575682674</v>
      </c>
      <c r="G61" s="6">
        <v>1.511273077844365</v>
      </c>
      <c r="H61" s="6">
        <v>0.78391834980895359</v>
      </c>
      <c r="I61" s="6">
        <v>53.621617520719226</v>
      </c>
      <c r="J61" s="6">
        <v>41.662061150621163</v>
      </c>
      <c r="K61" s="6">
        <v>2.7871130893302731</v>
      </c>
      <c r="L61" s="6">
        <v>1.28458211616771</v>
      </c>
      <c r="M61" s="6">
        <v>0.58793876235671516</v>
      </c>
      <c r="N61" s="5">
        <v>1.010273767805671</v>
      </c>
      <c r="O61" s="5">
        <v>1.1104000000000001</v>
      </c>
      <c r="P61" s="5"/>
      <c r="Q61" s="5"/>
      <c r="R61" s="5"/>
      <c r="S61" s="6" t="str">
        <f t="shared" si="4"/>
        <v/>
      </c>
      <c r="T61" s="6" t="str">
        <f t="shared" si="3"/>
        <v/>
      </c>
      <c r="U61" s="6"/>
      <c r="V61" s="16">
        <v>53.3074775235293</v>
      </c>
      <c r="W61" s="16">
        <v>62.350309780459312</v>
      </c>
      <c r="X61" s="6" t="str">
        <f t="shared" si="1"/>
        <v/>
      </c>
      <c r="Y61" s="5" t="s">
        <v>18</v>
      </c>
      <c r="Z61" s="5">
        <v>9</v>
      </c>
    </row>
    <row r="62" spans="1:26" x14ac:dyDescent="0.2">
      <c r="A62" s="5">
        <v>2</v>
      </c>
      <c r="B62" s="5">
        <v>5</v>
      </c>
      <c r="C62" s="5" t="s">
        <v>17</v>
      </c>
      <c r="D62" s="6">
        <v>28.028772092833851</v>
      </c>
      <c r="E62" s="6">
        <v>59.743740131984467</v>
      </c>
      <c r="F62" s="6">
        <v>2.8928374074695382</v>
      </c>
      <c r="G62" s="6">
        <v>4.9277089338902984</v>
      </c>
      <c r="H62" s="6">
        <v>4.3146912936514914</v>
      </c>
      <c r="I62" s="6">
        <v>54.178022920244487</v>
      </c>
      <c r="J62" s="6">
        <v>35.846244079190683</v>
      </c>
      <c r="K62" s="6">
        <v>2.4589117963491081</v>
      </c>
      <c r="L62" s="6">
        <v>4.1885525938067536</v>
      </c>
      <c r="M62" s="6">
        <v>3.2360184702386179</v>
      </c>
      <c r="N62" s="5">
        <v>1.0002979418179221</v>
      </c>
      <c r="O62" s="5">
        <v>1.0313600000000001</v>
      </c>
      <c r="P62" s="5">
        <v>8752</v>
      </c>
      <c r="Q62" s="5">
        <v>8198</v>
      </c>
      <c r="R62" s="5">
        <v>8322</v>
      </c>
      <c r="S62" s="6">
        <f t="shared" si="4"/>
        <v>875.2</v>
      </c>
      <c r="T62" s="6">
        <f t="shared" si="3"/>
        <v>3.3220278055096601</v>
      </c>
      <c r="U62" s="6"/>
      <c r="V62" s="16">
        <v>54.131081811764801</v>
      </c>
      <c r="W62" s="16">
        <v>69.005713091543825</v>
      </c>
      <c r="X62" s="6">
        <f>IFERROR(1/(V62*S62)*10000000,"")</f>
        <v>211.07946485078858</v>
      </c>
      <c r="Y62" s="5" t="s">
        <v>18</v>
      </c>
      <c r="Z62" s="5">
        <v>9</v>
      </c>
    </row>
    <row r="63" spans="1:26" x14ac:dyDescent="0.2">
      <c r="A63" s="5">
        <v>2</v>
      </c>
      <c r="B63" s="5">
        <v>5</v>
      </c>
      <c r="C63" s="5" t="s">
        <v>19</v>
      </c>
      <c r="D63" s="6">
        <v>28.028772092833851</v>
      </c>
      <c r="E63" s="6">
        <v>59.743740131984467</v>
      </c>
      <c r="F63" s="6">
        <v>2.8928374074695382</v>
      </c>
      <c r="G63" s="6">
        <v>4.9277089338902984</v>
      </c>
      <c r="H63" s="6">
        <v>4.3146912936514914</v>
      </c>
      <c r="I63" s="6">
        <v>54.178022920244487</v>
      </c>
      <c r="J63" s="6">
        <v>35.846244079190683</v>
      </c>
      <c r="K63" s="6">
        <v>2.4589117963491081</v>
      </c>
      <c r="L63" s="6">
        <v>4.1885525938067536</v>
      </c>
      <c r="M63" s="6">
        <v>3.2360184702386179</v>
      </c>
      <c r="N63" s="5">
        <v>1.0041380401511599</v>
      </c>
      <c r="O63" s="5">
        <v>0.99512999999999996</v>
      </c>
      <c r="P63" s="5"/>
      <c r="Q63" s="5"/>
      <c r="R63" s="5"/>
      <c r="S63" s="6" t="str">
        <f t="shared" si="4"/>
        <v/>
      </c>
      <c r="T63" s="6" t="str">
        <f t="shared" si="3"/>
        <v/>
      </c>
      <c r="U63" s="6"/>
      <c r="V63" s="16">
        <v>59.172841788235203</v>
      </c>
      <c r="W63" s="16">
        <v>62.609113888952884</v>
      </c>
      <c r="X63" s="6" t="str">
        <f t="shared" ref="X63:X126" si="5">IFERROR(1/(V63*S63)*10000000,"")</f>
        <v/>
      </c>
      <c r="Y63" s="5" t="s">
        <v>18</v>
      </c>
      <c r="Z63" s="5">
        <v>9</v>
      </c>
    </row>
    <row r="64" spans="1:26" x14ac:dyDescent="0.2">
      <c r="A64" s="5">
        <v>2</v>
      </c>
      <c r="B64" s="5">
        <v>5</v>
      </c>
      <c r="C64" s="5" t="s">
        <v>20</v>
      </c>
      <c r="D64" s="6">
        <v>28.028772092833851</v>
      </c>
      <c r="E64" s="6">
        <v>59.743740131984467</v>
      </c>
      <c r="F64" s="6">
        <v>2.8928374074695382</v>
      </c>
      <c r="G64" s="6">
        <v>4.9277089338902984</v>
      </c>
      <c r="H64" s="6">
        <v>4.3146912936514914</v>
      </c>
      <c r="I64" s="6">
        <v>54.178022920244487</v>
      </c>
      <c r="J64" s="6">
        <v>35.846244079190683</v>
      </c>
      <c r="K64" s="6">
        <v>2.4589117963491081</v>
      </c>
      <c r="L64" s="6">
        <v>4.1885525938067536</v>
      </c>
      <c r="M64" s="6">
        <v>3.2360184702386179</v>
      </c>
      <c r="N64" s="5">
        <v>1.0040027735753909</v>
      </c>
      <c r="O64" s="5">
        <v>0.96899000000000002</v>
      </c>
      <c r="P64" s="5"/>
      <c r="Q64" s="5"/>
      <c r="R64" s="5"/>
      <c r="S64" s="6" t="str">
        <f t="shared" si="4"/>
        <v/>
      </c>
      <c r="T64" s="6" t="str">
        <f t="shared" si="3"/>
        <v/>
      </c>
      <c r="U64" s="6"/>
      <c r="V64" s="16">
        <v>57.890893123529302</v>
      </c>
      <c r="W64" s="16">
        <v>63.95031972393712</v>
      </c>
      <c r="X64" s="6" t="str">
        <f t="shared" si="5"/>
        <v/>
      </c>
      <c r="Y64" s="5" t="s">
        <v>18</v>
      </c>
      <c r="Z64" s="5">
        <v>9</v>
      </c>
    </row>
    <row r="65" spans="1:26" x14ac:dyDescent="0.2">
      <c r="A65" s="5">
        <v>2</v>
      </c>
      <c r="B65" s="5">
        <v>5</v>
      </c>
      <c r="C65" s="5" t="s">
        <v>21</v>
      </c>
      <c r="D65" s="6">
        <v>28.028772092833851</v>
      </c>
      <c r="E65" s="6">
        <v>59.743740131984467</v>
      </c>
      <c r="F65" s="6">
        <v>2.8928374074695382</v>
      </c>
      <c r="G65" s="6">
        <v>4.9277089338902984</v>
      </c>
      <c r="H65" s="6">
        <v>4.3146912936514914</v>
      </c>
      <c r="I65" s="6">
        <v>54.178022920244487</v>
      </c>
      <c r="J65" s="6">
        <v>35.846244079190683</v>
      </c>
      <c r="K65" s="6">
        <v>2.4589117963491081</v>
      </c>
      <c r="L65" s="6">
        <v>4.1885525938067536</v>
      </c>
      <c r="M65" s="6">
        <v>3.2360184702386179</v>
      </c>
      <c r="N65" s="5">
        <v>1.000150959247567</v>
      </c>
      <c r="O65" s="5">
        <v>0.94810000000000005</v>
      </c>
      <c r="P65" s="5"/>
      <c r="Q65" s="5"/>
      <c r="R65" s="5"/>
      <c r="S65" s="6" t="str">
        <f t="shared" si="4"/>
        <v/>
      </c>
      <c r="T65" s="6" t="str">
        <f t="shared" si="3"/>
        <v/>
      </c>
      <c r="U65" s="6"/>
      <c r="V65" s="16">
        <v>66.874341576470698</v>
      </c>
      <c r="W65" s="16">
        <v>54.166191672478313</v>
      </c>
      <c r="X65" s="6" t="str">
        <f t="shared" si="5"/>
        <v/>
      </c>
      <c r="Y65" s="5" t="s">
        <v>18</v>
      </c>
      <c r="Z65" s="5">
        <v>9</v>
      </c>
    </row>
    <row r="66" spans="1:26" x14ac:dyDescent="0.2">
      <c r="A66" s="5">
        <v>2</v>
      </c>
      <c r="B66" s="5">
        <v>5</v>
      </c>
      <c r="C66" s="5" t="s">
        <v>22</v>
      </c>
      <c r="D66" s="6">
        <v>28.028772092833851</v>
      </c>
      <c r="E66" s="6">
        <v>59.743740131984467</v>
      </c>
      <c r="F66" s="6">
        <v>2.8928374074695382</v>
      </c>
      <c r="G66" s="6">
        <v>4.9277089338902984</v>
      </c>
      <c r="H66" s="6">
        <v>4.3146912936514914</v>
      </c>
      <c r="I66" s="6">
        <v>54.178022920244487</v>
      </c>
      <c r="J66" s="6">
        <v>35.846244079190683</v>
      </c>
      <c r="K66" s="6">
        <v>2.4589117963491081</v>
      </c>
      <c r="L66" s="6">
        <v>4.1885525938067536</v>
      </c>
      <c r="M66" s="6">
        <v>3.2360184702386179</v>
      </c>
      <c r="N66" s="5">
        <v>0.99815943051369205</v>
      </c>
      <c r="O66" s="5">
        <v>0.94742999999999999</v>
      </c>
      <c r="P66" s="5"/>
      <c r="Q66" s="5"/>
      <c r="R66" s="5"/>
      <c r="S66" s="6" t="str">
        <f t="shared" si="4"/>
        <v/>
      </c>
      <c r="T66" s="6" t="str">
        <f t="shared" si="3"/>
        <v/>
      </c>
      <c r="U66" s="6"/>
      <c r="V66" s="16">
        <v>79.590868341176602</v>
      </c>
      <c r="W66" s="16">
        <v>44.316357230742561</v>
      </c>
      <c r="X66" s="6" t="str">
        <f t="shared" si="5"/>
        <v/>
      </c>
      <c r="Y66" s="5" t="s">
        <v>18</v>
      </c>
      <c r="Z66" s="5">
        <v>9</v>
      </c>
    </row>
    <row r="67" spans="1:26" x14ac:dyDescent="0.2">
      <c r="A67" s="5">
        <v>2</v>
      </c>
      <c r="B67" s="5">
        <v>5</v>
      </c>
      <c r="C67" s="5" t="s">
        <v>23</v>
      </c>
      <c r="D67" s="6">
        <v>28.028772092833851</v>
      </c>
      <c r="E67" s="6">
        <v>59.743740131984467</v>
      </c>
      <c r="F67" s="6">
        <v>2.8928374074695382</v>
      </c>
      <c r="G67" s="6">
        <v>4.9277089338902984</v>
      </c>
      <c r="H67" s="6">
        <v>4.3146912936514914</v>
      </c>
      <c r="I67" s="6">
        <v>54.178022920244487</v>
      </c>
      <c r="J67" s="6">
        <v>35.846244079190683</v>
      </c>
      <c r="K67" s="6">
        <v>2.4589117963491081</v>
      </c>
      <c r="L67" s="6">
        <v>4.1885525938067536</v>
      </c>
      <c r="M67" s="6">
        <v>3.2360184702386179</v>
      </c>
      <c r="N67" s="5">
        <v>0.99770541610785191</v>
      </c>
      <c r="O67" s="5">
        <v>0.93967000000000001</v>
      </c>
      <c r="P67" s="5"/>
      <c r="Q67" s="5"/>
      <c r="R67" s="5"/>
      <c r="S67" s="6" t="str">
        <f t="shared" si="4"/>
        <v/>
      </c>
      <c r="T67" s="6" t="str">
        <f t="shared" si="3"/>
        <v/>
      </c>
      <c r="U67" s="6"/>
      <c r="V67" s="16">
        <v>65.449793105882407</v>
      </c>
      <c r="W67" s="16">
        <v>51.99822927334391</v>
      </c>
      <c r="X67" s="6" t="str">
        <f t="shared" si="5"/>
        <v/>
      </c>
      <c r="Y67" s="5" t="s">
        <v>18</v>
      </c>
      <c r="Z67" s="5">
        <v>9</v>
      </c>
    </row>
    <row r="68" spans="1:26" x14ac:dyDescent="0.2">
      <c r="A68" s="5">
        <v>2</v>
      </c>
      <c r="B68" s="5">
        <v>6</v>
      </c>
      <c r="C68" s="5" t="s">
        <v>17</v>
      </c>
      <c r="D68" s="6">
        <v>30.675823181064999</v>
      </c>
      <c r="E68" s="6">
        <v>59.827542211357517</v>
      </c>
      <c r="F68" s="6">
        <v>2.4082896711739932</v>
      </c>
      <c r="G68" s="6">
        <v>3.5592577027553451</v>
      </c>
      <c r="H68" s="6">
        <v>3.5865758662447549</v>
      </c>
      <c r="I68" s="6">
        <v>56.398616138258603</v>
      </c>
      <c r="J68" s="6">
        <v>35.896525326814512</v>
      </c>
      <c r="K68" s="6">
        <v>2.0470462204978941</v>
      </c>
      <c r="L68" s="6">
        <v>3.0253690473420431</v>
      </c>
      <c r="M68" s="6">
        <v>2.6899318996835659</v>
      </c>
      <c r="N68" s="5">
        <v>0.98537863370791878</v>
      </c>
      <c r="O68" s="5">
        <v>1.0611900000000001</v>
      </c>
      <c r="P68" s="5"/>
      <c r="Q68" s="5"/>
      <c r="R68" s="5"/>
      <c r="S68" s="6" t="str">
        <f t="shared" si="4"/>
        <v/>
      </c>
      <c r="T68" s="6" t="str">
        <f t="shared" si="3"/>
        <v/>
      </c>
      <c r="U68" s="6"/>
      <c r="V68" s="16">
        <v>66.296315194117597</v>
      </c>
      <c r="W68" s="16">
        <v>54.316702047173713</v>
      </c>
      <c r="X68" s="6" t="str">
        <f t="shared" si="5"/>
        <v/>
      </c>
      <c r="Y68" s="5" t="s">
        <v>18</v>
      </c>
      <c r="Z68" s="5">
        <v>9</v>
      </c>
    </row>
    <row r="69" spans="1:26" x14ac:dyDescent="0.2">
      <c r="A69" s="5">
        <v>2</v>
      </c>
      <c r="B69" s="5">
        <v>6</v>
      </c>
      <c r="C69" s="5" t="s">
        <v>19</v>
      </c>
      <c r="D69" s="6">
        <v>30.675823181064999</v>
      </c>
      <c r="E69" s="6">
        <v>59.827542211357517</v>
      </c>
      <c r="F69" s="6">
        <v>2.4082896711739932</v>
      </c>
      <c r="G69" s="6">
        <v>3.5592577027553451</v>
      </c>
      <c r="H69" s="6">
        <v>3.5865758662447549</v>
      </c>
      <c r="I69" s="6">
        <v>56.398616138258603</v>
      </c>
      <c r="J69" s="6">
        <v>35.896525326814512</v>
      </c>
      <c r="K69" s="6">
        <v>2.0470462204978941</v>
      </c>
      <c r="L69" s="6">
        <v>3.0253690473420431</v>
      </c>
      <c r="M69" s="6">
        <v>2.6899318996835659</v>
      </c>
      <c r="N69" s="5">
        <v>0.99657863467819463</v>
      </c>
      <c r="O69" s="5">
        <v>1.0559400000000001</v>
      </c>
      <c r="P69" s="5"/>
      <c r="Q69" s="5"/>
      <c r="R69" s="5"/>
      <c r="S69" s="6" t="str">
        <f t="shared" si="4"/>
        <v/>
      </c>
      <c r="T69" s="6" t="str">
        <f t="shared" si="3"/>
        <v/>
      </c>
      <c r="U69" s="6"/>
      <c r="V69" s="16">
        <v>69.118688188235197</v>
      </c>
      <c r="W69" s="16">
        <v>50.69400621254497</v>
      </c>
      <c r="X69" s="6" t="str">
        <f t="shared" si="5"/>
        <v/>
      </c>
      <c r="Y69" s="5" t="s">
        <v>18</v>
      </c>
      <c r="Z69" s="5">
        <v>9</v>
      </c>
    </row>
    <row r="70" spans="1:26" x14ac:dyDescent="0.2">
      <c r="A70" s="5">
        <v>2</v>
      </c>
      <c r="B70" s="5">
        <v>6</v>
      </c>
      <c r="C70" s="5" t="s">
        <v>20</v>
      </c>
      <c r="D70" s="6">
        <v>30.675823181064999</v>
      </c>
      <c r="E70" s="6">
        <v>59.827542211357517</v>
      </c>
      <c r="F70" s="6">
        <v>2.4082896711739932</v>
      </c>
      <c r="G70" s="6">
        <v>3.5592577027553451</v>
      </c>
      <c r="H70" s="6">
        <v>3.5865758662447549</v>
      </c>
      <c r="I70" s="6">
        <v>56.398616138258603</v>
      </c>
      <c r="J70" s="6">
        <v>35.896525326814512</v>
      </c>
      <c r="K70" s="6">
        <v>2.0470462204978941</v>
      </c>
      <c r="L70" s="6">
        <v>3.0253690473420431</v>
      </c>
      <c r="M70" s="6">
        <v>2.6899318996835659</v>
      </c>
      <c r="N70" s="5">
        <v>1.0012040260733921</v>
      </c>
      <c r="O70" s="5">
        <v>1.0636000000000001</v>
      </c>
      <c r="P70" s="5">
        <v>9459</v>
      </c>
      <c r="Q70" s="5">
        <v>8445</v>
      </c>
      <c r="R70" s="5">
        <v>9344</v>
      </c>
      <c r="S70" s="6">
        <f t="shared" si="4"/>
        <v>945.9</v>
      </c>
      <c r="T70" s="6">
        <f t="shared" ref="T70:T76" si="6">IFERROR(_xlfn.STDEV.S(P70:R70)/P70*100,"")</f>
        <v>5.8697640028466704</v>
      </c>
      <c r="U70" s="6"/>
      <c r="V70" s="16">
        <v>41.221029205882402</v>
      </c>
      <c r="W70" s="16">
        <v>85.951782950577694</v>
      </c>
      <c r="X70" s="6">
        <f t="shared" si="5"/>
        <v>256.46962895940555</v>
      </c>
      <c r="Y70" s="5" t="s">
        <v>18</v>
      </c>
      <c r="Z70" s="5">
        <v>9</v>
      </c>
    </row>
    <row r="71" spans="1:26" x14ac:dyDescent="0.2">
      <c r="A71" s="5">
        <v>2</v>
      </c>
      <c r="B71" s="5">
        <v>6</v>
      </c>
      <c r="C71" s="5" t="s">
        <v>21</v>
      </c>
      <c r="D71" s="6">
        <v>30.675823181064999</v>
      </c>
      <c r="E71" s="6">
        <v>59.827542211357517</v>
      </c>
      <c r="F71" s="6">
        <v>2.4082896711739932</v>
      </c>
      <c r="G71" s="6">
        <v>3.5592577027553451</v>
      </c>
      <c r="H71" s="6">
        <v>3.5865758662447549</v>
      </c>
      <c r="I71" s="6">
        <v>56.398616138258603</v>
      </c>
      <c r="J71" s="6">
        <v>35.896525326814512</v>
      </c>
      <c r="K71" s="6">
        <v>2.0470462204978941</v>
      </c>
      <c r="L71" s="6">
        <v>3.0253690473420431</v>
      </c>
      <c r="M71" s="6">
        <v>2.6899318996835659</v>
      </c>
      <c r="N71" s="5">
        <v>0.99862885942103286</v>
      </c>
      <c r="O71" s="5">
        <v>0.99068000000000001</v>
      </c>
      <c r="P71" s="5"/>
      <c r="Q71" s="5"/>
      <c r="R71" s="5"/>
      <c r="S71" s="6" t="str">
        <f t="shared" si="4"/>
        <v/>
      </c>
      <c r="T71" s="6" t="str">
        <f t="shared" si="6"/>
        <v/>
      </c>
      <c r="U71" s="6"/>
      <c r="V71" s="16">
        <v>64.762975070588297</v>
      </c>
      <c r="W71" s="16">
        <v>50.956782340111943</v>
      </c>
      <c r="X71" s="6" t="str">
        <f t="shared" si="5"/>
        <v/>
      </c>
      <c r="Y71" s="5" t="s">
        <v>18</v>
      </c>
      <c r="Z71" s="5">
        <v>9</v>
      </c>
    </row>
    <row r="72" spans="1:26" x14ac:dyDescent="0.2">
      <c r="A72" s="5">
        <v>2</v>
      </c>
      <c r="B72" s="5">
        <v>6</v>
      </c>
      <c r="C72" s="5" t="s">
        <v>22</v>
      </c>
      <c r="D72" s="6">
        <v>30.675823181064999</v>
      </c>
      <c r="E72" s="6">
        <v>59.827542211357517</v>
      </c>
      <c r="F72" s="6">
        <v>2.4082896711739932</v>
      </c>
      <c r="G72" s="6">
        <v>3.5592577027553451</v>
      </c>
      <c r="H72" s="6">
        <v>3.5865758662447549</v>
      </c>
      <c r="I72" s="6">
        <v>56.398616138258603</v>
      </c>
      <c r="J72" s="6">
        <v>35.896525326814512</v>
      </c>
      <c r="K72" s="6">
        <v>2.0470462204978941</v>
      </c>
      <c r="L72" s="6">
        <v>3.0253690473420431</v>
      </c>
      <c r="M72" s="6">
        <v>2.6899318996835659</v>
      </c>
      <c r="N72" s="5">
        <v>0.99946628821649286</v>
      </c>
      <c r="O72" s="5">
        <v>1.0017400000000001</v>
      </c>
      <c r="P72" s="5"/>
      <c r="Q72" s="5"/>
      <c r="R72" s="5"/>
      <c r="S72" s="6" t="str">
        <f t="shared" si="4"/>
        <v/>
      </c>
      <c r="T72" s="6" t="str">
        <f t="shared" si="6"/>
        <v/>
      </c>
      <c r="U72" s="6"/>
      <c r="V72" s="16">
        <v>67.351019947059001</v>
      </c>
      <c r="W72" s="16">
        <v>49.354152403274398</v>
      </c>
      <c r="X72" s="6" t="str">
        <f t="shared" si="5"/>
        <v/>
      </c>
      <c r="Y72" s="5" t="s">
        <v>18</v>
      </c>
      <c r="Z72" s="5">
        <v>9</v>
      </c>
    </row>
    <row r="73" spans="1:26" x14ac:dyDescent="0.2">
      <c r="A73" s="5">
        <v>2</v>
      </c>
      <c r="B73" s="5">
        <v>6</v>
      </c>
      <c r="C73" s="5" t="s">
        <v>23</v>
      </c>
      <c r="D73" s="6">
        <v>30.675823181064999</v>
      </c>
      <c r="E73" s="6">
        <v>59.827542211357517</v>
      </c>
      <c r="F73" s="6">
        <v>2.4082896711739932</v>
      </c>
      <c r="G73" s="6">
        <v>3.5592577027553451</v>
      </c>
      <c r="H73" s="6">
        <v>3.5865758662447549</v>
      </c>
      <c r="I73" s="6">
        <v>56.398616138258603</v>
      </c>
      <c r="J73" s="6">
        <v>35.896525326814512</v>
      </c>
      <c r="K73" s="6">
        <v>2.0470462204978941</v>
      </c>
      <c r="L73" s="6">
        <v>3.0253690473420431</v>
      </c>
      <c r="M73" s="6">
        <v>2.6899318996835659</v>
      </c>
      <c r="N73" s="5">
        <v>0.99263382196259964</v>
      </c>
      <c r="O73" s="5">
        <v>0.97472999999999999</v>
      </c>
      <c r="P73" s="5"/>
      <c r="Q73" s="5"/>
      <c r="R73" s="5"/>
      <c r="S73" s="6" t="str">
        <f t="shared" si="4"/>
        <v/>
      </c>
      <c r="T73" s="6" t="str">
        <f t="shared" si="6"/>
        <v/>
      </c>
      <c r="U73" s="6"/>
      <c r="V73" s="16">
        <v>77.960290911764801</v>
      </c>
      <c r="W73" s="16">
        <v>42.426823432293233</v>
      </c>
      <c r="X73" s="6" t="str">
        <f t="shared" si="5"/>
        <v/>
      </c>
      <c r="Y73" s="5" t="s">
        <v>18</v>
      </c>
      <c r="Z73" s="5">
        <v>9</v>
      </c>
    </row>
    <row r="74" spans="1:26" x14ac:dyDescent="0.2">
      <c r="A74" s="11">
        <v>3</v>
      </c>
      <c r="B74" s="11">
        <v>1</v>
      </c>
      <c r="C74" s="11" t="s">
        <v>17</v>
      </c>
      <c r="D74" s="12">
        <v>26.788971121958269</v>
      </c>
      <c r="E74" s="12">
        <v>60.128516480897979</v>
      </c>
      <c r="F74" s="12">
        <v>4.6279025782044698</v>
      </c>
      <c r="G74" s="12">
        <v>4.7180753323005433</v>
      </c>
      <c r="H74" s="12">
        <v>3.7693524577372819</v>
      </c>
      <c r="I74" s="12">
        <v>53.184612515327537</v>
      </c>
      <c r="J74" s="12">
        <v>36.077109888538793</v>
      </c>
      <c r="K74" s="12">
        <v>3.9337171914737992</v>
      </c>
      <c r="L74" s="12">
        <v>4.0103640324554606</v>
      </c>
      <c r="M74" s="12">
        <v>2.8270143433029609</v>
      </c>
      <c r="N74" s="11">
        <v>1.0035167991043721</v>
      </c>
      <c r="O74" s="11">
        <v>1.00579</v>
      </c>
      <c r="P74" s="11"/>
      <c r="Q74" s="11"/>
      <c r="R74" s="12"/>
      <c r="S74" s="12" t="str">
        <f>IF(ISNUMBER(P74),P74/10,"")</f>
        <v/>
      </c>
      <c r="T74" s="12" t="str">
        <f t="shared" si="6"/>
        <v/>
      </c>
      <c r="U74" s="12"/>
      <c r="V74" s="17">
        <v>45.329678505882399</v>
      </c>
      <c r="W74" s="17">
        <v>74.493927852247765</v>
      </c>
      <c r="X74" s="12" t="str">
        <f t="shared" si="5"/>
        <v/>
      </c>
      <c r="Y74" s="11" t="s">
        <v>18</v>
      </c>
      <c r="Z74" s="11">
        <v>9</v>
      </c>
    </row>
    <row r="75" spans="1:26" x14ac:dyDescent="0.2">
      <c r="A75" s="11">
        <v>3</v>
      </c>
      <c r="B75" s="11">
        <v>1</v>
      </c>
      <c r="C75" s="11" t="s">
        <v>19</v>
      </c>
      <c r="D75" s="12">
        <v>26.788971121958269</v>
      </c>
      <c r="E75" s="12">
        <v>60.128516480897979</v>
      </c>
      <c r="F75" s="12">
        <v>4.6279025782044698</v>
      </c>
      <c r="G75" s="12">
        <v>4.7180753323005433</v>
      </c>
      <c r="H75" s="12">
        <v>3.7693524577372819</v>
      </c>
      <c r="I75" s="12">
        <v>53.184612515327537</v>
      </c>
      <c r="J75" s="12">
        <v>36.077109888538793</v>
      </c>
      <c r="K75" s="12">
        <v>3.9337171914737992</v>
      </c>
      <c r="L75" s="12">
        <v>4.0103640324554606</v>
      </c>
      <c r="M75" s="12">
        <v>2.8270143433029609</v>
      </c>
      <c r="N75" s="11">
        <v>1.012833789716449</v>
      </c>
      <c r="O75" s="11">
        <v>0.96801999999999999</v>
      </c>
      <c r="P75" s="11">
        <v>9327</v>
      </c>
      <c r="Q75" s="11">
        <v>9071</v>
      </c>
      <c r="R75" s="12">
        <v>9552</v>
      </c>
      <c r="S75" s="12">
        <f>IF(ISNUMBER(P75),P75/10,"")</f>
        <v>932.7</v>
      </c>
      <c r="T75" s="12">
        <f t="shared" si="6"/>
        <v>2.5803198866334021</v>
      </c>
      <c r="U75" s="12"/>
      <c r="V75" s="17">
        <v>42.547769700000003</v>
      </c>
      <c r="W75" s="17">
        <v>87.074773247234461</v>
      </c>
      <c r="X75" s="12">
        <f t="shared" si="5"/>
        <v>251.98879130179725</v>
      </c>
      <c r="Y75" s="11" t="s">
        <v>18</v>
      </c>
      <c r="Z75" s="11">
        <v>9</v>
      </c>
    </row>
    <row r="76" spans="1:26" x14ac:dyDescent="0.2">
      <c r="A76" s="11">
        <v>3</v>
      </c>
      <c r="B76" s="11">
        <v>1</v>
      </c>
      <c r="C76" s="11" t="s">
        <v>20</v>
      </c>
      <c r="D76" s="12">
        <v>26.788971121958269</v>
      </c>
      <c r="E76" s="12">
        <v>60.128516480897979</v>
      </c>
      <c r="F76" s="12">
        <v>4.6279025782044698</v>
      </c>
      <c r="G76" s="12">
        <v>4.7180753323005433</v>
      </c>
      <c r="H76" s="12">
        <v>3.7693524577372819</v>
      </c>
      <c r="I76" s="12">
        <v>53.184612515327537</v>
      </c>
      <c r="J76" s="12">
        <v>36.077109888538793</v>
      </c>
      <c r="K76" s="12">
        <v>3.9337171914737992</v>
      </c>
      <c r="L76" s="12">
        <v>4.0103640324554606</v>
      </c>
      <c r="M76" s="12">
        <v>2.8270143433029609</v>
      </c>
      <c r="N76" s="11">
        <v>1.016637674833591</v>
      </c>
      <c r="O76" s="11">
        <v>0.96023000000000003</v>
      </c>
      <c r="P76" s="11"/>
      <c r="Q76" s="11"/>
      <c r="R76" s="11"/>
      <c r="S76" s="12" t="str">
        <f>IF(ISNUMBER(P76),P76/10,"")</f>
        <v/>
      </c>
      <c r="T76" s="12" t="str">
        <f t="shared" si="6"/>
        <v/>
      </c>
      <c r="U76" s="12"/>
      <c r="V76" s="17">
        <v>40.308677370588299</v>
      </c>
      <c r="W76" s="17">
        <v>89.553277189721868</v>
      </c>
      <c r="X76" s="12" t="str">
        <f t="shared" si="5"/>
        <v/>
      </c>
      <c r="Y76" s="11" t="s">
        <v>18</v>
      </c>
      <c r="Z76" s="11">
        <v>9</v>
      </c>
    </row>
    <row r="77" spans="1:26" x14ac:dyDescent="0.2">
      <c r="A77" s="11">
        <v>3</v>
      </c>
      <c r="B77" s="11">
        <v>1</v>
      </c>
      <c r="C77" s="11" t="s">
        <v>21</v>
      </c>
      <c r="D77" s="12">
        <v>26.788971121958269</v>
      </c>
      <c r="E77" s="12">
        <v>60.128516480897979</v>
      </c>
      <c r="F77" s="12">
        <v>4.6279025782044698</v>
      </c>
      <c r="G77" s="12">
        <v>4.7180753323005433</v>
      </c>
      <c r="H77" s="12">
        <v>3.7693524577372819</v>
      </c>
      <c r="I77" s="12">
        <v>53.184612515327537</v>
      </c>
      <c r="J77" s="12">
        <v>36.077109888538793</v>
      </c>
      <c r="K77" s="12">
        <v>3.9337171914737992</v>
      </c>
      <c r="L77" s="12">
        <v>4.0103640324554606</v>
      </c>
      <c r="M77" s="12">
        <v>2.8270143433029609</v>
      </c>
      <c r="N77" s="11">
        <v>1.0136890229782389</v>
      </c>
      <c r="O77" s="11">
        <v>0.97236</v>
      </c>
      <c r="P77" s="11"/>
      <c r="Q77" s="11"/>
      <c r="R77" s="11"/>
      <c r="S77" s="12" t="str">
        <f t="shared" ref="S77:S109" si="7">IF(ISNUMBER(P77),P77/10,"")</f>
        <v/>
      </c>
      <c r="T77" s="12" t="str">
        <f>IFERROR(_xlfn.STDEV.S(P77:R77)/P77*100,"")</f>
        <v/>
      </c>
      <c r="U77" s="12"/>
      <c r="V77" s="17">
        <v>37.298751017647099</v>
      </c>
      <c r="W77" s="17">
        <v>98.002590797937287</v>
      </c>
      <c r="X77" s="12" t="str">
        <f t="shared" si="5"/>
        <v/>
      </c>
      <c r="Y77" s="11" t="s">
        <v>18</v>
      </c>
      <c r="Z77" s="11">
        <v>9</v>
      </c>
    </row>
    <row r="78" spans="1:26" x14ac:dyDescent="0.2">
      <c r="A78" s="11">
        <v>3</v>
      </c>
      <c r="B78" s="11">
        <v>1</v>
      </c>
      <c r="C78" s="11" t="s">
        <v>22</v>
      </c>
      <c r="D78" s="12">
        <v>26.788971121958269</v>
      </c>
      <c r="E78" s="12">
        <v>60.128516480897979</v>
      </c>
      <c r="F78" s="12">
        <v>4.6279025782044698</v>
      </c>
      <c r="G78" s="12">
        <v>4.7180753323005433</v>
      </c>
      <c r="H78" s="12">
        <v>3.7693524577372819</v>
      </c>
      <c r="I78" s="12">
        <v>53.184612515327537</v>
      </c>
      <c r="J78" s="12">
        <v>36.077109888538793</v>
      </c>
      <c r="K78" s="12">
        <v>3.9337171914737992</v>
      </c>
      <c r="L78" s="12">
        <v>4.0103640324554606</v>
      </c>
      <c r="M78" s="12">
        <v>2.8270143433029609</v>
      </c>
      <c r="N78" s="11">
        <v>1.014012989568982</v>
      </c>
      <c r="O78" s="11">
        <v>0.94740999999999997</v>
      </c>
      <c r="P78" s="11"/>
      <c r="Q78" s="11"/>
      <c r="R78" s="11"/>
      <c r="S78" s="12" t="str">
        <f t="shared" si="7"/>
        <v/>
      </c>
      <c r="T78" s="12" t="str">
        <f t="shared" ref="T78:T112" si="8">IFERROR(_xlfn.STDEV.S(P78:R78)/P78*100,"")</f>
        <v/>
      </c>
      <c r="U78" s="12"/>
      <c r="V78" s="17">
        <v>38.7105563</v>
      </c>
      <c r="W78" s="17">
        <v>93.66845863077188</v>
      </c>
      <c r="X78" s="12" t="str">
        <f t="shared" si="5"/>
        <v/>
      </c>
      <c r="Y78" s="11" t="s">
        <v>18</v>
      </c>
      <c r="Z78" s="11">
        <v>9</v>
      </c>
    </row>
    <row r="79" spans="1:26" x14ac:dyDescent="0.2">
      <c r="A79" s="11">
        <v>3</v>
      </c>
      <c r="B79" s="11">
        <v>1</v>
      </c>
      <c r="C79" s="11" t="s">
        <v>23</v>
      </c>
      <c r="D79" s="12">
        <v>26.788971121958269</v>
      </c>
      <c r="E79" s="12">
        <v>60.128516480897979</v>
      </c>
      <c r="F79" s="12">
        <v>4.6279025782044698</v>
      </c>
      <c r="G79" s="12">
        <v>4.7180753323005433</v>
      </c>
      <c r="H79" s="12">
        <v>3.7693524577372819</v>
      </c>
      <c r="I79" s="12">
        <v>53.184612515327537</v>
      </c>
      <c r="J79" s="12">
        <v>36.077109888538793</v>
      </c>
      <c r="K79" s="12">
        <v>3.9337171914737992</v>
      </c>
      <c r="L79" s="12">
        <v>4.0103640324554606</v>
      </c>
      <c r="M79" s="12">
        <v>2.8270143433029609</v>
      </c>
      <c r="N79" s="11">
        <v>1.012559831035905</v>
      </c>
      <c r="O79" s="11">
        <v>1.03945</v>
      </c>
      <c r="P79" s="11"/>
      <c r="Q79" s="11"/>
      <c r="R79" s="11"/>
      <c r="S79" s="12" t="str">
        <f t="shared" si="7"/>
        <v/>
      </c>
      <c r="T79" s="12" t="str">
        <f t="shared" si="8"/>
        <v/>
      </c>
      <c r="U79" s="12"/>
      <c r="V79" s="17">
        <v>40.525310229411701</v>
      </c>
      <c r="W79" s="17">
        <v>86.113938979136293</v>
      </c>
      <c r="X79" s="12" t="str">
        <f t="shared" si="5"/>
        <v/>
      </c>
      <c r="Y79" s="11" t="s">
        <v>18</v>
      </c>
      <c r="Z79" s="11">
        <v>9</v>
      </c>
    </row>
    <row r="80" spans="1:26" x14ac:dyDescent="0.2">
      <c r="A80" s="11">
        <v>3</v>
      </c>
      <c r="B80" s="11">
        <v>2</v>
      </c>
      <c r="C80" s="11" t="s">
        <v>17</v>
      </c>
      <c r="D80" s="12">
        <v>14.68881132446373</v>
      </c>
      <c r="E80" s="12">
        <v>78.251084588995099</v>
      </c>
      <c r="F80" s="12">
        <v>5.0398660665033352</v>
      </c>
      <c r="G80" s="12">
        <v>1.274882020724275</v>
      </c>
      <c r="H80" s="12">
        <v>0.75916526761284675</v>
      </c>
      <c r="I80" s="12">
        <v>47.126248690049117</v>
      </c>
      <c r="J80" s="12">
        <v>46.950650753397063</v>
      </c>
      <c r="K80" s="12">
        <v>4.283886156527835</v>
      </c>
      <c r="L80" s="12">
        <v>1.0836497176156339</v>
      </c>
      <c r="M80" s="12">
        <v>0.56937395070963503</v>
      </c>
      <c r="N80" s="11">
        <v>1.022029851791749</v>
      </c>
      <c r="O80" s="11">
        <v>1.2067699999999999</v>
      </c>
      <c r="P80" s="11"/>
      <c r="Q80" s="11"/>
      <c r="R80" s="11"/>
      <c r="S80" s="12" t="str">
        <f t="shared" si="7"/>
        <v/>
      </c>
      <c r="T80" s="12" t="str">
        <f t="shared" si="8"/>
        <v/>
      </c>
      <c r="U80" s="12"/>
      <c r="V80" s="17">
        <v>37.041484982352898</v>
      </c>
      <c r="W80" s="17">
        <v>69.834637783683306</v>
      </c>
      <c r="X80" s="12" t="str">
        <f t="shared" si="5"/>
        <v/>
      </c>
      <c r="Y80" s="11" t="s">
        <v>18</v>
      </c>
      <c r="Z80" s="11">
        <v>9</v>
      </c>
    </row>
    <row r="81" spans="1:26" x14ac:dyDescent="0.2">
      <c r="A81" s="11">
        <v>3</v>
      </c>
      <c r="B81" s="11">
        <v>2</v>
      </c>
      <c r="C81" s="11" t="s">
        <v>19</v>
      </c>
      <c r="D81" s="12">
        <v>14.68881132446373</v>
      </c>
      <c r="E81" s="12">
        <v>78.251084588995099</v>
      </c>
      <c r="F81" s="12">
        <v>5.0398660665033352</v>
      </c>
      <c r="G81" s="12">
        <v>1.274882020724275</v>
      </c>
      <c r="H81" s="12">
        <v>0.75916526761284675</v>
      </c>
      <c r="I81" s="12">
        <v>47.126248690049117</v>
      </c>
      <c r="J81" s="12">
        <v>46.950650753397063</v>
      </c>
      <c r="K81" s="12">
        <v>4.283886156527835</v>
      </c>
      <c r="L81" s="12">
        <v>1.0836497176156339</v>
      </c>
      <c r="M81" s="12">
        <v>0.56937395070963503</v>
      </c>
      <c r="N81" s="11">
        <v>1.027224109877489</v>
      </c>
      <c r="O81" s="11">
        <v>1.1746700000000001</v>
      </c>
      <c r="P81" s="11"/>
      <c r="Q81" s="11"/>
      <c r="R81" s="11"/>
      <c r="S81" s="12" t="str">
        <f t="shared" si="7"/>
        <v/>
      </c>
      <c r="T81" s="12" t="str">
        <f t="shared" si="8"/>
        <v/>
      </c>
      <c r="U81" s="12"/>
      <c r="V81" s="17">
        <v>34.438214958823501</v>
      </c>
      <c r="W81" s="17">
        <v>79.478515692294479</v>
      </c>
      <c r="X81" s="12" t="str">
        <f t="shared" si="5"/>
        <v/>
      </c>
      <c r="Y81" s="11" t="s">
        <v>18</v>
      </c>
      <c r="Z81" s="11">
        <v>9</v>
      </c>
    </row>
    <row r="82" spans="1:26" x14ac:dyDescent="0.2">
      <c r="A82" s="11">
        <v>3</v>
      </c>
      <c r="B82" s="11">
        <v>2</v>
      </c>
      <c r="C82" s="11" t="s">
        <v>20</v>
      </c>
      <c r="D82" s="12">
        <v>14.68881132446373</v>
      </c>
      <c r="E82" s="12">
        <v>78.251084588995099</v>
      </c>
      <c r="F82" s="12">
        <v>5.0398660665033352</v>
      </c>
      <c r="G82" s="12">
        <v>1.274882020724275</v>
      </c>
      <c r="H82" s="12">
        <v>0.75916526761284675</v>
      </c>
      <c r="I82" s="12">
        <v>47.126248690049117</v>
      </c>
      <c r="J82" s="12">
        <v>46.950650753397063</v>
      </c>
      <c r="K82" s="12">
        <v>4.283886156527835</v>
      </c>
      <c r="L82" s="12">
        <v>1.0836497176156339</v>
      </c>
      <c r="M82" s="12">
        <v>0.56937395070963503</v>
      </c>
      <c r="N82" s="11">
        <v>1.0270155852167231</v>
      </c>
      <c r="O82" s="11">
        <v>1.18506</v>
      </c>
      <c r="P82" s="11">
        <v>9118</v>
      </c>
      <c r="Q82" s="11">
        <v>8543</v>
      </c>
      <c r="R82" s="11">
        <v>8936</v>
      </c>
      <c r="S82" s="12">
        <f t="shared" si="7"/>
        <v>911.8</v>
      </c>
      <c r="T82" s="12">
        <f t="shared" si="8"/>
        <v>3.2230916362265978</v>
      </c>
      <c r="U82" s="12"/>
      <c r="V82" s="17">
        <v>33.391052423529402</v>
      </c>
      <c r="W82" s="17">
        <v>87.607807990816283</v>
      </c>
      <c r="X82" s="12">
        <f t="shared" si="5"/>
        <v>328.45078540972065</v>
      </c>
      <c r="Y82" s="11" t="s">
        <v>18</v>
      </c>
      <c r="Z82" s="11">
        <v>9</v>
      </c>
    </row>
    <row r="83" spans="1:26" x14ac:dyDescent="0.2">
      <c r="A83" s="11">
        <v>3</v>
      </c>
      <c r="B83" s="11">
        <v>2</v>
      </c>
      <c r="C83" s="11" t="s">
        <v>21</v>
      </c>
      <c r="D83" s="12">
        <v>14.68881132446373</v>
      </c>
      <c r="E83" s="12">
        <v>78.251084588995099</v>
      </c>
      <c r="F83" s="12">
        <v>5.0398660665033352</v>
      </c>
      <c r="G83" s="12">
        <v>1.274882020724275</v>
      </c>
      <c r="H83" s="12">
        <v>0.75916526761284675</v>
      </c>
      <c r="I83" s="12">
        <v>47.126248690049117</v>
      </c>
      <c r="J83" s="12">
        <v>46.950650753397063</v>
      </c>
      <c r="K83" s="12">
        <v>4.283886156527835</v>
      </c>
      <c r="L83" s="12">
        <v>1.0836497176156339</v>
      </c>
      <c r="M83" s="12">
        <v>0.56937395070963503</v>
      </c>
      <c r="N83" s="11">
        <v>1.037083743129009</v>
      </c>
      <c r="O83" s="11">
        <v>1.19987</v>
      </c>
      <c r="P83" s="11"/>
      <c r="Q83" s="11"/>
      <c r="R83" s="11"/>
      <c r="S83" s="12" t="str">
        <f t="shared" si="7"/>
        <v/>
      </c>
      <c r="T83" s="12" t="str">
        <f t="shared" si="8"/>
        <v/>
      </c>
      <c r="U83" s="12"/>
      <c r="V83" s="17">
        <v>35.318896700000003</v>
      </c>
      <c r="W83" s="17">
        <v>83.860925023845425</v>
      </c>
      <c r="X83" s="12" t="str">
        <f t="shared" si="5"/>
        <v/>
      </c>
      <c r="Y83" s="11" t="s">
        <v>18</v>
      </c>
      <c r="Z83" s="11">
        <v>9</v>
      </c>
    </row>
    <row r="84" spans="1:26" x14ac:dyDescent="0.2">
      <c r="A84" s="11">
        <v>3</v>
      </c>
      <c r="B84" s="11">
        <v>2</v>
      </c>
      <c r="C84" s="11" t="s">
        <v>22</v>
      </c>
      <c r="D84" s="12">
        <v>14.68881132446373</v>
      </c>
      <c r="E84" s="12">
        <v>78.251084588995099</v>
      </c>
      <c r="F84" s="12">
        <v>5.0398660665033352</v>
      </c>
      <c r="G84" s="12">
        <v>1.274882020724275</v>
      </c>
      <c r="H84" s="12">
        <v>0.75916526761284675</v>
      </c>
      <c r="I84" s="12">
        <v>47.126248690049117</v>
      </c>
      <c r="J84" s="12">
        <v>46.950650753397063</v>
      </c>
      <c r="K84" s="12">
        <v>4.283886156527835</v>
      </c>
      <c r="L84" s="12">
        <v>1.0836497176156339</v>
      </c>
      <c r="M84" s="12">
        <v>0.56937395070963503</v>
      </c>
      <c r="N84" s="11">
        <v>1.037514004578888</v>
      </c>
      <c r="O84" s="11">
        <v>1.2823800000000001</v>
      </c>
      <c r="P84" s="11"/>
      <c r="Q84" s="11"/>
      <c r="R84" s="11"/>
      <c r="S84" s="12" t="str">
        <f t="shared" si="7"/>
        <v/>
      </c>
      <c r="T84" s="12" t="str">
        <f t="shared" si="8"/>
        <v/>
      </c>
      <c r="U84" s="12"/>
      <c r="V84" s="17">
        <v>37.0407333647059</v>
      </c>
      <c r="W84" s="17">
        <v>80.6699267177667</v>
      </c>
      <c r="X84" s="12" t="str">
        <f t="shared" si="5"/>
        <v/>
      </c>
      <c r="Y84" s="11" t="s">
        <v>18</v>
      </c>
      <c r="Z84" s="11">
        <v>9</v>
      </c>
    </row>
    <row r="85" spans="1:26" x14ac:dyDescent="0.2">
      <c r="A85" s="11">
        <v>3</v>
      </c>
      <c r="B85" s="11">
        <v>2</v>
      </c>
      <c r="C85" s="11" t="s">
        <v>23</v>
      </c>
      <c r="D85" s="12">
        <v>14.68881132446373</v>
      </c>
      <c r="E85" s="12">
        <v>78.251084588995099</v>
      </c>
      <c r="F85" s="12">
        <v>5.0398660665033352</v>
      </c>
      <c r="G85" s="12">
        <v>1.274882020724275</v>
      </c>
      <c r="H85" s="12">
        <v>0.75916526761284675</v>
      </c>
      <c r="I85" s="12">
        <v>47.126248690049117</v>
      </c>
      <c r="J85" s="12">
        <v>46.950650753397063</v>
      </c>
      <c r="K85" s="12">
        <v>4.283886156527835</v>
      </c>
      <c r="L85" s="12">
        <v>1.0836497176156339</v>
      </c>
      <c r="M85" s="12">
        <v>0.56937395070963503</v>
      </c>
      <c r="N85" s="11">
        <v>1.0401813651310181</v>
      </c>
      <c r="O85" s="11">
        <v>1.3569</v>
      </c>
      <c r="P85" s="11"/>
      <c r="Q85" s="11"/>
      <c r="R85" s="11"/>
      <c r="S85" s="12" t="str">
        <f t="shared" si="7"/>
        <v/>
      </c>
      <c r="T85" s="12" t="str">
        <f t="shared" si="8"/>
        <v/>
      </c>
      <c r="U85" s="12"/>
      <c r="V85" s="17">
        <v>29.203200058823501</v>
      </c>
      <c r="W85" s="17">
        <v>99.598355486303447</v>
      </c>
      <c r="X85" s="12" t="str">
        <f t="shared" si="5"/>
        <v/>
      </c>
      <c r="Y85" s="11" t="s">
        <v>18</v>
      </c>
      <c r="Z85" s="11">
        <v>9</v>
      </c>
    </row>
    <row r="86" spans="1:26" x14ac:dyDescent="0.2">
      <c r="A86" s="11">
        <v>3</v>
      </c>
      <c r="B86" s="11">
        <v>3</v>
      </c>
      <c r="C86" s="11" t="s">
        <v>17</v>
      </c>
      <c r="D86" s="12">
        <v>11.25881028671809</v>
      </c>
      <c r="E86" s="12">
        <v>82.317545504179222</v>
      </c>
      <c r="F86" s="12">
        <v>4.2227251101238323</v>
      </c>
      <c r="G86" s="12">
        <v>1.700215537946389</v>
      </c>
      <c r="H86" s="12">
        <v>0.54349013499978693</v>
      </c>
      <c r="I86" s="12">
        <v>45.210142119350273</v>
      </c>
      <c r="J86" s="12">
        <v>49.390527302507529</v>
      </c>
      <c r="K86" s="12">
        <v>3.5893163436052569</v>
      </c>
      <c r="L86" s="12">
        <v>1.4451832072544311</v>
      </c>
      <c r="M86" s="12">
        <v>0.4076176012498402</v>
      </c>
      <c r="N86" s="11">
        <v>1.022610223334617</v>
      </c>
      <c r="O86" s="11">
        <v>1.1844600000000001</v>
      </c>
      <c r="P86" s="11"/>
      <c r="Q86" s="11"/>
      <c r="R86" s="11"/>
      <c r="S86" s="12" t="str">
        <f t="shared" si="7"/>
        <v/>
      </c>
      <c r="T86" s="12" t="str">
        <f t="shared" si="8"/>
        <v/>
      </c>
      <c r="U86" s="12"/>
      <c r="V86" s="17">
        <v>35.976194658823502</v>
      </c>
      <c r="W86" s="17">
        <v>83.849287503527364</v>
      </c>
      <c r="X86" s="12" t="str">
        <f t="shared" si="5"/>
        <v/>
      </c>
      <c r="Y86" s="11" t="s">
        <v>18</v>
      </c>
      <c r="Z86" s="11">
        <v>9</v>
      </c>
    </row>
    <row r="87" spans="1:26" x14ac:dyDescent="0.2">
      <c r="A87" s="11">
        <v>3</v>
      </c>
      <c r="B87" s="11">
        <v>3</v>
      </c>
      <c r="C87" s="11" t="s">
        <v>19</v>
      </c>
      <c r="D87" s="12">
        <v>11.25881028671809</v>
      </c>
      <c r="E87" s="12">
        <v>82.317545504179222</v>
      </c>
      <c r="F87" s="12">
        <v>4.2227251101238323</v>
      </c>
      <c r="G87" s="12">
        <v>1.700215537946389</v>
      </c>
      <c r="H87" s="12">
        <v>0.54349013499978693</v>
      </c>
      <c r="I87" s="12">
        <v>45.210142119350273</v>
      </c>
      <c r="J87" s="12">
        <v>49.390527302507529</v>
      </c>
      <c r="K87" s="12">
        <v>3.5893163436052569</v>
      </c>
      <c r="L87" s="12">
        <v>1.4451832072544311</v>
      </c>
      <c r="M87" s="12">
        <v>0.4076176012498402</v>
      </c>
      <c r="N87" s="11">
        <v>1.0254134530044881</v>
      </c>
      <c r="O87" s="11">
        <v>1.1171199999999999</v>
      </c>
      <c r="P87" s="11"/>
      <c r="Q87" s="11"/>
      <c r="R87" s="11"/>
      <c r="S87" s="12" t="str">
        <f t="shared" si="7"/>
        <v/>
      </c>
      <c r="T87" s="12" t="str">
        <f t="shared" si="8"/>
        <v/>
      </c>
      <c r="U87" s="12"/>
      <c r="V87" s="17">
        <v>35.844948247058802</v>
      </c>
      <c r="W87" s="17">
        <v>88.779260093480517</v>
      </c>
      <c r="X87" s="12" t="str">
        <f t="shared" si="5"/>
        <v/>
      </c>
      <c r="Y87" s="11" t="s">
        <v>18</v>
      </c>
      <c r="Z87" s="11">
        <v>9</v>
      </c>
    </row>
    <row r="88" spans="1:26" x14ac:dyDescent="0.2">
      <c r="A88" s="11">
        <v>3</v>
      </c>
      <c r="B88" s="11">
        <v>3</v>
      </c>
      <c r="C88" s="11" t="s">
        <v>20</v>
      </c>
      <c r="D88" s="12">
        <v>11.25881028671809</v>
      </c>
      <c r="E88" s="12">
        <v>82.317545504179222</v>
      </c>
      <c r="F88" s="12">
        <v>4.2227251101238323</v>
      </c>
      <c r="G88" s="12">
        <v>1.700215537946389</v>
      </c>
      <c r="H88" s="12">
        <v>0.54349013499978693</v>
      </c>
      <c r="I88" s="12">
        <v>45.210142119350273</v>
      </c>
      <c r="J88" s="12">
        <v>49.390527302507529</v>
      </c>
      <c r="K88" s="12">
        <v>3.5893163436052569</v>
      </c>
      <c r="L88" s="12">
        <v>1.4451832072544311</v>
      </c>
      <c r="M88" s="12">
        <v>0.4076176012498402</v>
      </c>
      <c r="N88" s="11">
        <v>1.028794218572584</v>
      </c>
      <c r="O88" s="11">
        <v>1.13717</v>
      </c>
      <c r="P88" s="11"/>
      <c r="Q88" s="11"/>
      <c r="R88" s="11"/>
      <c r="S88" s="12" t="str">
        <f t="shared" si="7"/>
        <v/>
      </c>
      <c r="T88" s="12" t="str">
        <f t="shared" si="8"/>
        <v/>
      </c>
      <c r="U88" s="12"/>
      <c r="V88" s="17">
        <v>36.209745788235303</v>
      </c>
      <c r="W88" s="17">
        <v>85.974358087081058</v>
      </c>
      <c r="X88" s="12" t="str">
        <f t="shared" si="5"/>
        <v/>
      </c>
      <c r="Y88" s="11" t="s">
        <v>18</v>
      </c>
      <c r="Z88" s="11">
        <v>9</v>
      </c>
    </row>
    <row r="89" spans="1:26" x14ac:dyDescent="0.2">
      <c r="A89" s="11">
        <v>3</v>
      </c>
      <c r="B89" s="11">
        <v>3</v>
      </c>
      <c r="C89" s="11" t="s">
        <v>21</v>
      </c>
      <c r="D89" s="12">
        <v>11.25881028671809</v>
      </c>
      <c r="E89" s="12">
        <v>82.317545504179222</v>
      </c>
      <c r="F89" s="12">
        <v>4.2227251101238323</v>
      </c>
      <c r="G89" s="12">
        <v>1.700215537946389</v>
      </c>
      <c r="H89" s="12">
        <v>0.54349013499978693</v>
      </c>
      <c r="I89" s="12">
        <v>45.210142119350273</v>
      </c>
      <c r="J89" s="12">
        <v>49.390527302507529</v>
      </c>
      <c r="K89" s="12">
        <v>3.5893163436052569</v>
      </c>
      <c r="L89" s="12">
        <v>1.4451832072544311</v>
      </c>
      <c r="M89" s="12">
        <v>0.4076176012498402</v>
      </c>
      <c r="N89" s="11">
        <v>1.02956735490329</v>
      </c>
      <c r="O89" s="11">
        <v>1.1274900000000001</v>
      </c>
      <c r="P89" s="11"/>
      <c r="Q89" s="11"/>
      <c r="R89" s="11"/>
      <c r="S89" s="12" t="str">
        <f t="shared" si="7"/>
        <v/>
      </c>
      <c r="T89" s="12" t="str">
        <f t="shared" si="8"/>
        <v/>
      </c>
      <c r="U89" s="12"/>
      <c r="V89" s="17">
        <v>41.662488170588297</v>
      </c>
      <c r="W89" s="17">
        <v>74.086063441267726</v>
      </c>
      <c r="X89" s="12" t="str">
        <f t="shared" si="5"/>
        <v/>
      </c>
      <c r="Y89" s="11" t="s">
        <v>18</v>
      </c>
      <c r="Z89" s="11">
        <v>9</v>
      </c>
    </row>
    <row r="90" spans="1:26" x14ac:dyDescent="0.2">
      <c r="A90" s="11">
        <v>3</v>
      </c>
      <c r="B90" s="11">
        <v>3</v>
      </c>
      <c r="C90" s="11" t="s">
        <v>22</v>
      </c>
      <c r="D90" s="12">
        <v>11.25881028671809</v>
      </c>
      <c r="E90" s="12">
        <v>82.317545504179222</v>
      </c>
      <c r="F90" s="12">
        <v>4.2227251101238323</v>
      </c>
      <c r="G90" s="12">
        <v>1.700215537946389</v>
      </c>
      <c r="H90" s="12">
        <v>0.54349013499978693</v>
      </c>
      <c r="I90" s="12">
        <v>45.210142119350273</v>
      </c>
      <c r="J90" s="12">
        <v>49.390527302507529</v>
      </c>
      <c r="K90" s="12">
        <v>3.5893163436052569</v>
      </c>
      <c r="L90" s="12">
        <v>1.4451832072544311</v>
      </c>
      <c r="M90" s="12">
        <v>0.4076176012498402</v>
      </c>
      <c r="N90" s="11">
        <v>1.025952939189847</v>
      </c>
      <c r="O90" s="11">
        <v>1.1029800000000001</v>
      </c>
      <c r="P90" s="11">
        <v>8186</v>
      </c>
      <c r="Q90" s="11">
        <v>7839</v>
      </c>
      <c r="R90" s="11">
        <v>7885</v>
      </c>
      <c r="S90" s="12">
        <f t="shared" si="7"/>
        <v>818.6</v>
      </c>
      <c r="T90" s="12">
        <f t="shared" si="8"/>
        <v>2.3023473832007531</v>
      </c>
      <c r="U90" s="12"/>
      <c r="V90" s="17">
        <v>37.219825911764701</v>
      </c>
      <c r="W90" s="17">
        <v>84.417590454965435</v>
      </c>
      <c r="X90" s="12">
        <f t="shared" si="5"/>
        <v>328.2115969278762</v>
      </c>
      <c r="Y90" s="11" t="s">
        <v>18</v>
      </c>
      <c r="Z90" s="11">
        <v>9</v>
      </c>
    </row>
    <row r="91" spans="1:26" x14ac:dyDescent="0.2">
      <c r="A91" s="11">
        <v>3</v>
      </c>
      <c r="B91" s="11">
        <v>3</v>
      </c>
      <c r="C91" s="11" t="s">
        <v>23</v>
      </c>
      <c r="D91" s="12">
        <v>11.25881028671809</v>
      </c>
      <c r="E91" s="12">
        <v>82.317545504179222</v>
      </c>
      <c r="F91" s="12">
        <v>4.2227251101238323</v>
      </c>
      <c r="G91" s="12">
        <v>1.700215537946389</v>
      </c>
      <c r="H91" s="12">
        <v>0.54349013499978693</v>
      </c>
      <c r="I91" s="12">
        <v>45.210142119350273</v>
      </c>
      <c r="J91" s="12">
        <v>49.390527302507529</v>
      </c>
      <c r="K91" s="12">
        <v>3.5893163436052569</v>
      </c>
      <c r="L91" s="12">
        <v>1.4451832072544311</v>
      </c>
      <c r="M91" s="12">
        <v>0.4076176012498402</v>
      </c>
      <c r="N91" s="11">
        <v>1.0240434574292669</v>
      </c>
      <c r="O91" s="11">
        <v>1.16357</v>
      </c>
      <c r="P91" s="11"/>
      <c r="Q91" s="11"/>
      <c r="R91" s="11"/>
      <c r="S91" s="12" t="str">
        <f t="shared" si="7"/>
        <v/>
      </c>
      <c r="T91" s="12" t="str">
        <f t="shared" si="8"/>
        <v/>
      </c>
      <c r="U91" s="12"/>
      <c r="V91" s="17">
        <v>37.758637747058799</v>
      </c>
      <c r="W91" s="17">
        <v>78.482061121147382</v>
      </c>
      <c r="X91" s="12" t="str">
        <f t="shared" si="5"/>
        <v/>
      </c>
      <c r="Y91" s="11" t="s">
        <v>18</v>
      </c>
      <c r="Z91" s="11">
        <v>9</v>
      </c>
    </row>
    <row r="92" spans="1:26" x14ac:dyDescent="0.2">
      <c r="A92" s="11">
        <v>3</v>
      </c>
      <c r="B92" s="11">
        <v>4</v>
      </c>
      <c r="C92" s="11" t="s">
        <v>17</v>
      </c>
      <c r="D92" s="12">
        <v>31.62984331340153</v>
      </c>
      <c r="E92" s="12">
        <v>59.244022860032963</v>
      </c>
      <c r="F92" s="12">
        <v>0.1606439380465404</v>
      </c>
      <c r="G92" s="12">
        <v>4.2460443929100018</v>
      </c>
      <c r="H92" s="12">
        <v>4.8077589913886616</v>
      </c>
      <c r="I92" s="12">
        <v>57.190395454905357</v>
      </c>
      <c r="J92" s="12">
        <v>35.546413716019778</v>
      </c>
      <c r="K92" s="12">
        <v>0.13654734733955931</v>
      </c>
      <c r="L92" s="12">
        <v>3.609137733973502</v>
      </c>
      <c r="M92" s="12">
        <v>3.6058192435414962</v>
      </c>
      <c r="N92" s="11">
        <v>1.000152719284334</v>
      </c>
      <c r="O92" s="11">
        <v>1.06429</v>
      </c>
      <c r="P92" s="11"/>
      <c r="Q92" s="11"/>
      <c r="R92" s="11"/>
      <c r="S92" s="12" t="str">
        <f t="shared" si="7"/>
        <v/>
      </c>
      <c r="T92" s="12" t="str">
        <f t="shared" si="8"/>
        <v/>
      </c>
      <c r="U92" s="12"/>
      <c r="V92" s="17">
        <v>56.081743076470701</v>
      </c>
      <c r="W92" s="17">
        <v>60.133178016927218</v>
      </c>
      <c r="X92" s="12" t="str">
        <f t="shared" si="5"/>
        <v/>
      </c>
      <c r="Y92" s="11" t="s">
        <v>18</v>
      </c>
      <c r="Z92" s="11">
        <v>9</v>
      </c>
    </row>
    <row r="93" spans="1:26" x14ac:dyDescent="0.2">
      <c r="A93" s="11">
        <v>3</v>
      </c>
      <c r="B93" s="11">
        <v>4</v>
      </c>
      <c r="C93" s="11" t="s">
        <v>19</v>
      </c>
      <c r="D93" s="12">
        <v>31.62984331340153</v>
      </c>
      <c r="E93" s="12">
        <v>59.244022860032963</v>
      </c>
      <c r="F93" s="12">
        <v>0.1606439380465404</v>
      </c>
      <c r="G93" s="12">
        <v>4.2460443929100018</v>
      </c>
      <c r="H93" s="12">
        <v>4.8077589913886616</v>
      </c>
      <c r="I93" s="12">
        <v>57.190395454905357</v>
      </c>
      <c r="J93" s="12">
        <v>35.546413716019778</v>
      </c>
      <c r="K93" s="12">
        <v>0.13654734733955931</v>
      </c>
      <c r="L93" s="12">
        <v>3.609137733973502</v>
      </c>
      <c r="M93" s="12">
        <v>3.6058192435414962</v>
      </c>
      <c r="N93" s="11">
        <v>1.006209309748797</v>
      </c>
      <c r="O93" s="11">
        <v>1.0210600000000001</v>
      </c>
      <c r="P93" s="11"/>
      <c r="Q93" s="11"/>
      <c r="R93" s="11"/>
      <c r="S93" s="12" t="str">
        <f t="shared" si="7"/>
        <v/>
      </c>
      <c r="T93" s="12" t="str">
        <f t="shared" si="8"/>
        <v/>
      </c>
      <c r="U93" s="12"/>
      <c r="V93" s="17">
        <v>54.0569779</v>
      </c>
      <c r="W93" s="17">
        <v>63.956786357072922</v>
      </c>
      <c r="X93" s="12" t="str">
        <f t="shared" si="5"/>
        <v/>
      </c>
      <c r="Y93" s="11" t="s">
        <v>18</v>
      </c>
      <c r="Z93" s="11">
        <v>9</v>
      </c>
    </row>
    <row r="94" spans="1:26" x14ac:dyDescent="0.2">
      <c r="A94" s="11">
        <v>3</v>
      </c>
      <c r="B94" s="11">
        <v>4</v>
      </c>
      <c r="C94" s="11" t="s">
        <v>20</v>
      </c>
      <c r="D94" s="12">
        <v>31.62984331340153</v>
      </c>
      <c r="E94" s="12">
        <v>59.244022860032963</v>
      </c>
      <c r="F94" s="12">
        <v>0.1606439380465404</v>
      </c>
      <c r="G94" s="12">
        <v>4.2460443929100018</v>
      </c>
      <c r="H94" s="12">
        <v>4.8077589913886616</v>
      </c>
      <c r="I94" s="12">
        <v>57.190395454905357</v>
      </c>
      <c r="J94" s="12">
        <v>35.546413716019778</v>
      </c>
      <c r="K94" s="12">
        <v>0.13654734733955931</v>
      </c>
      <c r="L94" s="12">
        <v>3.609137733973502</v>
      </c>
      <c r="M94" s="12">
        <v>3.6058192435414962</v>
      </c>
      <c r="N94" s="11">
        <v>1.0062274005624749</v>
      </c>
      <c r="O94" s="11">
        <v>1.0204599999999999</v>
      </c>
      <c r="P94" s="11"/>
      <c r="Q94" s="11"/>
      <c r="R94" s="11"/>
      <c r="S94" s="12" t="str">
        <f t="shared" si="7"/>
        <v/>
      </c>
      <c r="T94" s="12" t="str">
        <f t="shared" si="8"/>
        <v/>
      </c>
      <c r="U94" s="12"/>
      <c r="V94" s="17">
        <v>56.716262829411697</v>
      </c>
      <c r="W94" s="17">
        <v>64.122979623858413</v>
      </c>
      <c r="X94" s="12" t="str">
        <f t="shared" si="5"/>
        <v/>
      </c>
      <c r="Y94" s="11" t="s">
        <v>18</v>
      </c>
      <c r="Z94" s="11">
        <v>9</v>
      </c>
    </row>
    <row r="95" spans="1:26" x14ac:dyDescent="0.2">
      <c r="A95" s="11">
        <v>3</v>
      </c>
      <c r="B95" s="11">
        <v>4</v>
      </c>
      <c r="C95" s="11" t="s">
        <v>21</v>
      </c>
      <c r="D95" s="12">
        <v>31.62984331340153</v>
      </c>
      <c r="E95" s="12">
        <v>59.244022860032963</v>
      </c>
      <c r="F95" s="12">
        <v>0.1606439380465404</v>
      </c>
      <c r="G95" s="12">
        <v>4.2460443929100018</v>
      </c>
      <c r="H95" s="12">
        <v>4.8077589913886616</v>
      </c>
      <c r="I95" s="12">
        <v>57.190395454905357</v>
      </c>
      <c r="J95" s="12">
        <v>35.546413716019778</v>
      </c>
      <c r="K95" s="12">
        <v>0.13654734733955931</v>
      </c>
      <c r="L95" s="12">
        <v>3.609137733973502</v>
      </c>
      <c r="M95" s="12">
        <v>3.6058192435414962</v>
      </c>
      <c r="N95" s="11">
        <v>1.005094024647714</v>
      </c>
      <c r="O95" s="11">
        <v>0.96513000000000004</v>
      </c>
      <c r="P95" s="11"/>
      <c r="Q95" s="11"/>
      <c r="R95" s="11"/>
      <c r="S95" s="12" t="str">
        <f t="shared" si="7"/>
        <v/>
      </c>
      <c r="T95" s="12" t="str">
        <f t="shared" si="8"/>
        <v/>
      </c>
      <c r="U95" s="12"/>
      <c r="V95" s="17">
        <v>55.6458781588234</v>
      </c>
      <c r="W95" s="17">
        <v>61.812759198787766</v>
      </c>
      <c r="X95" s="12" t="str">
        <f t="shared" si="5"/>
        <v/>
      </c>
      <c r="Y95" s="11" t="s">
        <v>18</v>
      </c>
      <c r="Z95" s="11">
        <v>9</v>
      </c>
    </row>
    <row r="96" spans="1:26" x14ac:dyDescent="0.2">
      <c r="A96" s="11">
        <v>3</v>
      </c>
      <c r="B96" s="11">
        <v>4</v>
      </c>
      <c r="C96" s="11" t="s">
        <v>22</v>
      </c>
      <c r="D96" s="12">
        <v>31.62984331340153</v>
      </c>
      <c r="E96" s="12">
        <v>59.244022860032963</v>
      </c>
      <c r="F96" s="12">
        <v>0.1606439380465404</v>
      </c>
      <c r="G96" s="12">
        <v>4.2460443929100018</v>
      </c>
      <c r="H96" s="12">
        <v>4.8077589913886616</v>
      </c>
      <c r="I96" s="12">
        <v>57.190395454905357</v>
      </c>
      <c r="J96" s="12">
        <v>35.546413716019778</v>
      </c>
      <c r="K96" s="12">
        <v>0.13654734733955931</v>
      </c>
      <c r="L96" s="12">
        <v>3.609137733973502</v>
      </c>
      <c r="M96" s="12">
        <v>3.6058192435414962</v>
      </c>
      <c r="N96" s="11">
        <v>1.005637333596779</v>
      </c>
      <c r="O96" s="11">
        <v>1.0152399999999999</v>
      </c>
      <c r="P96" s="11"/>
      <c r="Q96" s="11"/>
      <c r="R96" s="11"/>
      <c r="S96" s="12" t="str">
        <f t="shared" si="7"/>
        <v/>
      </c>
      <c r="T96" s="12" t="str">
        <f t="shared" si="8"/>
        <v/>
      </c>
      <c r="U96" s="12"/>
      <c r="V96" s="17">
        <v>57.378003100000001</v>
      </c>
      <c r="W96" s="17">
        <v>59.911531820587413</v>
      </c>
      <c r="X96" s="12" t="str">
        <f t="shared" si="5"/>
        <v/>
      </c>
      <c r="Y96" s="11" t="s">
        <v>18</v>
      </c>
      <c r="Z96" s="11">
        <v>9</v>
      </c>
    </row>
    <row r="97" spans="1:26" x14ac:dyDescent="0.2">
      <c r="A97" s="11">
        <v>3</v>
      </c>
      <c r="B97" s="11">
        <v>4</v>
      </c>
      <c r="C97" s="11" t="s">
        <v>23</v>
      </c>
      <c r="D97" s="12">
        <v>31.62984331340153</v>
      </c>
      <c r="E97" s="12">
        <v>59.244022860032963</v>
      </c>
      <c r="F97" s="12">
        <v>0.1606439380465404</v>
      </c>
      <c r="G97" s="12">
        <v>4.2460443929100018</v>
      </c>
      <c r="H97" s="12">
        <v>4.8077589913886616</v>
      </c>
      <c r="I97" s="12">
        <v>57.190395454905357</v>
      </c>
      <c r="J97" s="12">
        <v>35.546413716019778</v>
      </c>
      <c r="K97" s="12">
        <v>0.13654734733955931</v>
      </c>
      <c r="L97" s="12">
        <v>3.609137733973502</v>
      </c>
      <c r="M97" s="12">
        <v>3.6058192435414962</v>
      </c>
      <c r="N97" s="11">
        <v>1.002967197660084</v>
      </c>
      <c r="O97" s="11">
        <v>1.04081</v>
      </c>
      <c r="P97" s="11"/>
      <c r="Q97" s="11"/>
      <c r="R97" s="11"/>
      <c r="S97" s="12" t="str">
        <f t="shared" si="7"/>
        <v/>
      </c>
      <c r="T97" s="12" t="str">
        <f t="shared" si="8"/>
        <v/>
      </c>
      <c r="U97" s="12"/>
      <c r="V97" s="17">
        <v>58.640405123529298</v>
      </c>
      <c r="W97" s="17">
        <v>56.240629473900462</v>
      </c>
      <c r="X97" s="12" t="str">
        <f t="shared" si="5"/>
        <v/>
      </c>
      <c r="Y97" s="11" t="s">
        <v>18</v>
      </c>
      <c r="Z97" s="11">
        <v>9</v>
      </c>
    </row>
    <row r="98" spans="1:26" x14ac:dyDescent="0.2">
      <c r="A98" s="11">
        <v>3</v>
      </c>
      <c r="B98" s="11">
        <v>5</v>
      </c>
      <c r="C98" s="11" t="s">
        <v>17</v>
      </c>
      <c r="D98" s="12">
        <v>24.412509624470371</v>
      </c>
      <c r="E98" s="12">
        <v>63.796120004566419</v>
      </c>
      <c r="F98" s="12">
        <v>2.901696012545695</v>
      </c>
      <c r="G98" s="12">
        <v>6.7840262058473568</v>
      </c>
      <c r="H98" s="12">
        <v>2.0290151736286548</v>
      </c>
      <c r="I98" s="12">
        <v>51.891069752463068</v>
      </c>
      <c r="J98" s="12">
        <v>38.277672002739848</v>
      </c>
      <c r="K98" s="12">
        <v>2.46644161066384</v>
      </c>
      <c r="L98" s="12">
        <v>5.7664222749702532</v>
      </c>
      <c r="M98" s="12">
        <v>1.5217613802214911</v>
      </c>
      <c r="N98" s="11">
        <v>1.002468517865472</v>
      </c>
      <c r="O98" s="11">
        <v>1.2512399999999999</v>
      </c>
      <c r="P98" s="11"/>
      <c r="Q98" s="11"/>
      <c r="R98" s="11"/>
      <c r="S98" s="12" t="str">
        <f t="shared" si="7"/>
        <v/>
      </c>
      <c r="T98" s="12" t="str">
        <f t="shared" si="8"/>
        <v/>
      </c>
      <c r="U98" s="12"/>
      <c r="V98" s="17">
        <v>55.1384446</v>
      </c>
      <c r="W98" s="17">
        <v>58.493548284719978</v>
      </c>
      <c r="X98" s="12" t="str">
        <f>IFERROR(1/(V98*S98)*10000000,"")</f>
        <v/>
      </c>
      <c r="Y98" s="11" t="s">
        <v>18</v>
      </c>
      <c r="Z98" s="11">
        <v>9</v>
      </c>
    </row>
    <row r="99" spans="1:26" x14ac:dyDescent="0.2">
      <c r="A99" s="11">
        <v>3</v>
      </c>
      <c r="B99" s="11">
        <v>5</v>
      </c>
      <c r="C99" s="11" t="s">
        <v>19</v>
      </c>
      <c r="D99" s="12">
        <v>24.412509624470371</v>
      </c>
      <c r="E99" s="12">
        <v>63.796120004566419</v>
      </c>
      <c r="F99" s="12">
        <v>2.901696012545695</v>
      </c>
      <c r="G99" s="12">
        <v>6.7840262058473568</v>
      </c>
      <c r="H99" s="12">
        <v>2.0290151736286548</v>
      </c>
      <c r="I99" s="12">
        <v>51.891069752463068</v>
      </c>
      <c r="J99" s="12">
        <v>38.277672002739848</v>
      </c>
      <c r="K99" s="12">
        <v>2.46644161066384</v>
      </c>
      <c r="L99" s="12">
        <v>5.7664222749702532</v>
      </c>
      <c r="M99" s="12">
        <v>1.5217613802214911</v>
      </c>
      <c r="N99" s="11">
        <v>1.006768675390737</v>
      </c>
      <c r="O99" s="11">
        <v>1.17621</v>
      </c>
      <c r="P99" s="11">
        <v>10030</v>
      </c>
      <c r="Q99" s="11">
        <v>7328</v>
      </c>
      <c r="R99" s="11">
        <v>8121</v>
      </c>
      <c r="S99" s="12">
        <f t="shared" si="7"/>
        <v>1003</v>
      </c>
      <c r="T99" s="12">
        <f t="shared" si="8"/>
        <v>13.847263055025083</v>
      </c>
      <c r="U99" s="12"/>
      <c r="V99" s="17">
        <v>55.001046658823398</v>
      </c>
      <c r="W99" s="17">
        <v>57.049218571873531</v>
      </c>
      <c r="X99" s="12">
        <f t="shared" si="5"/>
        <v>181.27090912747479</v>
      </c>
      <c r="Y99" s="11" t="s">
        <v>18</v>
      </c>
      <c r="Z99" s="11">
        <v>9</v>
      </c>
    </row>
    <row r="100" spans="1:26" x14ac:dyDescent="0.2">
      <c r="A100" s="11">
        <v>3</v>
      </c>
      <c r="B100" s="11">
        <v>5</v>
      </c>
      <c r="C100" s="11" t="s">
        <v>20</v>
      </c>
      <c r="D100" s="12">
        <v>24.412509624470371</v>
      </c>
      <c r="E100" s="12">
        <v>63.796120004566419</v>
      </c>
      <c r="F100" s="12">
        <v>2.901696012545695</v>
      </c>
      <c r="G100" s="12">
        <v>6.7840262058473568</v>
      </c>
      <c r="H100" s="12">
        <v>2.0290151736286548</v>
      </c>
      <c r="I100" s="12">
        <v>51.891069752463068</v>
      </c>
      <c r="J100" s="12">
        <v>38.277672002739848</v>
      </c>
      <c r="K100" s="12">
        <v>2.46644161066384</v>
      </c>
      <c r="L100" s="12">
        <v>5.7664222749702532</v>
      </c>
      <c r="M100" s="12">
        <v>1.5217613802214911</v>
      </c>
      <c r="N100" s="11">
        <v>1.0042264479785881</v>
      </c>
      <c r="O100" s="11">
        <v>1.0900099999999999</v>
      </c>
      <c r="P100" s="11">
        <v>10230</v>
      </c>
      <c r="Q100" s="11">
        <v>9510</v>
      </c>
      <c r="R100" s="11">
        <v>10280</v>
      </c>
      <c r="S100" s="12">
        <f t="shared" si="7"/>
        <v>1023</v>
      </c>
      <c r="T100" s="12">
        <f t="shared" si="8"/>
        <v>4.2116507269081156</v>
      </c>
      <c r="U100" s="12"/>
      <c r="V100" s="17">
        <v>55.3590703647059</v>
      </c>
      <c r="W100" s="17">
        <v>57.568000062988077</v>
      </c>
      <c r="X100" s="12">
        <f t="shared" si="5"/>
        <v>176.57758703487539</v>
      </c>
      <c r="Y100" s="11" t="s">
        <v>18</v>
      </c>
      <c r="Z100" s="11">
        <v>9</v>
      </c>
    </row>
    <row r="101" spans="1:26" x14ac:dyDescent="0.2">
      <c r="A101" s="11">
        <v>3</v>
      </c>
      <c r="B101" s="11">
        <v>5</v>
      </c>
      <c r="C101" s="11" t="s">
        <v>21</v>
      </c>
      <c r="D101" s="12">
        <v>24.412509624470371</v>
      </c>
      <c r="E101" s="12">
        <v>63.796120004566419</v>
      </c>
      <c r="F101" s="12">
        <v>2.901696012545695</v>
      </c>
      <c r="G101" s="12">
        <v>6.7840262058473568</v>
      </c>
      <c r="H101" s="12">
        <v>2.0290151736286548</v>
      </c>
      <c r="I101" s="12">
        <v>51.891069752463068</v>
      </c>
      <c r="J101" s="12">
        <v>38.277672002739848</v>
      </c>
      <c r="K101" s="12">
        <v>2.46644161066384</v>
      </c>
      <c r="L101" s="12">
        <v>5.7664222749702532</v>
      </c>
      <c r="M101" s="12">
        <v>1.5217613802214911</v>
      </c>
      <c r="N101" s="11">
        <v>1.002221325970279</v>
      </c>
      <c r="O101" s="11">
        <v>1.10138</v>
      </c>
      <c r="P101" s="11"/>
      <c r="Q101" s="11"/>
      <c r="R101" s="11"/>
      <c r="S101" s="12" t="str">
        <f t="shared" si="7"/>
        <v/>
      </c>
      <c r="T101" s="12" t="str">
        <f t="shared" si="8"/>
        <v/>
      </c>
      <c r="U101" s="12"/>
      <c r="V101" s="17">
        <v>55.842040417646899</v>
      </c>
      <c r="W101" s="17">
        <v>57.665406196801271</v>
      </c>
      <c r="X101" s="12" t="str">
        <f t="shared" si="5"/>
        <v/>
      </c>
      <c r="Y101" s="11" t="s">
        <v>18</v>
      </c>
      <c r="Z101" s="11">
        <v>9</v>
      </c>
    </row>
    <row r="102" spans="1:26" x14ac:dyDescent="0.2">
      <c r="A102" s="11">
        <v>3</v>
      </c>
      <c r="B102" s="11">
        <v>5</v>
      </c>
      <c r="C102" s="11" t="s">
        <v>22</v>
      </c>
      <c r="D102" s="12">
        <v>24.412509624470371</v>
      </c>
      <c r="E102" s="12">
        <v>63.796120004566419</v>
      </c>
      <c r="F102" s="12">
        <v>2.901696012545695</v>
      </c>
      <c r="G102" s="12">
        <v>6.7840262058473568</v>
      </c>
      <c r="H102" s="12">
        <v>2.0290151736286548</v>
      </c>
      <c r="I102" s="12">
        <v>51.891069752463068</v>
      </c>
      <c r="J102" s="12">
        <v>38.277672002739848</v>
      </c>
      <c r="K102" s="12">
        <v>2.46644161066384</v>
      </c>
      <c r="L102" s="12">
        <v>5.7664222749702532</v>
      </c>
      <c r="M102" s="12">
        <v>1.5217613802214911</v>
      </c>
      <c r="N102" s="11">
        <v>1.000185778069518</v>
      </c>
      <c r="O102" s="11">
        <v>1.11863</v>
      </c>
      <c r="P102" s="11"/>
      <c r="Q102" s="11"/>
      <c r="R102" s="11"/>
      <c r="S102" s="12" t="str">
        <f t="shared" si="7"/>
        <v/>
      </c>
      <c r="T102" s="12" t="str">
        <f t="shared" si="8"/>
        <v/>
      </c>
      <c r="U102" s="12"/>
      <c r="V102" s="17">
        <v>61.135521223529302</v>
      </c>
      <c r="W102" s="17">
        <v>48.81222784948033</v>
      </c>
      <c r="X102" s="12" t="str">
        <f t="shared" si="5"/>
        <v/>
      </c>
      <c r="Y102" s="11" t="s">
        <v>18</v>
      </c>
      <c r="Z102" s="11">
        <v>9</v>
      </c>
    </row>
    <row r="103" spans="1:26" x14ac:dyDescent="0.2">
      <c r="A103" s="11">
        <v>3</v>
      </c>
      <c r="B103" s="11">
        <v>5</v>
      </c>
      <c r="C103" s="11" t="s">
        <v>23</v>
      </c>
      <c r="D103" s="12">
        <v>24.412509624470371</v>
      </c>
      <c r="E103" s="12">
        <v>63.796120004566419</v>
      </c>
      <c r="F103" s="12">
        <v>2.901696012545695</v>
      </c>
      <c r="G103" s="12">
        <v>6.7840262058473568</v>
      </c>
      <c r="H103" s="12">
        <v>2.0290151736286548</v>
      </c>
      <c r="I103" s="12">
        <v>51.891069752463068</v>
      </c>
      <c r="J103" s="12">
        <v>38.277672002739848</v>
      </c>
      <c r="K103" s="12">
        <v>2.46644161066384</v>
      </c>
      <c r="L103" s="12">
        <v>5.7664222749702532</v>
      </c>
      <c r="M103" s="12">
        <v>1.5217613802214911</v>
      </c>
      <c r="N103" s="11">
        <v>0.9950946926597386</v>
      </c>
      <c r="O103" s="11">
        <v>1.08829</v>
      </c>
      <c r="P103" s="11"/>
      <c r="Q103" s="11"/>
      <c r="R103" s="11"/>
      <c r="S103" s="12" t="str">
        <f t="shared" si="7"/>
        <v/>
      </c>
      <c r="T103" s="12" t="str">
        <f t="shared" si="8"/>
        <v/>
      </c>
      <c r="U103" s="12"/>
      <c r="V103" s="17">
        <v>69.603856988235194</v>
      </c>
      <c r="W103" s="17">
        <v>40.302611750199929</v>
      </c>
      <c r="X103" s="12" t="str">
        <f t="shared" si="5"/>
        <v/>
      </c>
      <c r="Y103" s="11" t="s">
        <v>18</v>
      </c>
      <c r="Z103" s="11">
        <v>9</v>
      </c>
    </row>
    <row r="104" spans="1:26" x14ac:dyDescent="0.2">
      <c r="A104" s="11">
        <v>3</v>
      </c>
      <c r="B104" s="11">
        <v>6</v>
      </c>
      <c r="C104" s="11" t="s">
        <v>17</v>
      </c>
      <c r="D104" s="12">
        <v>31.498709191181071</v>
      </c>
      <c r="E104" s="12">
        <v>59.902526832415361</v>
      </c>
      <c r="F104" s="12">
        <v>1.8603497959780779</v>
      </c>
      <c r="G104" s="12">
        <v>2.6050266112390279</v>
      </c>
      <c r="H104" s="12">
        <v>4.1189271200459352</v>
      </c>
      <c r="I104" s="12">
        <v>57.159258165241262</v>
      </c>
      <c r="J104" s="12">
        <v>35.941516099449217</v>
      </c>
      <c r="K104" s="12">
        <v>1.5812973265813659</v>
      </c>
      <c r="L104" s="12">
        <v>2.214272619553173</v>
      </c>
      <c r="M104" s="12">
        <v>3.089195340034451</v>
      </c>
      <c r="N104" s="11">
        <v>0.99237282164498097</v>
      </c>
      <c r="O104" s="11">
        <v>1.01197</v>
      </c>
      <c r="P104" s="11"/>
      <c r="Q104" s="11"/>
      <c r="R104" s="12"/>
      <c r="S104" s="12" t="str">
        <f t="shared" si="7"/>
        <v/>
      </c>
      <c r="T104" s="12" t="str">
        <f t="shared" si="8"/>
        <v/>
      </c>
      <c r="U104" s="12"/>
      <c r="V104" s="17">
        <v>66.583797488235206</v>
      </c>
      <c r="W104" s="17">
        <v>50.672415590084533</v>
      </c>
      <c r="X104" s="12" t="str">
        <f t="shared" si="5"/>
        <v/>
      </c>
      <c r="Y104" s="11" t="s">
        <v>18</v>
      </c>
      <c r="Z104" s="11">
        <v>9</v>
      </c>
    </row>
    <row r="105" spans="1:26" x14ac:dyDescent="0.2">
      <c r="A105" s="11">
        <v>3</v>
      </c>
      <c r="B105" s="11">
        <v>6</v>
      </c>
      <c r="C105" s="11" t="s">
        <v>19</v>
      </c>
      <c r="D105" s="12">
        <v>31.498709191181071</v>
      </c>
      <c r="E105" s="12">
        <v>59.902526832415361</v>
      </c>
      <c r="F105" s="12">
        <v>1.8603497959780779</v>
      </c>
      <c r="G105" s="12">
        <v>2.6050266112390279</v>
      </c>
      <c r="H105" s="12">
        <v>4.1189271200459352</v>
      </c>
      <c r="I105" s="12">
        <v>57.159258165241262</v>
      </c>
      <c r="J105" s="12">
        <v>35.941516099449217</v>
      </c>
      <c r="K105" s="12">
        <v>1.5812973265813659</v>
      </c>
      <c r="L105" s="12">
        <v>2.214272619553173</v>
      </c>
      <c r="M105" s="12">
        <v>3.089195340034451</v>
      </c>
      <c r="N105" s="11">
        <v>0.99939220922736915</v>
      </c>
      <c r="O105" s="11">
        <v>1.0061899999999999</v>
      </c>
      <c r="P105" s="11"/>
      <c r="Q105" s="11"/>
      <c r="R105" s="12"/>
      <c r="S105" s="12" t="str">
        <f t="shared" si="7"/>
        <v/>
      </c>
      <c r="T105" s="12" t="str">
        <f t="shared" si="8"/>
        <v/>
      </c>
      <c r="U105" s="12"/>
      <c r="V105" s="17">
        <v>60.240369417646903</v>
      </c>
      <c r="W105" s="17">
        <v>57.359153152293189</v>
      </c>
      <c r="X105" s="12" t="str">
        <f t="shared" si="5"/>
        <v/>
      </c>
      <c r="Y105" s="11" t="s">
        <v>18</v>
      </c>
      <c r="Z105" s="11">
        <v>9</v>
      </c>
    </row>
    <row r="106" spans="1:26" x14ac:dyDescent="0.2">
      <c r="A106" s="11">
        <v>3</v>
      </c>
      <c r="B106" s="11">
        <v>6</v>
      </c>
      <c r="C106" s="11" t="s">
        <v>20</v>
      </c>
      <c r="D106" s="12">
        <v>31.498709191181071</v>
      </c>
      <c r="E106" s="12">
        <v>59.902526832415361</v>
      </c>
      <c r="F106" s="12">
        <v>1.8603497959780779</v>
      </c>
      <c r="G106" s="12">
        <v>2.6050266112390279</v>
      </c>
      <c r="H106" s="12">
        <v>4.1189271200459352</v>
      </c>
      <c r="I106" s="12">
        <v>57.159258165241262</v>
      </c>
      <c r="J106" s="12">
        <v>35.941516099449217</v>
      </c>
      <c r="K106" s="12">
        <v>1.5812973265813659</v>
      </c>
      <c r="L106" s="12">
        <v>2.214272619553173</v>
      </c>
      <c r="M106" s="12">
        <v>3.089195340034451</v>
      </c>
      <c r="N106" s="11">
        <v>0.99832221020841883</v>
      </c>
      <c r="O106" s="11">
        <v>1.0167900000000001</v>
      </c>
      <c r="P106" s="11"/>
      <c r="Q106" s="11"/>
      <c r="R106" s="11"/>
      <c r="S106" s="12" t="str">
        <f t="shared" si="7"/>
        <v/>
      </c>
      <c r="T106" s="12" t="str">
        <f t="shared" si="8"/>
        <v/>
      </c>
      <c r="U106" s="12"/>
      <c r="V106" s="17">
        <v>59.525101900000003</v>
      </c>
      <c r="W106" s="17">
        <v>57.937745361675432</v>
      </c>
      <c r="X106" s="12" t="str">
        <f t="shared" si="5"/>
        <v/>
      </c>
      <c r="Y106" s="11" t="s">
        <v>18</v>
      </c>
      <c r="Z106" s="11">
        <v>9</v>
      </c>
    </row>
    <row r="107" spans="1:26" x14ac:dyDescent="0.2">
      <c r="A107" s="11">
        <v>3</v>
      </c>
      <c r="B107" s="11">
        <v>6</v>
      </c>
      <c r="C107" s="11" t="s">
        <v>21</v>
      </c>
      <c r="D107" s="12">
        <v>31.498709191181071</v>
      </c>
      <c r="E107" s="12">
        <v>59.902526832415361</v>
      </c>
      <c r="F107" s="12">
        <v>1.8603497959780779</v>
      </c>
      <c r="G107" s="12">
        <v>2.6050266112390279</v>
      </c>
      <c r="H107" s="12">
        <v>4.1189271200459352</v>
      </c>
      <c r="I107" s="12">
        <v>57.159258165241262</v>
      </c>
      <c r="J107" s="12">
        <v>35.941516099449217</v>
      </c>
      <c r="K107" s="12">
        <v>1.5812973265813659</v>
      </c>
      <c r="L107" s="12">
        <v>2.214272619553173</v>
      </c>
      <c r="M107" s="12">
        <v>3.089195340034451</v>
      </c>
      <c r="N107" s="11">
        <v>1.000912853730821</v>
      </c>
      <c r="O107" s="11">
        <v>1.01776</v>
      </c>
      <c r="P107" s="11"/>
      <c r="Q107" s="11"/>
      <c r="R107" s="11"/>
      <c r="S107" s="12" t="str">
        <f t="shared" si="7"/>
        <v/>
      </c>
      <c r="T107" s="12" t="str">
        <f t="shared" si="8"/>
        <v/>
      </c>
      <c r="U107" s="12"/>
      <c r="V107" s="17">
        <v>61.623087041176603</v>
      </c>
      <c r="W107" s="17">
        <v>56.018619157972012</v>
      </c>
      <c r="X107" s="12" t="str">
        <f t="shared" si="5"/>
        <v/>
      </c>
      <c r="Y107" s="11" t="s">
        <v>18</v>
      </c>
      <c r="Z107" s="11">
        <v>9</v>
      </c>
    </row>
    <row r="108" spans="1:26" x14ac:dyDescent="0.2">
      <c r="A108" s="11">
        <v>3</v>
      </c>
      <c r="B108" s="11">
        <v>6</v>
      </c>
      <c r="C108" s="11" t="s">
        <v>22</v>
      </c>
      <c r="D108" s="12">
        <v>31.498709191181071</v>
      </c>
      <c r="E108" s="12">
        <v>59.902526832415361</v>
      </c>
      <c r="F108" s="12">
        <v>1.8603497959780779</v>
      </c>
      <c r="G108" s="12">
        <v>2.6050266112390279</v>
      </c>
      <c r="H108" s="12">
        <v>4.1189271200459352</v>
      </c>
      <c r="I108" s="12">
        <v>57.159258165241262</v>
      </c>
      <c r="J108" s="12">
        <v>35.941516099449217</v>
      </c>
      <c r="K108" s="12">
        <v>1.5812973265813659</v>
      </c>
      <c r="L108" s="12">
        <v>2.214272619553173</v>
      </c>
      <c r="M108" s="12">
        <v>3.089195340034451</v>
      </c>
      <c r="N108" s="11">
        <v>0.99830355331821274</v>
      </c>
      <c r="O108" s="11">
        <v>1.0158199999999999</v>
      </c>
      <c r="P108" s="11"/>
      <c r="Q108" s="11"/>
      <c r="R108" s="11"/>
      <c r="S108" s="12" t="str">
        <f t="shared" si="7"/>
        <v/>
      </c>
      <c r="T108" s="12" t="str">
        <f t="shared" si="8"/>
        <v/>
      </c>
      <c r="U108" s="12"/>
      <c r="V108" s="17">
        <v>64.884899747058995</v>
      </c>
      <c r="W108" s="17">
        <v>53.762998413208713</v>
      </c>
      <c r="X108" s="12" t="str">
        <f t="shared" si="5"/>
        <v/>
      </c>
      <c r="Y108" s="11" t="s">
        <v>18</v>
      </c>
      <c r="Z108" s="11">
        <v>9</v>
      </c>
    </row>
    <row r="109" spans="1:26" x14ac:dyDescent="0.2">
      <c r="A109" s="11">
        <v>3</v>
      </c>
      <c r="B109" s="11">
        <v>6</v>
      </c>
      <c r="C109" s="11" t="s">
        <v>23</v>
      </c>
      <c r="D109" s="12">
        <v>31.498709191181071</v>
      </c>
      <c r="E109" s="12">
        <v>59.902526832415361</v>
      </c>
      <c r="F109" s="12">
        <v>1.8603497959780779</v>
      </c>
      <c r="G109" s="12">
        <v>2.6050266112390279</v>
      </c>
      <c r="H109" s="12">
        <v>4.1189271200459352</v>
      </c>
      <c r="I109" s="12">
        <v>57.159258165241262</v>
      </c>
      <c r="J109" s="12">
        <v>35.941516099449217</v>
      </c>
      <c r="K109" s="12">
        <v>1.5812973265813659</v>
      </c>
      <c r="L109" s="12">
        <v>2.214272619553173</v>
      </c>
      <c r="M109" s="12">
        <v>3.089195340034451</v>
      </c>
      <c r="N109" s="11">
        <v>0.99501922614756055</v>
      </c>
      <c r="O109" s="11">
        <v>1.0403199999999999</v>
      </c>
      <c r="P109" s="11"/>
      <c r="Q109" s="11"/>
      <c r="R109" s="11"/>
      <c r="S109" s="12" t="str">
        <f t="shared" si="7"/>
        <v/>
      </c>
      <c r="T109" s="12" t="str">
        <f t="shared" si="8"/>
        <v/>
      </c>
      <c r="U109" s="12"/>
      <c r="V109" s="17">
        <v>58.916262435294101</v>
      </c>
      <c r="W109" s="17">
        <v>58.871390069426297</v>
      </c>
      <c r="X109" s="12" t="str">
        <f t="shared" si="5"/>
        <v/>
      </c>
      <c r="Y109" s="11" t="s">
        <v>18</v>
      </c>
      <c r="Z109" s="11">
        <v>9</v>
      </c>
    </row>
    <row r="110" spans="1:26" x14ac:dyDescent="0.2">
      <c r="A110" s="7">
        <v>4</v>
      </c>
      <c r="B110" s="7">
        <v>1</v>
      </c>
      <c r="C110" s="7" t="s">
        <v>17</v>
      </c>
      <c r="D110" s="8">
        <v>25.899672440833349</v>
      </c>
      <c r="E110" s="8">
        <v>53.539296790454678</v>
      </c>
      <c r="F110" s="8">
        <v>4.609971272189048</v>
      </c>
      <c r="G110" s="8">
        <v>2.6959512139749879</v>
      </c>
      <c r="H110" s="8">
        <v>13.2759419565673</v>
      </c>
      <c r="I110" s="8">
        <v>51.730265019081649</v>
      </c>
      <c r="J110" s="8">
        <v>32.123578074272807</v>
      </c>
      <c r="K110" s="8">
        <v>3.9184755813606911</v>
      </c>
      <c r="L110" s="8">
        <v>2.291558531878739</v>
      </c>
      <c r="M110" s="8">
        <v>9.9569564674254742</v>
      </c>
      <c r="N110" s="7">
        <v>0.99365932494102061</v>
      </c>
      <c r="O110" s="7">
        <v>0.98358999999999996</v>
      </c>
      <c r="P110" s="7"/>
      <c r="Q110" s="7"/>
      <c r="R110" s="7"/>
      <c r="S110" s="8" t="str">
        <f>IF(ISNUMBER(P110),P110/10,"")</f>
        <v/>
      </c>
      <c r="T110" s="8" t="str">
        <f t="shared" si="8"/>
        <v/>
      </c>
      <c r="U110" s="8"/>
      <c r="V110" s="18">
        <v>46.433904076470697</v>
      </c>
      <c r="W110" s="18">
        <v>82.157331759864718</v>
      </c>
      <c r="X110" s="8" t="str">
        <f t="shared" si="5"/>
        <v/>
      </c>
      <c r="Y110" s="7" t="s">
        <v>25</v>
      </c>
      <c r="Z110" s="7">
        <v>9</v>
      </c>
    </row>
    <row r="111" spans="1:26" x14ac:dyDescent="0.2">
      <c r="A111" s="7">
        <v>4</v>
      </c>
      <c r="B111" s="7">
        <v>1</v>
      </c>
      <c r="C111" s="7" t="s">
        <v>19</v>
      </c>
      <c r="D111" s="8">
        <v>25.899672440833349</v>
      </c>
      <c r="E111" s="8">
        <v>53.539296790454678</v>
      </c>
      <c r="F111" s="8">
        <v>4.609971272189048</v>
      </c>
      <c r="G111" s="8">
        <v>2.6959512139749879</v>
      </c>
      <c r="H111" s="8">
        <v>13.2759419565673</v>
      </c>
      <c r="I111" s="8">
        <v>51.730265019081649</v>
      </c>
      <c r="J111" s="8">
        <v>32.123578074272807</v>
      </c>
      <c r="K111" s="8">
        <v>3.9184755813606911</v>
      </c>
      <c r="L111" s="8">
        <v>2.291558531878739</v>
      </c>
      <c r="M111" s="8">
        <v>9.9569564674254742</v>
      </c>
      <c r="N111" s="7">
        <v>1.004793969588458</v>
      </c>
      <c r="O111" s="7">
        <v>0.96664000000000005</v>
      </c>
      <c r="P111" s="7"/>
      <c r="Q111" s="7"/>
      <c r="R111" s="7"/>
      <c r="S111" s="8" t="str">
        <f>IF(ISNUMBER(P111),P111/10,"")</f>
        <v/>
      </c>
      <c r="T111" s="8" t="str">
        <f t="shared" si="8"/>
        <v/>
      </c>
      <c r="U111" s="8"/>
      <c r="V111" s="18">
        <v>45.883717611764801</v>
      </c>
      <c r="W111" s="18">
        <v>86.202389783758761</v>
      </c>
      <c r="X111" s="8" t="str">
        <f t="shared" si="5"/>
        <v/>
      </c>
      <c r="Y111" s="7" t="s">
        <v>25</v>
      </c>
      <c r="Z111" s="7">
        <v>9</v>
      </c>
    </row>
    <row r="112" spans="1:26" x14ac:dyDescent="0.2">
      <c r="A112" s="7">
        <v>4</v>
      </c>
      <c r="B112" s="7">
        <v>1</v>
      </c>
      <c r="C112" s="7" t="s">
        <v>20</v>
      </c>
      <c r="D112" s="8">
        <v>25.899672440833349</v>
      </c>
      <c r="E112" s="8">
        <v>53.539296790454678</v>
      </c>
      <c r="F112" s="8">
        <v>4.609971272189048</v>
      </c>
      <c r="G112" s="8">
        <v>2.6959512139749879</v>
      </c>
      <c r="H112" s="8">
        <v>13.2759419565673</v>
      </c>
      <c r="I112" s="8">
        <v>51.730265019081649</v>
      </c>
      <c r="J112" s="8">
        <v>32.123578074272807</v>
      </c>
      <c r="K112" s="8">
        <v>3.9184755813606911</v>
      </c>
      <c r="L112" s="8">
        <v>2.291558531878739</v>
      </c>
      <c r="M112" s="8">
        <v>9.9569564674254742</v>
      </c>
      <c r="N112" s="7">
        <v>1.004576719752194</v>
      </c>
      <c r="O112" s="7">
        <v>0.96596000000000004</v>
      </c>
      <c r="P112" s="7"/>
      <c r="Q112" s="7"/>
      <c r="R112" s="7"/>
      <c r="S112" s="8" t="str">
        <f>IF(ISNUMBER(P112),P112/10,"")</f>
        <v/>
      </c>
      <c r="T112" s="8" t="str">
        <f t="shared" si="8"/>
        <v/>
      </c>
      <c r="U112" s="8"/>
      <c r="V112" s="18">
        <v>42.316826376470701</v>
      </c>
      <c r="W112" s="18">
        <v>85.236020571145843</v>
      </c>
      <c r="X112" s="8" t="str">
        <f t="shared" si="5"/>
        <v/>
      </c>
      <c r="Y112" s="7" t="s">
        <v>25</v>
      </c>
      <c r="Z112" s="7">
        <v>9</v>
      </c>
    </row>
    <row r="113" spans="1:26" x14ac:dyDescent="0.2">
      <c r="A113" s="7">
        <v>4</v>
      </c>
      <c r="B113" s="7">
        <v>1</v>
      </c>
      <c r="C113" s="7" t="s">
        <v>21</v>
      </c>
      <c r="D113" s="8">
        <v>25.899672440833349</v>
      </c>
      <c r="E113" s="8">
        <v>53.539296790454678</v>
      </c>
      <c r="F113" s="8">
        <v>4.609971272189048</v>
      </c>
      <c r="G113" s="8">
        <v>2.6959512139749879</v>
      </c>
      <c r="H113" s="8">
        <v>13.2759419565673</v>
      </c>
      <c r="I113" s="8">
        <v>51.730265019081649</v>
      </c>
      <c r="J113" s="8">
        <v>32.123578074272807</v>
      </c>
      <c r="K113" s="8">
        <v>3.9184755813606911</v>
      </c>
      <c r="L113" s="8">
        <v>2.291558531878739</v>
      </c>
      <c r="M113" s="8">
        <v>9.9569564674254742</v>
      </c>
      <c r="N113" s="7">
        <v>1.010674764459002</v>
      </c>
      <c r="O113" s="7">
        <v>0.97313000000000005</v>
      </c>
      <c r="P113" s="7"/>
      <c r="Q113" s="7"/>
      <c r="R113" s="7"/>
      <c r="S113" s="8" t="str">
        <f t="shared" ref="S113:S145" si="9">IF(ISNUMBER(P113),P113/10,"")</f>
        <v/>
      </c>
      <c r="T113" s="8" t="str">
        <f>IFERROR(_xlfn.STDEV.S(P113:R113)/P113*100,"")</f>
        <v/>
      </c>
      <c r="U113" s="8"/>
      <c r="V113" s="18">
        <v>44.788252605882398</v>
      </c>
      <c r="W113" s="18">
        <v>81.130444360810429</v>
      </c>
      <c r="X113" s="8" t="str">
        <f t="shared" si="5"/>
        <v/>
      </c>
      <c r="Y113" s="7" t="s">
        <v>25</v>
      </c>
      <c r="Z113" s="7">
        <v>9</v>
      </c>
    </row>
    <row r="114" spans="1:26" x14ac:dyDescent="0.2">
      <c r="A114" s="7">
        <v>4</v>
      </c>
      <c r="B114" s="7">
        <v>1</v>
      </c>
      <c r="C114" s="7" t="s">
        <v>22</v>
      </c>
      <c r="D114" s="8">
        <v>25.899672440833349</v>
      </c>
      <c r="E114" s="8">
        <v>53.539296790454678</v>
      </c>
      <c r="F114" s="8">
        <v>4.609971272189048</v>
      </c>
      <c r="G114" s="8">
        <v>2.6959512139749879</v>
      </c>
      <c r="H114" s="8">
        <v>13.2759419565673</v>
      </c>
      <c r="I114" s="8">
        <v>51.730265019081649</v>
      </c>
      <c r="J114" s="8">
        <v>32.123578074272807</v>
      </c>
      <c r="K114" s="8">
        <v>3.9184755813606911</v>
      </c>
      <c r="L114" s="8">
        <v>2.291558531878739</v>
      </c>
      <c r="M114" s="8">
        <v>9.9569564674254742</v>
      </c>
      <c r="N114" s="7">
        <v>1.008988209231098</v>
      </c>
      <c r="O114" s="7">
        <v>0.88741999999999999</v>
      </c>
      <c r="P114" s="7">
        <v>8009</v>
      </c>
      <c r="Q114" s="7">
        <v>8337</v>
      </c>
      <c r="R114" s="7">
        <v>6931</v>
      </c>
      <c r="S114" s="8">
        <f t="shared" si="9"/>
        <v>800.9</v>
      </c>
      <c r="T114" s="8">
        <f t="shared" ref="T114:T148" si="10">IFERROR(_xlfn.STDEV.S(P114:R114)/P114*100,"")</f>
        <v>9.1844689928075542</v>
      </c>
      <c r="U114" s="8"/>
      <c r="V114" s="18">
        <v>53.521382652941</v>
      </c>
      <c r="W114" s="18">
        <v>67.844559912371182</v>
      </c>
      <c r="X114" s="8">
        <f t="shared" si="5"/>
        <v>233.28906473698032</v>
      </c>
      <c r="Y114" s="7" t="s">
        <v>25</v>
      </c>
      <c r="Z114" s="7">
        <v>9</v>
      </c>
    </row>
    <row r="115" spans="1:26" x14ac:dyDescent="0.2">
      <c r="A115" s="7">
        <v>4</v>
      </c>
      <c r="B115" s="7">
        <v>1</v>
      </c>
      <c r="C115" s="7" t="s">
        <v>23</v>
      </c>
      <c r="D115" s="8">
        <v>25.899672440833349</v>
      </c>
      <c r="E115" s="8">
        <v>53.539296790454678</v>
      </c>
      <c r="F115" s="8">
        <v>4.609971272189048</v>
      </c>
      <c r="G115" s="8">
        <v>2.6959512139749879</v>
      </c>
      <c r="H115" s="8">
        <v>13.2759419565673</v>
      </c>
      <c r="I115" s="8">
        <v>51.730265019081649</v>
      </c>
      <c r="J115" s="8">
        <v>32.123578074272807</v>
      </c>
      <c r="K115" s="8">
        <v>3.9184755813606911</v>
      </c>
      <c r="L115" s="8">
        <v>2.291558531878739</v>
      </c>
      <c r="M115" s="8">
        <v>9.9569564674254742</v>
      </c>
      <c r="N115" s="7">
        <v>1.0092895124607599</v>
      </c>
      <c r="O115" s="7">
        <v>0.92008000000000001</v>
      </c>
      <c r="P115" s="7">
        <v>8147</v>
      </c>
      <c r="Q115" s="7">
        <v>7827</v>
      </c>
      <c r="R115" s="7">
        <v>7826</v>
      </c>
      <c r="S115" s="8">
        <f t="shared" si="9"/>
        <v>814.7</v>
      </c>
      <c r="T115" s="8">
        <f t="shared" si="10"/>
        <v>2.2712831324521665</v>
      </c>
      <c r="U115" s="8"/>
      <c r="V115" s="18">
        <v>43.240884447059003</v>
      </c>
      <c r="W115" s="18">
        <v>82.527453274696015</v>
      </c>
      <c r="X115" s="8">
        <f t="shared" si="5"/>
        <v>283.86229866116884</v>
      </c>
      <c r="Y115" s="7" t="s">
        <v>25</v>
      </c>
      <c r="Z115" s="7">
        <v>9</v>
      </c>
    </row>
    <row r="116" spans="1:26" x14ac:dyDescent="0.2">
      <c r="A116" s="7">
        <v>4</v>
      </c>
      <c r="B116" s="7">
        <v>2</v>
      </c>
      <c r="C116" s="7" t="s">
        <v>17</v>
      </c>
      <c r="D116" s="8">
        <v>20.15333037149739</v>
      </c>
      <c r="E116" s="8">
        <v>66.201291612931115</v>
      </c>
      <c r="F116" s="8">
        <v>12.905391867241621</v>
      </c>
      <c r="G116" s="8">
        <v>0.68307507254339717</v>
      </c>
      <c r="H116" s="8">
        <v>0.05</v>
      </c>
      <c r="I116" s="8">
        <v>48.684617057637588</v>
      </c>
      <c r="J116" s="8">
        <v>39.720774967758658</v>
      </c>
      <c r="K116" s="8">
        <v>10.96958308715538</v>
      </c>
      <c r="L116" s="8">
        <v>0.58061381166188752</v>
      </c>
      <c r="M116" s="8">
        <v>3.7500000000000012E-2</v>
      </c>
      <c r="N116" s="7">
        <v>1.006554403987415</v>
      </c>
      <c r="O116" s="7">
        <v>1.0609</v>
      </c>
      <c r="P116" s="7"/>
      <c r="Q116" s="7"/>
      <c r="R116" s="7"/>
      <c r="S116" s="8" t="str">
        <f t="shared" si="9"/>
        <v/>
      </c>
      <c r="T116" s="8" t="str">
        <f t="shared" si="10"/>
        <v/>
      </c>
      <c r="U116" s="8"/>
      <c r="V116" s="18">
        <v>42.715156682353097</v>
      </c>
      <c r="W116" s="18">
        <v>72.697563990874514</v>
      </c>
      <c r="X116" s="8" t="str">
        <f t="shared" si="5"/>
        <v/>
      </c>
      <c r="Y116" s="7" t="s">
        <v>25</v>
      </c>
      <c r="Z116" s="7">
        <v>9</v>
      </c>
    </row>
    <row r="117" spans="1:26" x14ac:dyDescent="0.2">
      <c r="A117" s="7">
        <v>4</v>
      </c>
      <c r="B117" s="7">
        <v>2</v>
      </c>
      <c r="C117" s="7" t="s">
        <v>19</v>
      </c>
      <c r="D117" s="8">
        <v>20.15333037149739</v>
      </c>
      <c r="E117" s="8">
        <v>66.201291612931115</v>
      </c>
      <c r="F117" s="8">
        <v>12.905391867241621</v>
      </c>
      <c r="G117" s="8">
        <v>0.68307507254339717</v>
      </c>
      <c r="H117" s="8">
        <v>0.05</v>
      </c>
      <c r="I117" s="8">
        <v>48.684617057637588</v>
      </c>
      <c r="J117" s="8">
        <v>39.720774967758658</v>
      </c>
      <c r="K117" s="8">
        <v>10.96958308715538</v>
      </c>
      <c r="L117" s="8">
        <v>0.58061381166188752</v>
      </c>
      <c r="M117" s="8">
        <v>3.7500000000000012E-2</v>
      </c>
      <c r="N117" s="7">
        <v>0.99974362425570906</v>
      </c>
      <c r="O117" s="7">
        <v>1.0627</v>
      </c>
      <c r="P117" s="7"/>
      <c r="Q117" s="7"/>
      <c r="R117" s="7"/>
      <c r="S117" s="8" t="str">
        <f t="shared" si="9"/>
        <v/>
      </c>
      <c r="T117" s="8" t="str">
        <f t="shared" si="10"/>
        <v/>
      </c>
      <c r="U117" s="8"/>
      <c r="V117" s="18">
        <v>43.6812297882352</v>
      </c>
      <c r="W117" s="18">
        <v>74.06798955299864</v>
      </c>
      <c r="X117" s="8" t="str">
        <f t="shared" si="5"/>
        <v/>
      </c>
      <c r="Y117" s="7" t="s">
        <v>25</v>
      </c>
      <c r="Z117" s="7">
        <v>9</v>
      </c>
    </row>
    <row r="118" spans="1:26" x14ac:dyDescent="0.2">
      <c r="A118" s="7">
        <v>4</v>
      </c>
      <c r="B118" s="7">
        <v>2</v>
      </c>
      <c r="C118" s="7" t="s">
        <v>20</v>
      </c>
      <c r="D118" s="8">
        <v>20.15333037149739</v>
      </c>
      <c r="E118" s="8">
        <v>66.201291612931115</v>
      </c>
      <c r="F118" s="8">
        <v>12.905391867241621</v>
      </c>
      <c r="G118" s="8">
        <v>0.68307507254339717</v>
      </c>
      <c r="H118" s="8">
        <v>0.05</v>
      </c>
      <c r="I118" s="8">
        <v>48.684617057637588</v>
      </c>
      <c r="J118" s="8">
        <v>39.720774967758658</v>
      </c>
      <c r="K118" s="8">
        <v>10.96958308715538</v>
      </c>
      <c r="L118" s="8">
        <v>0.58061381166188752</v>
      </c>
      <c r="M118" s="8">
        <v>3.7500000000000012E-2</v>
      </c>
      <c r="N118" s="7">
        <v>0.9983746863854186</v>
      </c>
      <c r="O118" s="7">
        <v>1.05522</v>
      </c>
      <c r="P118" s="7"/>
      <c r="Q118" s="7"/>
      <c r="R118" s="7"/>
      <c r="S118" s="8" t="str">
        <f t="shared" si="9"/>
        <v/>
      </c>
      <c r="T118" s="8" t="str">
        <f t="shared" si="10"/>
        <v/>
      </c>
      <c r="U118" s="8"/>
      <c r="V118" s="18">
        <v>44.193424076470698</v>
      </c>
      <c r="W118" s="18">
        <v>73.878964766566781</v>
      </c>
      <c r="X118" s="8" t="str">
        <f t="shared" si="5"/>
        <v/>
      </c>
      <c r="Y118" s="7" t="s">
        <v>25</v>
      </c>
      <c r="Z118" s="7">
        <v>9</v>
      </c>
    </row>
    <row r="119" spans="1:26" x14ac:dyDescent="0.2">
      <c r="A119" s="7">
        <v>4</v>
      </c>
      <c r="B119" s="7">
        <v>2</v>
      </c>
      <c r="C119" s="7" t="s">
        <v>21</v>
      </c>
      <c r="D119" s="8">
        <v>20.15333037149739</v>
      </c>
      <c r="E119" s="8">
        <v>66.201291612931115</v>
      </c>
      <c r="F119" s="8">
        <v>12.905391867241621</v>
      </c>
      <c r="G119" s="8">
        <v>0.68307507254339717</v>
      </c>
      <c r="H119" s="8">
        <v>0.05</v>
      </c>
      <c r="I119" s="8">
        <v>48.684617057637588</v>
      </c>
      <c r="J119" s="8">
        <v>39.720774967758658</v>
      </c>
      <c r="K119" s="8">
        <v>10.96958308715538</v>
      </c>
      <c r="L119" s="8">
        <v>0.58061381166188752</v>
      </c>
      <c r="M119" s="8">
        <v>3.7500000000000012E-2</v>
      </c>
      <c r="N119" s="7">
        <v>0.99924288695475139</v>
      </c>
      <c r="O119" s="7">
        <v>1.0750500000000001</v>
      </c>
      <c r="P119" s="7">
        <v>7917</v>
      </c>
      <c r="Q119" s="7">
        <v>8033</v>
      </c>
      <c r="R119" s="7">
        <v>7900</v>
      </c>
      <c r="S119" s="8">
        <f t="shared" si="9"/>
        <v>791.7</v>
      </c>
      <c r="T119" s="8">
        <f t="shared" si="10"/>
        <v>0.91424702181116957</v>
      </c>
      <c r="U119" s="8"/>
      <c r="V119" s="18">
        <v>38.681614270588298</v>
      </c>
      <c r="W119" s="18">
        <v>85.992289629665663</v>
      </c>
      <c r="X119" s="8">
        <f t="shared" si="5"/>
        <v>326.53877952063124</v>
      </c>
      <c r="Y119" s="7" t="s">
        <v>25</v>
      </c>
      <c r="Z119" s="7">
        <v>9</v>
      </c>
    </row>
    <row r="120" spans="1:26" x14ac:dyDescent="0.2">
      <c r="A120" s="7">
        <v>4</v>
      </c>
      <c r="B120" s="7">
        <v>2</v>
      </c>
      <c r="C120" s="7" t="s">
        <v>22</v>
      </c>
      <c r="D120" s="8">
        <v>20.15333037149739</v>
      </c>
      <c r="E120" s="8">
        <v>66.201291612931115</v>
      </c>
      <c r="F120" s="8">
        <v>12.905391867241621</v>
      </c>
      <c r="G120" s="8">
        <v>0.68307507254339717</v>
      </c>
      <c r="H120" s="8">
        <v>0.05</v>
      </c>
      <c r="I120" s="8">
        <v>48.684617057637588</v>
      </c>
      <c r="J120" s="8">
        <v>39.720774967758658</v>
      </c>
      <c r="K120" s="8">
        <v>10.96958308715538</v>
      </c>
      <c r="L120" s="8">
        <v>0.58061381166188752</v>
      </c>
      <c r="M120" s="8">
        <v>3.7500000000000012E-2</v>
      </c>
      <c r="N120" s="7">
        <v>1.0001757535433169</v>
      </c>
      <c r="O120" s="7">
        <v>1.0848800000000001</v>
      </c>
      <c r="P120" s="7"/>
      <c r="Q120" s="7"/>
      <c r="R120" s="7"/>
      <c r="S120" s="8" t="str">
        <f t="shared" si="9"/>
        <v/>
      </c>
      <c r="T120" s="8" t="str">
        <f t="shared" si="10"/>
        <v/>
      </c>
      <c r="U120" s="8"/>
      <c r="V120" s="18">
        <v>39.1165640588234</v>
      </c>
      <c r="W120" s="18">
        <v>84.437571842908127</v>
      </c>
      <c r="X120" s="8" t="str">
        <f t="shared" si="5"/>
        <v/>
      </c>
      <c r="Y120" s="7" t="s">
        <v>25</v>
      </c>
      <c r="Z120" s="7">
        <v>9</v>
      </c>
    </row>
    <row r="121" spans="1:26" x14ac:dyDescent="0.2">
      <c r="A121" s="7">
        <v>4</v>
      </c>
      <c r="B121" s="7">
        <v>2</v>
      </c>
      <c r="C121" s="7" t="s">
        <v>23</v>
      </c>
      <c r="D121" s="8">
        <v>20.15333037149739</v>
      </c>
      <c r="E121" s="8">
        <v>66.201291612931115</v>
      </c>
      <c r="F121" s="8">
        <v>12.905391867241621</v>
      </c>
      <c r="G121" s="8">
        <v>0.68307507254339717</v>
      </c>
      <c r="H121" s="8">
        <v>0.05</v>
      </c>
      <c r="I121" s="8">
        <v>48.684617057637588</v>
      </c>
      <c r="J121" s="8">
        <v>39.720774967758658</v>
      </c>
      <c r="K121" s="8">
        <v>10.96958308715538</v>
      </c>
      <c r="L121" s="8">
        <v>0.58061381166188752</v>
      </c>
      <c r="M121" s="8">
        <v>3.7500000000000012E-2</v>
      </c>
      <c r="N121" s="7">
        <v>0.99392462700407369</v>
      </c>
      <c r="O121" s="7">
        <v>1.1303300000000001</v>
      </c>
      <c r="P121" s="7"/>
      <c r="Q121" s="7"/>
      <c r="R121" s="7"/>
      <c r="S121" s="8" t="str">
        <f t="shared" si="9"/>
        <v/>
      </c>
      <c r="T121" s="8" t="str">
        <f t="shared" si="10"/>
        <v/>
      </c>
      <c r="U121" s="8"/>
      <c r="V121" s="18">
        <v>40.683315682353097</v>
      </c>
      <c r="W121" s="18">
        <v>81.323549606714749</v>
      </c>
      <c r="X121" s="8" t="str">
        <f t="shared" si="5"/>
        <v/>
      </c>
      <c r="Y121" s="7" t="s">
        <v>25</v>
      </c>
      <c r="Z121" s="7">
        <v>9</v>
      </c>
    </row>
    <row r="122" spans="1:26" x14ac:dyDescent="0.2">
      <c r="A122" s="7">
        <v>4</v>
      </c>
      <c r="B122" s="7">
        <v>3</v>
      </c>
      <c r="C122" s="7" t="s">
        <v>17</v>
      </c>
      <c r="D122" s="8">
        <v>32.251505219552733</v>
      </c>
      <c r="E122" s="8">
        <v>51.000918107159571</v>
      </c>
      <c r="F122" s="8">
        <v>7.7851114275091615E-2</v>
      </c>
      <c r="G122" s="8">
        <v>8.6411040928058416</v>
      </c>
      <c r="H122" s="8">
        <v>8.1070517944411886</v>
      </c>
      <c r="I122" s="8">
        <v>55.986478692089001</v>
      </c>
      <c r="J122" s="8">
        <v>30.600550864295741</v>
      </c>
      <c r="K122" s="8">
        <v>6.6173447133827876E-2</v>
      </c>
      <c r="L122" s="8">
        <v>7.3449384788849654</v>
      </c>
      <c r="M122" s="8">
        <v>6.080288845830891</v>
      </c>
      <c r="N122" s="7">
        <v>0.99140244508498154</v>
      </c>
      <c r="O122" s="7">
        <v>1.00739</v>
      </c>
      <c r="P122" s="7"/>
      <c r="Q122" s="7"/>
      <c r="R122" s="7"/>
      <c r="S122" s="8" t="str">
        <f t="shared" si="9"/>
        <v/>
      </c>
      <c r="T122" s="8" t="str">
        <f t="shared" si="10"/>
        <v/>
      </c>
      <c r="U122" s="8"/>
      <c r="V122" s="18">
        <v>62.9381040882352</v>
      </c>
      <c r="W122" s="18">
        <v>61.793306918388282</v>
      </c>
      <c r="X122" s="8" t="str">
        <f t="shared" si="5"/>
        <v/>
      </c>
      <c r="Y122" s="7" t="s">
        <v>25</v>
      </c>
      <c r="Z122" s="7">
        <v>9</v>
      </c>
    </row>
    <row r="123" spans="1:26" x14ac:dyDescent="0.2">
      <c r="A123" s="7">
        <v>4</v>
      </c>
      <c r="B123" s="7">
        <v>3</v>
      </c>
      <c r="C123" s="7" t="s">
        <v>19</v>
      </c>
      <c r="D123" s="8">
        <v>32.251505219552733</v>
      </c>
      <c r="E123" s="8">
        <v>51.000918107159571</v>
      </c>
      <c r="F123" s="8">
        <v>7.7851114275091615E-2</v>
      </c>
      <c r="G123" s="8">
        <v>8.6411040928058416</v>
      </c>
      <c r="H123" s="8">
        <v>8.1070517944411886</v>
      </c>
      <c r="I123" s="8">
        <v>55.986478692089001</v>
      </c>
      <c r="J123" s="8">
        <v>30.600550864295741</v>
      </c>
      <c r="K123" s="8">
        <v>6.6173447133827876E-2</v>
      </c>
      <c r="L123" s="8">
        <v>7.3449384788849654</v>
      </c>
      <c r="M123" s="8">
        <v>6.080288845830891</v>
      </c>
      <c r="N123" s="7">
        <v>1.000763742711845</v>
      </c>
      <c r="O123" s="7">
        <v>1.01877</v>
      </c>
      <c r="P123" s="7"/>
      <c r="Q123" s="7"/>
      <c r="R123" s="7"/>
      <c r="S123" s="8" t="str">
        <f t="shared" si="9"/>
        <v/>
      </c>
      <c r="T123" s="8" t="str">
        <f t="shared" si="10"/>
        <v/>
      </c>
      <c r="U123" s="8"/>
      <c r="V123" s="18">
        <v>60.122345552940999</v>
      </c>
      <c r="W123" s="18">
        <v>62.138469051511628</v>
      </c>
      <c r="X123" s="8" t="str">
        <f t="shared" si="5"/>
        <v/>
      </c>
      <c r="Y123" s="7" t="s">
        <v>25</v>
      </c>
      <c r="Z123" s="7">
        <v>9</v>
      </c>
    </row>
    <row r="124" spans="1:26" x14ac:dyDescent="0.2">
      <c r="A124" s="7">
        <v>4</v>
      </c>
      <c r="B124" s="7">
        <v>3</v>
      </c>
      <c r="C124" s="7" t="s">
        <v>20</v>
      </c>
      <c r="D124" s="8">
        <v>32.251505219552733</v>
      </c>
      <c r="E124" s="8">
        <v>51.000918107159571</v>
      </c>
      <c r="F124" s="8">
        <v>7.7851114275091615E-2</v>
      </c>
      <c r="G124" s="8">
        <v>8.6411040928058416</v>
      </c>
      <c r="H124" s="8">
        <v>8.1070517944411886</v>
      </c>
      <c r="I124" s="8">
        <v>55.986478692089001</v>
      </c>
      <c r="J124" s="8">
        <v>30.600550864295741</v>
      </c>
      <c r="K124" s="8">
        <v>6.6173447133827876E-2</v>
      </c>
      <c r="L124" s="8">
        <v>7.3449384788849654</v>
      </c>
      <c r="M124" s="8">
        <v>6.080288845830891</v>
      </c>
      <c r="N124" s="7">
        <v>0.99504295676071353</v>
      </c>
      <c r="O124" s="7">
        <v>0.99014000000000002</v>
      </c>
      <c r="P124" s="7"/>
      <c r="Q124" s="7"/>
      <c r="R124" s="7"/>
      <c r="S124" s="8" t="str">
        <f t="shared" si="9"/>
        <v/>
      </c>
      <c r="T124" s="8" t="str">
        <f t="shared" si="10"/>
        <v/>
      </c>
      <c r="U124" s="8"/>
      <c r="V124" s="18">
        <v>55.476134617646899</v>
      </c>
      <c r="W124" s="18">
        <v>66.481506748573196</v>
      </c>
      <c r="X124" s="8" t="str">
        <f>IFERROR(1/(V124*S124)*10000000,"")</f>
        <v/>
      </c>
      <c r="Y124" s="7" t="s">
        <v>25</v>
      </c>
      <c r="Z124" s="7">
        <v>9</v>
      </c>
    </row>
    <row r="125" spans="1:26" x14ac:dyDescent="0.2">
      <c r="A125" s="7">
        <v>4</v>
      </c>
      <c r="B125" s="7">
        <v>3</v>
      </c>
      <c r="C125" s="7" t="s">
        <v>21</v>
      </c>
      <c r="D125" s="8">
        <v>32.251505219552733</v>
      </c>
      <c r="E125" s="8">
        <v>51.000918107159571</v>
      </c>
      <c r="F125" s="8">
        <v>7.7851114275091615E-2</v>
      </c>
      <c r="G125" s="8">
        <v>8.6411040928058416</v>
      </c>
      <c r="H125" s="8">
        <v>8.1070517944411886</v>
      </c>
      <c r="I125" s="8">
        <v>55.986478692089001</v>
      </c>
      <c r="J125" s="8">
        <v>30.600550864295741</v>
      </c>
      <c r="K125" s="8">
        <v>6.6173447133827876E-2</v>
      </c>
      <c r="L125" s="8">
        <v>7.3449384788849654</v>
      </c>
      <c r="M125" s="8">
        <v>6.080288845830891</v>
      </c>
      <c r="N125" s="7">
        <v>0.99896206341792515</v>
      </c>
      <c r="O125" s="7">
        <v>0.95169999999999999</v>
      </c>
      <c r="P125" s="7"/>
      <c r="Q125" s="7"/>
      <c r="R125" s="7"/>
      <c r="S125" s="8" t="str">
        <f t="shared" si="9"/>
        <v/>
      </c>
      <c r="T125" s="8" t="str">
        <f t="shared" si="10"/>
        <v/>
      </c>
      <c r="U125" s="8"/>
      <c r="V125" s="18">
        <v>56.921341117646897</v>
      </c>
      <c r="W125" s="18">
        <v>62.278104649872567</v>
      </c>
      <c r="X125" s="8" t="str">
        <f t="shared" si="5"/>
        <v/>
      </c>
      <c r="Y125" s="7" t="s">
        <v>25</v>
      </c>
      <c r="Z125" s="7">
        <v>9</v>
      </c>
    </row>
    <row r="126" spans="1:26" x14ac:dyDescent="0.2">
      <c r="A126" s="7">
        <v>4</v>
      </c>
      <c r="B126" s="7">
        <v>3</v>
      </c>
      <c r="C126" s="7" t="s">
        <v>22</v>
      </c>
      <c r="D126" s="8">
        <v>32.251505219552733</v>
      </c>
      <c r="E126" s="8">
        <v>51.000918107159571</v>
      </c>
      <c r="F126" s="8">
        <v>7.7851114275091615E-2</v>
      </c>
      <c r="G126" s="8">
        <v>8.6411040928058416</v>
      </c>
      <c r="H126" s="8">
        <v>8.1070517944411886</v>
      </c>
      <c r="I126" s="8">
        <v>55.986478692089001</v>
      </c>
      <c r="J126" s="8">
        <v>30.600550864295741</v>
      </c>
      <c r="K126" s="8">
        <v>6.6173447133827876E-2</v>
      </c>
      <c r="L126" s="8">
        <v>7.3449384788849654</v>
      </c>
      <c r="M126" s="8">
        <v>6.080288845830891</v>
      </c>
      <c r="N126" s="7">
        <v>1.0044300475013761</v>
      </c>
      <c r="O126" s="7">
        <v>0.93952999999999998</v>
      </c>
      <c r="P126" s="7"/>
      <c r="Q126" s="7"/>
      <c r="R126" s="7"/>
      <c r="S126" s="8" t="str">
        <f t="shared" si="9"/>
        <v/>
      </c>
      <c r="T126" s="8" t="str">
        <f t="shared" si="10"/>
        <v/>
      </c>
      <c r="U126" s="8"/>
      <c r="V126" s="18">
        <v>48.978718700000002</v>
      </c>
      <c r="W126" s="18">
        <v>70.343431311597215</v>
      </c>
      <c r="X126" s="8" t="str">
        <f t="shared" si="5"/>
        <v/>
      </c>
      <c r="Y126" s="7" t="s">
        <v>25</v>
      </c>
      <c r="Z126" s="7">
        <v>9</v>
      </c>
    </row>
    <row r="127" spans="1:26" x14ac:dyDescent="0.2">
      <c r="A127" s="7">
        <v>4</v>
      </c>
      <c r="B127" s="7">
        <v>3</v>
      </c>
      <c r="C127" s="7" t="s">
        <v>23</v>
      </c>
      <c r="D127" s="8">
        <v>32.251505219552733</v>
      </c>
      <c r="E127" s="8">
        <v>51.000918107159571</v>
      </c>
      <c r="F127" s="8">
        <v>7.7851114275091615E-2</v>
      </c>
      <c r="G127" s="8">
        <v>8.6411040928058416</v>
      </c>
      <c r="H127" s="8">
        <v>8.1070517944411886</v>
      </c>
      <c r="I127" s="8">
        <v>55.986478692089001</v>
      </c>
      <c r="J127" s="8">
        <v>30.600550864295741</v>
      </c>
      <c r="K127" s="8">
        <v>6.6173447133827876E-2</v>
      </c>
      <c r="L127" s="8">
        <v>7.3449384788849654</v>
      </c>
      <c r="M127" s="8">
        <v>6.080288845830891</v>
      </c>
      <c r="N127" s="7">
        <v>0.99870653732039882</v>
      </c>
      <c r="O127" s="7">
        <v>0.90251000000000003</v>
      </c>
      <c r="P127" s="7"/>
      <c r="Q127" s="7"/>
      <c r="R127" s="7"/>
      <c r="S127" s="8" t="str">
        <f t="shared" si="9"/>
        <v/>
      </c>
      <c r="T127" s="8" t="str">
        <f t="shared" si="10"/>
        <v/>
      </c>
      <c r="U127" s="8"/>
      <c r="V127" s="18">
        <v>51.0921222294117</v>
      </c>
      <c r="W127" s="18">
        <v>68.195471831059891</v>
      </c>
      <c r="X127" s="8" t="str">
        <f t="shared" ref="X127:X136" si="11">IFERROR(1/(V127*S127)*10000000,"")</f>
        <v/>
      </c>
      <c r="Y127" s="7" t="s">
        <v>25</v>
      </c>
      <c r="Z127" s="7">
        <v>9</v>
      </c>
    </row>
    <row r="128" spans="1:26" x14ac:dyDescent="0.2">
      <c r="A128" s="7">
        <v>4</v>
      </c>
      <c r="B128" s="7">
        <v>4</v>
      </c>
      <c r="C128" s="7" t="s">
        <v>17</v>
      </c>
      <c r="D128" s="8">
        <v>27.486152461941909</v>
      </c>
      <c r="E128" s="8">
        <v>53.896537829253617</v>
      </c>
      <c r="F128" s="8">
        <v>14.477300072362761</v>
      </c>
      <c r="G128" s="8">
        <v>2.2475594009738762</v>
      </c>
      <c r="H128" s="8">
        <v>1.8758155300452</v>
      </c>
      <c r="I128" s="8">
        <v>52.022450397155147</v>
      </c>
      <c r="J128" s="8">
        <v>32.337922697552173</v>
      </c>
      <c r="K128" s="8">
        <v>12.30570506150835</v>
      </c>
      <c r="L128" s="8">
        <v>1.9104254908277949</v>
      </c>
      <c r="M128" s="8">
        <v>1.4068616475339</v>
      </c>
      <c r="N128" s="7">
        <v>0.97955938581052382</v>
      </c>
      <c r="O128" s="7">
        <v>1.10761</v>
      </c>
      <c r="P128" s="7"/>
      <c r="Q128" s="7"/>
      <c r="R128" s="7"/>
      <c r="S128" s="8" t="str">
        <f t="shared" si="9"/>
        <v/>
      </c>
      <c r="T128" s="8" t="str">
        <f t="shared" si="10"/>
        <v/>
      </c>
      <c r="U128" s="8"/>
      <c r="V128" s="18">
        <v>68.527785058823397</v>
      </c>
      <c r="W128" s="18">
        <v>49.667494083985353</v>
      </c>
      <c r="X128" s="8" t="str">
        <f t="shared" si="11"/>
        <v/>
      </c>
      <c r="Y128" s="7" t="s">
        <v>25</v>
      </c>
      <c r="Z128" s="7">
        <v>9</v>
      </c>
    </row>
    <row r="129" spans="1:26" x14ac:dyDescent="0.2">
      <c r="A129" s="7">
        <v>4</v>
      </c>
      <c r="B129" s="7">
        <v>4</v>
      </c>
      <c r="C129" s="7" t="s">
        <v>19</v>
      </c>
      <c r="D129" s="8">
        <v>27.486152461941909</v>
      </c>
      <c r="E129" s="8">
        <v>53.896537829253617</v>
      </c>
      <c r="F129" s="8">
        <v>14.477300072362761</v>
      </c>
      <c r="G129" s="8">
        <v>2.2475594009738762</v>
      </c>
      <c r="H129" s="8">
        <v>1.8758155300452</v>
      </c>
      <c r="I129" s="8">
        <v>52.022450397155147</v>
      </c>
      <c r="J129" s="8">
        <v>32.337922697552173</v>
      </c>
      <c r="K129" s="8">
        <v>12.30570506150835</v>
      </c>
      <c r="L129" s="8">
        <v>1.9104254908277949</v>
      </c>
      <c r="M129" s="8">
        <v>1.4068616475339</v>
      </c>
      <c r="N129" s="7">
        <v>0.9831751590570611</v>
      </c>
      <c r="O129" s="7">
        <v>1.05392</v>
      </c>
      <c r="P129" s="7"/>
      <c r="Q129" s="7"/>
      <c r="R129" s="7"/>
      <c r="S129" s="8" t="str">
        <f t="shared" si="9"/>
        <v/>
      </c>
      <c r="T129" s="8" t="str">
        <f t="shared" si="10"/>
        <v/>
      </c>
      <c r="U129" s="8"/>
      <c r="V129" s="18">
        <v>59.9638828705883</v>
      </c>
      <c r="W129" s="18">
        <v>56.866212086470277</v>
      </c>
      <c r="X129" s="8" t="str">
        <f t="shared" si="11"/>
        <v/>
      </c>
      <c r="Y129" s="7" t="s">
        <v>25</v>
      </c>
      <c r="Z129" s="7">
        <v>9</v>
      </c>
    </row>
    <row r="130" spans="1:26" x14ac:dyDescent="0.2">
      <c r="A130" s="7">
        <v>4</v>
      </c>
      <c r="B130" s="7">
        <v>4</v>
      </c>
      <c r="C130" s="7" t="s">
        <v>20</v>
      </c>
      <c r="D130" s="8">
        <v>27.486152461941909</v>
      </c>
      <c r="E130" s="8">
        <v>53.896537829253617</v>
      </c>
      <c r="F130" s="8">
        <v>14.477300072362761</v>
      </c>
      <c r="G130" s="8">
        <v>2.2475594009738762</v>
      </c>
      <c r="H130" s="8">
        <v>1.8758155300452</v>
      </c>
      <c r="I130" s="8">
        <v>52.022450397155147</v>
      </c>
      <c r="J130" s="8">
        <v>32.337922697552173</v>
      </c>
      <c r="K130" s="8">
        <v>12.30570506150835</v>
      </c>
      <c r="L130" s="8">
        <v>1.9104254908277949</v>
      </c>
      <c r="M130" s="8">
        <v>1.4068616475339</v>
      </c>
      <c r="N130" s="7">
        <v>0.98062617350684456</v>
      </c>
      <c r="O130" s="7">
        <v>1.0876699999999999</v>
      </c>
      <c r="P130" s="7">
        <v>9033</v>
      </c>
      <c r="Q130" s="7">
        <v>8034</v>
      </c>
      <c r="R130" s="7">
        <v>9234</v>
      </c>
      <c r="S130" s="8">
        <f t="shared" si="9"/>
        <v>903.3</v>
      </c>
      <c r="T130" s="8">
        <f t="shared" si="10"/>
        <v>7.1150546469014202</v>
      </c>
      <c r="U130" s="8"/>
      <c r="V130" s="18">
        <v>57.516464482353101</v>
      </c>
      <c r="W130" s="18">
        <v>60.135991472839329</v>
      </c>
      <c r="X130" s="8">
        <f t="shared" si="11"/>
        <v>192.47565557071789</v>
      </c>
      <c r="Y130" s="7" t="s">
        <v>25</v>
      </c>
      <c r="Z130" s="7">
        <v>9</v>
      </c>
    </row>
    <row r="131" spans="1:26" x14ac:dyDescent="0.2">
      <c r="A131" s="7">
        <v>4</v>
      </c>
      <c r="B131" s="7">
        <v>4</v>
      </c>
      <c r="C131" s="7" t="s">
        <v>21</v>
      </c>
      <c r="D131" s="8">
        <v>27.486152461941909</v>
      </c>
      <c r="E131" s="8">
        <v>53.896537829253617</v>
      </c>
      <c r="F131" s="8">
        <v>14.477300072362761</v>
      </c>
      <c r="G131" s="8">
        <v>2.2475594009738762</v>
      </c>
      <c r="H131" s="8">
        <v>1.8758155300452</v>
      </c>
      <c r="I131" s="8">
        <v>52.022450397155147</v>
      </c>
      <c r="J131" s="8">
        <v>32.337922697552173</v>
      </c>
      <c r="K131" s="8">
        <v>12.30570506150835</v>
      </c>
      <c r="L131" s="8">
        <v>1.9104254908277949</v>
      </c>
      <c r="M131" s="8">
        <v>1.4068616475339</v>
      </c>
      <c r="N131" s="7">
        <v>0.9809040476945684</v>
      </c>
      <c r="O131" s="7">
        <v>1.0147999999999999</v>
      </c>
      <c r="P131" s="7"/>
      <c r="Q131" s="7"/>
      <c r="R131" s="7"/>
      <c r="S131" s="8" t="str">
        <f t="shared" si="9"/>
        <v/>
      </c>
      <c r="T131" s="8" t="str">
        <f t="shared" si="10"/>
        <v/>
      </c>
      <c r="U131" s="8"/>
      <c r="V131" s="18">
        <v>65.653244099999995</v>
      </c>
      <c r="W131" s="18">
        <v>49.153423989653831</v>
      </c>
      <c r="X131" s="8" t="str">
        <f t="shared" si="11"/>
        <v/>
      </c>
      <c r="Y131" s="7" t="s">
        <v>25</v>
      </c>
      <c r="Z131" s="7">
        <v>9</v>
      </c>
    </row>
    <row r="132" spans="1:26" x14ac:dyDescent="0.2">
      <c r="A132" s="7">
        <v>4</v>
      </c>
      <c r="B132" s="7">
        <v>4</v>
      </c>
      <c r="C132" s="7" t="s">
        <v>22</v>
      </c>
      <c r="D132" s="8">
        <v>27.486152461941909</v>
      </c>
      <c r="E132" s="8">
        <v>53.896537829253617</v>
      </c>
      <c r="F132" s="8">
        <v>14.477300072362761</v>
      </c>
      <c r="G132" s="8">
        <v>2.2475594009738762</v>
      </c>
      <c r="H132" s="8">
        <v>1.8758155300452</v>
      </c>
      <c r="I132" s="8">
        <v>52.022450397155147</v>
      </c>
      <c r="J132" s="8">
        <v>32.337922697552173</v>
      </c>
      <c r="K132" s="8">
        <v>12.30570506150835</v>
      </c>
      <c r="L132" s="8">
        <v>1.9104254908277949</v>
      </c>
      <c r="M132" s="8">
        <v>1.4068616475339</v>
      </c>
      <c r="N132" s="7">
        <v>0.9846634750057297</v>
      </c>
      <c r="O132" s="7">
        <v>1.02935</v>
      </c>
      <c r="P132" s="7"/>
      <c r="Q132" s="7"/>
      <c r="R132" s="7"/>
      <c r="S132" s="8" t="str">
        <f t="shared" si="9"/>
        <v/>
      </c>
      <c r="T132" s="8" t="str">
        <f t="shared" si="10"/>
        <v/>
      </c>
      <c r="U132" s="8"/>
      <c r="V132" s="18">
        <v>64.984737370588306</v>
      </c>
      <c r="W132" s="18">
        <v>51.249319398926723</v>
      </c>
      <c r="X132" s="8" t="str">
        <f t="shared" si="11"/>
        <v/>
      </c>
      <c r="Y132" s="7" t="s">
        <v>25</v>
      </c>
      <c r="Z132" s="7">
        <v>9</v>
      </c>
    </row>
    <row r="133" spans="1:26" x14ac:dyDescent="0.2">
      <c r="A133" s="7">
        <v>4</v>
      </c>
      <c r="B133" s="7">
        <v>4</v>
      </c>
      <c r="C133" s="7" t="s">
        <v>23</v>
      </c>
      <c r="D133" s="8">
        <v>27.486152461941909</v>
      </c>
      <c r="E133" s="8">
        <v>53.896537829253617</v>
      </c>
      <c r="F133" s="8">
        <v>14.477300072362761</v>
      </c>
      <c r="G133" s="8">
        <v>2.2475594009738762</v>
      </c>
      <c r="H133" s="8">
        <v>1.8758155300452</v>
      </c>
      <c r="I133" s="8">
        <v>52.022450397155147</v>
      </c>
      <c r="J133" s="8">
        <v>32.337922697552173</v>
      </c>
      <c r="K133" s="8">
        <v>12.30570506150835</v>
      </c>
      <c r="L133" s="8">
        <v>1.9104254908277949</v>
      </c>
      <c r="M133" s="8">
        <v>1.4068616475339</v>
      </c>
      <c r="N133" s="7">
        <v>0.98066839345505086</v>
      </c>
      <c r="O133" s="7">
        <v>1.0312600000000001</v>
      </c>
      <c r="P133" s="7"/>
      <c r="Q133" s="7"/>
      <c r="R133" s="7"/>
      <c r="S133" s="8" t="str">
        <f t="shared" si="9"/>
        <v/>
      </c>
      <c r="T133" s="8" t="str">
        <f t="shared" si="10"/>
        <v/>
      </c>
      <c r="U133" s="8"/>
      <c r="V133" s="18">
        <v>62.984440617647302</v>
      </c>
      <c r="W133" s="18">
        <v>50.313782930354918</v>
      </c>
      <c r="X133" s="8" t="str">
        <f t="shared" si="11"/>
        <v/>
      </c>
      <c r="Y133" s="7" t="s">
        <v>25</v>
      </c>
      <c r="Z133" s="7">
        <v>9</v>
      </c>
    </row>
    <row r="134" spans="1:26" x14ac:dyDescent="0.2">
      <c r="A134" s="7">
        <v>4</v>
      </c>
      <c r="B134" s="7">
        <v>5</v>
      </c>
      <c r="C134" s="7" t="s">
        <v>17</v>
      </c>
      <c r="D134" s="8">
        <v>15.06174871865198</v>
      </c>
      <c r="E134" s="8">
        <v>63.807417219016749</v>
      </c>
      <c r="F134" s="8">
        <v>7.0589679564612933</v>
      </c>
      <c r="G134" s="8">
        <v>13.4252752327948</v>
      </c>
      <c r="H134" s="8">
        <v>0.60110428143698724</v>
      </c>
      <c r="I134" s="8">
        <v>43.807628155006348</v>
      </c>
      <c r="J134" s="8">
        <v>38.284450331410049</v>
      </c>
      <c r="K134" s="8">
        <v>6.000122762992099</v>
      </c>
      <c r="L134" s="8">
        <v>11.411483947875579</v>
      </c>
      <c r="M134" s="8">
        <v>0.4508282110777404</v>
      </c>
      <c r="N134" s="7">
        <v>0.99573963557149014</v>
      </c>
      <c r="O134" s="7">
        <v>1.2684200000000001</v>
      </c>
      <c r="P134" s="7"/>
      <c r="Q134" s="7"/>
      <c r="R134" s="7"/>
      <c r="S134" s="8" t="str">
        <f t="shared" si="9"/>
        <v/>
      </c>
      <c r="T134" s="8" t="str">
        <f t="shared" si="10"/>
        <v/>
      </c>
      <c r="U134" s="8"/>
      <c r="V134" s="18">
        <v>57.176895141176601</v>
      </c>
      <c r="W134" s="18">
        <v>47.702566680259721</v>
      </c>
      <c r="X134" s="8" t="str">
        <f t="shared" si="11"/>
        <v/>
      </c>
      <c r="Y134" s="7" t="s">
        <v>25</v>
      </c>
      <c r="Z134" s="7">
        <v>9</v>
      </c>
    </row>
    <row r="135" spans="1:26" x14ac:dyDescent="0.2">
      <c r="A135" s="7">
        <v>4</v>
      </c>
      <c r="B135" s="7">
        <v>5</v>
      </c>
      <c r="C135" s="7" t="s">
        <v>19</v>
      </c>
      <c r="D135" s="8">
        <v>15.06174871865198</v>
      </c>
      <c r="E135" s="8">
        <v>63.807417219016749</v>
      </c>
      <c r="F135" s="8">
        <v>7.0589679564612933</v>
      </c>
      <c r="G135" s="8">
        <v>13.4252752327948</v>
      </c>
      <c r="H135" s="8">
        <v>0.60110428143698724</v>
      </c>
      <c r="I135" s="8">
        <v>43.807628155006348</v>
      </c>
      <c r="J135" s="8">
        <v>38.284450331410049</v>
      </c>
      <c r="K135" s="8">
        <v>6.000122762992099</v>
      </c>
      <c r="L135" s="8">
        <v>11.411483947875579</v>
      </c>
      <c r="M135" s="8">
        <v>0.4508282110777404</v>
      </c>
      <c r="N135" s="7">
        <v>1.004439479194694</v>
      </c>
      <c r="O135" s="7">
        <v>1.25498</v>
      </c>
      <c r="P135" s="7"/>
      <c r="Q135" s="7"/>
      <c r="R135" s="7"/>
      <c r="S135" s="8" t="str">
        <f t="shared" si="9"/>
        <v/>
      </c>
      <c r="T135" s="8" t="str">
        <f t="shared" si="10"/>
        <v/>
      </c>
      <c r="U135" s="8"/>
      <c r="V135" s="18">
        <v>56.979179129411698</v>
      </c>
      <c r="W135" s="18">
        <v>49.483845068681369</v>
      </c>
      <c r="X135" s="8" t="str">
        <f t="shared" si="11"/>
        <v/>
      </c>
      <c r="Y135" s="7" t="s">
        <v>25</v>
      </c>
      <c r="Z135" s="7">
        <v>9</v>
      </c>
    </row>
    <row r="136" spans="1:26" x14ac:dyDescent="0.2">
      <c r="A136" s="7">
        <v>4</v>
      </c>
      <c r="B136" s="7">
        <v>5</v>
      </c>
      <c r="C136" s="7" t="s">
        <v>20</v>
      </c>
      <c r="D136" s="8">
        <v>15.06174871865198</v>
      </c>
      <c r="E136" s="8">
        <v>63.807417219016749</v>
      </c>
      <c r="F136" s="8">
        <v>7.0589679564612933</v>
      </c>
      <c r="G136" s="8">
        <v>13.4252752327948</v>
      </c>
      <c r="H136" s="8">
        <v>0.60110428143698724</v>
      </c>
      <c r="I136" s="8">
        <v>43.807628155006348</v>
      </c>
      <c r="J136" s="8">
        <v>38.284450331410049</v>
      </c>
      <c r="K136" s="8">
        <v>6.000122762992099</v>
      </c>
      <c r="L136" s="8">
        <v>11.411483947875579</v>
      </c>
      <c r="M136" s="8">
        <v>0.4508282110777404</v>
      </c>
      <c r="N136" s="7">
        <v>1.001229741387222</v>
      </c>
      <c r="O136" s="7">
        <v>1.24133</v>
      </c>
      <c r="P136" s="7"/>
      <c r="Q136" s="7"/>
      <c r="R136" s="7"/>
      <c r="S136" s="8" t="str">
        <f t="shared" si="9"/>
        <v/>
      </c>
      <c r="T136" s="8" t="str">
        <f t="shared" si="10"/>
        <v/>
      </c>
      <c r="U136" s="8"/>
      <c r="V136" s="18">
        <v>50.755787247058997</v>
      </c>
      <c r="W136" s="18">
        <v>53.113782200370302</v>
      </c>
      <c r="X136" s="8" t="str">
        <f t="shared" si="11"/>
        <v/>
      </c>
      <c r="Y136" s="7" t="s">
        <v>25</v>
      </c>
      <c r="Z136" s="7">
        <v>9</v>
      </c>
    </row>
    <row r="137" spans="1:26" x14ac:dyDescent="0.2">
      <c r="A137" s="7">
        <v>4</v>
      </c>
      <c r="B137" s="7">
        <v>5</v>
      </c>
      <c r="C137" s="7" t="s">
        <v>21</v>
      </c>
      <c r="D137" s="8">
        <v>15.06174871865198</v>
      </c>
      <c r="E137" s="8">
        <v>63.807417219016749</v>
      </c>
      <c r="F137" s="8">
        <v>7.0589679564612933</v>
      </c>
      <c r="G137" s="8">
        <v>13.4252752327948</v>
      </c>
      <c r="H137" s="8">
        <v>0.60110428143698724</v>
      </c>
      <c r="I137" s="8">
        <v>43.807628155006348</v>
      </c>
      <c r="J137" s="8">
        <v>38.284450331410049</v>
      </c>
      <c r="K137" s="8">
        <v>6.000122762992099</v>
      </c>
      <c r="L137" s="8">
        <v>11.411483947875579</v>
      </c>
      <c r="M137" s="8">
        <v>0.4508282110777404</v>
      </c>
      <c r="N137" s="7">
        <v>1.0065575895408509</v>
      </c>
      <c r="O137" s="7">
        <v>1.3020099999999999</v>
      </c>
      <c r="P137" s="7"/>
      <c r="Q137" s="7"/>
      <c r="R137" s="7"/>
      <c r="S137" s="8" t="str">
        <f t="shared" si="9"/>
        <v/>
      </c>
      <c r="T137" s="8" t="str">
        <f t="shared" si="10"/>
        <v/>
      </c>
      <c r="U137" s="8"/>
      <c r="V137" s="18">
        <v>53.922964082353097</v>
      </c>
      <c r="W137" s="18">
        <v>52.437998673931638</v>
      </c>
      <c r="X137" s="8"/>
      <c r="Y137" s="7" t="s">
        <v>25</v>
      </c>
      <c r="Z137" s="7">
        <v>9</v>
      </c>
    </row>
    <row r="138" spans="1:26" x14ac:dyDescent="0.2">
      <c r="A138" s="7">
        <v>4</v>
      </c>
      <c r="B138" s="7">
        <v>5</v>
      </c>
      <c r="C138" s="7" t="s">
        <v>22</v>
      </c>
      <c r="D138" s="8">
        <v>15.06174871865198</v>
      </c>
      <c r="E138" s="8">
        <v>63.807417219016749</v>
      </c>
      <c r="F138" s="8">
        <v>7.0589679564612933</v>
      </c>
      <c r="G138" s="8">
        <v>13.4252752327948</v>
      </c>
      <c r="H138" s="8">
        <v>0.60110428143698724</v>
      </c>
      <c r="I138" s="8">
        <v>43.807628155006348</v>
      </c>
      <c r="J138" s="8">
        <v>38.284450331410049</v>
      </c>
      <c r="K138" s="8">
        <v>6.000122762992099</v>
      </c>
      <c r="L138" s="8">
        <v>11.411483947875579</v>
      </c>
      <c r="M138" s="8">
        <v>0.4508282110777404</v>
      </c>
      <c r="N138" s="7">
        <v>1.0032011219170149</v>
      </c>
      <c r="O138" s="7">
        <v>1.24488</v>
      </c>
      <c r="P138" s="7"/>
      <c r="Q138" s="7"/>
      <c r="R138" s="7"/>
      <c r="S138" s="8" t="str">
        <f t="shared" si="9"/>
        <v/>
      </c>
      <c r="T138" s="8" t="str">
        <f t="shared" si="10"/>
        <v/>
      </c>
      <c r="U138" s="8"/>
      <c r="V138" s="18">
        <v>55.458455899999997</v>
      </c>
      <c r="W138" s="18">
        <v>50.431575763280243</v>
      </c>
      <c r="X138" s="8"/>
      <c r="Y138" s="7" t="s">
        <v>25</v>
      </c>
      <c r="Z138" s="7">
        <v>9</v>
      </c>
    </row>
    <row r="139" spans="1:26" x14ac:dyDescent="0.2">
      <c r="A139" s="7">
        <v>4</v>
      </c>
      <c r="B139" s="7">
        <v>5</v>
      </c>
      <c r="C139" s="7" t="s">
        <v>23</v>
      </c>
      <c r="D139" s="8">
        <v>15.06174871865198</v>
      </c>
      <c r="E139" s="8">
        <v>63.807417219016749</v>
      </c>
      <c r="F139" s="8">
        <v>7.0589679564612933</v>
      </c>
      <c r="G139" s="8">
        <v>13.4252752327948</v>
      </c>
      <c r="H139" s="8">
        <v>0.60110428143698724</v>
      </c>
      <c r="I139" s="8">
        <v>43.807628155006348</v>
      </c>
      <c r="J139" s="8">
        <v>38.284450331410049</v>
      </c>
      <c r="K139" s="8">
        <v>6.000122762992099</v>
      </c>
      <c r="L139" s="8">
        <v>11.411483947875579</v>
      </c>
      <c r="M139" s="8">
        <v>0.4508282110777404</v>
      </c>
      <c r="N139" s="7">
        <v>0.99869248116693055</v>
      </c>
      <c r="O139" s="7">
        <v>1.2868999999999999</v>
      </c>
      <c r="P139" s="7"/>
      <c r="Q139" s="7"/>
      <c r="R139" s="7"/>
      <c r="S139" s="8" t="str">
        <f t="shared" si="9"/>
        <v/>
      </c>
      <c r="T139" s="8" t="str">
        <f t="shared" si="10"/>
        <v/>
      </c>
      <c r="U139" s="8"/>
      <c r="V139" s="18">
        <v>62.729009423529298</v>
      </c>
      <c r="W139" s="18">
        <v>44.1139153781129</v>
      </c>
      <c r="X139" s="8"/>
      <c r="Y139" s="7" t="s">
        <v>25</v>
      </c>
      <c r="Z139" s="7">
        <v>9</v>
      </c>
    </row>
    <row r="140" spans="1:26" x14ac:dyDescent="0.2">
      <c r="A140" s="7">
        <v>4</v>
      </c>
      <c r="B140" s="7">
        <v>6</v>
      </c>
      <c r="C140" s="7" t="s">
        <v>17</v>
      </c>
      <c r="D140" s="8">
        <v>16.806754700720099</v>
      </c>
      <c r="E140" s="8">
        <v>59.375963741415049</v>
      </c>
      <c r="F140" s="8">
        <v>10.53545147495371</v>
      </c>
      <c r="G140" s="8">
        <v>0.12484292638220509</v>
      </c>
      <c r="H140" s="8">
        <v>13.14586393819147</v>
      </c>
      <c r="I140" s="8">
        <v>45.442650342034369</v>
      </c>
      <c r="J140" s="8">
        <v>35.625578244849031</v>
      </c>
      <c r="K140" s="8">
        <v>8.955133753710653</v>
      </c>
      <c r="L140" s="8">
        <v>0.1061164874248743</v>
      </c>
      <c r="M140" s="8">
        <v>9.8593979536436027</v>
      </c>
      <c r="N140" s="7">
        <v>0.9796795978316829</v>
      </c>
      <c r="O140" s="7">
        <v>1.1166499999999999</v>
      </c>
      <c r="P140" s="7"/>
      <c r="Q140" s="7"/>
      <c r="R140" s="7"/>
      <c r="S140" s="8" t="str">
        <f t="shared" si="9"/>
        <v/>
      </c>
      <c r="T140" s="8" t="str">
        <f t="shared" si="10"/>
        <v/>
      </c>
      <c r="U140" s="8"/>
      <c r="V140" s="18">
        <v>51.784932752941003</v>
      </c>
      <c r="W140" s="18">
        <v>61.502189734928322</v>
      </c>
      <c r="X140" s="8"/>
      <c r="Y140" s="7" t="s">
        <v>25</v>
      </c>
      <c r="Z140" s="7">
        <v>9</v>
      </c>
    </row>
    <row r="141" spans="1:26" x14ac:dyDescent="0.2">
      <c r="A141" s="7">
        <v>4</v>
      </c>
      <c r="B141" s="7">
        <v>6</v>
      </c>
      <c r="C141" s="7" t="s">
        <v>19</v>
      </c>
      <c r="D141" s="8">
        <v>16.806754700720099</v>
      </c>
      <c r="E141" s="8">
        <v>59.375963741415049</v>
      </c>
      <c r="F141" s="8">
        <v>10.53545147495371</v>
      </c>
      <c r="G141" s="8">
        <v>0.12484292638220509</v>
      </c>
      <c r="H141" s="8">
        <v>13.14586393819147</v>
      </c>
      <c r="I141" s="8">
        <v>45.442650342034369</v>
      </c>
      <c r="J141" s="8">
        <v>35.625578244849031</v>
      </c>
      <c r="K141" s="8">
        <v>8.955133753710653</v>
      </c>
      <c r="L141" s="8">
        <v>0.1061164874248743</v>
      </c>
      <c r="M141" s="8">
        <v>9.8593979536436027</v>
      </c>
      <c r="N141" s="7">
        <v>0.99251148049110449</v>
      </c>
      <c r="O141" s="7">
        <v>1.14975</v>
      </c>
      <c r="P141" s="7"/>
      <c r="Q141" s="7"/>
      <c r="R141" s="7"/>
      <c r="S141" s="8" t="str">
        <f t="shared" si="9"/>
        <v/>
      </c>
      <c r="T141" s="8" t="str">
        <f t="shared" si="10"/>
        <v/>
      </c>
      <c r="U141" s="8"/>
      <c r="V141" s="18">
        <v>49.044712629411698</v>
      </c>
      <c r="W141" s="18">
        <v>62.030203828788409</v>
      </c>
      <c r="X141" s="8"/>
      <c r="Y141" s="7" t="s">
        <v>25</v>
      </c>
      <c r="Z141" s="7">
        <v>9</v>
      </c>
    </row>
    <row r="142" spans="1:26" x14ac:dyDescent="0.2">
      <c r="A142" s="7">
        <v>4</v>
      </c>
      <c r="B142" s="7">
        <v>6</v>
      </c>
      <c r="C142" s="7" t="s">
        <v>20</v>
      </c>
      <c r="D142" s="8">
        <v>16.806754700720099</v>
      </c>
      <c r="E142" s="8">
        <v>59.375963741415049</v>
      </c>
      <c r="F142" s="8">
        <v>10.53545147495371</v>
      </c>
      <c r="G142" s="8">
        <v>0.12484292638220509</v>
      </c>
      <c r="H142" s="8">
        <v>13.14586393819147</v>
      </c>
      <c r="I142" s="8">
        <v>45.442650342034369</v>
      </c>
      <c r="J142" s="8">
        <v>35.625578244849031</v>
      </c>
      <c r="K142" s="8">
        <v>8.955133753710653</v>
      </c>
      <c r="L142" s="8">
        <v>0.1061164874248743</v>
      </c>
      <c r="M142" s="8">
        <v>9.8593979536436027</v>
      </c>
      <c r="N142" s="7">
        <v>0.98916873721864362</v>
      </c>
      <c r="O142" s="7">
        <v>1.11155</v>
      </c>
      <c r="P142" s="7"/>
      <c r="Q142" s="7"/>
      <c r="R142" s="7"/>
      <c r="S142" s="8" t="str">
        <f t="shared" si="9"/>
        <v/>
      </c>
      <c r="T142" s="8" t="str">
        <f t="shared" si="10"/>
        <v/>
      </c>
      <c r="U142" s="8"/>
      <c r="V142" s="18">
        <v>45.910479670588302</v>
      </c>
      <c r="W142" s="18">
        <v>68.331887936845803</v>
      </c>
      <c r="X142" s="8"/>
      <c r="Y142" s="7" t="s">
        <v>25</v>
      </c>
      <c r="Z142" s="7">
        <v>9</v>
      </c>
    </row>
    <row r="143" spans="1:26" x14ac:dyDescent="0.2">
      <c r="A143" s="7">
        <v>4</v>
      </c>
      <c r="B143" s="7">
        <v>6</v>
      </c>
      <c r="C143" s="7" t="s">
        <v>21</v>
      </c>
      <c r="D143" s="8">
        <v>16.806754700720099</v>
      </c>
      <c r="E143" s="8">
        <v>59.375963741415049</v>
      </c>
      <c r="F143" s="8">
        <v>10.53545147495371</v>
      </c>
      <c r="G143" s="8">
        <v>0.12484292638220509</v>
      </c>
      <c r="H143" s="8">
        <v>13.14586393819147</v>
      </c>
      <c r="I143" s="8">
        <v>45.442650342034369</v>
      </c>
      <c r="J143" s="8">
        <v>35.625578244849031</v>
      </c>
      <c r="K143" s="8">
        <v>8.955133753710653</v>
      </c>
      <c r="L143" s="8">
        <v>0.1061164874248743</v>
      </c>
      <c r="M143" s="8">
        <v>9.8593979536436027</v>
      </c>
      <c r="N143" s="7">
        <v>0.99347869599746896</v>
      </c>
      <c r="O143" s="7">
        <v>1.1188499999999999</v>
      </c>
      <c r="P143" s="7"/>
      <c r="Q143" s="7"/>
      <c r="R143" s="7"/>
      <c r="S143" s="8" t="str">
        <f t="shared" si="9"/>
        <v/>
      </c>
      <c r="T143" s="8" t="str">
        <f t="shared" si="10"/>
        <v/>
      </c>
      <c r="U143" s="8"/>
      <c r="V143" s="18">
        <v>48.305738141176597</v>
      </c>
      <c r="W143" s="18">
        <v>65.370136327482044</v>
      </c>
      <c r="X143" s="8"/>
      <c r="Y143" s="7" t="s">
        <v>25</v>
      </c>
      <c r="Z143" s="7">
        <v>9</v>
      </c>
    </row>
    <row r="144" spans="1:26" x14ac:dyDescent="0.2">
      <c r="A144" s="7">
        <v>4</v>
      </c>
      <c r="B144" s="7">
        <v>6</v>
      </c>
      <c r="C144" s="7" t="s">
        <v>22</v>
      </c>
      <c r="D144" s="8">
        <v>16.806754700720099</v>
      </c>
      <c r="E144" s="8">
        <v>59.375963741415049</v>
      </c>
      <c r="F144" s="8">
        <v>10.53545147495371</v>
      </c>
      <c r="G144" s="8">
        <v>0.12484292638220509</v>
      </c>
      <c r="H144" s="8">
        <v>13.14586393819147</v>
      </c>
      <c r="I144" s="8">
        <v>45.442650342034369</v>
      </c>
      <c r="J144" s="8">
        <v>35.625578244849031</v>
      </c>
      <c r="K144" s="8">
        <v>8.955133753710653</v>
      </c>
      <c r="L144" s="8">
        <v>0.1061164874248743</v>
      </c>
      <c r="M144" s="8">
        <v>9.8593979536436027</v>
      </c>
      <c r="N144" s="7">
        <v>0.99142818356357443</v>
      </c>
      <c r="O144" s="7">
        <v>1.1537500000000001</v>
      </c>
      <c r="P144" s="7"/>
      <c r="Q144" s="7"/>
      <c r="R144" s="7"/>
      <c r="S144" s="8" t="str">
        <f t="shared" si="9"/>
        <v/>
      </c>
      <c r="T144" s="8" t="str">
        <f t="shared" si="10"/>
        <v/>
      </c>
      <c r="U144" s="8"/>
      <c r="V144" s="18">
        <v>48.373444529411699</v>
      </c>
      <c r="W144" s="18">
        <v>63.109782714136728</v>
      </c>
      <c r="X144" s="8"/>
      <c r="Y144" s="7" t="s">
        <v>25</v>
      </c>
      <c r="Z144" s="7">
        <v>9</v>
      </c>
    </row>
    <row r="145" spans="1:26" x14ac:dyDescent="0.2">
      <c r="A145" s="7">
        <v>4</v>
      </c>
      <c r="B145" s="7">
        <v>6</v>
      </c>
      <c r="C145" s="7" t="s">
        <v>23</v>
      </c>
      <c r="D145" s="8">
        <v>16.806754700720099</v>
      </c>
      <c r="E145" s="8">
        <v>59.375963741415049</v>
      </c>
      <c r="F145" s="8">
        <v>10.53545147495371</v>
      </c>
      <c r="G145" s="8">
        <v>0.12484292638220509</v>
      </c>
      <c r="H145" s="8">
        <v>13.14586393819147</v>
      </c>
      <c r="I145" s="8">
        <v>45.442650342034369</v>
      </c>
      <c r="J145" s="8">
        <v>35.625578244849031</v>
      </c>
      <c r="K145" s="8">
        <v>8.955133753710653</v>
      </c>
      <c r="L145" s="8">
        <v>0.1061164874248743</v>
      </c>
      <c r="M145" s="8">
        <v>9.8593979536436027</v>
      </c>
      <c r="N145" s="7">
        <v>0.98778748554541951</v>
      </c>
      <c r="O145" s="7">
        <v>1.1020799999999999</v>
      </c>
      <c r="P145" s="7">
        <v>7881</v>
      </c>
      <c r="Q145" s="7">
        <v>7512</v>
      </c>
      <c r="R145" s="7">
        <v>7533</v>
      </c>
      <c r="S145" s="8">
        <f t="shared" si="9"/>
        <v>788.1</v>
      </c>
      <c r="T145" s="8">
        <f t="shared" si="10"/>
        <v>2.6296945865218539</v>
      </c>
      <c r="U145" s="8"/>
      <c r="V145" s="18">
        <v>46.703619358823403</v>
      </c>
      <c r="W145" s="18">
        <v>67.303788028074166</v>
      </c>
      <c r="X145" s="8"/>
      <c r="Y145" s="7" t="s">
        <v>25</v>
      </c>
      <c r="Z145" s="7">
        <v>9</v>
      </c>
    </row>
    <row r="146" spans="1:26" x14ac:dyDescent="0.2">
      <c r="A146" s="1">
        <v>5</v>
      </c>
      <c r="B146" s="1">
        <v>1</v>
      </c>
      <c r="C146" s="1" t="s">
        <v>17</v>
      </c>
      <c r="D146" s="2">
        <v>10.228871906890181</v>
      </c>
      <c r="E146" s="2">
        <v>68.047852691725794</v>
      </c>
      <c r="F146" s="2">
        <v>0.19557807558420931</v>
      </c>
      <c r="G146" s="2">
        <v>6.7084146952033734</v>
      </c>
      <c r="H146" s="2">
        <v>14.90174648861567</v>
      </c>
      <c r="I146" s="2">
        <v>42.20904852135255</v>
      </c>
      <c r="J146" s="2">
        <v>40.828711615035473</v>
      </c>
      <c r="K146" s="2">
        <v>0.1662413642465779</v>
      </c>
      <c r="L146" s="2">
        <v>5.7021524909228676</v>
      </c>
      <c r="M146" s="2">
        <v>11.17630986646175</v>
      </c>
      <c r="N146" s="1">
        <v>1.0356860722469949</v>
      </c>
      <c r="O146" s="1">
        <v>1.1648400000000001</v>
      </c>
      <c r="P146" s="1"/>
      <c r="Q146" s="1"/>
      <c r="R146" s="1"/>
      <c r="S146" s="2" t="str">
        <f>IF(ISNUMBER(P146),P146/10,"")</f>
        <v/>
      </c>
      <c r="T146" s="2" t="str">
        <f t="shared" si="10"/>
        <v/>
      </c>
      <c r="U146" s="2"/>
      <c r="V146" s="19">
        <v>39.128262694117602</v>
      </c>
      <c r="W146" s="19">
        <v>78.273864286808276</v>
      </c>
      <c r="X146" s="2"/>
      <c r="Y146" s="1" t="s">
        <v>25</v>
      </c>
      <c r="Z146" s="1">
        <v>9</v>
      </c>
    </row>
    <row r="147" spans="1:26" x14ac:dyDescent="0.2">
      <c r="A147" s="1">
        <v>5</v>
      </c>
      <c r="B147" s="1">
        <v>1</v>
      </c>
      <c r="C147" s="1" t="s">
        <v>19</v>
      </c>
      <c r="D147" s="2">
        <v>10.228871906890181</v>
      </c>
      <c r="E147" s="2">
        <v>68.047852691725794</v>
      </c>
      <c r="F147" s="2">
        <v>0.19557807558420931</v>
      </c>
      <c r="G147" s="2">
        <v>6.7084146952033734</v>
      </c>
      <c r="H147" s="2">
        <v>14.90174648861567</v>
      </c>
      <c r="I147" s="2">
        <v>42.20904852135255</v>
      </c>
      <c r="J147" s="2">
        <v>40.828711615035473</v>
      </c>
      <c r="K147" s="2">
        <v>0.1662413642465779</v>
      </c>
      <c r="L147" s="2">
        <v>5.7021524909228676</v>
      </c>
      <c r="M147" s="2">
        <v>11.17630986646175</v>
      </c>
      <c r="N147" s="1">
        <v>1.0401419118233279</v>
      </c>
      <c r="O147" s="1">
        <v>1.1805399999999999</v>
      </c>
      <c r="P147" s="1"/>
      <c r="Q147" s="1"/>
      <c r="R147" s="1"/>
      <c r="S147" s="2" t="str">
        <f>IF(ISNUMBER(P147),P147/10,"")</f>
        <v/>
      </c>
      <c r="T147" s="2" t="str">
        <f t="shared" si="10"/>
        <v/>
      </c>
      <c r="U147" s="2"/>
      <c r="V147" s="19">
        <v>39.565987264705903</v>
      </c>
      <c r="W147" s="19">
        <v>77.207821964346607</v>
      </c>
      <c r="X147" s="2"/>
      <c r="Y147" s="1" t="s">
        <v>25</v>
      </c>
      <c r="Z147" s="1">
        <v>9</v>
      </c>
    </row>
    <row r="148" spans="1:26" x14ac:dyDescent="0.2">
      <c r="A148" s="1">
        <v>5</v>
      </c>
      <c r="B148" s="1">
        <v>1</v>
      </c>
      <c r="C148" s="1" t="s">
        <v>20</v>
      </c>
      <c r="D148" s="2">
        <v>10.228871906890181</v>
      </c>
      <c r="E148" s="2">
        <v>68.047852691725794</v>
      </c>
      <c r="F148" s="2">
        <v>0.19557807558420931</v>
      </c>
      <c r="G148" s="2">
        <v>6.7084146952033734</v>
      </c>
      <c r="H148" s="2">
        <v>14.90174648861567</v>
      </c>
      <c r="I148" s="2">
        <v>42.20904852135255</v>
      </c>
      <c r="J148" s="2">
        <v>40.828711615035473</v>
      </c>
      <c r="K148" s="2">
        <v>0.1662413642465779</v>
      </c>
      <c r="L148" s="2">
        <v>5.7021524909228676</v>
      </c>
      <c r="M148" s="2">
        <v>11.17630986646175</v>
      </c>
      <c r="N148" s="1">
        <v>1.0370284687823199</v>
      </c>
      <c r="O148" s="1">
        <v>1.16398</v>
      </c>
      <c r="P148" s="1">
        <v>8981</v>
      </c>
      <c r="Q148" s="1">
        <v>8719</v>
      </c>
      <c r="R148" s="1">
        <v>9903</v>
      </c>
      <c r="S148" s="2">
        <f>IF(ISNUMBER(P148),P148/10,"")</f>
        <v>898.1</v>
      </c>
      <c r="T148" s="2">
        <f t="shared" si="10"/>
        <v>6.9246579389414986</v>
      </c>
      <c r="U148" s="2"/>
      <c r="V148" s="19">
        <v>38.384665841176599</v>
      </c>
      <c r="W148" s="19">
        <v>79.296177153666534</v>
      </c>
      <c r="X148" s="2"/>
      <c r="Y148" s="1" t="s">
        <v>25</v>
      </c>
      <c r="Z148" s="1">
        <v>9</v>
      </c>
    </row>
    <row r="149" spans="1:26" x14ac:dyDescent="0.2">
      <c r="A149" s="1">
        <v>5</v>
      </c>
      <c r="B149" s="1">
        <v>1</v>
      </c>
      <c r="C149" s="1" t="s">
        <v>21</v>
      </c>
      <c r="D149" s="2">
        <v>10.228871906890181</v>
      </c>
      <c r="E149" s="2">
        <v>68.047852691725794</v>
      </c>
      <c r="F149" s="2">
        <v>0.19557807558420931</v>
      </c>
      <c r="G149" s="2">
        <v>6.7084146952033734</v>
      </c>
      <c r="H149" s="2">
        <v>14.90174648861567</v>
      </c>
      <c r="I149" s="2">
        <v>42.20904852135255</v>
      </c>
      <c r="J149" s="2">
        <v>40.828711615035473</v>
      </c>
      <c r="K149" s="2">
        <v>0.1662413642465779</v>
      </c>
      <c r="L149" s="2">
        <v>5.7021524909228676</v>
      </c>
      <c r="M149" s="2">
        <v>11.17630986646175</v>
      </c>
      <c r="N149" s="1">
        <v>1.0360509883412461</v>
      </c>
      <c r="O149" s="1">
        <v>1.1531800000000001</v>
      </c>
      <c r="P149" s="1"/>
      <c r="Q149" s="1"/>
      <c r="R149" s="1"/>
      <c r="S149" s="2" t="str">
        <f t="shared" ref="S149:S163" si="12">IF(ISNUMBER(P149),P149/10,"")</f>
        <v/>
      </c>
      <c r="T149" s="2" t="str">
        <f>IFERROR(_xlfn.STDEV.S(P149:R149)/P149*100,"")</f>
        <v/>
      </c>
      <c r="U149" s="2"/>
      <c r="V149" s="19">
        <v>47.970019876470701</v>
      </c>
      <c r="W149" s="19">
        <v>62.862507421847972</v>
      </c>
      <c r="X149" s="2"/>
      <c r="Y149" s="1" t="s">
        <v>25</v>
      </c>
      <c r="Z149" s="1">
        <v>9</v>
      </c>
    </row>
    <row r="150" spans="1:26" x14ac:dyDescent="0.2">
      <c r="A150" s="1">
        <v>5</v>
      </c>
      <c r="B150" s="1">
        <v>1</v>
      </c>
      <c r="C150" s="1" t="s">
        <v>22</v>
      </c>
      <c r="D150" s="2">
        <v>10.228871906890181</v>
      </c>
      <c r="E150" s="2">
        <v>68.047852691725794</v>
      </c>
      <c r="F150" s="2">
        <v>0.19557807558420931</v>
      </c>
      <c r="G150" s="2">
        <v>6.7084146952033734</v>
      </c>
      <c r="H150" s="2">
        <v>14.90174648861567</v>
      </c>
      <c r="I150" s="2">
        <v>42.20904852135255</v>
      </c>
      <c r="J150" s="2">
        <v>40.828711615035473</v>
      </c>
      <c r="K150" s="2">
        <v>0.1662413642465779</v>
      </c>
      <c r="L150" s="2">
        <v>5.7021524909228676</v>
      </c>
      <c r="M150" s="2">
        <v>11.17630986646175</v>
      </c>
      <c r="N150" s="1">
        <v>1.034914247521137</v>
      </c>
      <c r="O150" s="1">
        <v>1.1490100000000001</v>
      </c>
      <c r="P150" s="1"/>
      <c r="Q150" s="1"/>
      <c r="R150" s="1"/>
      <c r="S150" s="2" t="str">
        <f t="shared" si="12"/>
        <v/>
      </c>
      <c r="T150" s="2" t="str">
        <f t="shared" ref="T150:T163" si="13">IFERROR(_xlfn.STDEV.S(P150:R150)/P150*100,"")</f>
        <v/>
      </c>
      <c r="U150" s="2"/>
      <c r="V150" s="19">
        <v>46.699612482353103</v>
      </c>
      <c r="W150" s="19">
        <v>63.66681625463773</v>
      </c>
      <c r="X150" s="2"/>
      <c r="Y150" s="1" t="s">
        <v>25</v>
      </c>
      <c r="Z150" s="1">
        <v>9</v>
      </c>
    </row>
    <row r="151" spans="1:26" x14ac:dyDescent="0.2">
      <c r="A151" s="1">
        <v>5</v>
      </c>
      <c r="B151" s="1">
        <v>1</v>
      </c>
      <c r="C151" s="1" t="s">
        <v>23</v>
      </c>
      <c r="D151" s="2">
        <v>10.228871906890181</v>
      </c>
      <c r="E151" s="2">
        <v>68.047852691725794</v>
      </c>
      <c r="F151" s="2">
        <v>0.19557807558420931</v>
      </c>
      <c r="G151" s="2">
        <v>6.7084146952033734</v>
      </c>
      <c r="H151" s="2">
        <v>14.90174648861567</v>
      </c>
      <c r="I151" s="2">
        <v>42.20904852135255</v>
      </c>
      <c r="J151" s="2">
        <v>40.828711615035473</v>
      </c>
      <c r="K151" s="2">
        <v>0.1662413642465779</v>
      </c>
      <c r="L151" s="2">
        <v>5.7021524909228676</v>
      </c>
      <c r="M151" s="2">
        <v>11.17630986646175</v>
      </c>
      <c r="N151" s="1">
        <v>1.0243567849043931</v>
      </c>
      <c r="O151" s="1">
        <v>1.1460399999999999</v>
      </c>
      <c r="P151" s="1"/>
      <c r="Q151" s="1"/>
      <c r="R151" s="1"/>
      <c r="S151" s="2" t="str">
        <f t="shared" si="12"/>
        <v/>
      </c>
      <c r="T151" s="2" t="str">
        <f t="shared" si="13"/>
        <v/>
      </c>
      <c r="U151" s="2"/>
      <c r="V151" s="19">
        <v>35.522131541176499</v>
      </c>
      <c r="W151" s="19">
        <v>84.828506850887138</v>
      </c>
      <c r="X151" s="2"/>
      <c r="Y151" s="1" t="s">
        <v>25</v>
      </c>
      <c r="Z151" s="1">
        <v>9</v>
      </c>
    </row>
    <row r="152" spans="1:26" x14ac:dyDescent="0.2">
      <c r="A152" s="1">
        <v>5</v>
      </c>
      <c r="B152" s="1">
        <v>2</v>
      </c>
      <c r="C152" s="1" t="s">
        <v>17</v>
      </c>
      <c r="D152" s="2">
        <v>0.80679247110262586</v>
      </c>
      <c r="E152" s="2">
        <v>75.901003748497175</v>
      </c>
      <c r="F152" s="2">
        <v>4.3766941796265826</v>
      </c>
      <c r="G152" s="2">
        <v>0.47851832954300239</v>
      </c>
      <c r="H152" s="2">
        <v>18.34401648224582</v>
      </c>
      <c r="I152" s="2">
        <v>36.481479967438389</v>
      </c>
      <c r="J152" s="2">
        <v>45.540602249098313</v>
      </c>
      <c r="K152" s="2">
        <v>3.7201900526825948</v>
      </c>
      <c r="L152" s="2">
        <v>0.40674058011155201</v>
      </c>
      <c r="M152" s="2">
        <v>13.75801236168437</v>
      </c>
      <c r="N152" s="1">
        <v>1.044156741119133</v>
      </c>
      <c r="O152" s="1">
        <v>1.19374</v>
      </c>
      <c r="P152" s="1"/>
      <c r="Q152" s="1"/>
      <c r="R152" s="1"/>
      <c r="S152" s="2" t="str">
        <f t="shared" si="12"/>
        <v/>
      </c>
      <c r="T152" s="2" t="str">
        <f t="shared" si="13"/>
        <v/>
      </c>
      <c r="U152" s="2"/>
      <c r="V152" s="19">
        <v>34.610839905882301</v>
      </c>
      <c r="W152" s="19">
        <v>77.555646684163648</v>
      </c>
      <c r="X152" s="2"/>
      <c r="Y152" s="1" t="s">
        <v>25</v>
      </c>
      <c r="Z152" s="1">
        <v>9</v>
      </c>
    </row>
    <row r="153" spans="1:26" x14ac:dyDescent="0.2">
      <c r="A153" s="1">
        <v>5</v>
      </c>
      <c r="B153" s="1">
        <v>2</v>
      </c>
      <c r="C153" s="1" t="s">
        <v>19</v>
      </c>
      <c r="D153" s="2">
        <v>0.80679247110262586</v>
      </c>
      <c r="E153" s="2">
        <v>75.901003748497175</v>
      </c>
      <c r="F153" s="2">
        <v>4.3766941796265826</v>
      </c>
      <c r="G153" s="2">
        <v>0.47851832954300239</v>
      </c>
      <c r="H153" s="2">
        <v>18.34401648224582</v>
      </c>
      <c r="I153" s="2">
        <v>36.481479967438389</v>
      </c>
      <c r="J153" s="2">
        <v>45.540602249098313</v>
      </c>
      <c r="K153" s="2">
        <v>3.7201900526825948</v>
      </c>
      <c r="L153" s="2">
        <v>0.40674058011155201</v>
      </c>
      <c r="M153" s="2">
        <v>13.75801236168437</v>
      </c>
      <c r="N153" s="1">
        <v>1.050023140495868</v>
      </c>
      <c r="O153" s="1">
        <v>1.2335100000000001</v>
      </c>
      <c r="P153" s="1"/>
      <c r="Q153" s="1"/>
      <c r="R153" s="1"/>
      <c r="S153" s="2" t="str">
        <f t="shared" si="12"/>
        <v/>
      </c>
      <c r="T153" s="2" t="str">
        <f t="shared" si="13"/>
        <v/>
      </c>
      <c r="U153" s="2"/>
      <c r="V153" s="19">
        <v>33.831545741176498</v>
      </c>
      <c r="W153" s="19">
        <v>78.311424095594518</v>
      </c>
      <c r="X153" s="2"/>
      <c r="Y153" s="1" t="s">
        <v>25</v>
      </c>
      <c r="Z153" s="1">
        <v>9</v>
      </c>
    </row>
    <row r="154" spans="1:26" x14ac:dyDescent="0.2">
      <c r="A154" s="1">
        <v>5</v>
      </c>
      <c r="B154" s="1">
        <v>2</v>
      </c>
      <c r="C154" s="1" t="s">
        <v>20</v>
      </c>
      <c r="D154" s="2">
        <v>0.80679247110262586</v>
      </c>
      <c r="E154" s="2">
        <v>75.901003748497175</v>
      </c>
      <c r="F154" s="2">
        <v>4.3766941796265826</v>
      </c>
      <c r="G154" s="2">
        <v>0.47851832954300239</v>
      </c>
      <c r="H154" s="2">
        <v>18.34401648224582</v>
      </c>
      <c r="I154" s="2">
        <v>36.481479967438389</v>
      </c>
      <c r="J154" s="2">
        <v>45.540602249098313</v>
      </c>
      <c r="K154" s="2">
        <v>3.7201900526825948</v>
      </c>
      <c r="L154" s="2">
        <v>0.40674058011155201</v>
      </c>
      <c r="M154" s="2">
        <v>13.75801236168437</v>
      </c>
      <c r="N154" s="1">
        <v>1.051135198851989</v>
      </c>
      <c r="O154" s="1">
        <v>1.2700400000000001</v>
      </c>
      <c r="P154" s="1"/>
      <c r="Q154" s="1"/>
      <c r="R154" s="1"/>
      <c r="S154" s="2" t="str">
        <f t="shared" si="12"/>
        <v/>
      </c>
      <c r="T154" s="2" t="str">
        <f t="shared" si="13"/>
        <v/>
      </c>
      <c r="U154" s="2"/>
      <c r="V154" s="19">
        <v>34.991784205882297</v>
      </c>
      <c r="W154" s="19">
        <v>79.122601558710144</v>
      </c>
      <c r="X154" s="2"/>
      <c r="Y154" s="1" t="s">
        <v>25</v>
      </c>
      <c r="Z154" s="1">
        <v>9</v>
      </c>
    </row>
    <row r="155" spans="1:26" x14ac:dyDescent="0.2">
      <c r="A155" s="1">
        <v>5</v>
      </c>
      <c r="B155" s="1">
        <v>2</v>
      </c>
      <c r="C155" s="1" t="s">
        <v>21</v>
      </c>
      <c r="D155" s="2">
        <v>0.80679247110262586</v>
      </c>
      <c r="E155" s="2">
        <v>75.901003748497175</v>
      </c>
      <c r="F155" s="2">
        <v>4.3766941796265826</v>
      </c>
      <c r="G155" s="2">
        <v>0.47851832954300239</v>
      </c>
      <c r="H155" s="2">
        <v>18.34401648224582</v>
      </c>
      <c r="I155" s="2">
        <v>36.481479967438389</v>
      </c>
      <c r="J155" s="2">
        <v>45.540602249098313</v>
      </c>
      <c r="K155" s="2">
        <v>3.7201900526825948</v>
      </c>
      <c r="L155" s="2">
        <v>0.40674058011155201</v>
      </c>
      <c r="M155" s="2">
        <v>13.75801236168437</v>
      </c>
      <c r="N155" s="1">
        <v>1.044172525604762</v>
      </c>
      <c r="O155" s="1">
        <v>1.2677700000000001</v>
      </c>
      <c r="P155" s="1"/>
      <c r="Q155" s="1"/>
      <c r="R155" s="1"/>
      <c r="S155" s="2" t="str">
        <f t="shared" si="12"/>
        <v/>
      </c>
      <c r="T155" s="2" t="str">
        <f t="shared" si="13"/>
        <v/>
      </c>
      <c r="U155" s="2"/>
      <c r="V155" s="19">
        <v>29.451978682352902</v>
      </c>
      <c r="W155" s="19">
        <v>93.83724305703447</v>
      </c>
      <c r="X155" s="2"/>
      <c r="Y155" s="1" t="s">
        <v>25</v>
      </c>
      <c r="Z155" s="1">
        <v>9</v>
      </c>
    </row>
    <row r="156" spans="1:26" x14ac:dyDescent="0.2">
      <c r="A156" s="1">
        <v>5</v>
      </c>
      <c r="B156" s="1">
        <v>2</v>
      </c>
      <c r="C156" s="1" t="s">
        <v>22</v>
      </c>
      <c r="D156" s="2">
        <v>0.80679247110262586</v>
      </c>
      <c r="E156" s="2">
        <v>75.901003748497175</v>
      </c>
      <c r="F156" s="2">
        <v>4.3766941796265826</v>
      </c>
      <c r="G156" s="2">
        <v>0.47851832954300239</v>
      </c>
      <c r="H156" s="2">
        <v>18.34401648224582</v>
      </c>
      <c r="I156" s="2">
        <v>36.481479967438389</v>
      </c>
      <c r="J156" s="2">
        <v>45.540602249098313</v>
      </c>
      <c r="K156" s="2">
        <v>3.7201900526825948</v>
      </c>
      <c r="L156" s="2">
        <v>0.40674058011155201</v>
      </c>
      <c r="M156" s="2">
        <v>13.75801236168437</v>
      </c>
      <c r="N156" s="1">
        <v>1.0492958606622449</v>
      </c>
      <c r="O156" s="1">
        <v>1.32483</v>
      </c>
      <c r="P156" s="1"/>
      <c r="Q156" s="1"/>
      <c r="R156" s="1"/>
      <c r="S156" s="2" t="str">
        <f t="shared" si="12"/>
        <v/>
      </c>
      <c r="T156" s="2" t="str">
        <f t="shared" si="13"/>
        <v/>
      </c>
      <c r="U156" s="2"/>
      <c r="V156" s="19">
        <v>32.754544935294099</v>
      </c>
      <c r="W156" s="19">
        <v>86.874610757877804</v>
      </c>
      <c r="X156" s="2"/>
      <c r="Y156" s="1" t="s">
        <v>25</v>
      </c>
      <c r="Z156" s="1">
        <v>9</v>
      </c>
    </row>
    <row r="157" spans="1:26" x14ac:dyDescent="0.2">
      <c r="A157" s="1">
        <v>5</v>
      </c>
      <c r="B157" s="1">
        <v>2</v>
      </c>
      <c r="C157" s="1" t="s">
        <v>23</v>
      </c>
      <c r="D157" s="2">
        <v>0.80679247110262586</v>
      </c>
      <c r="E157" s="2">
        <v>75.901003748497175</v>
      </c>
      <c r="F157" s="2">
        <v>4.3766941796265826</v>
      </c>
      <c r="G157" s="2">
        <v>0.47851832954300239</v>
      </c>
      <c r="H157" s="2">
        <v>18.34401648224582</v>
      </c>
      <c r="I157" s="2">
        <v>36.481479967438389</v>
      </c>
      <c r="J157" s="2">
        <v>45.540602249098313</v>
      </c>
      <c r="K157" s="2">
        <v>3.7201900526825948</v>
      </c>
      <c r="L157" s="2">
        <v>0.40674058011155201</v>
      </c>
      <c r="M157" s="2">
        <v>13.75801236168437</v>
      </c>
      <c r="N157" s="1">
        <v>1.041003226142158</v>
      </c>
      <c r="O157" s="1">
        <v>1.30762</v>
      </c>
      <c r="P157" s="1"/>
      <c r="Q157" s="1"/>
      <c r="R157" s="1"/>
      <c r="S157" s="2" t="str">
        <f t="shared" si="12"/>
        <v/>
      </c>
      <c r="T157" s="2" t="str">
        <f t="shared" si="13"/>
        <v/>
      </c>
      <c r="U157" s="2"/>
      <c r="V157" s="19">
        <v>64.794721835294098</v>
      </c>
      <c r="W157" s="19">
        <v>45.379294546706817</v>
      </c>
      <c r="X157" s="2"/>
      <c r="Y157" s="1" t="s">
        <v>25</v>
      </c>
      <c r="Z157" s="1">
        <v>9</v>
      </c>
    </row>
    <row r="158" spans="1:26" x14ac:dyDescent="0.2">
      <c r="A158" s="1">
        <v>5</v>
      </c>
      <c r="B158" s="1">
        <v>3</v>
      </c>
      <c r="C158" s="1" t="s">
        <v>17</v>
      </c>
      <c r="D158" s="2">
        <v>32.862323472423498</v>
      </c>
      <c r="E158" s="2">
        <v>48.240874313667597</v>
      </c>
      <c r="F158" s="2">
        <v>6.5052909081471979</v>
      </c>
      <c r="G158" s="2">
        <v>10.1954996227061</v>
      </c>
      <c r="H158" s="2">
        <v>2.2170437636746971</v>
      </c>
      <c r="I158" s="2">
        <v>55.218052718437207</v>
      </c>
      <c r="J158" s="2">
        <v>28.944524588200562</v>
      </c>
      <c r="K158" s="2">
        <v>5.5294972719251181</v>
      </c>
      <c r="L158" s="2">
        <v>8.6661746793001839</v>
      </c>
      <c r="M158" s="2">
        <v>1.6627828227560231</v>
      </c>
      <c r="N158" s="1">
        <v>1.0072093428621229</v>
      </c>
      <c r="O158" s="1">
        <v>0.91085000000000005</v>
      </c>
      <c r="P158" s="1"/>
      <c r="Q158" s="1"/>
      <c r="R158" s="1"/>
      <c r="S158" s="2" t="str">
        <f t="shared" si="12"/>
        <v/>
      </c>
      <c r="T158" s="2" t="str">
        <f t="shared" si="13"/>
        <v/>
      </c>
      <c r="U158" s="2"/>
      <c r="V158" s="19">
        <v>71.408457652940996</v>
      </c>
      <c r="W158" s="19">
        <v>52.9646477783674</v>
      </c>
      <c r="X158" s="2"/>
      <c r="Y158" s="1" t="s">
        <v>25</v>
      </c>
      <c r="Z158" s="1">
        <v>9</v>
      </c>
    </row>
    <row r="159" spans="1:26" x14ac:dyDescent="0.2">
      <c r="A159" s="1">
        <v>5</v>
      </c>
      <c r="B159" s="1">
        <v>3</v>
      </c>
      <c r="C159" s="1" t="s">
        <v>19</v>
      </c>
      <c r="D159" s="2">
        <v>32.862323472423498</v>
      </c>
      <c r="E159" s="2">
        <v>48.240874313667597</v>
      </c>
      <c r="F159" s="2">
        <v>6.5052909081471979</v>
      </c>
      <c r="G159" s="2">
        <v>10.1954996227061</v>
      </c>
      <c r="H159" s="2">
        <v>2.2170437636746971</v>
      </c>
      <c r="I159" s="2">
        <v>55.218052718437207</v>
      </c>
      <c r="J159" s="2">
        <v>28.944524588200562</v>
      </c>
      <c r="K159" s="2">
        <v>5.5294972719251181</v>
      </c>
      <c r="L159" s="2">
        <v>8.6661746793001839</v>
      </c>
      <c r="M159" s="2">
        <v>1.6627828227560231</v>
      </c>
      <c r="N159" s="1">
        <v>1.009172092361333</v>
      </c>
      <c r="O159" s="1">
        <v>0.88183999999999996</v>
      </c>
      <c r="P159" s="1"/>
      <c r="Q159" s="1"/>
      <c r="R159" s="1"/>
      <c r="S159" s="2" t="str">
        <f t="shared" si="12"/>
        <v/>
      </c>
      <c r="T159" s="2" t="str">
        <f t="shared" si="13"/>
        <v/>
      </c>
      <c r="U159" s="2"/>
      <c r="V159" s="19">
        <v>67.511852823529296</v>
      </c>
      <c r="W159" s="19">
        <v>56.21667824254974</v>
      </c>
      <c r="X159" s="2"/>
      <c r="Y159" s="1" t="s">
        <v>25</v>
      </c>
      <c r="Z159" s="1">
        <v>9</v>
      </c>
    </row>
    <row r="160" spans="1:26" x14ac:dyDescent="0.2">
      <c r="A160" s="1">
        <v>5</v>
      </c>
      <c r="B160" s="1">
        <v>3</v>
      </c>
      <c r="C160" s="1" t="s">
        <v>20</v>
      </c>
      <c r="D160" s="2">
        <v>32.862323472423498</v>
      </c>
      <c r="E160" s="2">
        <v>48.240874313667597</v>
      </c>
      <c r="F160" s="2">
        <v>6.5052909081471979</v>
      </c>
      <c r="G160" s="2">
        <v>10.1954996227061</v>
      </c>
      <c r="H160" s="2">
        <v>2.2170437636746971</v>
      </c>
      <c r="I160" s="2">
        <v>55.218052718437207</v>
      </c>
      <c r="J160" s="2">
        <v>28.944524588200562</v>
      </c>
      <c r="K160" s="2">
        <v>5.5294972719251181</v>
      </c>
      <c r="L160" s="2">
        <v>8.6661746793001839</v>
      </c>
      <c r="M160" s="2">
        <v>1.6627828227560231</v>
      </c>
      <c r="N160" s="1">
        <v>1.0193143869692629</v>
      </c>
      <c r="O160" s="1">
        <v>0.94296999999999997</v>
      </c>
      <c r="P160" s="1"/>
      <c r="Q160" s="1"/>
      <c r="R160" s="1"/>
      <c r="S160" s="2" t="str">
        <f t="shared" si="12"/>
        <v/>
      </c>
      <c r="T160" s="2" t="str">
        <f t="shared" si="13"/>
        <v/>
      </c>
      <c r="U160" s="2"/>
      <c r="V160" s="19">
        <v>69.864181017646899</v>
      </c>
      <c r="W160" s="19">
        <v>53.971378410169677</v>
      </c>
      <c r="X160" s="2"/>
      <c r="Y160" s="1" t="s">
        <v>25</v>
      </c>
      <c r="Z160" s="1">
        <v>9</v>
      </c>
    </row>
    <row r="161" spans="1:26" x14ac:dyDescent="0.2">
      <c r="A161" s="1">
        <v>5</v>
      </c>
      <c r="B161" s="1">
        <v>3</v>
      </c>
      <c r="C161" s="1" t="s">
        <v>21</v>
      </c>
      <c r="D161" s="2">
        <v>32.862323472423498</v>
      </c>
      <c r="E161" s="2">
        <v>48.240874313667597</v>
      </c>
      <c r="F161" s="2">
        <v>6.5052909081471979</v>
      </c>
      <c r="G161" s="2">
        <v>10.1954996227061</v>
      </c>
      <c r="H161" s="2">
        <v>2.2170437636746971</v>
      </c>
      <c r="I161" s="2">
        <v>55.218052718437207</v>
      </c>
      <c r="J161" s="2">
        <v>28.944524588200562</v>
      </c>
      <c r="K161" s="2">
        <v>5.5294972719251181</v>
      </c>
      <c r="L161" s="2">
        <v>8.6661746793001839</v>
      </c>
      <c r="M161" s="2">
        <v>1.6627828227560231</v>
      </c>
      <c r="N161" s="1">
        <v>1.018280525259027</v>
      </c>
      <c r="O161" s="1">
        <v>0.93086999999999998</v>
      </c>
      <c r="P161" s="1">
        <v>9052</v>
      </c>
      <c r="Q161" s="1">
        <v>8147</v>
      </c>
      <c r="R161" s="1">
        <v>9245</v>
      </c>
      <c r="S161" s="2">
        <f t="shared" si="12"/>
        <v>905.2</v>
      </c>
      <c r="T161" s="2">
        <f t="shared" si="13"/>
        <v>6.4760666822931068</v>
      </c>
      <c r="U161" s="2"/>
      <c r="V161" s="19">
        <v>68.073112711764793</v>
      </c>
      <c r="W161" s="19">
        <v>54.680645244548963</v>
      </c>
      <c r="X161" s="2"/>
      <c r="Y161" s="1" t="s">
        <v>25</v>
      </c>
      <c r="Z161" s="1">
        <v>9</v>
      </c>
    </row>
    <row r="162" spans="1:26" x14ac:dyDescent="0.2">
      <c r="A162" s="1">
        <v>5</v>
      </c>
      <c r="B162" s="1">
        <v>3</v>
      </c>
      <c r="C162" s="1" t="s">
        <v>22</v>
      </c>
      <c r="D162" s="2">
        <v>32.862323472423498</v>
      </c>
      <c r="E162" s="2">
        <v>48.240874313667597</v>
      </c>
      <c r="F162" s="2">
        <v>6.5052909081471979</v>
      </c>
      <c r="G162" s="2">
        <v>10.1954996227061</v>
      </c>
      <c r="H162" s="2">
        <v>2.2170437636746971</v>
      </c>
      <c r="I162" s="2">
        <v>55.218052718437207</v>
      </c>
      <c r="J162" s="2">
        <v>28.944524588200562</v>
      </c>
      <c r="K162" s="2">
        <v>5.5294972719251181</v>
      </c>
      <c r="L162" s="2">
        <v>8.6661746793001839</v>
      </c>
      <c r="M162" s="2">
        <v>1.6627828227560231</v>
      </c>
      <c r="N162" s="1">
        <v>1.0127118943978479</v>
      </c>
      <c r="O162" s="1">
        <v>0.92483000000000004</v>
      </c>
      <c r="P162" s="1"/>
      <c r="Q162" s="1"/>
      <c r="R162" s="1"/>
      <c r="S162" s="2" t="str">
        <f t="shared" si="12"/>
        <v/>
      </c>
      <c r="T162" s="2" t="str">
        <f t="shared" si="13"/>
        <v/>
      </c>
      <c r="U162" s="2"/>
      <c r="V162" s="19">
        <v>68.202514447059002</v>
      </c>
      <c r="W162" s="19">
        <v>58.360222074078159</v>
      </c>
      <c r="X162" s="2"/>
      <c r="Y162" s="1" t="s">
        <v>25</v>
      </c>
      <c r="Z162" s="1">
        <v>9</v>
      </c>
    </row>
    <row r="163" spans="1:26" x14ac:dyDescent="0.2">
      <c r="A163" s="1">
        <v>5</v>
      </c>
      <c r="B163" s="1">
        <v>3</v>
      </c>
      <c r="C163" s="1" t="s">
        <v>23</v>
      </c>
      <c r="D163" s="2">
        <v>32.862323472423498</v>
      </c>
      <c r="E163" s="2">
        <v>48.240874313667597</v>
      </c>
      <c r="F163" s="2">
        <v>6.5052909081471979</v>
      </c>
      <c r="G163" s="2">
        <v>10.1954996227061</v>
      </c>
      <c r="H163" s="2">
        <v>2.2170437636746971</v>
      </c>
      <c r="I163" s="2">
        <v>55.218052718437207</v>
      </c>
      <c r="J163" s="2">
        <v>28.944524588200562</v>
      </c>
      <c r="K163" s="2">
        <v>5.5294972719251181</v>
      </c>
      <c r="L163" s="2">
        <v>8.6661746793001839</v>
      </c>
      <c r="M163" s="2">
        <v>1.6627828227560231</v>
      </c>
      <c r="N163" s="1">
        <v>1.0101355390967339</v>
      </c>
      <c r="O163" s="1">
        <v>0.92805000000000004</v>
      </c>
      <c r="P163" s="1"/>
      <c r="Q163" s="1"/>
      <c r="R163" s="1"/>
      <c r="S163" s="2" t="str">
        <f t="shared" si="12"/>
        <v/>
      </c>
      <c r="T163" s="2" t="str">
        <f t="shared" si="13"/>
        <v/>
      </c>
      <c r="U163" s="2"/>
      <c r="V163" s="19"/>
      <c r="W163" s="19"/>
      <c r="X163" s="2"/>
      <c r="Y163" s="1" t="s">
        <v>25</v>
      </c>
      <c r="Z163" s="1">
        <v>9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3"/>
  <sheetViews>
    <sheetView workbookViewId="0">
      <pane ySplit="1" topLeftCell="A2" activePane="bottomLeft" state="frozen"/>
      <selection pane="bottomLeft" activeCell="X157" sqref="X157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4">
        <v>12.67136745384394</v>
      </c>
      <c r="E2" s="4">
        <v>82.057984761859601</v>
      </c>
      <c r="F2" s="4">
        <v>1.9503667905576549</v>
      </c>
      <c r="G2" s="4">
        <v>1.997856083979886</v>
      </c>
      <c r="H2" s="4">
        <v>1.4143264443906221</v>
      </c>
      <c r="I2" s="4">
        <f t="shared" ref="I2:I65" si="0">D2+E2*0.4+F2*0.15+G2*0.15+H2*0.25</f>
        <v>46.440376400866064</v>
      </c>
      <c r="J2" s="4">
        <f t="shared" ref="J2:J65" si="1">E2*0.6</f>
        <v>49.234790857115762</v>
      </c>
      <c r="K2" s="4">
        <f t="shared" ref="K2:L17" si="2">F2*0.85</f>
        <v>1.6578117719740066</v>
      </c>
      <c r="L2" s="4">
        <f t="shared" si="2"/>
        <v>1.6981776713829031</v>
      </c>
      <c r="M2" s="4">
        <f t="shared" ref="M2:M65" si="3">H2*0.75</f>
        <v>1.0607448332929665</v>
      </c>
      <c r="N2" s="3">
        <v>1.0529697270408325</v>
      </c>
      <c r="O2" s="3">
        <v>1.17862</v>
      </c>
      <c r="P2" s="3">
        <v>9283</v>
      </c>
      <c r="Q2" s="3">
        <v>9266</v>
      </c>
      <c r="R2" s="3">
        <v>8482</v>
      </c>
      <c r="S2" s="4">
        <f>IF(ISNUMBER(P2),P2/10,"")</f>
        <v>928.3</v>
      </c>
      <c r="T2" s="4">
        <f t="shared" ref="T2:T4" si="4">IFERROR(_xlfn.STDEV.S(P2:R2)/P2*100,"")</f>
        <v>4.9297536855183131</v>
      </c>
      <c r="U2" s="4"/>
      <c r="V2" s="15">
        <v>27.965472441176502</v>
      </c>
      <c r="W2" s="3"/>
      <c r="X2" s="4">
        <f>IFERROR(1/(V2*S2)*10000000,"")</f>
        <v>385.2028475941803</v>
      </c>
      <c r="Y2" s="3" t="s">
        <v>24</v>
      </c>
      <c r="Z2" s="3">
        <v>10</v>
      </c>
    </row>
    <row r="3" spans="1:26" x14ac:dyDescent="0.2">
      <c r="A3" s="3">
        <v>1</v>
      </c>
      <c r="B3" s="3">
        <v>1</v>
      </c>
      <c r="C3" s="3" t="s">
        <v>19</v>
      </c>
      <c r="D3" s="4">
        <v>12.67136745384394</v>
      </c>
      <c r="E3" s="4">
        <v>82.057984761859601</v>
      </c>
      <c r="F3" s="4">
        <v>1.9503667905576549</v>
      </c>
      <c r="G3" s="4">
        <v>1.997856083979886</v>
      </c>
      <c r="H3" s="4">
        <v>1.4143264443906221</v>
      </c>
      <c r="I3" s="4">
        <f t="shared" si="0"/>
        <v>46.440376400866064</v>
      </c>
      <c r="J3" s="4">
        <f t="shared" si="1"/>
        <v>49.234790857115762</v>
      </c>
      <c r="K3" s="4">
        <f t="shared" si="2"/>
        <v>1.6578117719740066</v>
      </c>
      <c r="L3" s="4">
        <f t="shared" si="2"/>
        <v>1.6981776713829031</v>
      </c>
      <c r="M3" s="4">
        <f t="shared" si="3"/>
        <v>1.0607448332929665</v>
      </c>
      <c r="N3" s="3">
        <v>1.049318976508161</v>
      </c>
      <c r="O3" s="3">
        <v>1.1877</v>
      </c>
      <c r="P3" s="3"/>
      <c r="Q3" s="3"/>
      <c r="R3" s="3"/>
      <c r="S3" s="4" t="str">
        <f t="shared" ref="S3:S66" si="5">IF(ISNUMBER(P3),P3/10,"")</f>
        <v/>
      </c>
      <c r="T3" s="4" t="str">
        <f t="shared" si="4"/>
        <v/>
      </c>
      <c r="U3" s="4"/>
      <c r="V3" s="15">
        <v>29.047847564705901</v>
      </c>
      <c r="W3" s="3"/>
      <c r="X3" s="4" t="str">
        <f t="shared" ref="X3:X66" si="6">IFERROR(1/(V3*S3)*10000000,"")</f>
        <v/>
      </c>
      <c r="Y3" s="3" t="s">
        <v>24</v>
      </c>
      <c r="Z3" s="3">
        <v>10</v>
      </c>
    </row>
    <row r="4" spans="1:26" x14ac:dyDescent="0.2">
      <c r="A4" s="3">
        <v>1</v>
      </c>
      <c r="B4" s="3">
        <v>1</v>
      </c>
      <c r="C4" s="3" t="s">
        <v>20</v>
      </c>
      <c r="D4" s="4">
        <v>12.67136745384394</v>
      </c>
      <c r="E4" s="4">
        <v>82.057984761859601</v>
      </c>
      <c r="F4" s="4">
        <v>1.9503667905576549</v>
      </c>
      <c r="G4" s="4">
        <v>1.997856083979886</v>
      </c>
      <c r="H4" s="4">
        <v>1.4143264443906221</v>
      </c>
      <c r="I4" s="4">
        <f t="shared" si="0"/>
        <v>46.440376400866064</v>
      </c>
      <c r="J4" s="4">
        <f t="shared" si="1"/>
        <v>49.234790857115762</v>
      </c>
      <c r="K4" s="4">
        <f t="shared" si="2"/>
        <v>1.6578117719740066</v>
      </c>
      <c r="L4" s="4">
        <f t="shared" si="2"/>
        <v>1.6981776713829031</v>
      </c>
      <c r="M4" s="4">
        <f t="shared" si="3"/>
        <v>1.0607448332929665</v>
      </c>
      <c r="N4" s="3">
        <v>1.0331722018905221</v>
      </c>
      <c r="O4" s="3">
        <v>1.0707899999999999</v>
      </c>
      <c r="P4" s="3"/>
      <c r="Q4" s="3"/>
      <c r="R4" s="3"/>
      <c r="S4" s="4" t="str">
        <f t="shared" si="5"/>
        <v/>
      </c>
      <c r="T4" s="4" t="str">
        <f t="shared" si="4"/>
        <v/>
      </c>
      <c r="U4" s="4"/>
      <c r="V4" s="15">
        <v>35.116272317647102</v>
      </c>
      <c r="W4" s="3"/>
      <c r="X4" s="4" t="str">
        <f t="shared" si="6"/>
        <v/>
      </c>
      <c r="Y4" s="3" t="s">
        <v>24</v>
      </c>
      <c r="Z4" s="3">
        <v>10</v>
      </c>
    </row>
    <row r="5" spans="1:26" x14ac:dyDescent="0.2">
      <c r="A5" s="3">
        <v>1</v>
      </c>
      <c r="B5" s="3">
        <v>1</v>
      </c>
      <c r="C5" s="3" t="s">
        <v>21</v>
      </c>
      <c r="D5" s="4">
        <v>12.67136745384394</v>
      </c>
      <c r="E5" s="4">
        <v>82.057984761859601</v>
      </c>
      <c r="F5" s="4">
        <v>1.9503667905576549</v>
      </c>
      <c r="G5" s="4">
        <v>1.997856083979886</v>
      </c>
      <c r="H5" s="4">
        <v>1.4143264443906221</v>
      </c>
      <c r="I5" s="4">
        <f t="shared" si="0"/>
        <v>46.440376400866064</v>
      </c>
      <c r="J5" s="4">
        <f t="shared" si="1"/>
        <v>49.234790857115762</v>
      </c>
      <c r="K5" s="4">
        <f t="shared" si="2"/>
        <v>1.6578117719740066</v>
      </c>
      <c r="L5" s="4">
        <f t="shared" si="2"/>
        <v>1.6981776713829031</v>
      </c>
      <c r="M5" s="4">
        <f t="shared" si="3"/>
        <v>1.0607448332929665</v>
      </c>
      <c r="N5" s="3">
        <v>1.0257892694155593</v>
      </c>
      <c r="O5" s="3">
        <v>1.0602499999999999</v>
      </c>
      <c r="P5" s="3"/>
      <c r="Q5" s="3"/>
      <c r="R5" s="3"/>
      <c r="S5" s="4" t="str">
        <f t="shared" si="5"/>
        <v/>
      </c>
      <c r="T5" s="4" t="str">
        <f>IFERROR(_xlfn.STDEV.S(P5:R5)/P5*100,"")</f>
        <v/>
      </c>
      <c r="U5" s="4"/>
      <c r="V5" s="15">
        <v>42.120265676470702</v>
      </c>
      <c r="W5" s="3"/>
      <c r="X5" s="4" t="str">
        <f t="shared" si="6"/>
        <v/>
      </c>
      <c r="Y5" s="3" t="s">
        <v>24</v>
      </c>
      <c r="Z5" s="3">
        <v>10</v>
      </c>
    </row>
    <row r="6" spans="1:26" x14ac:dyDescent="0.2">
      <c r="A6" s="3">
        <v>1</v>
      </c>
      <c r="B6" s="3">
        <v>1</v>
      </c>
      <c r="C6" s="3" t="s">
        <v>22</v>
      </c>
      <c r="D6" s="4">
        <v>12.67136745384394</v>
      </c>
      <c r="E6" s="4">
        <v>82.057984761859601</v>
      </c>
      <c r="F6" s="4">
        <v>1.9503667905576549</v>
      </c>
      <c r="G6" s="4">
        <v>1.997856083979886</v>
      </c>
      <c r="H6" s="4">
        <v>1.4143264443906221</v>
      </c>
      <c r="I6" s="4">
        <f t="shared" si="0"/>
        <v>46.440376400866064</v>
      </c>
      <c r="J6" s="4">
        <f t="shared" si="1"/>
        <v>49.234790857115762</v>
      </c>
      <c r="K6" s="4">
        <f t="shared" si="2"/>
        <v>1.6578117719740066</v>
      </c>
      <c r="L6" s="4">
        <f t="shared" si="2"/>
        <v>1.6981776713829031</v>
      </c>
      <c r="M6" s="4">
        <f t="shared" si="3"/>
        <v>1.0607448332929665</v>
      </c>
      <c r="N6" s="3">
        <v>1.0231414444051488</v>
      </c>
      <c r="O6" s="3">
        <v>1.03468</v>
      </c>
      <c r="P6" s="3"/>
      <c r="Q6" s="3"/>
      <c r="R6" s="3"/>
      <c r="S6" s="4" t="str">
        <f t="shared" si="5"/>
        <v/>
      </c>
      <c r="T6" s="4" t="str">
        <f t="shared" ref="T6:T69" si="7">IFERROR(_xlfn.STDEV.S(P6:R6)/P6*100,"")</f>
        <v/>
      </c>
      <c r="U6" s="4"/>
      <c r="V6" s="15">
        <v>37.330206076470603</v>
      </c>
      <c r="W6" s="3"/>
      <c r="X6" s="4" t="str">
        <f t="shared" si="6"/>
        <v/>
      </c>
      <c r="Y6" s="3" t="s">
        <v>24</v>
      </c>
      <c r="Z6" s="3">
        <v>10</v>
      </c>
    </row>
    <row r="7" spans="1:26" x14ac:dyDescent="0.2">
      <c r="A7" s="3">
        <v>1</v>
      </c>
      <c r="B7" s="3">
        <v>1</v>
      </c>
      <c r="C7" s="3" t="s">
        <v>23</v>
      </c>
      <c r="D7" s="4">
        <v>12.67136745384394</v>
      </c>
      <c r="E7" s="4">
        <v>82.057984761859601</v>
      </c>
      <c r="F7" s="4">
        <v>1.9503667905576549</v>
      </c>
      <c r="G7" s="4">
        <v>1.997856083979886</v>
      </c>
      <c r="H7" s="4">
        <v>1.4143264443906221</v>
      </c>
      <c r="I7" s="4">
        <f t="shared" si="0"/>
        <v>46.440376400866064</v>
      </c>
      <c r="J7" s="4">
        <f t="shared" si="1"/>
        <v>49.234790857115762</v>
      </c>
      <c r="K7" s="4">
        <f t="shared" si="2"/>
        <v>1.6578117719740066</v>
      </c>
      <c r="L7" s="4">
        <f t="shared" si="2"/>
        <v>1.6981776713829031</v>
      </c>
      <c r="M7" s="4">
        <f t="shared" si="3"/>
        <v>1.0607448332929665</v>
      </c>
      <c r="N7" s="3">
        <v>1.0217254858094547</v>
      </c>
      <c r="O7" s="3">
        <v>1.1373500000000001</v>
      </c>
      <c r="P7" s="3"/>
      <c r="Q7" s="3"/>
      <c r="R7" s="3"/>
      <c r="S7" s="4" t="str">
        <f t="shared" si="5"/>
        <v/>
      </c>
      <c r="T7" s="4" t="str">
        <f t="shared" si="7"/>
        <v/>
      </c>
      <c r="U7" s="4"/>
      <c r="V7" s="15">
        <v>43.085218788235203</v>
      </c>
      <c r="W7" s="3"/>
      <c r="X7" s="4" t="str">
        <f t="shared" si="6"/>
        <v/>
      </c>
      <c r="Y7" s="3" t="s">
        <v>24</v>
      </c>
      <c r="Z7" s="3">
        <v>10</v>
      </c>
    </row>
    <row r="8" spans="1:26" x14ac:dyDescent="0.2">
      <c r="A8" s="3">
        <v>1</v>
      </c>
      <c r="B8" s="3">
        <v>2</v>
      </c>
      <c r="C8" s="3" t="s">
        <v>17</v>
      </c>
      <c r="D8" s="4">
        <v>48.207624432479072</v>
      </c>
      <c r="E8" s="4">
        <v>47.819041775364802</v>
      </c>
      <c r="F8" s="4">
        <v>1.050259652374957</v>
      </c>
      <c r="G8" s="4">
        <v>1.1368813964415529</v>
      </c>
      <c r="H8" s="4">
        <v>1.8017326112883649</v>
      </c>
      <c r="I8" s="4">
        <f t="shared" si="0"/>
        <v>68.11374545276955</v>
      </c>
      <c r="J8" s="4">
        <f t="shared" si="1"/>
        <v>28.69142506521888</v>
      </c>
      <c r="K8" s="4">
        <f t="shared" si="2"/>
        <v>0.89272070451871344</v>
      </c>
      <c r="L8" s="4">
        <f t="shared" si="2"/>
        <v>0.96634918697532002</v>
      </c>
      <c r="M8" s="4">
        <f t="shared" si="3"/>
        <v>1.3512994584662736</v>
      </c>
      <c r="N8" s="3">
        <v>0.9329157986167802</v>
      </c>
      <c r="O8" s="3">
        <v>0.75990000000000002</v>
      </c>
      <c r="P8" s="3"/>
      <c r="Q8" s="3"/>
      <c r="R8" s="3"/>
      <c r="S8" s="4" t="str">
        <f t="shared" si="5"/>
        <v/>
      </c>
      <c r="T8" s="4" t="str">
        <f t="shared" si="7"/>
        <v/>
      </c>
      <c r="U8" s="4"/>
      <c r="V8" s="15">
        <v>123.595516352941</v>
      </c>
      <c r="W8" s="3"/>
      <c r="X8" s="4" t="str">
        <f t="shared" si="6"/>
        <v/>
      </c>
      <c r="Y8" s="3" t="s">
        <v>24</v>
      </c>
      <c r="Z8" s="3">
        <v>10</v>
      </c>
    </row>
    <row r="9" spans="1:26" x14ac:dyDescent="0.2">
      <c r="A9" s="3">
        <v>1</v>
      </c>
      <c r="B9" s="3">
        <v>2</v>
      </c>
      <c r="C9" s="3" t="s">
        <v>19</v>
      </c>
      <c r="D9" s="4">
        <v>48.207624432479072</v>
      </c>
      <c r="E9" s="4">
        <v>47.819041775364802</v>
      </c>
      <c r="F9" s="4">
        <v>1.050259652374957</v>
      </c>
      <c r="G9" s="4">
        <v>1.1368813964415529</v>
      </c>
      <c r="H9" s="4">
        <v>1.8017326112883649</v>
      </c>
      <c r="I9" s="4">
        <f t="shared" si="0"/>
        <v>68.11374545276955</v>
      </c>
      <c r="J9" s="4">
        <f t="shared" si="1"/>
        <v>28.69142506521888</v>
      </c>
      <c r="K9" s="4">
        <f t="shared" si="2"/>
        <v>0.89272070451871344</v>
      </c>
      <c r="L9" s="4">
        <f t="shared" si="2"/>
        <v>0.96634918697532002</v>
      </c>
      <c r="M9" s="4">
        <f t="shared" si="3"/>
        <v>1.3512994584662736</v>
      </c>
      <c r="N9" s="3">
        <v>0.93485431555799892</v>
      </c>
      <c r="O9" s="3">
        <v>0.75205</v>
      </c>
      <c r="P9" s="3"/>
      <c r="Q9" s="3"/>
      <c r="R9" s="3"/>
      <c r="S9" s="4" t="str">
        <f t="shared" si="5"/>
        <v/>
      </c>
      <c r="T9" s="4" t="str">
        <f t="shared" si="7"/>
        <v/>
      </c>
      <c r="U9" s="4"/>
      <c r="V9" s="15">
        <v>125.828023841177</v>
      </c>
      <c r="W9" s="3"/>
      <c r="X9" s="4" t="str">
        <f t="shared" si="6"/>
        <v/>
      </c>
      <c r="Y9" s="3" t="s">
        <v>24</v>
      </c>
      <c r="Z9" s="3">
        <v>10</v>
      </c>
    </row>
    <row r="10" spans="1:26" x14ac:dyDescent="0.2">
      <c r="A10" s="3">
        <v>1</v>
      </c>
      <c r="B10" s="3">
        <v>2</v>
      </c>
      <c r="C10" s="3" t="s">
        <v>20</v>
      </c>
      <c r="D10" s="4">
        <v>48.207624432479072</v>
      </c>
      <c r="E10" s="4">
        <v>47.819041775364802</v>
      </c>
      <c r="F10" s="4">
        <v>1.050259652374957</v>
      </c>
      <c r="G10" s="4">
        <v>1.1368813964415529</v>
      </c>
      <c r="H10" s="4">
        <v>1.8017326112883649</v>
      </c>
      <c r="I10" s="4">
        <f t="shared" si="0"/>
        <v>68.11374545276955</v>
      </c>
      <c r="J10" s="4">
        <f t="shared" si="1"/>
        <v>28.69142506521888</v>
      </c>
      <c r="K10" s="4">
        <f t="shared" si="2"/>
        <v>0.89272070451871344</v>
      </c>
      <c r="L10" s="4">
        <f t="shared" si="2"/>
        <v>0.96634918697532002</v>
      </c>
      <c r="M10" s="4">
        <f t="shared" si="3"/>
        <v>1.3512994584662736</v>
      </c>
      <c r="N10" s="3">
        <v>0.93449875978930341</v>
      </c>
      <c r="O10" s="3">
        <v>0.80652999999999997</v>
      </c>
      <c r="P10" s="3"/>
      <c r="Q10" s="3"/>
      <c r="R10" s="3"/>
      <c r="S10" s="4" t="str">
        <f t="shared" si="5"/>
        <v/>
      </c>
      <c r="T10" s="4" t="str">
        <f t="shared" si="7"/>
        <v/>
      </c>
      <c r="U10" s="4"/>
      <c r="V10" s="15">
        <v>254950.94668714999</v>
      </c>
      <c r="W10" s="3"/>
      <c r="X10" s="4" t="str">
        <f t="shared" si="6"/>
        <v/>
      </c>
      <c r="Y10" s="3" t="s">
        <v>24</v>
      </c>
      <c r="Z10" s="3">
        <v>10</v>
      </c>
    </row>
    <row r="11" spans="1:26" x14ac:dyDescent="0.2">
      <c r="A11" s="3">
        <v>1</v>
      </c>
      <c r="B11" s="3">
        <v>2</v>
      </c>
      <c r="C11" s="3" t="s">
        <v>21</v>
      </c>
      <c r="D11" s="4">
        <v>48.207624432479072</v>
      </c>
      <c r="E11" s="4">
        <v>47.819041775364802</v>
      </c>
      <c r="F11" s="4">
        <v>1.050259652374957</v>
      </c>
      <c r="G11" s="4">
        <v>1.1368813964415529</v>
      </c>
      <c r="H11" s="4">
        <v>1.8017326112883649</v>
      </c>
      <c r="I11" s="4">
        <f t="shared" si="0"/>
        <v>68.11374545276955</v>
      </c>
      <c r="J11" s="4">
        <f t="shared" si="1"/>
        <v>28.69142506521888</v>
      </c>
      <c r="K11" s="4">
        <f t="shared" si="2"/>
        <v>0.89272070451871344</v>
      </c>
      <c r="L11" s="4">
        <f t="shared" si="2"/>
        <v>0.96634918697532002</v>
      </c>
      <c r="M11" s="4">
        <f t="shared" si="3"/>
        <v>1.3512994584662736</v>
      </c>
      <c r="N11" s="3">
        <v>0.90959578360484361</v>
      </c>
      <c r="O11" s="3">
        <v>0.70135000000000003</v>
      </c>
      <c r="P11" s="3">
        <v>10110</v>
      </c>
      <c r="Q11" s="3">
        <v>10140</v>
      </c>
      <c r="R11" s="3">
        <v>9179</v>
      </c>
      <c r="S11" s="4">
        <f t="shared" si="5"/>
        <v>1011</v>
      </c>
      <c r="T11" s="4">
        <f t="shared" si="7"/>
        <v>5.4043451472366462</v>
      </c>
      <c r="U11" s="4"/>
      <c r="V11" s="15">
        <v>155.01896118823501</v>
      </c>
      <c r="W11" s="3"/>
      <c r="X11" s="4">
        <f t="shared" si="6"/>
        <v>63.806367679153915</v>
      </c>
      <c r="Y11" s="3" t="s">
        <v>24</v>
      </c>
      <c r="Z11" s="3">
        <v>10</v>
      </c>
    </row>
    <row r="12" spans="1:26" x14ac:dyDescent="0.2">
      <c r="A12" s="3">
        <v>1</v>
      </c>
      <c r="B12" s="3">
        <v>2</v>
      </c>
      <c r="C12" s="3" t="s">
        <v>22</v>
      </c>
      <c r="D12" s="4">
        <v>48.207624432479072</v>
      </c>
      <c r="E12" s="4">
        <v>47.819041775364802</v>
      </c>
      <c r="F12" s="4">
        <v>1.050259652374957</v>
      </c>
      <c r="G12" s="4">
        <v>1.1368813964415529</v>
      </c>
      <c r="H12" s="4">
        <v>1.8017326112883649</v>
      </c>
      <c r="I12" s="4">
        <f t="shared" si="0"/>
        <v>68.11374545276955</v>
      </c>
      <c r="J12" s="4">
        <f t="shared" si="1"/>
        <v>28.69142506521888</v>
      </c>
      <c r="K12" s="4">
        <f t="shared" si="2"/>
        <v>0.89272070451871344</v>
      </c>
      <c r="L12" s="4">
        <f t="shared" si="2"/>
        <v>0.96634918697532002</v>
      </c>
      <c r="M12" s="4">
        <f t="shared" si="3"/>
        <v>1.3512994584662736</v>
      </c>
      <c r="N12" s="3">
        <v>0.91303522124669489</v>
      </c>
      <c r="O12" s="3">
        <v>0.69193000000000005</v>
      </c>
      <c r="P12" s="3"/>
      <c r="Q12" s="3"/>
      <c r="R12" s="3"/>
      <c r="S12" s="4" t="str">
        <f t="shared" si="5"/>
        <v/>
      </c>
      <c r="T12" s="4" t="str">
        <f t="shared" si="7"/>
        <v/>
      </c>
      <c r="U12" s="4"/>
      <c r="V12" s="15">
        <v>140.926547411765</v>
      </c>
      <c r="W12" s="3"/>
      <c r="X12" s="4" t="str">
        <f t="shared" si="6"/>
        <v/>
      </c>
      <c r="Y12" s="3" t="s">
        <v>24</v>
      </c>
      <c r="Z12" s="3">
        <v>10</v>
      </c>
    </row>
    <row r="13" spans="1:26" x14ac:dyDescent="0.2">
      <c r="A13" s="3">
        <v>1</v>
      </c>
      <c r="B13" s="3">
        <v>2</v>
      </c>
      <c r="C13" s="3" t="s">
        <v>23</v>
      </c>
      <c r="D13" s="4">
        <v>48.207624432479072</v>
      </c>
      <c r="E13" s="4">
        <v>47.819041775364802</v>
      </c>
      <c r="F13" s="4">
        <v>1.050259652374957</v>
      </c>
      <c r="G13" s="4">
        <v>1.1368813964415529</v>
      </c>
      <c r="H13" s="4">
        <v>1.8017326112883649</v>
      </c>
      <c r="I13" s="4">
        <f t="shared" si="0"/>
        <v>68.11374545276955</v>
      </c>
      <c r="J13" s="4">
        <f t="shared" si="1"/>
        <v>28.69142506521888</v>
      </c>
      <c r="K13" s="4">
        <f t="shared" si="2"/>
        <v>0.89272070451871344</v>
      </c>
      <c r="L13" s="4">
        <f t="shared" si="2"/>
        <v>0.96634918697532002</v>
      </c>
      <c r="M13" s="4">
        <f t="shared" si="3"/>
        <v>1.3512994584662736</v>
      </c>
      <c r="N13" s="3">
        <v>0.90414224054628611</v>
      </c>
      <c r="O13" s="3">
        <v>0.70770999999999995</v>
      </c>
      <c r="P13" s="3"/>
      <c r="Q13" s="3"/>
      <c r="R13" s="3"/>
      <c r="S13" s="4" t="str">
        <f t="shared" si="5"/>
        <v/>
      </c>
      <c r="T13" s="4" t="str">
        <f t="shared" si="7"/>
        <v/>
      </c>
      <c r="U13" s="4"/>
      <c r="V13" s="15">
        <v>144.37574314705901</v>
      </c>
      <c r="W13" s="3"/>
      <c r="X13" s="4" t="str">
        <f t="shared" si="6"/>
        <v/>
      </c>
      <c r="Y13" s="3" t="s">
        <v>24</v>
      </c>
      <c r="Z13" s="3">
        <v>10</v>
      </c>
    </row>
    <row r="14" spans="1:26" x14ac:dyDescent="0.2">
      <c r="A14" s="3">
        <v>1</v>
      </c>
      <c r="B14" s="3">
        <v>3</v>
      </c>
      <c r="C14" s="3" t="s">
        <v>17</v>
      </c>
      <c r="D14" s="4">
        <v>19.008334451695941</v>
      </c>
      <c r="E14" s="4">
        <v>0.05</v>
      </c>
      <c r="F14" s="4">
        <v>0.24654486555591831</v>
      </c>
      <c r="G14" s="4">
        <v>3.4704703962155201</v>
      </c>
      <c r="H14" s="4">
        <v>77.266199629852892</v>
      </c>
      <c r="I14" s="4">
        <f t="shared" si="0"/>
        <v>38.902436648424882</v>
      </c>
      <c r="J14" s="4">
        <f t="shared" si="1"/>
        <v>0.03</v>
      </c>
      <c r="K14" s="4">
        <f t="shared" si="2"/>
        <v>0.20956313572253057</v>
      </c>
      <c r="L14" s="4">
        <f t="shared" si="2"/>
        <v>2.9498998367831919</v>
      </c>
      <c r="M14" s="4">
        <f t="shared" si="3"/>
        <v>57.949649722389665</v>
      </c>
      <c r="N14" s="3">
        <v>0.89682128072871981</v>
      </c>
      <c r="O14" s="3">
        <v>0.75373999999999997</v>
      </c>
      <c r="P14" s="3"/>
      <c r="Q14" s="3"/>
      <c r="R14" s="3"/>
      <c r="S14" s="4" t="str">
        <f t="shared" si="5"/>
        <v/>
      </c>
      <c r="T14" s="4" t="str">
        <f t="shared" si="7"/>
        <v/>
      </c>
      <c r="U14" s="4"/>
      <c r="V14" s="15">
        <v>282.026669770588</v>
      </c>
      <c r="W14" s="3"/>
      <c r="X14" s="4" t="str">
        <f t="shared" si="6"/>
        <v/>
      </c>
      <c r="Y14" s="3" t="s">
        <v>24</v>
      </c>
      <c r="Z14" s="3">
        <v>10</v>
      </c>
    </row>
    <row r="15" spans="1:26" x14ac:dyDescent="0.2">
      <c r="A15" s="3">
        <v>1</v>
      </c>
      <c r="B15" s="3">
        <v>3</v>
      </c>
      <c r="C15" s="3" t="s">
        <v>19</v>
      </c>
      <c r="D15" s="4">
        <v>19.008334451695941</v>
      </c>
      <c r="E15" s="4">
        <v>0.05</v>
      </c>
      <c r="F15" s="4">
        <v>0.24654486555591831</v>
      </c>
      <c r="G15" s="4">
        <v>3.4704703962155201</v>
      </c>
      <c r="H15" s="4">
        <v>77.266199629852892</v>
      </c>
      <c r="I15" s="4">
        <f t="shared" si="0"/>
        <v>38.902436648424882</v>
      </c>
      <c r="J15" s="4">
        <f t="shared" si="1"/>
        <v>0.03</v>
      </c>
      <c r="K15" s="4">
        <f t="shared" si="2"/>
        <v>0.20956313572253057</v>
      </c>
      <c r="L15" s="4">
        <f t="shared" si="2"/>
        <v>2.9498998367831919</v>
      </c>
      <c r="M15" s="4">
        <f t="shared" si="3"/>
        <v>57.949649722389665</v>
      </c>
      <c r="N15" s="3">
        <v>0.89889440496260353</v>
      </c>
      <c r="O15" s="3">
        <v>0.74924999999999997</v>
      </c>
      <c r="P15" s="3"/>
      <c r="Q15" s="3"/>
      <c r="R15" s="3"/>
      <c r="S15" s="4" t="str">
        <f t="shared" si="5"/>
        <v/>
      </c>
      <c r="T15" s="4" t="str">
        <f t="shared" si="7"/>
        <v/>
      </c>
      <c r="U15" s="4"/>
      <c r="V15" s="15">
        <v>303.77161999999998</v>
      </c>
      <c r="W15" s="3"/>
      <c r="X15" s="4" t="str">
        <f t="shared" si="6"/>
        <v/>
      </c>
      <c r="Y15" s="3" t="s">
        <v>24</v>
      </c>
      <c r="Z15" s="3">
        <v>10</v>
      </c>
    </row>
    <row r="16" spans="1:26" x14ac:dyDescent="0.2">
      <c r="A16" s="3">
        <v>1</v>
      </c>
      <c r="B16" s="3">
        <v>3</v>
      </c>
      <c r="C16" s="3" t="s">
        <v>20</v>
      </c>
      <c r="D16" s="4">
        <v>19.008334451695941</v>
      </c>
      <c r="E16" s="4">
        <v>0.05</v>
      </c>
      <c r="F16" s="4">
        <v>0.24654486555591831</v>
      </c>
      <c r="G16" s="4">
        <v>3.4704703962155201</v>
      </c>
      <c r="H16" s="4">
        <v>77.266199629852892</v>
      </c>
      <c r="I16" s="4">
        <f t="shared" si="0"/>
        <v>38.902436648424882</v>
      </c>
      <c r="J16" s="4">
        <f t="shared" si="1"/>
        <v>0.03</v>
      </c>
      <c r="K16" s="4">
        <f t="shared" si="2"/>
        <v>0.20956313572253057</v>
      </c>
      <c r="L16" s="4">
        <f t="shared" si="2"/>
        <v>2.9498998367831919</v>
      </c>
      <c r="M16" s="4">
        <f t="shared" si="3"/>
        <v>57.949649722389665</v>
      </c>
      <c r="N16" s="3">
        <v>0.89844310689645279</v>
      </c>
      <c r="O16" s="3">
        <v>0.71519999999999995</v>
      </c>
      <c r="P16" s="3">
        <v>7549</v>
      </c>
      <c r="Q16" s="3">
        <v>7637</v>
      </c>
      <c r="R16" s="3">
        <v>6841</v>
      </c>
      <c r="S16" s="4">
        <f t="shared" si="5"/>
        <v>754.9</v>
      </c>
      <c r="T16" s="4">
        <f t="shared" si="7"/>
        <v>5.7807823784846475</v>
      </c>
      <c r="U16" s="4"/>
      <c r="V16" s="15">
        <v>300.36065952941198</v>
      </c>
      <c r="W16" s="3"/>
      <c r="X16" s="4">
        <f t="shared" si="6"/>
        <v>44.10293836332702</v>
      </c>
      <c r="Y16" s="3" t="s">
        <v>24</v>
      </c>
      <c r="Z16" s="3">
        <v>10</v>
      </c>
    </row>
    <row r="17" spans="1:26" x14ac:dyDescent="0.2">
      <c r="A17" s="3">
        <v>1</v>
      </c>
      <c r="B17" s="3">
        <v>3</v>
      </c>
      <c r="C17" s="3" t="s">
        <v>21</v>
      </c>
      <c r="D17" s="4">
        <v>19.008334451695941</v>
      </c>
      <c r="E17" s="4">
        <v>0.05</v>
      </c>
      <c r="F17" s="4">
        <v>0.24654486555591831</v>
      </c>
      <c r="G17" s="4">
        <v>3.4704703962155201</v>
      </c>
      <c r="H17" s="4">
        <v>77.266199629852892</v>
      </c>
      <c r="I17" s="4">
        <f t="shared" si="0"/>
        <v>38.902436648424882</v>
      </c>
      <c r="J17" s="4">
        <f t="shared" si="1"/>
        <v>0.03</v>
      </c>
      <c r="K17" s="4">
        <f t="shared" si="2"/>
        <v>0.20956313572253057</v>
      </c>
      <c r="L17" s="4">
        <f t="shared" si="2"/>
        <v>2.9498998367831919</v>
      </c>
      <c r="M17" s="4">
        <f t="shared" si="3"/>
        <v>57.949649722389665</v>
      </c>
      <c r="N17" s="3">
        <v>0.8980280541056711</v>
      </c>
      <c r="O17" s="3">
        <v>0.77320999999999995</v>
      </c>
      <c r="P17" s="3"/>
      <c r="Q17" s="3"/>
      <c r="R17" s="3"/>
      <c r="S17" s="4" t="str">
        <f t="shared" si="5"/>
        <v/>
      </c>
      <c r="T17" s="4" t="str">
        <f t="shared" si="7"/>
        <v/>
      </c>
      <c r="U17" s="4"/>
      <c r="V17" s="15">
        <v>329.96063323529398</v>
      </c>
      <c r="W17" s="3"/>
      <c r="X17" s="4" t="str">
        <f t="shared" si="6"/>
        <v/>
      </c>
      <c r="Y17" s="3" t="s">
        <v>24</v>
      </c>
      <c r="Z17" s="3">
        <v>10</v>
      </c>
    </row>
    <row r="18" spans="1:26" x14ac:dyDescent="0.2">
      <c r="A18" s="3">
        <v>1</v>
      </c>
      <c r="B18" s="3">
        <v>3</v>
      </c>
      <c r="C18" s="3" t="s">
        <v>22</v>
      </c>
      <c r="D18" s="4">
        <v>19.008334451695941</v>
      </c>
      <c r="E18" s="4">
        <v>0.05</v>
      </c>
      <c r="F18" s="4">
        <v>0.24654486555591831</v>
      </c>
      <c r="G18" s="4">
        <v>3.4704703962155201</v>
      </c>
      <c r="H18" s="4">
        <v>77.266199629852892</v>
      </c>
      <c r="I18" s="4">
        <f t="shared" si="0"/>
        <v>38.902436648424882</v>
      </c>
      <c r="J18" s="4">
        <f t="shared" si="1"/>
        <v>0.03</v>
      </c>
      <c r="K18" s="4">
        <f t="shared" ref="K18:L46" si="8">F18*0.85</f>
        <v>0.20956313572253057</v>
      </c>
      <c r="L18" s="4">
        <f t="shared" si="8"/>
        <v>2.9498998367831919</v>
      </c>
      <c r="M18" s="4">
        <f t="shared" si="3"/>
        <v>57.949649722389665</v>
      </c>
      <c r="N18" s="3">
        <v>0.8919677591140075</v>
      </c>
      <c r="O18" s="3">
        <v>0.79393999999999998</v>
      </c>
      <c r="P18" s="3"/>
      <c r="Q18" s="3"/>
      <c r="R18" s="3"/>
      <c r="S18" s="4" t="str">
        <f t="shared" si="5"/>
        <v/>
      </c>
      <c r="T18" s="4" t="str">
        <f t="shared" si="7"/>
        <v/>
      </c>
      <c r="U18" s="4"/>
      <c r="V18" s="15">
        <v>384.73467705882399</v>
      </c>
      <c r="W18" s="3"/>
      <c r="X18" s="4" t="str">
        <f t="shared" si="6"/>
        <v/>
      </c>
      <c r="Y18" s="3" t="s">
        <v>24</v>
      </c>
      <c r="Z18" s="3">
        <v>10</v>
      </c>
    </row>
    <row r="19" spans="1:26" x14ac:dyDescent="0.2">
      <c r="A19" s="3">
        <v>1</v>
      </c>
      <c r="B19" s="3">
        <v>3</v>
      </c>
      <c r="C19" s="3" t="s">
        <v>23</v>
      </c>
      <c r="D19" s="4">
        <v>19.008334451695941</v>
      </c>
      <c r="E19" s="4">
        <v>0.05</v>
      </c>
      <c r="F19" s="4">
        <v>0.24654486555591831</v>
      </c>
      <c r="G19" s="4">
        <v>3.4704703962155201</v>
      </c>
      <c r="H19" s="4">
        <v>77.266199629852892</v>
      </c>
      <c r="I19" s="4">
        <f t="shared" si="0"/>
        <v>38.902436648424882</v>
      </c>
      <c r="J19" s="4">
        <f t="shared" si="1"/>
        <v>0.03</v>
      </c>
      <c r="K19" s="4">
        <f t="shared" si="8"/>
        <v>0.20956313572253057</v>
      </c>
      <c r="L19" s="4">
        <f t="shared" si="8"/>
        <v>2.9498998367831919</v>
      </c>
      <c r="M19" s="4">
        <f t="shared" si="3"/>
        <v>57.949649722389665</v>
      </c>
      <c r="N19" s="3">
        <v>0.88425818435105641</v>
      </c>
      <c r="O19" s="3">
        <v>0.77817000000000003</v>
      </c>
      <c r="P19" s="3"/>
      <c r="Q19" s="3"/>
      <c r="R19" s="3"/>
      <c r="S19" s="4" t="str">
        <f t="shared" si="5"/>
        <v/>
      </c>
      <c r="T19" s="4" t="str">
        <f t="shared" si="7"/>
        <v/>
      </c>
      <c r="U19" s="4"/>
      <c r="V19" s="15">
        <v>385.15486764705901</v>
      </c>
      <c r="W19" s="3"/>
      <c r="X19" s="4" t="str">
        <f t="shared" si="6"/>
        <v/>
      </c>
      <c r="Y19" s="3" t="s">
        <v>24</v>
      </c>
      <c r="Z19" s="3">
        <v>10</v>
      </c>
    </row>
    <row r="20" spans="1:26" x14ac:dyDescent="0.2">
      <c r="A20" s="3">
        <v>1</v>
      </c>
      <c r="B20" s="3">
        <v>4</v>
      </c>
      <c r="C20" s="3" t="s">
        <v>17</v>
      </c>
      <c r="D20" s="4">
        <v>46.210838755109783</v>
      </c>
      <c r="E20" s="4">
        <v>50.251608980848737</v>
      </c>
      <c r="F20" s="4">
        <v>0.8523655967702527</v>
      </c>
      <c r="G20" s="4">
        <v>0.05</v>
      </c>
      <c r="H20" s="4">
        <v>2.6020431495420349</v>
      </c>
      <c r="I20" s="4">
        <f t="shared" si="0"/>
        <v>67.097347974350313</v>
      </c>
      <c r="J20" s="4">
        <f t="shared" si="1"/>
        <v>30.150965388509242</v>
      </c>
      <c r="K20" s="4">
        <f t="shared" si="8"/>
        <v>0.72451075725471481</v>
      </c>
      <c r="L20" s="4">
        <f t="shared" si="8"/>
        <v>4.2500000000000003E-2</v>
      </c>
      <c r="M20" s="4">
        <f t="shared" si="3"/>
        <v>1.9515323621565261</v>
      </c>
      <c r="N20" s="3">
        <v>0.99938427402579388</v>
      </c>
      <c r="O20" s="3">
        <v>0.98717999999999995</v>
      </c>
      <c r="P20" s="3">
        <v>20020</v>
      </c>
      <c r="Q20" s="3">
        <v>19300</v>
      </c>
      <c r="R20" s="3">
        <v>18920</v>
      </c>
      <c r="S20" s="4">
        <f t="shared" si="5"/>
        <v>2002</v>
      </c>
      <c r="T20" s="4">
        <f t="shared" si="7"/>
        <v>2.790654053352422</v>
      </c>
      <c r="U20" s="4"/>
      <c r="V20" s="15">
        <v>135.44899706470599</v>
      </c>
      <c r="W20" s="3"/>
      <c r="X20" s="4">
        <f t="shared" si="6"/>
        <v>36.877386346528702</v>
      </c>
      <c r="Y20" s="3" t="s">
        <v>24</v>
      </c>
      <c r="Z20" s="3">
        <v>10</v>
      </c>
    </row>
    <row r="21" spans="1:26" x14ac:dyDescent="0.2">
      <c r="A21" s="3">
        <v>1</v>
      </c>
      <c r="B21" s="3">
        <v>4</v>
      </c>
      <c r="C21" s="3" t="s">
        <v>19</v>
      </c>
      <c r="D21" s="4">
        <v>46.210838755109783</v>
      </c>
      <c r="E21" s="4">
        <v>50.251608980848737</v>
      </c>
      <c r="F21" s="4">
        <v>0.8523655967702527</v>
      </c>
      <c r="G21" s="4">
        <v>0.05</v>
      </c>
      <c r="H21" s="4">
        <v>2.6020431495420349</v>
      </c>
      <c r="I21" s="4">
        <f t="shared" si="0"/>
        <v>67.097347974350313</v>
      </c>
      <c r="J21" s="4">
        <f t="shared" si="1"/>
        <v>30.150965388509242</v>
      </c>
      <c r="K21" s="4">
        <f t="shared" si="8"/>
        <v>0.72451075725471481</v>
      </c>
      <c r="L21" s="4">
        <f t="shared" si="8"/>
        <v>4.2500000000000003E-2</v>
      </c>
      <c r="M21" s="4">
        <f t="shared" si="3"/>
        <v>1.9515323621565261</v>
      </c>
      <c r="N21" s="3">
        <v>1.0033444625824031</v>
      </c>
      <c r="O21" s="3">
        <v>0.95625000000000004</v>
      </c>
      <c r="P21" s="3"/>
      <c r="Q21" s="3"/>
      <c r="R21" s="3"/>
      <c r="S21" s="4" t="str">
        <f t="shared" si="5"/>
        <v/>
      </c>
      <c r="T21" s="4" t="str">
        <f t="shared" si="7"/>
        <v/>
      </c>
      <c r="U21" s="4"/>
      <c r="V21" s="15">
        <v>86.824648482353098</v>
      </c>
      <c r="W21" s="3"/>
      <c r="X21" s="4" t="str">
        <f t="shared" si="6"/>
        <v/>
      </c>
      <c r="Y21" s="3" t="s">
        <v>24</v>
      </c>
      <c r="Z21" s="3">
        <v>10</v>
      </c>
    </row>
    <row r="22" spans="1:26" x14ac:dyDescent="0.2">
      <c r="A22" s="3">
        <v>1</v>
      </c>
      <c r="B22" s="3">
        <v>4</v>
      </c>
      <c r="C22" s="3" t="s">
        <v>20</v>
      </c>
      <c r="D22" s="4">
        <v>46.210838755109783</v>
      </c>
      <c r="E22" s="4">
        <v>50.251608980848737</v>
      </c>
      <c r="F22" s="4">
        <v>0.8523655967702527</v>
      </c>
      <c r="G22" s="4">
        <v>0.05</v>
      </c>
      <c r="H22" s="4">
        <v>2.6020431495420349</v>
      </c>
      <c r="I22" s="4">
        <f t="shared" si="0"/>
        <v>67.097347974350313</v>
      </c>
      <c r="J22" s="4">
        <f t="shared" si="1"/>
        <v>30.150965388509242</v>
      </c>
      <c r="K22" s="4">
        <f t="shared" si="8"/>
        <v>0.72451075725471481</v>
      </c>
      <c r="L22" s="4">
        <f t="shared" si="8"/>
        <v>4.2500000000000003E-2</v>
      </c>
      <c r="M22" s="4">
        <f t="shared" si="3"/>
        <v>1.9515323621565261</v>
      </c>
      <c r="N22" s="3">
        <v>0.998964755682341</v>
      </c>
      <c r="O22" s="3">
        <v>0.96940000000000004</v>
      </c>
      <c r="P22" s="3"/>
      <c r="Q22" s="3"/>
      <c r="R22" s="3"/>
      <c r="S22" s="4" t="str">
        <f t="shared" si="5"/>
        <v/>
      </c>
      <c r="T22" s="4" t="str">
        <f t="shared" si="7"/>
        <v/>
      </c>
      <c r="U22" s="4"/>
      <c r="V22" s="15">
        <v>79.805386276470699</v>
      </c>
      <c r="W22" s="3"/>
      <c r="X22" s="4" t="str">
        <f t="shared" si="6"/>
        <v/>
      </c>
      <c r="Y22" s="3" t="s">
        <v>24</v>
      </c>
      <c r="Z22" s="3">
        <v>10</v>
      </c>
    </row>
    <row r="23" spans="1:26" x14ac:dyDescent="0.2">
      <c r="A23" s="3">
        <v>1</v>
      </c>
      <c r="B23" s="3">
        <v>4</v>
      </c>
      <c r="C23" s="3" t="s">
        <v>21</v>
      </c>
      <c r="D23" s="4">
        <v>46.210838755109783</v>
      </c>
      <c r="E23" s="4">
        <v>50.251608980848737</v>
      </c>
      <c r="F23" s="4">
        <v>0.8523655967702527</v>
      </c>
      <c r="G23" s="4">
        <v>0.05</v>
      </c>
      <c r="H23" s="4">
        <v>2.6020431495420349</v>
      </c>
      <c r="I23" s="4">
        <f t="shared" si="0"/>
        <v>67.097347974350313</v>
      </c>
      <c r="J23" s="4">
        <f t="shared" si="1"/>
        <v>30.150965388509242</v>
      </c>
      <c r="K23" s="4">
        <f t="shared" si="8"/>
        <v>0.72451075725471481</v>
      </c>
      <c r="L23" s="4">
        <f t="shared" si="8"/>
        <v>4.2500000000000003E-2</v>
      </c>
      <c r="M23" s="4">
        <f t="shared" si="3"/>
        <v>1.9515323621565261</v>
      </c>
      <c r="N23" s="3">
        <v>1.0168678335965844</v>
      </c>
      <c r="O23" s="3">
        <v>1.14618</v>
      </c>
      <c r="P23" s="3"/>
      <c r="Q23" s="3"/>
      <c r="R23" s="3"/>
      <c r="S23" s="4" t="str">
        <f t="shared" si="5"/>
        <v/>
      </c>
      <c r="T23" s="4" t="str">
        <f t="shared" si="7"/>
        <v/>
      </c>
      <c r="U23" s="4"/>
      <c r="V23" s="15">
        <v>65.937097505882406</v>
      </c>
      <c r="W23" s="3"/>
      <c r="X23" s="4" t="str">
        <f t="shared" si="6"/>
        <v/>
      </c>
      <c r="Y23" s="3" t="s">
        <v>24</v>
      </c>
      <c r="Z23" s="3">
        <v>10</v>
      </c>
    </row>
    <row r="24" spans="1:26" x14ac:dyDescent="0.2">
      <c r="A24" s="3">
        <v>1</v>
      </c>
      <c r="B24" s="3">
        <v>4</v>
      </c>
      <c r="C24" s="3" t="s">
        <v>22</v>
      </c>
      <c r="D24" s="4">
        <v>46.210838755109783</v>
      </c>
      <c r="E24" s="4">
        <v>50.251608980848737</v>
      </c>
      <c r="F24" s="4">
        <v>0.8523655967702527</v>
      </c>
      <c r="G24" s="4">
        <v>0.05</v>
      </c>
      <c r="H24" s="4">
        <v>2.6020431495420349</v>
      </c>
      <c r="I24" s="4">
        <f t="shared" si="0"/>
        <v>67.097347974350313</v>
      </c>
      <c r="J24" s="4">
        <f t="shared" si="1"/>
        <v>30.150965388509242</v>
      </c>
      <c r="K24" s="4">
        <f t="shared" si="8"/>
        <v>0.72451075725471481</v>
      </c>
      <c r="L24" s="4">
        <f t="shared" si="8"/>
        <v>4.2500000000000003E-2</v>
      </c>
      <c r="M24" s="4">
        <f t="shared" si="3"/>
        <v>1.9515323621565261</v>
      </c>
      <c r="N24" s="3">
        <v>1.007614562300214</v>
      </c>
      <c r="O24" s="3">
        <v>1.02867</v>
      </c>
      <c r="P24" s="3"/>
      <c r="Q24" s="3"/>
      <c r="R24" s="3"/>
      <c r="S24" s="4" t="str">
        <f t="shared" si="5"/>
        <v/>
      </c>
      <c r="T24" s="4" t="str">
        <f t="shared" si="7"/>
        <v/>
      </c>
      <c r="U24" s="4"/>
      <c r="V24" s="15">
        <v>61.677998941176597</v>
      </c>
      <c r="W24" s="3"/>
      <c r="X24" s="4" t="str">
        <f t="shared" si="6"/>
        <v/>
      </c>
      <c r="Y24" s="3" t="s">
        <v>24</v>
      </c>
      <c r="Z24" s="3">
        <v>10</v>
      </c>
    </row>
    <row r="25" spans="1:26" x14ac:dyDescent="0.2">
      <c r="A25" s="3">
        <v>1</v>
      </c>
      <c r="B25" s="3">
        <v>4</v>
      </c>
      <c r="C25" s="3" t="s">
        <v>23</v>
      </c>
      <c r="D25" s="4">
        <v>46.210838755109783</v>
      </c>
      <c r="E25" s="4">
        <v>50.251608980848737</v>
      </c>
      <c r="F25" s="4">
        <v>0.8523655967702527</v>
      </c>
      <c r="G25" s="4">
        <v>0.05</v>
      </c>
      <c r="H25" s="4">
        <v>2.6020431495420349</v>
      </c>
      <c r="I25" s="4">
        <f t="shared" si="0"/>
        <v>67.097347974350313</v>
      </c>
      <c r="J25" s="4">
        <f t="shared" si="1"/>
        <v>30.150965388509242</v>
      </c>
      <c r="K25" s="4">
        <f t="shared" si="8"/>
        <v>0.72451075725471481</v>
      </c>
      <c r="L25" s="4">
        <f t="shared" si="8"/>
        <v>4.2500000000000003E-2</v>
      </c>
      <c r="M25" s="4">
        <f t="shared" si="3"/>
        <v>1.9515323621565261</v>
      </c>
      <c r="N25" s="3">
        <v>0.95982566208841247</v>
      </c>
      <c r="O25" s="3">
        <v>0.83357999999999999</v>
      </c>
      <c r="P25" s="3"/>
      <c r="Q25" s="3"/>
      <c r="R25" s="3"/>
      <c r="S25" s="4" t="str">
        <f t="shared" si="5"/>
        <v/>
      </c>
      <c r="T25" s="4" t="str">
        <f t="shared" si="7"/>
        <v/>
      </c>
      <c r="U25" s="4"/>
      <c r="V25" s="15">
        <v>96.660666611764796</v>
      </c>
      <c r="W25" s="3"/>
      <c r="X25" s="4" t="str">
        <f t="shared" si="6"/>
        <v/>
      </c>
      <c r="Y25" s="3" t="s">
        <v>24</v>
      </c>
      <c r="Z25" s="3">
        <v>10</v>
      </c>
    </row>
    <row r="26" spans="1:26" x14ac:dyDescent="0.2">
      <c r="A26" s="3">
        <v>1</v>
      </c>
      <c r="B26" s="3">
        <v>5</v>
      </c>
      <c r="C26" s="3" t="s">
        <v>17</v>
      </c>
      <c r="D26" s="4">
        <v>49.049211815765673</v>
      </c>
      <c r="E26" s="4">
        <v>47.893214053081891</v>
      </c>
      <c r="F26" s="4">
        <v>2.7735755721233142</v>
      </c>
      <c r="G26" s="4">
        <v>0.1642373858482209</v>
      </c>
      <c r="H26" s="4">
        <v>7.6015758549949408E-2</v>
      </c>
      <c r="I26" s="4">
        <f t="shared" si="0"/>
        <v>68.666173320331652</v>
      </c>
      <c r="J26" s="4">
        <f t="shared" si="1"/>
        <v>28.735928431849135</v>
      </c>
      <c r="K26" s="4">
        <f t="shared" si="8"/>
        <v>2.3575392363048171</v>
      </c>
      <c r="L26" s="4">
        <f t="shared" si="8"/>
        <v>0.13960177797098774</v>
      </c>
      <c r="M26" s="4">
        <f t="shared" si="3"/>
        <v>5.7011818912462056E-2</v>
      </c>
      <c r="N26" s="3">
        <v>0.97847812185987038</v>
      </c>
      <c r="O26" s="3">
        <v>0.87055000000000005</v>
      </c>
      <c r="P26" s="3"/>
      <c r="Q26" s="3"/>
      <c r="R26" s="3"/>
      <c r="S26" s="4" t="str">
        <f t="shared" si="5"/>
        <v/>
      </c>
      <c r="T26" s="4" t="str">
        <f t="shared" si="7"/>
        <v/>
      </c>
      <c r="U26" s="4"/>
      <c r="V26" s="15">
        <v>127.048798429412</v>
      </c>
      <c r="W26" s="3"/>
      <c r="X26" s="4" t="str">
        <f t="shared" si="6"/>
        <v/>
      </c>
      <c r="Y26" s="3" t="s">
        <v>24</v>
      </c>
      <c r="Z26" s="3">
        <v>10</v>
      </c>
    </row>
    <row r="27" spans="1:26" x14ac:dyDescent="0.2">
      <c r="A27" s="3">
        <v>1</v>
      </c>
      <c r="B27" s="3">
        <v>5</v>
      </c>
      <c r="C27" s="3" t="s">
        <v>19</v>
      </c>
      <c r="D27" s="4">
        <v>49.049211815765673</v>
      </c>
      <c r="E27" s="4">
        <v>47.893214053081891</v>
      </c>
      <c r="F27" s="4">
        <v>2.7735755721233142</v>
      </c>
      <c r="G27" s="4">
        <v>0.1642373858482209</v>
      </c>
      <c r="H27" s="4">
        <v>7.6015758549949408E-2</v>
      </c>
      <c r="I27" s="4">
        <f t="shared" si="0"/>
        <v>68.666173320331652</v>
      </c>
      <c r="J27" s="4">
        <f t="shared" si="1"/>
        <v>28.735928431849135</v>
      </c>
      <c r="K27" s="4">
        <f t="shared" si="8"/>
        <v>2.3575392363048171</v>
      </c>
      <c r="L27" s="4">
        <f t="shared" si="8"/>
        <v>0.13960177797098774</v>
      </c>
      <c r="M27" s="4">
        <f t="shared" si="3"/>
        <v>5.7011818912462056E-2</v>
      </c>
      <c r="N27" s="3">
        <v>0.9892993753934054</v>
      </c>
      <c r="O27" s="3">
        <v>0.87566999999999995</v>
      </c>
      <c r="P27" s="3"/>
      <c r="Q27" s="3"/>
      <c r="R27" s="3"/>
      <c r="S27" s="4" t="str">
        <f t="shared" si="5"/>
        <v/>
      </c>
      <c r="T27" s="4" t="str">
        <f t="shared" si="7"/>
        <v/>
      </c>
      <c r="U27" s="4"/>
      <c r="V27" s="15">
        <v>117.713115235294</v>
      </c>
      <c r="W27" s="3"/>
      <c r="X27" s="4" t="str">
        <f t="shared" si="6"/>
        <v/>
      </c>
      <c r="Y27" s="3" t="s">
        <v>24</v>
      </c>
      <c r="Z27" s="3">
        <v>10</v>
      </c>
    </row>
    <row r="28" spans="1:26" x14ac:dyDescent="0.2">
      <c r="A28" s="3">
        <v>1</v>
      </c>
      <c r="B28" s="3">
        <v>5</v>
      </c>
      <c r="C28" s="3" t="s">
        <v>20</v>
      </c>
      <c r="D28" s="4">
        <v>49.049211815765673</v>
      </c>
      <c r="E28" s="4">
        <v>47.893214053081891</v>
      </c>
      <c r="F28" s="4">
        <v>2.7735755721233142</v>
      </c>
      <c r="G28" s="4">
        <v>0.1642373858482209</v>
      </c>
      <c r="H28" s="4">
        <v>7.6015758549949408E-2</v>
      </c>
      <c r="I28" s="4">
        <f t="shared" si="0"/>
        <v>68.666173320331652</v>
      </c>
      <c r="J28" s="4">
        <f t="shared" si="1"/>
        <v>28.735928431849135</v>
      </c>
      <c r="K28" s="4">
        <f t="shared" si="8"/>
        <v>2.3575392363048171</v>
      </c>
      <c r="L28" s="4">
        <f t="shared" si="8"/>
        <v>0.13960177797098774</v>
      </c>
      <c r="M28" s="4">
        <f t="shared" si="3"/>
        <v>5.7011818912462056E-2</v>
      </c>
      <c r="N28" s="3">
        <v>0.99690585989828462</v>
      </c>
      <c r="O28" s="3">
        <v>0.89326000000000005</v>
      </c>
      <c r="P28" s="3"/>
      <c r="Q28" s="3"/>
      <c r="R28" s="3"/>
      <c r="S28" s="4" t="str">
        <f t="shared" si="5"/>
        <v/>
      </c>
      <c r="T28" s="4" t="str">
        <f t="shared" si="7"/>
        <v/>
      </c>
      <c r="U28" s="4"/>
      <c r="V28" s="15">
        <v>111.969802835294</v>
      </c>
      <c r="W28" s="3"/>
      <c r="X28" s="4" t="str">
        <f t="shared" si="6"/>
        <v/>
      </c>
      <c r="Y28" s="3" t="s">
        <v>24</v>
      </c>
      <c r="Z28" s="3">
        <v>10</v>
      </c>
    </row>
    <row r="29" spans="1:26" x14ac:dyDescent="0.2">
      <c r="A29" s="3">
        <v>1</v>
      </c>
      <c r="B29" s="3">
        <v>5</v>
      </c>
      <c r="C29" s="3" t="s">
        <v>21</v>
      </c>
      <c r="D29" s="4">
        <v>49.049211815765673</v>
      </c>
      <c r="E29" s="4">
        <v>47.893214053081891</v>
      </c>
      <c r="F29" s="4">
        <v>2.7735755721233142</v>
      </c>
      <c r="G29" s="4">
        <v>0.1642373858482209</v>
      </c>
      <c r="H29" s="4">
        <v>7.6015758549949408E-2</v>
      </c>
      <c r="I29" s="4">
        <f t="shared" si="0"/>
        <v>68.666173320331652</v>
      </c>
      <c r="J29" s="4">
        <f t="shared" si="1"/>
        <v>28.735928431849135</v>
      </c>
      <c r="K29" s="4">
        <f t="shared" si="8"/>
        <v>2.3575392363048171</v>
      </c>
      <c r="L29" s="4">
        <f t="shared" si="8"/>
        <v>0.13960177797098774</v>
      </c>
      <c r="M29" s="4">
        <f t="shared" si="3"/>
        <v>5.7011818912462056E-2</v>
      </c>
      <c r="N29" s="3">
        <v>0.99131555322124565</v>
      </c>
      <c r="O29" s="3">
        <v>0.89734999999999998</v>
      </c>
      <c r="P29" s="3"/>
      <c r="Q29" s="3"/>
      <c r="R29" s="3"/>
      <c r="S29" s="4" t="str">
        <f t="shared" si="5"/>
        <v/>
      </c>
      <c r="T29" s="4" t="str">
        <f t="shared" si="7"/>
        <v/>
      </c>
      <c r="U29" s="4"/>
      <c r="V29" s="15">
        <v>110.240777688235</v>
      </c>
      <c r="W29" s="3"/>
      <c r="X29" s="4" t="str">
        <f t="shared" si="6"/>
        <v/>
      </c>
      <c r="Y29" s="3" t="s">
        <v>24</v>
      </c>
      <c r="Z29" s="3">
        <v>10</v>
      </c>
    </row>
    <row r="30" spans="1:26" x14ac:dyDescent="0.2">
      <c r="A30" s="3">
        <v>1</v>
      </c>
      <c r="B30" s="3">
        <v>5</v>
      </c>
      <c r="C30" s="3" t="s">
        <v>22</v>
      </c>
      <c r="D30" s="4">
        <v>49.049211815765673</v>
      </c>
      <c r="E30" s="4">
        <v>47.893214053081891</v>
      </c>
      <c r="F30" s="4">
        <v>2.7735755721233142</v>
      </c>
      <c r="G30" s="4">
        <v>0.1642373858482209</v>
      </c>
      <c r="H30" s="4">
        <v>7.6015758549949408E-2</v>
      </c>
      <c r="I30" s="4">
        <f t="shared" si="0"/>
        <v>68.666173320331652</v>
      </c>
      <c r="J30" s="4">
        <f t="shared" si="1"/>
        <v>28.735928431849135</v>
      </c>
      <c r="K30" s="4">
        <f t="shared" si="8"/>
        <v>2.3575392363048171</v>
      </c>
      <c r="L30" s="4">
        <f t="shared" si="8"/>
        <v>0.13960177797098774</v>
      </c>
      <c r="M30" s="4">
        <f t="shared" si="3"/>
        <v>5.7011818912462056E-2</v>
      </c>
      <c r="N30" s="3">
        <v>0.98197908968658765</v>
      </c>
      <c r="O30" s="3">
        <v>0.83496999999999999</v>
      </c>
      <c r="P30" s="3"/>
      <c r="Q30" s="3"/>
      <c r="R30" s="3"/>
      <c r="S30" s="4" t="str">
        <f t="shared" si="5"/>
        <v/>
      </c>
      <c r="T30" s="4" t="str">
        <f t="shared" si="7"/>
        <v/>
      </c>
      <c r="U30" s="4"/>
      <c r="V30" s="15">
        <v>115.349202517647</v>
      </c>
      <c r="W30" s="3"/>
      <c r="X30" s="4" t="str">
        <f t="shared" si="6"/>
        <v/>
      </c>
      <c r="Y30" s="3" t="s">
        <v>24</v>
      </c>
      <c r="Z30" s="3">
        <v>10</v>
      </c>
    </row>
    <row r="31" spans="1:26" x14ac:dyDescent="0.2">
      <c r="A31" s="3">
        <v>1</v>
      </c>
      <c r="B31" s="3">
        <v>5</v>
      </c>
      <c r="C31" s="3" t="s">
        <v>23</v>
      </c>
      <c r="D31" s="4">
        <v>49.049211815765673</v>
      </c>
      <c r="E31" s="4">
        <v>47.893214053081891</v>
      </c>
      <c r="F31" s="4">
        <v>2.7735755721233142</v>
      </c>
      <c r="G31" s="4">
        <v>0.1642373858482209</v>
      </c>
      <c r="H31" s="4">
        <v>7.6015758549949408E-2</v>
      </c>
      <c r="I31" s="4">
        <f t="shared" si="0"/>
        <v>68.666173320331652</v>
      </c>
      <c r="J31" s="4">
        <f t="shared" si="1"/>
        <v>28.735928431849135</v>
      </c>
      <c r="K31" s="4">
        <f t="shared" si="8"/>
        <v>2.3575392363048171</v>
      </c>
      <c r="L31" s="4">
        <f t="shared" si="8"/>
        <v>0.13960177797098774</v>
      </c>
      <c r="M31" s="4">
        <f t="shared" si="3"/>
        <v>5.7011818912462056E-2</v>
      </c>
      <c r="N31" s="3">
        <v>0.97168036203405972</v>
      </c>
      <c r="O31" s="3">
        <v>0.86746000000000001</v>
      </c>
      <c r="P31" s="3"/>
      <c r="Q31" s="3"/>
      <c r="R31" s="3"/>
      <c r="S31" s="4" t="str">
        <f t="shared" si="5"/>
        <v/>
      </c>
      <c r="T31" s="4" t="str">
        <f t="shared" si="7"/>
        <v/>
      </c>
      <c r="U31" s="4"/>
      <c r="V31" s="15">
        <v>124.488586652941</v>
      </c>
      <c r="W31" s="3"/>
      <c r="X31" s="4" t="str">
        <f t="shared" si="6"/>
        <v/>
      </c>
      <c r="Y31" s="3" t="s">
        <v>24</v>
      </c>
      <c r="Z31" s="3">
        <v>10</v>
      </c>
    </row>
    <row r="32" spans="1:26" x14ac:dyDescent="0.2">
      <c r="A32" s="3">
        <v>1</v>
      </c>
      <c r="B32" s="3">
        <v>6</v>
      </c>
      <c r="C32" s="3" t="s">
        <v>17</v>
      </c>
      <c r="D32" s="4">
        <v>34.10421791330306</v>
      </c>
      <c r="E32" s="4">
        <v>63.978492429611023</v>
      </c>
      <c r="F32" s="4">
        <v>0.64887316342034851</v>
      </c>
      <c r="G32" s="4">
        <v>0.1274556583282562</v>
      </c>
      <c r="H32" s="4">
        <v>1.1492559842871699</v>
      </c>
      <c r="I32" s="4">
        <f t="shared" si="0"/>
        <v>60.099378204481553</v>
      </c>
      <c r="J32" s="4">
        <f t="shared" si="1"/>
        <v>38.387095457766613</v>
      </c>
      <c r="K32" s="4">
        <f t="shared" si="8"/>
        <v>0.55154218890729623</v>
      </c>
      <c r="L32" s="4">
        <f t="shared" si="8"/>
        <v>0.10833730957901777</v>
      </c>
      <c r="M32" s="4">
        <f t="shared" si="3"/>
        <v>0.86194198821537737</v>
      </c>
      <c r="N32" s="3">
        <v>1.0172872083668545</v>
      </c>
      <c r="O32" s="3">
        <v>0.875</v>
      </c>
      <c r="P32" s="3"/>
      <c r="Q32" s="3"/>
      <c r="R32" s="3"/>
      <c r="S32" s="4" t="str">
        <f t="shared" si="5"/>
        <v/>
      </c>
      <c r="T32" s="4" t="str">
        <f t="shared" si="7"/>
        <v/>
      </c>
      <c r="U32" s="4"/>
      <c r="V32" s="15">
        <v>107.99899451176501</v>
      </c>
      <c r="W32" s="3"/>
      <c r="X32" s="4" t="str">
        <f t="shared" si="6"/>
        <v/>
      </c>
      <c r="Y32" s="3" t="s">
        <v>24</v>
      </c>
      <c r="Z32" s="3">
        <v>10</v>
      </c>
    </row>
    <row r="33" spans="1:26" x14ac:dyDescent="0.2">
      <c r="A33" s="3">
        <v>1</v>
      </c>
      <c r="B33" s="3">
        <v>6</v>
      </c>
      <c r="C33" s="3" t="s">
        <v>19</v>
      </c>
      <c r="D33" s="4">
        <v>34.10421791330306</v>
      </c>
      <c r="E33" s="4">
        <v>63.978492429611023</v>
      </c>
      <c r="F33" s="4">
        <v>0.64887316342034851</v>
      </c>
      <c r="G33" s="4">
        <v>0.1274556583282562</v>
      </c>
      <c r="H33" s="4">
        <v>1.1492559842871699</v>
      </c>
      <c r="I33" s="4">
        <f t="shared" si="0"/>
        <v>60.099378204481553</v>
      </c>
      <c r="J33" s="4">
        <f t="shared" si="1"/>
        <v>38.387095457766613</v>
      </c>
      <c r="K33" s="4">
        <f t="shared" si="8"/>
        <v>0.55154218890729623</v>
      </c>
      <c r="L33" s="4">
        <f t="shared" si="8"/>
        <v>0.10833730957901777</v>
      </c>
      <c r="M33" s="4">
        <f t="shared" si="3"/>
        <v>0.86194198821537737</v>
      </c>
      <c r="N33" s="3">
        <v>1.0200520866742788</v>
      </c>
      <c r="O33" s="3">
        <v>0.87019000000000002</v>
      </c>
      <c r="P33" s="3"/>
      <c r="Q33" s="3"/>
      <c r="R33" s="3"/>
      <c r="S33" s="4" t="str">
        <f t="shared" si="5"/>
        <v/>
      </c>
      <c r="T33" s="4" t="str">
        <f t="shared" si="7"/>
        <v/>
      </c>
      <c r="U33" s="4"/>
      <c r="V33" s="15">
        <v>99.669560817646897</v>
      </c>
      <c r="W33" s="3"/>
      <c r="X33" s="4" t="str">
        <f t="shared" si="6"/>
        <v/>
      </c>
      <c r="Y33" s="3" t="s">
        <v>24</v>
      </c>
      <c r="Z33" s="3">
        <v>10</v>
      </c>
    </row>
    <row r="34" spans="1:26" x14ac:dyDescent="0.2">
      <c r="A34" s="3">
        <v>1</v>
      </c>
      <c r="B34" s="3">
        <v>6</v>
      </c>
      <c r="C34" s="3" t="s">
        <v>20</v>
      </c>
      <c r="D34" s="4">
        <v>34.10421791330306</v>
      </c>
      <c r="E34" s="4">
        <v>63.978492429611023</v>
      </c>
      <c r="F34" s="4">
        <v>0.64887316342034851</v>
      </c>
      <c r="G34" s="4">
        <v>0.1274556583282562</v>
      </c>
      <c r="H34" s="4">
        <v>1.1492559842871699</v>
      </c>
      <c r="I34" s="4">
        <f t="shared" si="0"/>
        <v>60.099378204481553</v>
      </c>
      <c r="J34" s="4">
        <f t="shared" si="1"/>
        <v>38.387095457766613</v>
      </c>
      <c r="K34" s="4">
        <f t="shared" si="8"/>
        <v>0.55154218890729623</v>
      </c>
      <c r="L34" s="4">
        <f t="shared" si="8"/>
        <v>0.10833730957901777</v>
      </c>
      <c r="M34" s="4">
        <f t="shared" si="3"/>
        <v>0.86194198821537737</v>
      </c>
      <c r="N34" s="3">
        <v>1.0203144522454985</v>
      </c>
      <c r="O34" s="3">
        <v>0.84453</v>
      </c>
      <c r="P34" s="3"/>
      <c r="Q34" s="3"/>
      <c r="R34" s="3"/>
      <c r="S34" s="4" t="str">
        <f t="shared" si="5"/>
        <v/>
      </c>
      <c r="T34" s="4" t="str">
        <f t="shared" si="7"/>
        <v/>
      </c>
      <c r="U34" s="4"/>
      <c r="V34" s="15">
        <v>101.3042703</v>
      </c>
      <c r="W34" s="3"/>
      <c r="X34" s="4" t="str">
        <f t="shared" si="6"/>
        <v/>
      </c>
      <c r="Y34" s="3" t="s">
        <v>24</v>
      </c>
      <c r="Z34" s="3">
        <v>10</v>
      </c>
    </row>
    <row r="35" spans="1:26" x14ac:dyDescent="0.2">
      <c r="A35" s="3">
        <v>1</v>
      </c>
      <c r="B35" s="3">
        <v>6</v>
      </c>
      <c r="C35" s="3" t="s">
        <v>21</v>
      </c>
      <c r="D35" s="4">
        <v>34.10421791330306</v>
      </c>
      <c r="E35" s="4">
        <v>63.978492429611023</v>
      </c>
      <c r="F35" s="4">
        <v>0.64887316342034851</v>
      </c>
      <c r="G35" s="4">
        <v>0.1274556583282562</v>
      </c>
      <c r="H35" s="4">
        <v>1.1492559842871699</v>
      </c>
      <c r="I35" s="4">
        <f t="shared" si="0"/>
        <v>60.099378204481553</v>
      </c>
      <c r="J35" s="4">
        <f t="shared" si="1"/>
        <v>38.387095457766613</v>
      </c>
      <c r="K35" s="4">
        <f t="shared" si="8"/>
        <v>0.55154218890729623</v>
      </c>
      <c r="L35" s="4">
        <f t="shared" si="8"/>
        <v>0.10833730957901777</v>
      </c>
      <c r="M35" s="4">
        <f t="shared" si="3"/>
        <v>0.86194198821537737</v>
      </c>
      <c r="N35" s="3">
        <v>1.0163328731584669</v>
      </c>
      <c r="O35" s="3">
        <v>0.85377999999999998</v>
      </c>
      <c r="P35" s="3"/>
      <c r="Q35" s="3"/>
      <c r="R35" s="3"/>
      <c r="S35" s="4" t="str">
        <f t="shared" si="5"/>
        <v/>
      </c>
      <c r="T35" s="4" t="str">
        <f t="shared" si="7"/>
        <v/>
      </c>
      <c r="U35" s="4"/>
      <c r="V35" s="15">
        <v>104.15774260588201</v>
      </c>
      <c r="W35" s="3"/>
      <c r="X35" s="4" t="str">
        <f t="shared" si="6"/>
        <v/>
      </c>
      <c r="Y35" s="3" t="s">
        <v>24</v>
      </c>
      <c r="Z35" s="3">
        <v>10</v>
      </c>
    </row>
    <row r="36" spans="1:26" x14ac:dyDescent="0.2">
      <c r="A36" s="3">
        <v>1</v>
      </c>
      <c r="B36" s="3">
        <v>6</v>
      </c>
      <c r="C36" s="3" t="s">
        <v>22</v>
      </c>
      <c r="D36" s="4">
        <v>34.10421791330306</v>
      </c>
      <c r="E36" s="4">
        <v>63.978492429611023</v>
      </c>
      <c r="F36" s="4">
        <v>0.64887316342034851</v>
      </c>
      <c r="G36" s="4">
        <v>0.1274556583282562</v>
      </c>
      <c r="H36" s="4">
        <v>1.1492559842871699</v>
      </c>
      <c r="I36" s="4">
        <f t="shared" si="0"/>
        <v>60.099378204481553</v>
      </c>
      <c r="J36" s="4">
        <f t="shared" si="1"/>
        <v>38.387095457766613</v>
      </c>
      <c r="K36" s="4">
        <f t="shared" si="8"/>
        <v>0.55154218890729623</v>
      </c>
      <c r="L36" s="4">
        <f t="shared" si="8"/>
        <v>0.10833730957901777</v>
      </c>
      <c r="M36" s="4">
        <f t="shared" si="3"/>
        <v>0.86194198821537737</v>
      </c>
      <c r="N36" s="3">
        <v>1.0152911659844184</v>
      </c>
      <c r="O36" s="3">
        <v>0.84194999999999998</v>
      </c>
      <c r="P36" s="3"/>
      <c r="Q36" s="3"/>
      <c r="R36" s="3"/>
      <c r="S36" s="4" t="str">
        <f t="shared" si="5"/>
        <v/>
      </c>
      <c r="T36" s="4" t="str">
        <f t="shared" si="7"/>
        <v/>
      </c>
      <c r="U36" s="4"/>
      <c r="V36" s="15">
        <v>107.64547659999999</v>
      </c>
      <c r="W36" s="3"/>
      <c r="X36" s="4" t="str">
        <f t="shared" si="6"/>
        <v/>
      </c>
      <c r="Y36" s="3" t="s">
        <v>24</v>
      </c>
      <c r="Z36" s="3">
        <v>10</v>
      </c>
    </row>
    <row r="37" spans="1:26" x14ac:dyDescent="0.2">
      <c r="A37" s="3">
        <v>1</v>
      </c>
      <c r="B37" s="3">
        <v>6</v>
      </c>
      <c r="C37" s="3" t="s">
        <v>23</v>
      </c>
      <c r="D37" s="4">
        <v>34.10421791330306</v>
      </c>
      <c r="E37" s="4">
        <v>63.978492429611023</v>
      </c>
      <c r="F37" s="4">
        <v>0.64887316342034851</v>
      </c>
      <c r="G37" s="4">
        <v>0.1274556583282562</v>
      </c>
      <c r="H37" s="4">
        <v>1.1492559842871699</v>
      </c>
      <c r="I37" s="4">
        <f t="shared" si="0"/>
        <v>60.099378204481553</v>
      </c>
      <c r="J37" s="4">
        <f t="shared" si="1"/>
        <v>38.387095457766613</v>
      </c>
      <c r="K37" s="4">
        <f t="shared" si="8"/>
        <v>0.55154218890729623</v>
      </c>
      <c r="L37" s="4">
        <f t="shared" si="8"/>
        <v>0.10833730957901777</v>
      </c>
      <c r="M37" s="4">
        <f t="shared" si="3"/>
        <v>0.86194198821537737</v>
      </c>
      <c r="N37" s="3">
        <v>1.010175623728047</v>
      </c>
      <c r="O37" s="3">
        <v>0.91503000000000001</v>
      </c>
      <c r="P37" s="3">
        <v>19940</v>
      </c>
      <c r="Q37" s="3">
        <v>18970</v>
      </c>
      <c r="R37" s="3">
        <v>20230</v>
      </c>
      <c r="S37" s="4">
        <f t="shared" si="5"/>
        <v>1994</v>
      </c>
      <c r="T37" s="4">
        <f t="shared" si="7"/>
        <v>3.3092965160178718</v>
      </c>
      <c r="U37" s="4"/>
      <c r="V37" s="15">
        <v>106.200185158823</v>
      </c>
      <c r="W37" s="3"/>
      <c r="X37" s="4">
        <f t="shared" si="6"/>
        <v>47.222564893895324</v>
      </c>
      <c r="Y37" s="3" t="s">
        <v>24</v>
      </c>
      <c r="Z37" s="3">
        <v>10</v>
      </c>
    </row>
    <row r="38" spans="1:26" x14ac:dyDescent="0.2">
      <c r="A38" s="5">
        <v>2</v>
      </c>
      <c r="B38" s="5">
        <v>1</v>
      </c>
      <c r="C38" s="5" t="s">
        <v>17</v>
      </c>
      <c r="D38" s="6">
        <v>12.886205048684459</v>
      </c>
      <c r="E38" s="6">
        <v>78.750271231988378</v>
      </c>
      <c r="F38" s="6">
        <v>3.8123583568299808</v>
      </c>
      <c r="G38" s="6">
        <v>3.180304989809962</v>
      </c>
      <c r="H38" s="6">
        <v>1.468653156864423</v>
      </c>
      <c r="I38" s="6">
        <f t="shared" si="0"/>
        <v>45.802376332691914</v>
      </c>
      <c r="J38" s="6">
        <f t="shared" si="1"/>
        <v>47.250162739193023</v>
      </c>
      <c r="K38" s="6">
        <f t="shared" si="8"/>
        <v>3.2405046033054834</v>
      </c>
      <c r="L38" s="6">
        <f t="shared" si="8"/>
        <v>2.7032592413384675</v>
      </c>
      <c r="M38" s="6">
        <f t="shared" si="3"/>
        <v>1.1014898676483171</v>
      </c>
      <c r="N38" s="5">
        <v>0.96772309852692762</v>
      </c>
      <c r="O38" s="5">
        <v>0.99948000000000004</v>
      </c>
      <c r="P38" s="5"/>
      <c r="Q38" s="5"/>
      <c r="R38" s="5"/>
      <c r="S38" s="6" t="str">
        <f>IF(ISNUMBER(P38),P38/10,"")</f>
        <v/>
      </c>
      <c r="T38" s="6" t="str">
        <f t="shared" si="7"/>
        <v/>
      </c>
      <c r="U38" s="6"/>
      <c r="V38" s="16">
        <v>30.718540000000001</v>
      </c>
      <c r="W38" s="5"/>
      <c r="X38" s="6" t="str">
        <f>IFERROR(1/(V38*S38)*10000000,"")</f>
        <v/>
      </c>
      <c r="Y38" s="5" t="s">
        <v>24</v>
      </c>
      <c r="Z38" s="5">
        <v>10</v>
      </c>
    </row>
    <row r="39" spans="1:26" x14ac:dyDescent="0.2">
      <c r="A39" s="5">
        <v>2</v>
      </c>
      <c r="B39" s="5">
        <v>1</v>
      </c>
      <c r="C39" s="5" t="s">
        <v>19</v>
      </c>
      <c r="D39" s="6">
        <v>12.886205048684459</v>
      </c>
      <c r="E39" s="6">
        <v>78.750271231988378</v>
      </c>
      <c r="F39" s="6">
        <v>3.8123583568299808</v>
      </c>
      <c r="G39" s="6">
        <v>3.180304989809962</v>
      </c>
      <c r="H39" s="6">
        <v>1.468653156864423</v>
      </c>
      <c r="I39" s="6">
        <f t="shared" si="0"/>
        <v>45.802376332691914</v>
      </c>
      <c r="J39" s="6">
        <f t="shared" si="1"/>
        <v>47.250162739193023</v>
      </c>
      <c r="K39" s="6">
        <f t="shared" si="8"/>
        <v>3.2405046033054834</v>
      </c>
      <c r="L39" s="6">
        <f t="shared" si="8"/>
        <v>2.7032592413384675</v>
      </c>
      <c r="M39" s="6">
        <f t="shared" si="3"/>
        <v>1.1014898676483171</v>
      </c>
      <c r="N39" s="5">
        <v>0.97360335733261461</v>
      </c>
      <c r="O39" s="5">
        <v>0.91786999999999996</v>
      </c>
      <c r="P39" s="5"/>
      <c r="Q39" s="5"/>
      <c r="R39" s="5"/>
      <c r="S39" s="6" t="str">
        <f t="shared" si="5"/>
        <v/>
      </c>
      <c r="T39" s="6" t="str">
        <f t="shared" si="7"/>
        <v/>
      </c>
      <c r="U39" s="6"/>
      <c r="V39" s="16">
        <v>34.516030000000001</v>
      </c>
      <c r="W39" s="5"/>
      <c r="X39" s="6" t="str">
        <f t="shared" si="6"/>
        <v/>
      </c>
      <c r="Y39" s="5" t="s">
        <v>24</v>
      </c>
      <c r="Z39" s="5">
        <v>10</v>
      </c>
    </row>
    <row r="40" spans="1:26" x14ac:dyDescent="0.2">
      <c r="A40" s="5">
        <v>2</v>
      </c>
      <c r="B40" s="5">
        <v>1</v>
      </c>
      <c r="C40" s="5" t="s">
        <v>20</v>
      </c>
      <c r="D40" s="6">
        <v>12.886205048684459</v>
      </c>
      <c r="E40" s="6">
        <v>78.750271231988378</v>
      </c>
      <c r="F40" s="6">
        <v>3.8123583568299808</v>
      </c>
      <c r="G40" s="6">
        <v>3.180304989809962</v>
      </c>
      <c r="H40" s="6">
        <v>1.468653156864423</v>
      </c>
      <c r="I40" s="6">
        <f t="shared" si="0"/>
        <v>45.802376332691914</v>
      </c>
      <c r="J40" s="6">
        <f t="shared" si="1"/>
        <v>47.250162739193023</v>
      </c>
      <c r="K40" s="6">
        <f t="shared" si="8"/>
        <v>3.2405046033054834</v>
      </c>
      <c r="L40" s="6">
        <f t="shared" si="8"/>
        <v>2.7032592413384675</v>
      </c>
      <c r="M40" s="6">
        <f t="shared" si="3"/>
        <v>1.1014898676483171</v>
      </c>
      <c r="N40" s="5">
        <v>0.97641866232054708</v>
      </c>
      <c r="O40" s="5">
        <v>0.89758000000000004</v>
      </c>
      <c r="P40" s="5">
        <v>5401</v>
      </c>
      <c r="Q40" s="5">
        <v>5251</v>
      </c>
      <c r="R40" s="5">
        <v>5114</v>
      </c>
      <c r="S40" s="6">
        <f t="shared" si="5"/>
        <v>540.1</v>
      </c>
      <c r="T40" s="6">
        <f t="shared" si="7"/>
        <v>2.6578237819043888</v>
      </c>
      <c r="U40" s="6"/>
      <c r="V40" s="16">
        <v>34.141849999999998</v>
      </c>
      <c r="W40" s="5"/>
      <c r="X40" s="6">
        <f t="shared" si="6"/>
        <v>542.29896148525995</v>
      </c>
      <c r="Y40" s="5" t="s">
        <v>24</v>
      </c>
      <c r="Z40" s="5">
        <v>10</v>
      </c>
    </row>
    <row r="41" spans="1:26" x14ac:dyDescent="0.2">
      <c r="A41" s="5">
        <v>2</v>
      </c>
      <c r="B41" s="5">
        <v>1</v>
      </c>
      <c r="C41" s="5" t="s">
        <v>21</v>
      </c>
      <c r="D41" s="6">
        <v>12.886205048684459</v>
      </c>
      <c r="E41" s="6">
        <v>78.750271231988378</v>
      </c>
      <c r="F41" s="6">
        <v>3.8123583568299808</v>
      </c>
      <c r="G41" s="6">
        <v>3.180304989809962</v>
      </c>
      <c r="H41" s="6">
        <v>1.468653156864423</v>
      </c>
      <c r="I41" s="6">
        <f t="shared" si="0"/>
        <v>45.802376332691914</v>
      </c>
      <c r="J41" s="6">
        <f t="shared" si="1"/>
        <v>47.250162739193023</v>
      </c>
      <c r="K41" s="6">
        <f t="shared" si="8"/>
        <v>3.2405046033054834</v>
      </c>
      <c r="L41" s="6">
        <f t="shared" si="8"/>
        <v>2.7032592413384675</v>
      </c>
      <c r="M41" s="6">
        <f t="shared" si="3"/>
        <v>1.1014898676483171</v>
      </c>
      <c r="N41" s="5">
        <v>0.97936540399982475</v>
      </c>
      <c r="O41" s="5">
        <v>0.96760000000000002</v>
      </c>
      <c r="P41" s="5"/>
      <c r="Q41" s="5"/>
      <c r="R41" s="5"/>
      <c r="S41" s="6" t="str">
        <f t="shared" si="5"/>
        <v/>
      </c>
      <c r="T41" s="6" t="str">
        <f>IFERROR(_xlfn.STDEV.S(P41:R41)/P41*100,"")</f>
        <v/>
      </c>
      <c r="U41" s="6"/>
      <c r="V41" s="16">
        <v>31.94689</v>
      </c>
      <c r="W41" s="5"/>
      <c r="X41" s="6" t="str">
        <f t="shared" si="6"/>
        <v/>
      </c>
      <c r="Y41" s="5" t="s">
        <v>24</v>
      </c>
      <c r="Z41" s="5">
        <v>10</v>
      </c>
    </row>
    <row r="42" spans="1:26" x14ac:dyDescent="0.2">
      <c r="A42" s="5">
        <v>2</v>
      </c>
      <c r="B42" s="5">
        <v>1</v>
      </c>
      <c r="C42" s="5" t="s">
        <v>22</v>
      </c>
      <c r="D42" s="6">
        <v>12.886205048684459</v>
      </c>
      <c r="E42" s="6">
        <v>78.750271231988378</v>
      </c>
      <c r="F42" s="6">
        <v>3.8123583568299808</v>
      </c>
      <c r="G42" s="6">
        <v>3.180304989809962</v>
      </c>
      <c r="H42" s="6">
        <v>1.468653156864423</v>
      </c>
      <c r="I42" s="6">
        <f t="shared" si="0"/>
        <v>45.802376332691914</v>
      </c>
      <c r="J42" s="6">
        <f t="shared" si="1"/>
        <v>47.250162739193023</v>
      </c>
      <c r="K42" s="6">
        <f t="shared" si="8"/>
        <v>3.2405046033054834</v>
      </c>
      <c r="L42" s="6">
        <f t="shared" si="8"/>
        <v>2.7032592413384675</v>
      </c>
      <c r="M42" s="6">
        <f t="shared" si="3"/>
        <v>1.1014898676483171</v>
      </c>
      <c r="N42" s="5">
        <v>0.97820273099071042</v>
      </c>
      <c r="O42" s="5">
        <v>0.92515999999999998</v>
      </c>
      <c r="P42" s="5"/>
      <c r="Q42" s="5"/>
      <c r="R42" s="5"/>
      <c r="S42" s="6" t="str">
        <f t="shared" si="5"/>
        <v/>
      </c>
      <c r="T42" s="6" t="str">
        <f t="shared" si="7"/>
        <v/>
      </c>
      <c r="U42" s="6"/>
      <c r="V42" s="16">
        <v>32.405110000000001</v>
      </c>
      <c r="W42" s="5"/>
      <c r="X42" s="6" t="str">
        <f t="shared" si="6"/>
        <v/>
      </c>
      <c r="Y42" s="5" t="s">
        <v>24</v>
      </c>
      <c r="Z42" s="5">
        <v>10</v>
      </c>
    </row>
    <row r="43" spans="1:26" x14ac:dyDescent="0.2">
      <c r="A43" s="5">
        <v>2</v>
      </c>
      <c r="B43" s="5">
        <v>1</v>
      </c>
      <c r="C43" s="5" t="s">
        <v>23</v>
      </c>
      <c r="D43" s="6">
        <v>12.886205048684459</v>
      </c>
      <c r="E43" s="6">
        <v>78.750271231988378</v>
      </c>
      <c r="F43" s="6">
        <v>3.8123583568299808</v>
      </c>
      <c r="G43" s="6">
        <v>3.180304989809962</v>
      </c>
      <c r="H43" s="6">
        <v>1.468653156864423</v>
      </c>
      <c r="I43" s="6">
        <f t="shared" si="0"/>
        <v>45.802376332691914</v>
      </c>
      <c r="J43" s="6">
        <f t="shared" si="1"/>
        <v>47.250162739193023</v>
      </c>
      <c r="K43" s="6">
        <f t="shared" si="8"/>
        <v>3.2405046033054834</v>
      </c>
      <c r="L43" s="6">
        <f t="shared" si="8"/>
        <v>2.7032592413384675</v>
      </c>
      <c r="M43" s="6">
        <f t="shared" si="3"/>
        <v>1.1014898676483171</v>
      </c>
      <c r="N43" s="5">
        <v>0.97280355806321606</v>
      </c>
      <c r="O43" s="5">
        <v>0.94750999999999996</v>
      </c>
      <c r="P43" s="5"/>
      <c r="Q43" s="5"/>
      <c r="R43" s="5"/>
      <c r="S43" s="6" t="str">
        <f t="shared" si="5"/>
        <v/>
      </c>
      <c r="T43" s="6" t="str">
        <f t="shared" si="7"/>
        <v/>
      </c>
      <c r="U43" s="6"/>
      <c r="V43" s="16">
        <v>33.857320000000001</v>
      </c>
      <c r="W43" s="5"/>
      <c r="X43" s="6" t="str">
        <f t="shared" si="6"/>
        <v/>
      </c>
      <c r="Y43" s="5" t="s">
        <v>24</v>
      </c>
      <c r="Z43" s="5">
        <v>10</v>
      </c>
    </row>
    <row r="44" spans="1:26" x14ac:dyDescent="0.2">
      <c r="A44" s="5">
        <v>2</v>
      </c>
      <c r="B44" s="5">
        <v>2</v>
      </c>
      <c r="C44" s="5" t="s">
        <v>17</v>
      </c>
      <c r="D44" s="6">
        <v>49.127554034185501</v>
      </c>
      <c r="E44" s="6">
        <v>45.477286512449787</v>
      </c>
      <c r="F44" s="6">
        <v>2.199151607219147</v>
      </c>
      <c r="G44" s="6">
        <v>1.891025172759885</v>
      </c>
      <c r="H44" s="6">
        <v>1.308911502353977</v>
      </c>
      <c r="I44" s="6">
        <f t="shared" si="0"/>
        <v>68.25922303175075</v>
      </c>
      <c r="J44" s="6">
        <f t="shared" si="1"/>
        <v>27.286371907469871</v>
      </c>
      <c r="K44" s="6">
        <f t="shared" si="8"/>
        <v>1.8692788661362749</v>
      </c>
      <c r="L44" s="6">
        <f t="shared" si="8"/>
        <v>1.6073713968459022</v>
      </c>
      <c r="M44" s="6">
        <f t="shared" si="3"/>
        <v>0.98168362676548271</v>
      </c>
      <c r="N44" s="5">
        <v>0.89337786047544987</v>
      </c>
      <c r="O44" s="5">
        <v>0.63546000000000002</v>
      </c>
      <c r="P44" s="5"/>
      <c r="Q44" s="5"/>
      <c r="R44" s="5"/>
      <c r="S44" s="6" t="str">
        <f t="shared" si="5"/>
        <v/>
      </c>
      <c r="T44" s="6" t="str">
        <f t="shared" si="7"/>
        <v/>
      </c>
      <c r="U44" s="6"/>
      <c r="V44" s="16">
        <v>169.8954</v>
      </c>
      <c r="W44" s="5"/>
      <c r="X44" s="6" t="str">
        <f t="shared" si="6"/>
        <v/>
      </c>
      <c r="Y44" s="5" t="s">
        <v>24</v>
      </c>
      <c r="Z44" s="5">
        <v>10</v>
      </c>
    </row>
    <row r="45" spans="1:26" x14ac:dyDescent="0.2">
      <c r="A45" s="5">
        <v>2</v>
      </c>
      <c r="B45" s="5">
        <v>2</v>
      </c>
      <c r="C45" s="5" t="s">
        <v>19</v>
      </c>
      <c r="D45" s="6">
        <v>49.127554034185501</v>
      </c>
      <c r="E45" s="6">
        <v>45.477286512449787</v>
      </c>
      <c r="F45" s="6">
        <v>2.199151607219147</v>
      </c>
      <c r="G45" s="6">
        <v>1.891025172759885</v>
      </c>
      <c r="H45" s="6">
        <v>1.308911502353977</v>
      </c>
      <c r="I45" s="6">
        <f t="shared" si="0"/>
        <v>68.25922303175075</v>
      </c>
      <c r="J45" s="6">
        <f t="shared" si="1"/>
        <v>27.286371907469871</v>
      </c>
      <c r="K45" s="6">
        <f t="shared" si="8"/>
        <v>1.8692788661362749</v>
      </c>
      <c r="L45" s="6">
        <f t="shared" si="8"/>
        <v>1.6073713968459022</v>
      </c>
      <c r="M45" s="6">
        <f t="shared" si="3"/>
        <v>0.98168362676548271</v>
      </c>
      <c r="N45" s="5">
        <v>0.88872463289886161</v>
      </c>
      <c r="O45" s="5">
        <v>0.69837000000000005</v>
      </c>
      <c r="P45" s="5"/>
      <c r="Q45" s="5"/>
      <c r="R45" s="5"/>
      <c r="S45" s="6" t="str">
        <f t="shared" si="5"/>
        <v/>
      </c>
      <c r="T45" s="6" t="str">
        <f t="shared" si="7"/>
        <v/>
      </c>
      <c r="U45" s="6"/>
      <c r="V45" s="16">
        <v>160.4974</v>
      </c>
      <c r="W45" s="5"/>
      <c r="X45" s="6" t="str">
        <f t="shared" si="6"/>
        <v/>
      </c>
      <c r="Y45" s="5" t="s">
        <v>24</v>
      </c>
      <c r="Z45" s="5">
        <v>10</v>
      </c>
    </row>
    <row r="46" spans="1:26" x14ac:dyDescent="0.2">
      <c r="A46" s="5">
        <v>2</v>
      </c>
      <c r="B46" s="5">
        <v>2</v>
      </c>
      <c r="C46" s="5" t="s">
        <v>20</v>
      </c>
      <c r="D46" s="6">
        <v>49.127554034185501</v>
      </c>
      <c r="E46" s="6">
        <v>45.477286512449787</v>
      </c>
      <c r="F46" s="6">
        <v>2.199151607219147</v>
      </c>
      <c r="G46" s="6">
        <v>1.891025172759885</v>
      </c>
      <c r="H46" s="6">
        <v>1.308911502353977</v>
      </c>
      <c r="I46" s="6">
        <f t="shared" si="0"/>
        <v>68.25922303175075</v>
      </c>
      <c r="J46" s="6">
        <f t="shared" si="1"/>
        <v>27.286371907469871</v>
      </c>
      <c r="K46" s="6">
        <f t="shared" si="8"/>
        <v>1.8692788661362749</v>
      </c>
      <c r="L46" s="6">
        <f t="shared" si="8"/>
        <v>1.6073713968459022</v>
      </c>
      <c r="M46" s="6">
        <f t="shared" si="3"/>
        <v>0.98168362676548271</v>
      </c>
      <c r="N46" s="5">
        <v>0.89276209435467346</v>
      </c>
      <c r="O46" s="5">
        <v>0.68928</v>
      </c>
      <c r="P46" s="5"/>
      <c r="Q46" s="5"/>
      <c r="R46" s="5"/>
      <c r="S46" s="6" t="str">
        <f t="shared" si="5"/>
        <v/>
      </c>
      <c r="T46" s="6" t="str">
        <f t="shared" si="7"/>
        <v/>
      </c>
      <c r="U46" s="6"/>
      <c r="V46" s="16">
        <v>234.80609999999999</v>
      </c>
      <c r="W46" s="5"/>
      <c r="X46" s="6" t="str">
        <f t="shared" si="6"/>
        <v/>
      </c>
      <c r="Y46" s="5" t="s">
        <v>24</v>
      </c>
      <c r="Z46" s="5">
        <v>10</v>
      </c>
    </row>
    <row r="47" spans="1:26" x14ac:dyDescent="0.2">
      <c r="A47" s="5">
        <v>2</v>
      </c>
      <c r="B47" s="5">
        <v>2</v>
      </c>
      <c r="C47" s="5" t="s">
        <v>21</v>
      </c>
      <c r="D47" s="6">
        <v>49.127554034185501</v>
      </c>
      <c r="E47" s="6">
        <v>45.477286512449787</v>
      </c>
      <c r="F47" s="6">
        <v>2.199151607219147</v>
      </c>
      <c r="G47" s="6">
        <v>1.891025172759885</v>
      </c>
      <c r="H47" s="6">
        <v>1.308911502353977</v>
      </c>
      <c r="I47" s="6">
        <f t="shared" si="0"/>
        <v>68.25922303175075</v>
      </c>
      <c r="J47" s="6">
        <f t="shared" si="1"/>
        <v>27.286371907469871</v>
      </c>
      <c r="K47" s="6">
        <f t="shared" ref="K47:L76" si="9">F47*0.85</f>
        <v>1.8692788661362749</v>
      </c>
      <c r="L47" s="6">
        <f t="shared" si="9"/>
        <v>1.6073713968459022</v>
      </c>
      <c r="M47" s="6">
        <f t="shared" si="3"/>
        <v>0.98168362676548271</v>
      </c>
      <c r="N47" s="5">
        <v>0.87309896720009095</v>
      </c>
      <c r="O47" s="5">
        <v>0.64012000000000002</v>
      </c>
      <c r="P47" s="5"/>
      <c r="Q47" s="5"/>
      <c r="R47" s="5"/>
      <c r="S47" s="6" t="str">
        <f t="shared" si="5"/>
        <v/>
      </c>
      <c r="T47" s="6" t="str">
        <f t="shared" si="7"/>
        <v/>
      </c>
      <c r="U47" s="6"/>
      <c r="V47" s="16">
        <v>196.2551</v>
      </c>
      <c r="W47" s="5"/>
      <c r="X47" s="6" t="str">
        <f t="shared" si="6"/>
        <v/>
      </c>
      <c r="Y47" s="5" t="s">
        <v>24</v>
      </c>
      <c r="Z47" s="5">
        <v>10</v>
      </c>
    </row>
    <row r="48" spans="1:26" x14ac:dyDescent="0.2">
      <c r="A48" s="5">
        <v>2</v>
      </c>
      <c r="B48" s="5">
        <v>2</v>
      </c>
      <c r="C48" s="5" t="s">
        <v>22</v>
      </c>
      <c r="D48" s="6">
        <v>49.127554034185501</v>
      </c>
      <c r="E48" s="6">
        <v>45.477286512449787</v>
      </c>
      <c r="F48" s="6">
        <v>2.199151607219147</v>
      </c>
      <c r="G48" s="6">
        <v>1.891025172759885</v>
      </c>
      <c r="H48" s="6">
        <v>1.308911502353977</v>
      </c>
      <c r="I48" s="6">
        <f t="shared" si="0"/>
        <v>68.25922303175075</v>
      </c>
      <c r="J48" s="6">
        <f t="shared" si="1"/>
        <v>27.286371907469871</v>
      </c>
      <c r="K48" s="6">
        <f t="shared" si="9"/>
        <v>1.8692788661362749</v>
      </c>
      <c r="L48" s="6">
        <f t="shared" si="9"/>
        <v>1.6073713968459022</v>
      </c>
      <c r="M48" s="6">
        <f t="shared" si="3"/>
        <v>0.98168362676548271</v>
      </c>
      <c r="N48" s="5">
        <v>0.88743839453909723</v>
      </c>
      <c r="O48" s="5">
        <v>0.66241000000000005</v>
      </c>
      <c r="P48" s="5"/>
      <c r="Q48" s="5"/>
      <c r="R48" s="5"/>
      <c r="S48" s="6" t="str">
        <f t="shared" si="5"/>
        <v/>
      </c>
      <c r="T48" s="6" t="str">
        <f t="shared" si="7"/>
        <v/>
      </c>
      <c r="U48" s="6"/>
      <c r="V48" s="16">
        <v>177.858</v>
      </c>
      <c r="W48" s="5"/>
      <c r="X48" s="6" t="str">
        <f t="shared" si="6"/>
        <v/>
      </c>
      <c r="Y48" s="5" t="s">
        <v>24</v>
      </c>
      <c r="Z48" s="5">
        <v>10</v>
      </c>
    </row>
    <row r="49" spans="1:26" x14ac:dyDescent="0.2">
      <c r="A49" s="5">
        <v>2</v>
      </c>
      <c r="B49" s="5">
        <v>2</v>
      </c>
      <c r="C49" s="5" t="s">
        <v>23</v>
      </c>
      <c r="D49" s="6">
        <v>49.127554034185501</v>
      </c>
      <c r="E49" s="6">
        <v>45.477286512449787</v>
      </c>
      <c r="F49" s="6">
        <v>2.199151607219147</v>
      </c>
      <c r="G49" s="6">
        <v>1.891025172759885</v>
      </c>
      <c r="H49" s="6">
        <v>1.308911502353977</v>
      </c>
      <c r="I49" s="6">
        <f t="shared" si="0"/>
        <v>68.25922303175075</v>
      </c>
      <c r="J49" s="6">
        <f t="shared" si="1"/>
        <v>27.286371907469871</v>
      </c>
      <c r="K49" s="6">
        <f t="shared" si="9"/>
        <v>1.8692788661362749</v>
      </c>
      <c r="L49" s="6">
        <f t="shared" si="9"/>
        <v>1.6073713968459022</v>
      </c>
      <c r="M49" s="6">
        <f t="shared" si="3"/>
        <v>0.98168362676548271</v>
      </c>
      <c r="N49" s="5">
        <v>0.88726062277863238</v>
      </c>
      <c r="O49" s="5">
        <v>0.67945999999999995</v>
      </c>
      <c r="P49" s="5"/>
      <c r="Q49" s="5"/>
      <c r="R49" s="5"/>
      <c r="S49" s="6" t="str">
        <f t="shared" si="5"/>
        <v/>
      </c>
      <c r="T49" s="6" t="str">
        <f t="shared" si="7"/>
        <v/>
      </c>
      <c r="U49" s="6"/>
      <c r="V49" s="16">
        <v>166.45349999999999</v>
      </c>
      <c r="W49" s="5"/>
      <c r="X49" s="6" t="str">
        <f t="shared" si="6"/>
        <v/>
      </c>
      <c r="Y49" s="5" t="s">
        <v>24</v>
      </c>
      <c r="Z49" s="5">
        <v>10</v>
      </c>
    </row>
    <row r="50" spans="1:26" x14ac:dyDescent="0.2">
      <c r="A50" s="5">
        <v>2</v>
      </c>
      <c r="B50" s="5">
        <v>3</v>
      </c>
      <c r="C50" s="5" t="s">
        <v>17</v>
      </c>
      <c r="D50" s="6">
        <v>0.29183356596846061</v>
      </c>
      <c r="E50" s="6">
        <v>0.46454884853139028</v>
      </c>
      <c r="F50" s="6">
        <v>0.32088498811686339</v>
      </c>
      <c r="G50" s="6">
        <v>1.630881236948583</v>
      </c>
      <c r="H50" s="6">
        <v>97.261022248551114</v>
      </c>
      <c r="I50" s="6">
        <f t="shared" si="0"/>
        <v>25.085673601278611</v>
      </c>
      <c r="J50" s="6">
        <f t="shared" si="1"/>
        <v>0.27872930911883415</v>
      </c>
      <c r="K50" s="6">
        <f t="shared" si="9"/>
        <v>0.27275223989933389</v>
      </c>
      <c r="L50" s="6">
        <f t="shared" si="9"/>
        <v>1.3862490514062955</v>
      </c>
      <c r="M50" s="6">
        <f t="shared" si="3"/>
        <v>72.945766686413336</v>
      </c>
      <c r="N50" s="5">
        <v>0.93334747522958483</v>
      </c>
      <c r="O50" s="5">
        <v>0.94549000000000005</v>
      </c>
      <c r="P50" s="5"/>
      <c r="Q50" s="5"/>
      <c r="R50" s="5"/>
      <c r="S50" s="6" t="str">
        <f t="shared" si="5"/>
        <v/>
      </c>
      <c r="T50" s="6" t="str">
        <f t="shared" si="7"/>
        <v/>
      </c>
      <c r="U50" s="6"/>
      <c r="V50" s="16">
        <v>284.50319999999999</v>
      </c>
      <c r="W50" s="5"/>
      <c r="X50" s="6" t="str">
        <f t="shared" si="6"/>
        <v/>
      </c>
      <c r="Y50" s="5" t="s">
        <v>24</v>
      </c>
      <c r="Z50" s="5">
        <v>10</v>
      </c>
    </row>
    <row r="51" spans="1:26" x14ac:dyDescent="0.2">
      <c r="A51" s="5">
        <v>2</v>
      </c>
      <c r="B51" s="5">
        <v>3</v>
      </c>
      <c r="C51" s="5" t="s">
        <v>19</v>
      </c>
      <c r="D51" s="6">
        <v>0.29183356596846061</v>
      </c>
      <c r="E51" s="6">
        <v>0.46454884853139028</v>
      </c>
      <c r="F51" s="6">
        <v>0.32088498811686339</v>
      </c>
      <c r="G51" s="6">
        <v>1.630881236948583</v>
      </c>
      <c r="H51" s="6">
        <v>97.261022248551114</v>
      </c>
      <c r="I51" s="6">
        <f t="shared" si="0"/>
        <v>25.085673601278611</v>
      </c>
      <c r="J51" s="6">
        <f t="shared" si="1"/>
        <v>0.27872930911883415</v>
      </c>
      <c r="K51" s="6">
        <f t="shared" si="9"/>
        <v>0.27275223989933389</v>
      </c>
      <c r="L51" s="6">
        <f t="shared" si="9"/>
        <v>1.3862490514062955</v>
      </c>
      <c r="M51" s="6">
        <f t="shared" si="3"/>
        <v>72.945766686413336</v>
      </c>
      <c r="N51" s="5">
        <v>0.93897815820003838</v>
      </c>
      <c r="O51" s="5">
        <v>0.96155999999999997</v>
      </c>
      <c r="P51" s="5"/>
      <c r="Q51" s="5"/>
      <c r="R51" s="5"/>
      <c r="S51" s="6" t="str">
        <f t="shared" si="5"/>
        <v/>
      </c>
      <c r="T51" s="6" t="str">
        <f t="shared" si="7"/>
        <v/>
      </c>
      <c r="U51" s="6"/>
      <c r="V51" s="16">
        <v>324.64010000000002</v>
      </c>
      <c r="W51" s="5"/>
      <c r="X51" s="6" t="str">
        <f t="shared" si="6"/>
        <v/>
      </c>
      <c r="Y51" s="5" t="s">
        <v>24</v>
      </c>
      <c r="Z51" s="5">
        <v>10</v>
      </c>
    </row>
    <row r="52" spans="1:26" x14ac:dyDescent="0.2">
      <c r="A52" s="5">
        <v>2</v>
      </c>
      <c r="B52" s="5">
        <v>3</v>
      </c>
      <c r="C52" s="5" t="s">
        <v>20</v>
      </c>
      <c r="D52" s="6">
        <v>0.29183356596846061</v>
      </c>
      <c r="E52" s="6">
        <v>0.46454884853139028</v>
      </c>
      <c r="F52" s="6">
        <v>0.32088498811686339</v>
      </c>
      <c r="G52" s="6">
        <v>1.630881236948583</v>
      </c>
      <c r="H52" s="6">
        <v>97.261022248551114</v>
      </c>
      <c r="I52" s="6">
        <f t="shared" si="0"/>
        <v>25.085673601278611</v>
      </c>
      <c r="J52" s="6">
        <f t="shared" si="1"/>
        <v>0.27872930911883415</v>
      </c>
      <c r="K52" s="6">
        <f t="shared" si="9"/>
        <v>0.27275223989933389</v>
      </c>
      <c r="L52" s="6">
        <f t="shared" si="9"/>
        <v>1.3862490514062955</v>
      </c>
      <c r="M52" s="6">
        <f t="shared" si="3"/>
        <v>72.945766686413336</v>
      </c>
      <c r="N52" s="5">
        <v>0.93649310105603933</v>
      </c>
      <c r="O52" s="5">
        <v>0.85741000000000001</v>
      </c>
      <c r="P52" s="5"/>
      <c r="Q52" s="5"/>
      <c r="R52" s="5"/>
      <c r="S52" s="6" t="str">
        <f t="shared" si="5"/>
        <v/>
      </c>
      <c r="T52" s="6" t="str">
        <f t="shared" si="7"/>
        <v/>
      </c>
      <c r="U52" s="6"/>
      <c r="V52" s="16">
        <v>279.65570000000002</v>
      </c>
      <c r="W52" s="5"/>
      <c r="X52" s="6" t="str">
        <f t="shared" si="6"/>
        <v/>
      </c>
      <c r="Y52" s="5" t="s">
        <v>24</v>
      </c>
      <c r="Z52" s="5">
        <v>10</v>
      </c>
    </row>
    <row r="53" spans="1:26" x14ac:dyDescent="0.2">
      <c r="A53" s="5">
        <v>2</v>
      </c>
      <c r="B53" s="5">
        <v>3</v>
      </c>
      <c r="C53" s="5" t="s">
        <v>21</v>
      </c>
      <c r="D53" s="6">
        <v>0.29183356596846061</v>
      </c>
      <c r="E53" s="6">
        <v>0.46454884853139028</v>
      </c>
      <c r="F53" s="6">
        <v>0.32088498811686339</v>
      </c>
      <c r="G53" s="6">
        <v>1.630881236948583</v>
      </c>
      <c r="H53" s="6">
        <v>97.261022248551114</v>
      </c>
      <c r="I53" s="6">
        <f t="shared" si="0"/>
        <v>25.085673601278611</v>
      </c>
      <c r="J53" s="6">
        <f t="shared" si="1"/>
        <v>0.27872930911883415</v>
      </c>
      <c r="K53" s="6">
        <f t="shared" si="9"/>
        <v>0.27275223989933389</v>
      </c>
      <c r="L53" s="6">
        <f t="shared" si="9"/>
        <v>1.3862490514062955</v>
      </c>
      <c r="M53" s="6">
        <f t="shared" si="3"/>
        <v>72.945766686413336</v>
      </c>
      <c r="N53" s="5">
        <v>0.94049350966276513</v>
      </c>
      <c r="O53" s="5">
        <v>0.83980999999999995</v>
      </c>
      <c r="P53" s="5"/>
      <c r="Q53" s="5"/>
      <c r="R53" s="5"/>
      <c r="S53" s="6" t="str">
        <f t="shared" si="5"/>
        <v/>
      </c>
      <c r="T53" s="6" t="str">
        <f t="shared" si="7"/>
        <v/>
      </c>
      <c r="U53" s="6"/>
      <c r="V53" s="16">
        <v>254.45359999999999</v>
      </c>
      <c r="W53" s="5"/>
      <c r="X53" s="6" t="str">
        <f t="shared" si="6"/>
        <v/>
      </c>
      <c r="Y53" s="5" t="s">
        <v>24</v>
      </c>
      <c r="Z53" s="5">
        <v>10</v>
      </c>
    </row>
    <row r="54" spans="1:26" x14ac:dyDescent="0.2">
      <c r="A54" s="5">
        <v>2</v>
      </c>
      <c r="B54" s="5">
        <v>3</v>
      </c>
      <c r="C54" s="5" t="s">
        <v>22</v>
      </c>
      <c r="D54" s="6">
        <v>0.29183356596846061</v>
      </c>
      <c r="E54" s="6">
        <v>0.46454884853139028</v>
      </c>
      <c r="F54" s="6">
        <v>0.32088498811686339</v>
      </c>
      <c r="G54" s="6">
        <v>1.630881236948583</v>
      </c>
      <c r="H54" s="6">
        <v>97.261022248551114</v>
      </c>
      <c r="I54" s="6">
        <f t="shared" si="0"/>
        <v>25.085673601278611</v>
      </c>
      <c r="J54" s="6">
        <f t="shared" si="1"/>
        <v>0.27872930911883415</v>
      </c>
      <c r="K54" s="6">
        <f t="shared" si="9"/>
        <v>0.27275223989933389</v>
      </c>
      <c r="L54" s="6">
        <f t="shared" si="9"/>
        <v>1.3862490514062955</v>
      </c>
      <c r="M54" s="6">
        <f t="shared" si="3"/>
        <v>72.945766686413336</v>
      </c>
      <c r="N54" s="5">
        <v>0.94230057293962088</v>
      </c>
      <c r="O54" s="5">
        <v>0.89315999999999995</v>
      </c>
      <c r="P54" s="5"/>
      <c r="Q54" s="5"/>
      <c r="R54" s="5"/>
      <c r="S54" s="6" t="str">
        <f t="shared" si="5"/>
        <v/>
      </c>
      <c r="T54" s="6" t="str">
        <f t="shared" si="7"/>
        <v/>
      </c>
      <c r="U54" s="6"/>
      <c r="V54" s="16">
        <v>250.12729999999999</v>
      </c>
      <c r="W54" s="5"/>
      <c r="X54" s="6" t="str">
        <f t="shared" si="6"/>
        <v/>
      </c>
      <c r="Y54" s="5" t="s">
        <v>24</v>
      </c>
      <c r="Z54" s="5">
        <v>10</v>
      </c>
    </row>
    <row r="55" spans="1:26" x14ac:dyDescent="0.2">
      <c r="A55" s="5">
        <v>2</v>
      </c>
      <c r="B55" s="5">
        <v>3</v>
      </c>
      <c r="C55" s="5" t="s">
        <v>23</v>
      </c>
      <c r="D55" s="6">
        <v>0.29183356596846061</v>
      </c>
      <c r="E55" s="6">
        <v>0.46454884853139028</v>
      </c>
      <c r="F55" s="6">
        <v>0.32088498811686339</v>
      </c>
      <c r="G55" s="6">
        <v>1.630881236948583</v>
      </c>
      <c r="H55" s="6">
        <v>97.261022248551114</v>
      </c>
      <c r="I55" s="6">
        <f t="shared" si="0"/>
        <v>25.085673601278611</v>
      </c>
      <c r="J55" s="6">
        <f t="shared" si="1"/>
        <v>0.27872930911883415</v>
      </c>
      <c r="K55" s="6">
        <f t="shared" si="9"/>
        <v>0.27275223989933389</v>
      </c>
      <c r="L55" s="6">
        <f t="shared" si="9"/>
        <v>1.3862490514062955</v>
      </c>
      <c r="M55" s="6">
        <f t="shared" si="3"/>
        <v>72.945766686413336</v>
      </c>
      <c r="N55" s="5">
        <v>0.94278366794495827</v>
      </c>
      <c r="O55" s="5">
        <v>0.84608000000000005</v>
      </c>
      <c r="P55" s="5"/>
      <c r="Q55" s="5"/>
      <c r="R55" s="5"/>
      <c r="S55" s="6" t="str">
        <f t="shared" si="5"/>
        <v/>
      </c>
      <c r="T55" s="6" t="str">
        <f t="shared" si="7"/>
        <v/>
      </c>
      <c r="U55" s="6"/>
      <c r="V55" s="16">
        <v>281.00560000000002</v>
      </c>
      <c r="W55" s="5"/>
      <c r="X55" s="6" t="str">
        <f t="shared" si="6"/>
        <v/>
      </c>
      <c r="Y55" s="5" t="s">
        <v>24</v>
      </c>
      <c r="Z55" s="5">
        <v>10</v>
      </c>
    </row>
    <row r="56" spans="1:26" x14ac:dyDescent="0.2">
      <c r="A56" s="5">
        <v>2</v>
      </c>
      <c r="B56" s="5">
        <v>4</v>
      </c>
      <c r="C56" s="5" t="s">
        <v>17</v>
      </c>
      <c r="D56" s="6">
        <v>23.648235229639749</v>
      </c>
      <c r="E56" s="6">
        <v>65.169390304293003</v>
      </c>
      <c r="F56" s="6">
        <v>6.0565463696652939</v>
      </c>
      <c r="G56" s="6">
        <v>0.91231925277844395</v>
      </c>
      <c r="H56" s="6">
        <v>4.1881592214825831</v>
      </c>
      <c r="I56" s="6">
        <f t="shared" si="0"/>
        <v>51.808361000094152</v>
      </c>
      <c r="J56" s="6">
        <f t="shared" si="1"/>
        <v>39.1016341825758</v>
      </c>
      <c r="K56" s="6">
        <f t="shared" si="9"/>
        <v>5.1480644142154999</v>
      </c>
      <c r="L56" s="6">
        <f t="shared" si="9"/>
        <v>0.77547136486167734</v>
      </c>
      <c r="M56" s="6">
        <f t="shared" si="3"/>
        <v>3.1411194161119376</v>
      </c>
      <c r="N56" s="5">
        <v>0.96842048524784563</v>
      </c>
      <c r="O56" s="5">
        <v>0.91249999999999998</v>
      </c>
      <c r="P56" s="5"/>
      <c r="Q56" s="5"/>
      <c r="R56" s="5"/>
      <c r="S56" s="6" t="str">
        <f t="shared" si="5"/>
        <v/>
      </c>
      <c r="T56" s="6" t="str">
        <f t="shared" si="7"/>
        <v/>
      </c>
      <c r="U56" s="6"/>
      <c r="V56" s="16">
        <v>59.867730000000002</v>
      </c>
      <c r="W56" s="5"/>
      <c r="X56" s="6" t="str">
        <f t="shared" si="6"/>
        <v/>
      </c>
      <c r="Y56" s="5" t="s">
        <v>18</v>
      </c>
      <c r="Z56" s="5">
        <v>10</v>
      </c>
    </row>
    <row r="57" spans="1:26" x14ac:dyDescent="0.2">
      <c r="A57" s="5">
        <v>2</v>
      </c>
      <c r="B57" s="5">
        <v>4</v>
      </c>
      <c r="C57" s="5" t="s">
        <v>19</v>
      </c>
      <c r="D57" s="6">
        <v>23.648235229639749</v>
      </c>
      <c r="E57" s="6">
        <v>65.169390304293003</v>
      </c>
      <c r="F57" s="6">
        <v>6.0565463696652939</v>
      </c>
      <c r="G57" s="6">
        <v>0.91231925277844395</v>
      </c>
      <c r="H57" s="6">
        <v>4.1881592214825831</v>
      </c>
      <c r="I57" s="6">
        <f t="shared" si="0"/>
        <v>51.808361000094152</v>
      </c>
      <c r="J57" s="6">
        <f t="shared" si="1"/>
        <v>39.1016341825758</v>
      </c>
      <c r="K57" s="6">
        <f t="shared" si="9"/>
        <v>5.1480644142154999</v>
      </c>
      <c r="L57" s="6">
        <f t="shared" si="9"/>
        <v>0.77547136486167734</v>
      </c>
      <c r="M57" s="6">
        <f t="shared" si="3"/>
        <v>3.1411194161119376</v>
      </c>
      <c r="N57" s="5">
        <v>0.97053072146557351</v>
      </c>
      <c r="O57" s="5">
        <v>0.97785</v>
      </c>
      <c r="P57" s="5">
        <v>7562</v>
      </c>
      <c r="Q57" s="5">
        <v>7175</v>
      </c>
      <c r="R57" s="5">
        <v>8203</v>
      </c>
      <c r="S57" s="6">
        <f t="shared" si="5"/>
        <v>756.2</v>
      </c>
      <c r="T57" s="6">
        <f t="shared" si="7"/>
        <v>6.8659555242237227</v>
      </c>
      <c r="U57" s="6"/>
      <c r="V57" s="16">
        <v>61.734540000000003</v>
      </c>
      <c r="W57" s="5"/>
      <c r="X57" s="6">
        <f t="shared" si="6"/>
        <v>214.20771598681364</v>
      </c>
      <c r="Y57" s="5" t="s">
        <v>18</v>
      </c>
      <c r="Z57" s="5">
        <v>10</v>
      </c>
    </row>
    <row r="58" spans="1:26" x14ac:dyDescent="0.2">
      <c r="A58" s="5">
        <v>2</v>
      </c>
      <c r="B58" s="5">
        <v>4</v>
      </c>
      <c r="C58" s="5" t="s">
        <v>20</v>
      </c>
      <c r="D58" s="6">
        <v>23.648235229639749</v>
      </c>
      <c r="E58" s="6">
        <v>65.169390304293003</v>
      </c>
      <c r="F58" s="6">
        <v>6.0565463696652939</v>
      </c>
      <c r="G58" s="6">
        <v>0.91231925277844395</v>
      </c>
      <c r="H58" s="6">
        <v>4.1881592214825831</v>
      </c>
      <c r="I58" s="6">
        <f t="shared" si="0"/>
        <v>51.808361000094152</v>
      </c>
      <c r="J58" s="6">
        <f t="shared" si="1"/>
        <v>39.1016341825758</v>
      </c>
      <c r="K58" s="6">
        <f t="shared" si="9"/>
        <v>5.1480644142154999</v>
      </c>
      <c r="L58" s="6">
        <f t="shared" si="9"/>
        <v>0.77547136486167734</v>
      </c>
      <c r="M58" s="6">
        <f t="shared" si="3"/>
        <v>3.1411194161119376</v>
      </c>
      <c r="N58" s="5">
        <v>0.97044486528245899</v>
      </c>
      <c r="O58" s="5">
        <v>0.96258999999999995</v>
      </c>
      <c r="P58" s="5"/>
      <c r="Q58" s="5"/>
      <c r="R58" s="5"/>
      <c r="S58" s="6" t="str">
        <f t="shared" si="5"/>
        <v/>
      </c>
      <c r="T58" s="6" t="str">
        <f t="shared" si="7"/>
        <v/>
      </c>
      <c r="U58" s="6"/>
      <c r="V58" s="16">
        <v>66.507009999999994</v>
      </c>
      <c r="W58" s="5"/>
      <c r="X58" s="6" t="str">
        <f t="shared" si="6"/>
        <v/>
      </c>
      <c r="Y58" s="5" t="s">
        <v>18</v>
      </c>
      <c r="Z58" s="5">
        <v>10</v>
      </c>
    </row>
    <row r="59" spans="1:26" x14ac:dyDescent="0.2">
      <c r="A59" s="5">
        <v>2</v>
      </c>
      <c r="B59" s="5">
        <v>4</v>
      </c>
      <c r="C59" s="5" t="s">
        <v>21</v>
      </c>
      <c r="D59" s="6">
        <v>23.648235229639749</v>
      </c>
      <c r="E59" s="6">
        <v>65.169390304293003</v>
      </c>
      <c r="F59" s="6">
        <v>6.0565463696652939</v>
      </c>
      <c r="G59" s="6">
        <v>0.91231925277844395</v>
      </c>
      <c r="H59" s="6">
        <v>4.1881592214825831</v>
      </c>
      <c r="I59" s="6">
        <f t="shared" si="0"/>
        <v>51.808361000094152</v>
      </c>
      <c r="J59" s="6">
        <f t="shared" si="1"/>
        <v>39.1016341825758</v>
      </c>
      <c r="K59" s="6">
        <f t="shared" si="9"/>
        <v>5.1480644142154999</v>
      </c>
      <c r="L59" s="6">
        <f t="shared" si="9"/>
        <v>0.77547136486167734</v>
      </c>
      <c r="M59" s="6">
        <f t="shared" si="3"/>
        <v>3.1411194161119376</v>
      </c>
      <c r="N59" s="5">
        <v>0.96907223581818691</v>
      </c>
      <c r="O59" s="5">
        <v>0.94849000000000006</v>
      </c>
      <c r="P59" s="5"/>
      <c r="Q59" s="5"/>
      <c r="R59" s="5"/>
      <c r="S59" s="6" t="str">
        <f t="shared" si="5"/>
        <v/>
      </c>
      <c r="T59" s="6" t="str">
        <f t="shared" si="7"/>
        <v/>
      </c>
      <c r="U59" s="6"/>
      <c r="V59" s="16">
        <v>65.921139999999994</v>
      </c>
      <c r="W59" s="5"/>
      <c r="X59" s="6" t="str">
        <f t="shared" si="6"/>
        <v/>
      </c>
      <c r="Y59" s="5" t="s">
        <v>18</v>
      </c>
      <c r="Z59" s="5">
        <v>10</v>
      </c>
    </row>
    <row r="60" spans="1:26" x14ac:dyDescent="0.2">
      <c r="A60" s="5">
        <v>2</v>
      </c>
      <c r="B60" s="5">
        <v>4</v>
      </c>
      <c r="C60" s="5" t="s">
        <v>22</v>
      </c>
      <c r="D60" s="6">
        <v>23.648235229639749</v>
      </c>
      <c r="E60" s="6">
        <v>65.169390304293003</v>
      </c>
      <c r="F60" s="6">
        <v>6.0565463696652939</v>
      </c>
      <c r="G60" s="6">
        <v>0.91231925277844395</v>
      </c>
      <c r="H60" s="6">
        <v>4.1881592214825831</v>
      </c>
      <c r="I60" s="6">
        <f t="shared" si="0"/>
        <v>51.808361000094152</v>
      </c>
      <c r="J60" s="6">
        <f t="shared" si="1"/>
        <v>39.1016341825758</v>
      </c>
      <c r="K60" s="6">
        <f t="shared" si="9"/>
        <v>5.1480644142154999</v>
      </c>
      <c r="L60" s="6">
        <f t="shared" si="9"/>
        <v>0.77547136486167734</v>
      </c>
      <c r="M60" s="6">
        <f t="shared" si="3"/>
        <v>3.1411194161119376</v>
      </c>
      <c r="N60" s="5">
        <v>0.95988453115667938</v>
      </c>
      <c r="O60" s="5">
        <v>0.89659</v>
      </c>
      <c r="P60" s="5"/>
      <c r="Q60" s="5"/>
      <c r="R60" s="5"/>
      <c r="S60" s="6" t="str">
        <f t="shared" si="5"/>
        <v/>
      </c>
      <c r="T60" s="6" t="str">
        <f t="shared" si="7"/>
        <v/>
      </c>
      <c r="U60" s="6"/>
      <c r="V60" s="16">
        <v>75.540949999999995</v>
      </c>
      <c r="W60" s="5"/>
      <c r="X60" s="6" t="str">
        <f t="shared" si="6"/>
        <v/>
      </c>
      <c r="Y60" s="5" t="s">
        <v>18</v>
      </c>
      <c r="Z60" s="5">
        <v>10</v>
      </c>
    </row>
    <row r="61" spans="1:26" x14ac:dyDescent="0.2">
      <c r="A61" s="5">
        <v>2</v>
      </c>
      <c r="B61" s="5">
        <v>4</v>
      </c>
      <c r="C61" s="5" t="s">
        <v>23</v>
      </c>
      <c r="D61" s="6">
        <v>23.648235229639749</v>
      </c>
      <c r="E61" s="6">
        <v>65.169390304293003</v>
      </c>
      <c r="F61" s="6">
        <v>6.0565463696652939</v>
      </c>
      <c r="G61" s="6">
        <v>0.91231925277844395</v>
      </c>
      <c r="H61" s="6">
        <v>4.1881592214825831</v>
      </c>
      <c r="I61" s="6">
        <f t="shared" si="0"/>
        <v>51.808361000094152</v>
      </c>
      <c r="J61" s="6">
        <f t="shared" si="1"/>
        <v>39.1016341825758</v>
      </c>
      <c r="K61" s="6">
        <f t="shared" si="9"/>
        <v>5.1480644142154999</v>
      </c>
      <c r="L61" s="6">
        <f t="shared" si="9"/>
        <v>0.77547136486167734</v>
      </c>
      <c r="M61" s="6">
        <f t="shared" si="3"/>
        <v>3.1411194161119376</v>
      </c>
      <c r="N61" s="5">
        <v>0.96251985177342514</v>
      </c>
      <c r="O61" s="5">
        <v>0.88870000000000005</v>
      </c>
      <c r="P61" s="5"/>
      <c r="Q61" s="5"/>
      <c r="R61" s="5"/>
      <c r="S61" s="6" t="str">
        <f t="shared" si="5"/>
        <v/>
      </c>
      <c r="T61" s="6" t="str">
        <f t="shared" si="7"/>
        <v/>
      </c>
      <c r="U61" s="6"/>
      <c r="V61" s="16">
        <v>74.140569999999997</v>
      </c>
      <c r="W61" s="5"/>
      <c r="X61" s="6" t="str">
        <f t="shared" si="6"/>
        <v/>
      </c>
      <c r="Y61" s="5" t="s">
        <v>18</v>
      </c>
      <c r="Z61" s="5">
        <v>10</v>
      </c>
    </row>
    <row r="62" spans="1:26" x14ac:dyDescent="0.2">
      <c r="A62" s="5">
        <v>2</v>
      </c>
      <c r="B62" s="5">
        <v>5</v>
      </c>
      <c r="C62" s="5" t="s">
        <v>17</v>
      </c>
      <c r="D62" s="6">
        <v>22.779288482670719</v>
      </c>
      <c r="E62" s="6">
        <v>63.138881158097753</v>
      </c>
      <c r="F62" s="6">
        <v>4.7674527881293436</v>
      </c>
      <c r="G62" s="6">
        <v>3.963965749761031</v>
      </c>
      <c r="H62" s="6">
        <v>5.4066250044255124</v>
      </c>
      <c r="I62" s="6">
        <f t="shared" si="0"/>
        <v>50.696209977699752</v>
      </c>
      <c r="J62" s="6">
        <f t="shared" si="1"/>
        <v>37.883328694858648</v>
      </c>
      <c r="K62" s="6">
        <f t="shared" si="9"/>
        <v>4.0523348699099415</v>
      </c>
      <c r="L62" s="6">
        <f t="shared" si="9"/>
        <v>3.3693708872968764</v>
      </c>
      <c r="M62" s="6">
        <f t="shared" si="3"/>
        <v>4.0549687533191339</v>
      </c>
      <c r="N62" s="5">
        <v>0.96676976650364144</v>
      </c>
      <c r="O62" s="5">
        <v>0.91683999999999999</v>
      </c>
      <c r="P62" s="5"/>
      <c r="Q62" s="5"/>
      <c r="R62" s="5"/>
      <c r="S62" s="6" t="str">
        <f t="shared" si="5"/>
        <v/>
      </c>
      <c r="T62" s="6" t="str">
        <f t="shared" si="7"/>
        <v/>
      </c>
      <c r="U62" s="6"/>
      <c r="V62" s="16">
        <v>71.227050000000006</v>
      </c>
      <c r="W62" s="5"/>
      <c r="X62" s="6" t="str">
        <f t="shared" si="6"/>
        <v/>
      </c>
      <c r="Y62" s="5" t="s">
        <v>18</v>
      </c>
      <c r="Z62" s="5">
        <v>10</v>
      </c>
    </row>
    <row r="63" spans="1:26" x14ac:dyDescent="0.2">
      <c r="A63" s="5">
        <v>2</v>
      </c>
      <c r="B63" s="5">
        <v>5</v>
      </c>
      <c r="C63" s="5" t="s">
        <v>19</v>
      </c>
      <c r="D63" s="6">
        <v>22.779288482670719</v>
      </c>
      <c r="E63" s="6">
        <v>63.138881158097753</v>
      </c>
      <c r="F63" s="6">
        <v>4.7674527881293436</v>
      </c>
      <c r="G63" s="6">
        <v>3.963965749761031</v>
      </c>
      <c r="H63" s="6">
        <v>5.4066250044255124</v>
      </c>
      <c r="I63" s="6">
        <f t="shared" si="0"/>
        <v>50.696209977699752</v>
      </c>
      <c r="J63" s="6">
        <f t="shared" si="1"/>
        <v>37.883328694858648</v>
      </c>
      <c r="K63" s="6">
        <f t="shared" si="9"/>
        <v>4.0523348699099415</v>
      </c>
      <c r="L63" s="6">
        <f t="shared" si="9"/>
        <v>3.3693708872968764</v>
      </c>
      <c r="M63" s="6">
        <f t="shared" si="3"/>
        <v>4.0549687533191339</v>
      </c>
      <c r="N63" s="5">
        <v>0.97168826301135147</v>
      </c>
      <c r="O63" s="5">
        <v>0.96519999999999995</v>
      </c>
      <c r="P63" s="5"/>
      <c r="Q63" s="5"/>
      <c r="R63" s="5"/>
      <c r="S63" s="6" t="str">
        <f t="shared" si="5"/>
        <v/>
      </c>
      <c r="T63" s="6" t="str">
        <f t="shared" si="7"/>
        <v/>
      </c>
      <c r="U63" s="6"/>
      <c r="V63" s="16">
        <v>69.746200000000002</v>
      </c>
      <c r="W63" s="5"/>
      <c r="X63" s="6" t="str">
        <f t="shared" si="6"/>
        <v/>
      </c>
      <c r="Y63" s="5" t="s">
        <v>18</v>
      </c>
      <c r="Z63" s="5">
        <v>10</v>
      </c>
    </row>
    <row r="64" spans="1:26" x14ac:dyDescent="0.2">
      <c r="A64" s="5">
        <v>2</v>
      </c>
      <c r="B64" s="5">
        <v>5</v>
      </c>
      <c r="C64" s="5" t="s">
        <v>20</v>
      </c>
      <c r="D64" s="6">
        <v>22.779288482670719</v>
      </c>
      <c r="E64" s="6">
        <v>63.138881158097753</v>
      </c>
      <c r="F64" s="6">
        <v>4.7674527881293436</v>
      </c>
      <c r="G64" s="6">
        <v>3.963965749761031</v>
      </c>
      <c r="H64" s="6">
        <v>5.4066250044255124</v>
      </c>
      <c r="I64" s="6">
        <f t="shared" si="0"/>
        <v>50.696209977699752</v>
      </c>
      <c r="J64" s="6">
        <f t="shared" si="1"/>
        <v>37.883328694858648</v>
      </c>
      <c r="K64" s="6">
        <f t="shared" si="9"/>
        <v>4.0523348699099415</v>
      </c>
      <c r="L64" s="6">
        <f t="shared" si="9"/>
        <v>3.3693708872968764</v>
      </c>
      <c r="M64" s="6">
        <f t="shared" si="3"/>
        <v>4.0549687533191339</v>
      </c>
      <c r="N64" s="5">
        <v>0.96805154116011727</v>
      </c>
      <c r="O64" s="5">
        <v>0.91622999999999999</v>
      </c>
      <c r="P64" s="5"/>
      <c r="Q64" s="5"/>
      <c r="R64" s="5"/>
      <c r="S64" s="6" t="str">
        <f t="shared" si="5"/>
        <v/>
      </c>
      <c r="T64" s="6" t="str">
        <f t="shared" si="7"/>
        <v/>
      </c>
      <c r="U64" s="6"/>
      <c r="V64" s="16">
        <v>68.532560000000004</v>
      </c>
      <c r="W64" s="5"/>
      <c r="X64" s="6" t="str">
        <f t="shared" si="6"/>
        <v/>
      </c>
      <c r="Y64" s="5" t="s">
        <v>18</v>
      </c>
      <c r="Z64" s="5">
        <v>10</v>
      </c>
    </row>
    <row r="65" spans="1:26" x14ac:dyDescent="0.2">
      <c r="A65" s="5">
        <v>2</v>
      </c>
      <c r="B65" s="5">
        <v>5</v>
      </c>
      <c r="C65" s="5" t="s">
        <v>21</v>
      </c>
      <c r="D65" s="6">
        <v>22.779288482670719</v>
      </c>
      <c r="E65" s="6">
        <v>63.138881158097753</v>
      </c>
      <c r="F65" s="6">
        <v>4.7674527881293436</v>
      </c>
      <c r="G65" s="6">
        <v>3.963965749761031</v>
      </c>
      <c r="H65" s="6">
        <v>5.4066250044255124</v>
      </c>
      <c r="I65" s="6">
        <f t="shared" si="0"/>
        <v>50.696209977699752</v>
      </c>
      <c r="J65" s="6">
        <f t="shared" si="1"/>
        <v>37.883328694858648</v>
      </c>
      <c r="K65" s="6">
        <f t="shared" si="9"/>
        <v>4.0523348699099415</v>
      </c>
      <c r="L65" s="6">
        <f t="shared" si="9"/>
        <v>3.3693708872968764</v>
      </c>
      <c r="M65" s="6">
        <f t="shared" si="3"/>
        <v>4.0549687533191339</v>
      </c>
      <c r="N65" s="5">
        <v>0.97007932817629738</v>
      </c>
      <c r="O65" s="5">
        <v>0.94133999999999995</v>
      </c>
      <c r="P65" s="5"/>
      <c r="Q65" s="5"/>
      <c r="R65" s="5"/>
      <c r="S65" s="6" t="str">
        <f t="shared" si="5"/>
        <v/>
      </c>
      <c r="T65" s="6" t="str">
        <f t="shared" si="7"/>
        <v/>
      </c>
      <c r="U65" s="6"/>
      <c r="V65" s="16">
        <v>61.029130000000002</v>
      </c>
      <c r="W65" s="5"/>
      <c r="X65" s="6" t="str">
        <f t="shared" si="6"/>
        <v/>
      </c>
      <c r="Y65" s="5" t="s">
        <v>18</v>
      </c>
      <c r="Z65" s="5">
        <v>10</v>
      </c>
    </row>
    <row r="66" spans="1:26" x14ac:dyDescent="0.2">
      <c r="A66" s="5">
        <v>2</v>
      </c>
      <c r="B66" s="5">
        <v>5</v>
      </c>
      <c r="C66" s="5" t="s">
        <v>22</v>
      </c>
      <c r="D66" s="6">
        <v>22.779288482670719</v>
      </c>
      <c r="E66" s="6">
        <v>63.138881158097753</v>
      </c>
      <c r="F66" s="6">
        <v>4.7674527881293436</v>
      </c>
      <c r="G66" s="6">
        <v>3.963965749761031</v>
      </c>
      <c r="H66" s="6">
        <v>5.4066250044255124</v>
      </c>
      <c r="I66" s="6">
        <f t="shared" ref="I66:I129" si="10">D66+E66*0.4+F66*0.15+G66*0.15+H66*0.25</f>
        <v>50.696209977699752</v>
      </c>
      <c r="J66" s="6">
        <f t="shared" ref="J66:J129" si="11">E66*0.6</f>
        <v>37.883328694858648</v>
      </c>
      <c r="K66" s="6">
        <f t="shared" si="9"/>
        <v>4.0523348699099415</v>
      </c>
      <c r="L66" s="6">
        <f t="shared" si="9"/>
        <v>3.3693708872968764</v>
      </c>
      <c r="M66" s="6">
        <f t="shared" ref="M66:M129" si="12">H66*0.75</f>
        <v>4.0549687533191339</v>
      </c>
      <c r="N66" s="5">
        <v>0.9717098617664558</v>
      </c>
      <c r="O66" s="5">
        <v>0.91951000000000005</v>
      </c>
      <c r="P66" s="5">
        <v>7887</v>
      </c>
      <c r="Q66" s="5">
        <v>7794</v>
      </c>
      <c r="R66" s="5">
        <v>7930</v>
      </c>
      <c r="S66" s="6">
        <f t="shared" si="5"/>
        <v>788.7</v>
      </c>
      <c r="T66" s="6">
        <f t="shared" si="7"/>
        <v>0.88138692017018583</v>
      </c>
      <c r="U66" s="6"/>
      <c r="V66" s="16">
        <v>54.317160000000001</v>
      </c>
      <c r="W66" s="5"/>
      <c r="X66" s="6">
        <f t="shared" si="6"/>
        <v>233.42700864699344</v>
      </c>
      <c r="Y66" s="5" t="s">
        <v>18</v>
      </c>
      <c r="Z66" s="5">
        <v>10</v>
      </c>
    </row>
    <row r="67" spans="1:26" x14ac:dyDescent="0.2">
      <c r="A67" s="5">
        <v>2</v>
      </c>
      <c r="B67" s="5">
        <v>5</v>
      </c>
      <c r="C67" s="5" t="s">
        <v>23</v>
      </c>
      <c r="D67" s="6">
        <v>22.779288482670719</v>
      </c>
      <c r="E67" s="6">
        <v>63.138881158097753</v>
      </c>
      <c r="F67" s="6">
        <v>4.7674527881293436</v>
      </c>
      <c r="G67" s="6">
        <v>3.963965749761031</v>
      </c>
      <c r="H67" s="6">
        <v>5.4066250044255124</v>
      </c>
      <c r="I67" s="6">
        <f t="shared" si="10"/>
        <v>50.696209977699752</v>
      </c>
      <c r="J67" s="6">
        <f t="shared" si="11"/>
        <v>37.883328694858648</v>
      </c>
      <c r="K67" s="6">
        <f t="shared" si="9"/>
        <v>4.0523348699099415</v>
      </c>
      <c r="L67" s="6">
        <f t="shared" si="9"/>
        <v>3.3693708872968764</v>
      </c>
      <c r="M67" s="6">
        <f t="shared" si="12"/>
        <v>4.0549687533191339</v>
      </c>
      <c r="N67" s="5">
        <v>0.96943895393036339</v>
      </c>
      <c r="O67" s="5">
        <v>0.96762000000000004</v>
      </c>
      <c r="P67" s="5"/>
      <c r="Q67" s="5"/>
      <c r="R67" s="5"/>
      <c r="S67" s="6" t="str">
        <f t="shared" ref="S67:S73" si="13">IF(ISNUMBER(P67),P67/10,"")</f>
        <v/>
      </c>
      <c r="T67" s="6" t="str">
        <f t="shared" si="7"/>
        <v/>
      </c>
      <c r="U67" s="6"/>
      <c r="V67" s="16">
        <v>55.763469999999998</v>
      </c>
      <c r="W67" s="5"/>
      <c r="X67" s="6" t="str">
        <f t="shared" ref="X67:X73" si="14">IFERROR(1/(V67*S67)*10000000,"")</f>
        <v/>
      </c>
      <c r="Y67" s="5" t="s">
        <v>18</v>
      </c>
      <c r="Z67" s="5">
        <v>10</v>
      </c>
    </row>
    <row r="68" spans="1:26" x14ac:dyDescent="0.2">
      <c r="A68" s="5">
        <v>2</v>
      </c>
      <c r="B68" s="5">
        <v>6</v>
      </c>
      <c r="C68" s="5" t="s">
        <v>17</v>
      </c>
      <c r="D68" s="6">
        <v>11.630029201990739</v>
      </c>
      <c r="E68" s="6">
        <v>78.377268842632276</v>
      </c>
      <c r="F68" s="6">
        <v>4.4834918368636796</v>
      </c>
      <c r="G68" s="6">
        <v>1.3619656716889621</v>
      </c>
      <c r="H68" s="6">
        <v>4.1348085727892041</v>
      </c>
      <c r="I68" s="6">
        <f t="shared" si="10"/>
        <v>44.89145750852385</v>
      </c>
      <c r="J68" s="6">
        <f t="shared" si="11"/>
        <v>47.026361305579364</v>
      </c>
      <c r="K68" s="6">
        <f t="shared" si="9"/>
        <v>3.8109680613341275</v>
      </c>
      <c r="L68" s="6">
        <f t="shared" si="9"/>
        <v>1.1576708209356177</v>
      </c>
      <c r="M68" s="6">
        <f t="shared" si="12"/>
        <v>3.1011064295919031</v>
      </c>
      <c r="N68" s="5">
        <v>0.99399430116168619</v>
      </c>
      <c r="O68" s="5">
        <v>0.97538999999999998</v>
      </c>
      <c r="P68" s="5"/>
      <c r="Q68" s="5"/>
      <c r="R68" s="5"/>
      <c r="S68" s="6" t="str">
        <f t="shared" si="13"/>
        <v/>
      </c>
      <c r="T68" s="6" t="str">
        <f t="shared" si="7"/>
        <v/>
      </c>
      <c r="U68" s="6"/>
      <c r="V68" s="16">
        <v>53.686669999999999</v>
      </c>
      <c r="W68" s="5"/>
      <c r="X68" s="6" t="str">
        <f t="shared" si="14"/>
        <v/>
      </c>
      <c r="Y68" s="5" t="s">
        <v>18</v>
      </c>
      <c r="Z68" s="5">
        <v>10</v>
      </c>
    </row>
    <row r="69" spans="1:26" x14ac:dyDescent="0.2">
      <c r="A69" s="5">
        <v>2</v>
      </c>
      <c r="B69" s="5">
        <v>6</v>
      </c>
      <c r="C69" s="5" t="s">
        <v>19</v>
      </c>
      <c r="D69" s="6">
        <v>11.630029201990739</v>
      </c>
      <c r="E69" s="6">
        <v>78.377268842632276</v>
      </c>
      <c r="F69" s="6">
        <v>4.4834918368636796</v>
      </c>
      <c r="G69" s="6">
        <v>1.3619656716889621</v>
      </c>
      <c r="H69" s="6">
        <v>4.1348085727892041</v>
      </c>
      <c r="I69" s="6">
        <f t="shared" si="10"/>
        <v>44.89145750852385</v>
      </c>
      <c r="J69" s="6">
        <f t="shared" si="11"/>
        <v>47.026361305579364</v>
      </c>
      <c r="K69" s="6">
        <f t="shared" si="9"/>
        <v>3.8109680613341275</v>
      </c>
      <c r="L69" s="6">
        <f t="shared" si="9"/>
        <v>1.1576708209356177</v>
      </c>
      <c r="M69" s="6">
        <f t="shared" si="12"/>
        <v>3.1011064295919031</v>
      </c>
      <c r="N69" s="5">
        <v>0.9975980843617609</v>
      </c>
      <c r="O69" s="5">
        <v>0.97487999999999997</v>
      </c>
      <c r="P69" s="5"/>
      <c r="Q69" s="5"/>
      <c r="R69" s="5"/>
      <c r="S69" s="6" t="str">
        <f t="shared" si="13"/>
        <v/>
      </c>
      <c r="T69" s="6" t="str">
        <f t="shared" si="7"/>
        <v/>
      </c>
      <c r="U69" s="6"/>
      <c r="V69" s="16">
        <v>49.97607</v>
      </c>
      <c r="W69" s="5"/>
      <c r="X69" s="6" t="str">
        <f t="shared" si="14"/>
        <v/>
      </c>
      <c r="Y69" s="5" t="s">
        <v>18</v>
      </c>
      <c r="Z69" s="5">
        <v>10</v>
      </c>
    </row>
    <row r="70" spans="1:26" x14ac:dyDescent="0.2">
      <c r="A70" s="5">
        <v>2</v>
      </c>
      <c r="B70" s="5">
        <v>6</v>
      </c>
      <c r="C70" s="5" t="s">
        <v>20</v>
      </c>
      <c r="D70" s="6">
        <v>11.630029201990739</v>
      </c>
      <c r="E70" s="6">
        <v>78.377268842632276</v>
      </c>
      <c r="F70" s="6">
        <v>4.4834918368636796</v>
      </c>
      <c r="G70" s="6">
        <v>1.3619656716889621</v>
      </c>
      <c r="H70" s="6">
        <v>4.1348085727892041</v>
      </c>
      <c r="I70" s="6">
        <f t="shared" si="10"/>
        <v>44.89145750852385</v>
      </c>
      <c r="J70" s="6">
        <f t="shared" si="11"/>
        <v>47.026361305579364</v>
      </c>
      <c r="K70" s="6">
        <f t="shared" si="9"/>
        <v>3.8109680613341275</v>
      </c>
      <c r="L70" s="6">
        <f t="shared" si="9"/>
        <v>1.1576708209356177</v>
      </c>
      <c r="M70" s="6">
        <f t="shared" si="12"/>
        <v>3.1011064295919031</v>
      </c>
      <c r="N70" s="5">
        <v>0.9989589400116482</v>
      </c>
      <c r="O70" s="5">
        <v>0.97089999999999999</v>
      </c>
      <c r="P70" s="5">
        <v>7556</v>
      </c>
      <c r="Q70" s="5">
        <v>7170</v>
      </c>
      <c r="R70" s="5">
        <v>7734</v>
      </c>
      <c r="S70" s="6">
        <f t="shared" si="13"/>
        <v>755.6</v>
      </c>
      <c r="T70" s="6">
        <f t="shared" ref="T70:T76" si="15">IFERROR(_xlfn.STDEV.S(P70:R70)/P70*100,"")</f>
        <v>3.8157964494693282</v>
      </c>
      <c r="U70" s="6"/>
      <c r="V70" s="16">
        <v>53.101849999999999</v>
      </c>
      <c r="W70" s="5"/>
      <c r="X70" s="6">
        <f t="shared" si="14"/>
        <v>249.22889911986925</v>
      </c>
      <c r="Y70" s="5" t="s">
        <v>18</v>
      </c>
      <c r="Z70" s="5">
        <v>10</v>
      </c>
    </row>
    <row r="71" spans="1:26" x14ac:dyDescent="0.2">
      <c r="A71" s="5">
        <v>2</v>
      </c>
      <c r="B71" s="5">
        <v>6</v>
      </c>
      <c r="C71" s="5" t="s">
        <v>21</v>
      </c>
      <c r="D71" s="6">
        <v>11.630029201990739</v>
      </c>
      <c r="E71" s="6">
        <v>78.377268842632276</v>
      </c>
      <c r="F71" s="6">
        <v>4.4834918368636796</v>
      </c>
      <c r="G71" s="6">
        <v>1.3619656716889621</v>
      </c>
      <c r="H71" s="6">
        <v>4.1348085727892041</v>
      </c>
      <c r="I71" s="6">
        <f t="shared" si="10"/>
        <v>44.89145750852385</v>
      </c>
      <c r="J71" s="6">
        <f t="shared" si="11"/>
        <v>47.026361305579364</v>
      </c>
      <c r="K71" s="6">
        <f t="shared" si="9"/>
        <v>3.8109680613341275</v>
      </c>
      <c r="L71" s="6">
        <f t="shared" si="9"/>
        <v>1.1576708209356177</v>
      </c>
      <c r="M71" s="6">
        <f t="shared" si="12"/>
        <v>3.1011064295919031</v>
      </c>
      <c r="N71" s="5">
        <v>0.99758073078614873</v>
      </c>
      <c r="O71" s="5">
        <v>0.96508000000000005</v>
      </c>
      <c r="P71" s="5"/>
      <c r="Q71" s="5"/>
      <c r="R71" s="5"/>
      <c r="S71" s="6" t="str">
        <f t="shared" si="13"/>
        <v/>
      </c>
      <c r="T71" s="6" t="str">
        <f t="shared" si="15"/>
        <v/>
      </c>
      <c r="U71" s="6"/>
      <c r="V71" s="16">
        <v>48.74295</v>
      </c>
      <c r="W71" s="5"/>
      <c r="X71" s="6" t="str">
        <f t="shared" si="14"/>
        <v/>
      </c>
      <c r="Y71" s="5" t="s">
        <v>18</v>
      </c>
      <c r="Z71" s="5">
        <v>10</v>
      </c>
    </row>
    <row r="72" spans="1:26" x14ac:dyDescent="0.2">
      <c r="A72" s="5">
        <v>2</v>
      </c>
      <c r="B72" s="5">
        <v>6</v>
      </c>
      <c r="C72" s="5" t="s">
        <v>22</v>
      </c>
      <c r="D72" s="6">
        <v>11.630029201990739</v>
      </c>
      <c r="E72" s="6">
        <v>78.377268842632276</v>
      </c>
      <c r="F72" s="6">
        <v>4.4834918368636796</v>
      </c>
      <c r="G72" s="6">
        <v>1.3619656716889621</v>
      </c>
      <c r="H72" s="6">
        <v>4.1348085727892041</v>
      </c>
      <c r="I72" s="6">
        <f t="shared" si="10"/>
        <v>44.89145750852385</v>
      </c>
      <c r="J72" s="6">
        <f t="shared" si="11"/>
        <v>47.026361305579364</v>
      </c>
      <c r="K72" s="6">
        <f t="shared" si="9"/>
        <v>3.8109680613341275</v>
      </c>
      <c r="L72" s="6">
        <f t="shared" si="9"/>
        <v>1.1576708209356177</v>
      </c>
      <c r="M72" s="6">
        <f t="shared" si="12"/>
        <v>3.1011064295919031</v>
      </c>
      <c r="N72" s="5">
        <v>1.0001801568084863</v>
      </c>
      <c r="O72" s="5">
        <v>1.00082</v>
      </c>
      <c r="P72" s="5"/>
      <c r="Q72" s="5"/>
      <c r="R72" s="5"/>
      <c r="S72" s="6" t="str">
        <f t="shared" si="13"/>
        <v/>
      </c>
      <c r="T72" s="6" t="str">
        <f t="shared" si="15"/>
        <v/>
      </c>
      <c r="U72" s="6"/>
      <c r="V72" s="16">
        <v>48.731610000000003</v>
      </c>
      <c r="W72" s="5"/>
      <c r="X72" s="6" t="str">
        <f t="shared" si="14"/>
        <v/>
      </c>
      <c r="Y72" s="5" t="s">
        <v>18</v>
      </c>
      <c r="Z72" s="5">
        <v>10</v>
      </c>
    </row>
    <row r="73" spans="1:26" x14ac:dyDescent="0.2">
      <c r="A73" s="5">
        <v>2</v>
      </c>
      <c r="B73" s="5">
        <v>6</v>
      </c>
      <c r="C73" s="5" t="s">
        <v>23</v>
      </c>
      <c r="D73" s="6">
        <v>11.630029201990739</v>
      </c>
      <c r="E73" s="6">
        <v>78.377268842632276</v>
      </c>
      <c r="F73" s="6">
        <v>4.4834918368636796</v>
      </c>
      <c r="G73" s="6">
        <v>1.3619656716889621</v>
      </c>
      <c r="H73" s="6">
        <v>4.1348085727892041</v>
      </c>
      <c r="I73" s="6">
        <f t="shared" si="10"/>
        <v>44.89145750852385</v>
      </c>
      <c r="J73" s="6">
        <f t="shared" si="11"/>
        <v>47.026361305579364</v>
      </c>
      <c r="K73" s="6">
        <f t="shared" si="9"/>
        <v>3.8109680613341275</v>
      </c>
      <c r="L73" s="6">
        <f t="shared" si="9"/>
        <v>1.1576708209356177</v>
      </c>
      <c r="M73" s="6">
        <f t="shared" si="12"/>
        <v>3.1011064295919031</v>
      </c>
      <c r="N73" s="5">
        <v>0.99770907378067042</v>
      </c>
      <c r="O73" s="5">
        <v>1.00861</v>
      </c>
      <c r="P73" s="5">
        <v>8470</v>
      </c>
      <c r="Q73" s="5">
        <v>8069</v>
      </c>
      <c r="R73" s="5">
        <v>8186</v>
      </c>
      <c r="S73" s="6">
        <f t="shared" si="13"/>
        <v>847</v>
      </c>
      <c r="T73" s="6">
        <f t="shared" si="15"/>
        <v>2.4346433274836006</v>
      </c>
      <c r="U73" s="6"/>
      <c r="V73" s="16">
        <v>47.172870000000003</v>
      </c>
      <c r="W73" s="5"/>
      <c r="X73" s="6">
        <f t="shared" si="14"/>
        <v>250.27893029911215</v>
      </c>
      <c r="Y73" s="5" t="s">
        <v>18</v>
      </c>
      <c r="Z73" s="5">
        <v>10</v>
      </c>
    </row>
    <row r="74" spans="1:26" x14ac:dyDescent="0.2">
      <c r="A74" s="11">
        <v>3</v>
      </c>
      <c r="B74" s="11">
        <v>1</v>
      </c>
      <c r="C74" s="11" t="s">
        <v>17</v>
      </c>
      <c r="D74" s="12">
        <v>21.483802510307001</v>
      </c>
      <c r="E74" s="12">
        <v>67.668739486272557</v>
      </c>
      <c r="F74" s="12">
        <v>6.3150976899637303</v>
      </c>
      <c r="G74" s="12">
        <v>2.875762380593418</v>
      </c>
      <c r="H74" s="12">
        <v>1.6768377377382719</v>
      </c>
      <c r="I74" s="12">
        <f t="shared" si="10"/>
        <v>50.349136749834166</v>
      </c>
      <c r="J74" s="12">
        <f t="shared" si="11"/>
        <v>40.601243691763536</v>
      </c>
      <c r="K74" s="12">
        <f t="shared" si="9"/>
        <v>5.3678330364691709</v>
      </c>
      <c r="L74" s="12">
        <f t="shared" si="9"/>
        <v>2.4443980235044052</v>
      </c>
      <c r="M74" s="12">
        <f t="shared" si="12"/>
        <v>1.2576283033037039</v>
      </c>
      <c r="N74" s="11">
        <v>0.99179410942168711</v>
      </c>
      <c r="O74" s="11">
        <v>0.95318999999999998</v>
      </c>
      <c r="P74" s="11">
        <v>9159</v>
      </c>
      <c r="Q74" s="11">
        <v>8922</v>
      </c>
      <c r="R74" s="12">
        <v>8753</v>
      </c>
      <c r="S74" s="12">
        <f>IF(ISNUMBER(P74),P74/10,"")</f>
        <v>915.9</v>
      </c>
      <c r="T74" s="12">
        <f t="shared" si="15"/>
        <v>2.2267375096739488</v>
      </c>
      <c r="U74" s="12"/>
      <c r="V74" s="17">
        <v>60.570668547059</v>
      </c>
      <c r="W74" s="11"/>
      <c r="X74" s="12">
        <f>IFERROR(1/(V74*S74)*10000000,"")</f>
        <v>180.25593534421961</v>
      </c>
      <c r="Y74" s="11" t="s">
        <v>18</v>
      </c>
      <c r="Z74" s="11">
        <v>10</v>
      </c>
    </row>
    <row r="75" spans="1:26" x14ac:dyDescent="0.2">
      <c r="A75" s="11">
        <v>3</v>
      </c>
      <c r="B75" s="11">
        <v>1</v>
      </c>
      <c r="C75" s="11" t="s">
        <v>19</v>
      </c>
      <c r="D75" s="12">
        <v>21.483802510307001</v>
      </c>
      <c r="E75" s="12">
        <v>67.668739486272557</v>
      </c>
      <c r="F75" s="12">
        <v>6.3150976899637303</v>
      </c>
      <c r="G75" s="12">
        <v>2.875762380593418</v>
      </c>
      <c r="H75" s="12">
        <v>1.6768377377382719</v>
      </c>
      <c r="I75" s="12">
        <f t="shared" si="10"/>
        <v>50.349136749834166</v>
      </c>
      <c r="J75" s="12">
        <f t="shared" si="11"/>
        <v>40.601243691763536</v>
      </c>
      <c r="K75" s="12">
        <f t="shared" si="9"/>
        <v>5.3678330364691709</v>
      </c>
      <c r="L75" s="12">
        <f t="shared" si="9"/>
        <v>2.4443980235044052</v>
      </c>
      <c r="M75" s="12">
        <f t="shared" si="12"/>
        <v>1.2576283033037039</v>
      </c>
      <c r="N75" s="11">
        <v>0.98774307510741199</v>
      </c>
      <c r="O75" s="11">
        <v>0.91742999999999997</v>
      </c>
      <c r="P75" s="11">
        <v>9349</v>
      </c>
      <c r="Q75" s="11">
        <v>9150</v>
      </c>
      <c r="R75" s="12">
        <v>8502</v>
      </c>
      <c r="S75" s="12">
        <f t="shared" ref="S75:S109" si="16">IF(ISNUMBER(P75),P75/10,"")</f>
        <v>934.9</v>
      </c>
      <c r="T75" s="12">
        <f t="shared" si="15"/>
        <v>4.7373075406066913</v>
      </c>
      <c r="U75" s="12"/>
      <c r="V75" s="17">
        <v>56.559922111764799</v>
      </c>
      <c r="W75" s="11"/>
      <c r="X75" s="12">
        <f t="shared" ref="X75:X109" si="17">IFERROR(1/(V75*S75)*10000000,"")</f>
        <v>189.11502631273538</v>
      </c>
      <c r="Y75" s="11" t="s">
        <v>18</v>
      </c>
      <c r="Z75" s="11">
        <v>10</v>
      </c>
    </row>
    <row r="76" spans="1:26" x14ac:dyDescent="0.2">
      <c r="A76" s="11">
        <v>3</v>
      </c>
      <c r="B76" s="11">
        <v>1</v>
      </c>
      <c r="C76" s="11" t="s">
        <v>20</v>
      </c>
      <c r="D76" s="12">
        <v>21.483802510307001</v>
      </c>
      <c r="E76" s="12">
        <v>67.668739486272557</v>
      </c>
      <c r="F76" s="12">
        <v>6.3150976899637303</v>
      </c>
      <c r="G76" s="12">
        <v>2.875762380593418</v>
      </c>
      <c r="H76" s="12">
        <v>1.6768377377382719</v>
      </c>
      <c r="I76" s="12">
        <f t="shared" si="10"/>
        <v>50.349136749834166</v>
      </c>
      <c r="J76" s="12">
        <f t="shared" si="11"/>
        <v>40.601243691763536</v>
      </c>
      <c r="K76" s="12">
        <f t="shared" si="9"/>
        <v>5.3678330364691709</v>
      </c>
      <c r="L76" s="12">
        <f t="shared" si="9"/>
        <v>2.4443980235044052</v>
      </c>
      <c r="M76" s="12">
        <f t="shared" si="12"/>
        <v>1.2576283033037039</v>
      </c>
      <c r="N76" s="11">
        <v>0.98899079816713298</v>
      </c>
      <c r="O76" s="11">
        <v>0.89405999999999997</v>
      </c>
      <c r="P76" s="11"/>
      <c r="Q76" s="11"/>
      <c r="R76" s="11"/>
      <c r="S76" s="12" t="str">
        <f t="shared" si="16"/>
        <v/>
      </c>
      <c r="T76" s="12" t="str">
        <f t="shared" si="15"/>
        <v/>
      </c>
      <c r="U76" s="12"/>
      <c r="V76" s="17">
        <v>64.756378941176607</v>
      </c>
      <c r="W76" s="11"/>
      <c r="X76" s="12" t="str">
        <f t="shared" si="17"/>
        <v/>
      </c>
      <c r="Y76" s="11" t="s">
        <v>18</v>
      </c>
      <c r="Z76" s="11">
        <v>10</v>
      </c>
    </row>
    <row r="77" spans="1:26" x14ac:dyDescent="0.2">
      <c r="A77" s="11">
        <v>3</v>
      </c>
      <c r="B77" s="11">
        <v>1</v>
      </c>
      <c r="C77" s="11" t="s">
        <v>21</v>
      </c>
      <c r="D77" s="12">
        <v>21.483802510307001</v>
      </c>
      <c r="E77" s="12">
        <v>67.668739486272557</v>
      </c>
      <c r="F77" s="12">
        <v>6.3150976899637303</v>
      </c>
      <c r="G77" s="12">
        <v>2.875762380593418</v>
      </c>
      <c r="H77" s="12">
        <v>1.6768377377382719</v>
      </c>
      <c r="I77" s="12">
        <f t="shared" si="10"/>
        <v>50.349136749834166</v>
      </c>
      <c r="J77" s="12">
        <f t="shared" si="11"/>
        <v>40.601243691763536</v>
      </c>
      <c r="K77" s="12">
        <f t="shared" ref="K77:L136" si="18">F77*0.85</f>
        <v>5.3678330364691709</v>
      </c>
      <c r="L77" s="12">
        <f t="shared" si="18"/>
        <v>2.4443980235044052</v>
      </c>
      <c r="M77" s="12">
        <f t="shared" si="12"/>
        <v>1.2576283033037039</v>
      </c>
      <c r="N77" s="11">
        <v>0.98871378790242881</v>
      </c>
      <c r="O77" s="11">
        <v>0.92564000000000002</v>
      </c>
      <c r="P77" s="11"/>
      <c r="Q77" s="11"/>
      <c r="R77" s="11"/>
      <c r="S77" s="12" t="str">
        <f t="shared" si="16"/>
        <v/>
      </c>
      <c r="T77" s="12" t="str">
        <f>IFERROR(_xlfn.STDEV.S(P77:R77)/P77*100,"")</f>
        <v/>
      </c>
      <c r="U77" s="12"/>
      <c r="V77" s="17">
        <v>61.904013776470698</v>
      </c>
      <c r="W77" s="11"/>
      <c r="X77" s="12" t="str">
        <f t="shared" si="17"/>
        <v/>
      </c>
      <c r="Y77" s="11" t="s">
        <v>18</v>
      </c>
      <c r="Z77" s="11">
        <v>10</v>
      </c>
    </row>
    <row r="78" spans="1:26" x14ac:dyDescent="0.2">
      <c r="A78" s="11">
        <v>3</v>
      </c>
      <c r="B78" s="11">
        <v>1</v>
      </c>
      <c r="C78" s="11" t="s">
        <v>22</v>
      </c>
      <c r="D78" s="12">
        <v>21.483802510307001</v>
      </c>
      <c r="E78" s="12">
        <v>67.668739486272557</v>
      </c>
      <c r="F78" s="12">
        <v>6.3150976899637303</v>
      </c>
      <c r="G78" s="12">
        <v>2.875762380593418</v>
      </c>
      <c r="H78" s="12">
        <v>1.6768377377382719</v>
      </c>
      <c r="I78" s="12">
        <f t="shared" si="10"/>
        <v>50.349136749834166</v>
      </c>
      <c r="J78" s="12">
        <f t="shared" si="11"/>
        <v>40.601243691763536</v>
      </c>
      <c r="K78" s="12">
        <f t="shared" si="18"/>
        <v>5.3678330364691709</v>
      </c>
      <c r="L78" s="12">
        <f t="shared" si="18"/>
        <v>2.4443980235044052</v>
      </c>
      <c r="M78" s="12">
        <f t="shared" si="12"/>
        <v>1.2576283033037039</v>
      </c>
      <c r="N78" s="11">
        <v>0.98880732449870001</v>
      </c>
      <c r="O78" s="11">
        <v>0.92967999999999995</v>
      </c>
      <c r="P78" s="11"/>
      <c r="Q78" s="11"/>
      <c r="R78" s="11"/>
      <c r="S78" s="12" t="str">
        <f t="shared" si="16"/>
        <v/>
      </c>
      <c r="T78" s="12" t="str">
        <f t="shared" ref="T78:T112" si="19">IFERROR(_xlfn.STDEV.S(P78:R78)/P78*100,"")</f>
        <v/>
      </c>
      <c r="U78" s="12"/>
      <c r="V78" s="17">
        <v>61.550911294117597</v>
      </c>
      <c r="W78" s="11"/>
      <c r="X78" s="12" t="str">
        <f t="shared" si="17"/>
        <v/>
      </c>
      <c r="Y78" s="11" t="s">
        <v>18</v>
      </c>
      <c r="Z78" s="11">
        <v>10</v>
      </c>
    </row>
    <row r="79" spans="1:26" x14ac:dyDescent="0.2">
      <c r="A79" s="11">
        <v>3</v>
      </c>
      <c r="B79" s="11">
        <v>1</v>
      </c>
      <c r="C79" s="11" t="s">
        <v>23</v>
      </c>
      <c r="D79" s="12">
        <v>21.483802510307001</v>
      </c>
      <c r="E79" s="12">
        <v>67.668739486272557</v>
      </c>
      <c r="F79" s="12">
        <v>6.3150976899637303</v>
      </c>
      <c r="G79" s="12">
        <v>2.875762380593418</v>
      </c>
      <c r="H79" s="12">
        <v>1.6768377377382719</v>
      </c>
      <c r="I79" s="12">
        <f t="shared" si="10"/>
        <v>50.349136749834166</v>
      </c>
      <c r="J79" s="12">
        <f t="shared" si="11"/>
        <v>40.601243691763536</v>
      </c>
      <c r="K79" s="12">
        <f t="shared" si="18"/>
        <v>5.3678330364691709</v>
      </c>
      <c r="L79" s="12">
        <f t="shared" si="18"/>
        <v>2.4443980235044052</v>
      </c>
      <c r="M79" s="12">
        <f t="shared" si="12"/>
        <v>1.2576283033037039</v>
      </c>
      <c r="N79" s="11">
        <v>0.98368282278882935</v>
      </c>
      <c r="O79" s="11">
        <v>1.0414600000000001</v>
      </c>
      <c r="P79" s="11"/>
      <c r="Q79" s="11"/>
      <c r="R79" s="11"/>
      <c r="S79" s="12" t="str">
        <f t="shared" si="16"/>
        <v/>
      </c>
      <c r="T79" s="12" t="str">
        <f t="shared" si="19"/>
        <v/>
      </c>
      <c r="U79" s="12"/>
      <c r="V79" s="17">
        <v>64.718398052940998</v>
      </c>
      <c r="W79" s="11"/>
      <c r="X79" s="12" t="str">
        <f t="shared" si="17"/>
        <v/>
      </c>
      <c r="Y79" s="11" t="s">
        <v>18</v>
      </c>
      <c r="Z79" s="11">
        <v>10</v>
      </c>
    </row>
    <row r="80" spans="1:26" x14ac:dyDescent="0.2">
      <c r="A80" s="11">
        <v>3</v>
      </c>
      <c r="B80" s="11">
        <v>2</v>
      </c>
      <c r="C80" s="11" t="s">
        <v>17</v>
      </c>
      <c r="D80" s="12">
        <v>19.970258593968921</v>
      </c>
      <c r="E80" s="12">
        <v>74.316678380079082</v>
      </c>
      <c r="F80" s="12">
        <v>4.7742750584780289</v>
      </c>
      <c r="G80" s="12">
        <v>5.0000000000000711E-2</v>
      </c>
      <c r="H80" s="12">
        <v>0.92445943923511664</v>
      </c>
      <c r="I80" s="12">
        <f t="shared" si="10"/>
        <v>50.651686064581035</v>
      </c>
      <c r="J80" s="12">
        <f t="shared" si="11"/>
        <v>44.590007028047445</v>
      </c>
      <c r="K80" s="12">
        <f t="shared" si="18"/>
        <v>4.058133799706324</v>
      </c>
      <c r="L80" s="12">
        <f t="shared" si="18"/>
        <v>4.25000000000006E-2</v>
      </c>
      <c r="M80" s="12">
        <f t="shared" si="12"/>
        <v>0.69334457942633754</v>
      </c>
      <c r="N80" s="11">
        <v>0.992890580719199</v>
      </c>
      <c r="O80" s="11">
        <v>0.97333999999999998</v>
      </c>
      <c r="P80" s="11"/>
      <c r="Q80" s="11"/>
      <c r="R80" s="11"/>
      <c r="S80" s="12" t="str">
        <f t="shared" si="16"/>
        <v/>
      </c>
      <c r="T80" s="12" t="str">
        <f t="shared" si="19"/>
        <v/>
      </c>
      <c r="U80" s="12"/>
      <c r="V80" s="17">
        <v>50.551441576470701</v>
      </c>
      <c r="W80" s="11"/>
      <c r="X80" s="12" t="str">
        <f t="shared" si="17"/>
        <v/>
      </c>
      <c r="Y80" s="11" t="s">
        <v>18</v>
      </c>
      <c r="Z80" s="11">
        <v>10</v>
      </c>
    </row>
    <row r="81" spans="1:26" x14ac:dyDescent="0.2">
      <c r="A81" s="11">
        <v>3</v>
      </c>
      <c r="B81" s="11">
        <v>2</v>
      </c>
      <c r="C81" s="11" t="s">
        <v>19</v>
      </c>
      <c r="D81" s="12">
        <v>19.970258593968921</v>
      </c>
      <c r="E81" s="12">
        <v>74.316678380079082</v>
      </c>
      <c r="F81" s="12">
        <v>4.7742750584780289</v>
      </c>
      <c r="G81" s="12">
        <v>5.0000000000000711E-2</v>
      </c>
      <c r="H81" s="12">
        <v>0.92445943923511664</v>
      </c>
      <c r="I81" s="12">
        <f t="shared" si="10"/>
        <v>50.651686064581035</v>
      </c>
      <c r="J81" s="12">
        <f t="shared" si="11"/>
        <v>44.590007028047445</v>
      </c>
      <c r="K81" s="12">
        <f t="shared" si="18"/>
        <v>4.058133799706324</v>
      </c>
      <c r="L81" s="12">
        <f t="shared" si="18"/>
        <v>4.25000000000006E-2</v>
      </c>
      <c r="M81" s="12">
        <f t="shared" si="12"/>
        <v>0.69334457942633754</v>
      </c>
      <c r="N81" s="11">
        <v>0.99632730598747621</v>
      </c>
      <c r="O81" s="11">
        <v>0.97111000000000003</v>
      </c>
      <c r="P81" s="11"/>
      <c r="Q81" s="11"/>
      <c r="R81" s="11"/>
      <c r="S81" s="12" t="str">
        <f t="shared" si="16"/>
        <v/>
      </c>
      <c r="T81" s="12" t="str">
        <f t="shared" si="19"/>
        <v/>
      </c>
      <c r="U81" s="12"/>
      <c r="V81" s="17">
        <v>48.344370952940999</v>
      </c>
      <c r="W81" s="11"/>
      <c r="X81" s="12" t="str">
        <f t="shared" si="17"/>
        <v/>
      </c>
      <c r="Y81" s="11" t="s">
        <v>18</v>
      </c>
      <c r="Z81" s="11">
        <v>10</v>
      </c>
    </row>
    <row r="82" spans="1:26" x14ac:dyDescent="0.2">
      <c r="A82" s="11">
        <v>3</v>
      </c>
      <c r="B82" s="11">
        <v>2</v>
      </c>
      <c r="C82" s="11" t="s">
        <v>20</v>
      </c>
      <c r="D82" s="12">
        <v>19.970258593968921</v>
      </c>
      <c r="E82" s="12">
        <v>74.316678380079082</v>
      </c>
      <c r="F82" s="12">
        <v>4.7742750584780289</v>
      </c>
      <c r="G82" s="12">
        <v>5.0000000000000711E-2</v>
      </c>
      <c r="H82" s="12">
        <v>0.92445943923511664</v>
      </c>
      <c r="I82" s="12">
        <f t="shared" si="10"/>
        <v>50.651686064581035</v>
      </c>
      <c r="J82" s="12">
        <f t="shared" si="11"/>
        <v>44.590007028047445</v>
      </c>
      <c r="K82" s="12">
        <f t="shared" si="18"/>
        <v>4.058133799706324</v>
      </c>
      <c r="L82" s="12">
        <f t="shared" si="18"/>
        <v>4.25000000000006E-2</v>
      </c>
      <c r="M82" s="12">
        <f t="shared" si="12"/>
        <v>0.69334457942633754</v>
      </c>
      <c r="N82" s="11">
        <v>0.99541284403669728</v>
      </c>
      <c r="O82" s="11">
        <v>0.93683000000000005</v>
      </c>
      <c r="P82" s="11"/>
      <c r="Q82" s="11"/>
      <c r="R82" s="11"/>
      <c r="S82" s="12" t="str">
        <f t="shared" si="16"/>
        <v/>
      </c>
      <c r="T82" s="12" t="str">
        <f t="shared" si="19"/>
        <v/>
      </c>
      <c r="U82" s="12"/>
      <c r="V82" s="17">
        <v>51.161962764705898</v>
      </c>
      <c r="W82" s="11"/>
      <c r="X82" s="12" t="str">
        <f t="shared" si="17"/>
        <v/>
      </c>
      <c r="Y82" s="11" t="s">
        <v>18</v>
      </c>
      <c r="Z82" s="11">
        <v>10</v>
      </c>
    </row>
    <row r="83" spans="1:26" x14ac:dyDescent="0.2">
      <c r="A83" s="11">
        <v>3</v>
      </c>
      <c r="B83" s="11">
        <v>2</v>
      </c>
      <c r="C83" s="11" t="s">
        <v>21</v>
      </c>
      <c r="D83" s="12">
        <v>19.970258593968921</v>
      </c>
      <c r="E83" s="12">
        <v>74.316678380079082</v>
      </c>
      <c r="F83" s="12">
        <v>4.7742750584780289</v>
      </c>
      <c r="G83" s="12">
        <v>5.0000000000000711E-2</v>
      </c>
      <c r="H83" s="12">
        <v>0.92445943923511664</v>
      </c>
      <c r="I83" s="12">
        <f t="shared" si="10"/>
        <v>50.651686064581035</v>
      </c>
      <c r="J83" s="12">
        <f t="shared" si="11"/>
        <v>44.590007028047445</v>
      </c>
      <c r="K83" s="12">
        <f t="shared" si="18"/>
        <v>4.058133799706324</v>
      </c>
      <c r="L83" s="12">
        <f t="shared" si="18"/>
        <v>4.25000000000006E-2</v>
      </c>
      <c r="M83" s="12">
        <f t="shared" si="12"/>
        <v>0.69334457942633754</v>
      </c>
      <c r="N83" s="11">
        <v>0.99554903574367593</v>
      </c>
      <c r="O83" s="11">
        <v>0.96625000000000005</v>
      </c>
      <c r="P83" s="11"/>
      <c r="Q83" s="11"/>
      <c r="R83" s="11"/>
      <c r="S83" s="12" t="str">
        <f t="shared" si="16"/>
        <v/>
      </c>
      <c r="T83" s="12" t="str">
        <f t="shared" si="19"/>
        <v/>
      </c>
      <c r="U83" s="12"/>
      <c r="V83" s="17">
        <v>53.186426064705898</v>
      </c>
      <c r="W83" s="11"/>
      <c r="X83" s="12" t="str">
        <f t="shared" si="17"/>
        <v/>
      </c>
      <c r="Y83" s="11" t="s">
        <v>18</v>
      </c>
      <c r="Z83" s="11">
        <v>10</v>
      </c>
    </row>
    <row r="84" spans="1:26" x14ac:dyDescent="0.2">
      <c r="A84" s="11">
        <v>3</v>
      </c>
      <c r="B84" s="11">
        <v>2</v>
      </c>
      <c r="C84" s="11" t="s">
        <v>22</v>
      </c>
      <c r="D84" s="12">
        <v>19.970258593968921</v>
      </c>
      <c r="E84" s="12">
        <v>74.316678380079082</v>
      </c>
      <c r="F84" s="12">
        <v>4.7742750584780289</v>
      </c>
      <c r="G84" s="12">
        <v>5.0000000000000711E-2</v>
      </c>
      <c r="H84" s="12">
        <v>0.92445943923511664</v>
      </c>
      <c r="I84" s="12">
        <f t="shared" si="10"/>
        <v>50.651686064581035</v>
      </c>
      <c r="J84" s="12">
        <f t="shared" si="11"/>
        <v>44.590007028047445</v>
      </c>
      <c r="K84" s="12">
        <f t="shared" si="18"/>
        <v>4.058133799706324</v>
      </c>
      <c r="L84" s="12">
        <f t="shared" si="18"/>
        <v>4.25000000000006E-2</v>
      </c>
      <c r="M84" s="12">
        <f t="shared" si="12"/>
        <v>0.69334457942633754</v>
      </c>
      <c r="N84" s="11">
        <v>0.99622055179943736</v>
      </c>
      <c r="O84" s="11">
        <v>0.96528000000000003</v>
      </c>
      <c r="P84" s="11">
        <v>8856</v>
      </c>
      <c r="Q84" s="11">
        <v>8483</v>
      </c>
      <c r="R84" s="11">
        <v>8968</v>
      </c>
      <c r="S84" s="12">
        <f t="shared" si="16"/>
        <v>885.6</v>
      </c>
      <c r="T84" s="12">
        <f t="shared" si="19"/>
        <v>2.867378399515542</v>
      </c>
      <c r="U84" s="12"/>
      <c r="V84" s="17">
        <v>51.172271605882401</v>
      </c>
      <c r="W84" s="11"/>
      <c r="X84" s="12">
        <f t="shared" si="17"/>
        <v>220.66207401206103</v>
      </c>
      <c r="Y84" s="11" t="s">
        <v>18</v>
      </c>
      <c r="Z84" s="11">
        <v>10</v>
      </c>
    </row>
    <row r="85" spans="1:26" x14ac:dyDescent="0.2">
      <c r="A85" s="11">
        <v>3</v>
      </c>
      <c r="B85" s="11">
        <v>2</v>
      </c>
      <c r="C85" s="11" t="s">
        <v>23</v>
      </c>
      <c r="D85" s="12">
        <v>19.970258593968921</v>
      </c>
      <c r="E85" s="12">
        <v>74.316678380079082</v>
      </c>
      <c r="F85" s="12">
        <v>4.7742750584780289</v>
      </c>
      <c r="G85" s="12">
        <v>5.0000000000000711E-2</v>
      </c>
      <c r="H85" s="12">
        <v>0.92445943923511664</v>
      </c>
      <c r="I85" s="12">
        <f t="shared" si="10"/>
        <v>50.651686064581035</v>
      </c>
      <c r="J85" s="12">
        <f t="shared" si="11"/>
        <v>44.590007028047445</v>
      </c>
      <c r="K85" s="12">
        <f t="shared" si="18"/>
        <v>4.058133799706324</v>
      </c>
      <c r="L85" s="12">
        <f t="shared" si="18"/>
        <v>4.25000000000006E-2</v>
      </c>
      <c r="M85" s="12">
        <f t="shared" si="12"/>
        <v>0.69334457942633754</v>
      </c>
      <c r="N85" s="11">
        <v>0.98956445020367934</v>
      </c>
      <c r="O85" s="11">
        <v>0.93615000000000004</v>
      </c>
      <c r="P85" s="11"/>
      <c r="Q85" s="11"/>
      <c r="R85" s="11"/>
      <c r="S85" s="12" t="str">
        <f t="shared" si="16"/>
        <v/>
      </c>
      <c r="T85" s="12" t="str">
        <f t="shared" si="19"/>
        <v/>
      </c>
      <c r="U85" s="12"/>
      <c r="V85" s="17">
        <v>54.521907229411703</v>
      </c>
      <c r="W85" s="11"/>
      <c r="X85" s="12" t="str">
        <f t="shared" si="17"/>
        <v/>
      </c>
      <c r="Y85" s="11" t="s">
        <v>18</v>
      </c>
      <c r="Z85" s="11">
        <v>10</v>
      </c>
    </row>
    <row r="86" spans="1:26" x14ac:dyDescent="0.2">
      <c r="A86" s="11">
        <v>3</v>
      </c>
      <c r="B86" s="11">
        <v>3</v>
      </c>
      <c r="C86" s="11" t="s">
        <v>17</v>
      </c>
      <c r="D86" s="12">
        <v>7.4601119596691703</v>
      </c>
      <c r="E86" s="12">
        <v>82.236970235986462</v>
      </c>
      <c r="F86" s="12">
        <v>3.4599638169460349</v>
      </c>
      <c r="G86" s="12">
        <v>2.3018367471634349</v>
      </c>
      <c r="H86" s="12">
        <v>4.5186847650116224</v>
      </c>
      <c r="I86" s="12">
        <f t="shared" si="10"/>
        <v>42.34884132993308</v>
      </c>
      <c r="J86" s="12">
        <f t="shared" si="11"/>
        <v>49.342182141591877</v>
      </c>
      <c r="K86" s="12">
        <f t="shared" si="18"/>
        <v>2.9409692444041298</v>
      </c>
      <c r="L86" s="12">
        <f t="shared" si="18"/>
        <v>1.9565612350889197</v>
      </c>
      <c r="M86" s="12">
        <f t="shared" si="12"/>
        <v>3.3890135737587168</v>
      </c>
      <c r="N86" s="11">
        <v>1.0134202258330236</v>
      </c>
      <c r="O86" s="11">
        <v>1.0561799999999999</v>
      </c>
      <c r="P86" s="11"/>
      <c r="Q86" s="11"/>
      <c r="R86" s="11"/>
      <c r="S86" s="12" t="str">
        <f t="shared" si="16"/>
        <v/>
      </c>
      <c r="T86" s="12" t="str">
        <f t="shared" si="19"/>
        <v/>
      </c>
      <c r="U86" s="12"/>
      <c r="V86" s="17">
        <v>43.472134229411701</v>
      </c>
      <c r="W86" s="11"/>
      <c r="X86" s="12" t="str">
        <f t="shared" si="17"/>
        <v/>
      </c>
      <c r="Y86" s="11" t="s">
        <v>18</v>
      </c>
      <c r="Z86" s="11">
        <v>10</v>
      </c>
    </row>
    <row r="87" spans="1:26" x14ac:dyDescent="0.2">
      <c r="A87" s="11">
        <v>3</v>
      </c>
      <c r="B87" s="11">
        <v>3</v>
      </c>
      <c r="C87" s="11" t="s">
        <v>19</v>
      </c>
      <c r="D87" s="12">
        <v>7.4601119596691703</v>
      </c>
      <c r="E87" s="12">
        <v>82.236970235986462</v>
      </c>
      <c r="F87" s="12">
        <v>3.4599638169460349</v>
      </c>
      <c r="G87" s="12">
        <v>2.3018367471634349</v>
      </c>
      <c r="H87" s="12">
        <v>4.5186847650116224</v>
      </c>
      <c r="I87" s="12">
        <f t="shared" si="10"/>
        <v>42.34884132993308</v>
      </c>
      <c r="J87" s="12">
        <f t="shared" si="11"/>
        <v>49.342182141591877</v>
      </c>
      <c r="K87" s="12">
        <f t="shared" si="18"/>
        <v>2.9409692444041298</v>
      </c>
      <c r="L87" s="12">
        <f t="shared" si="18"/>
        <v>1.9565612350889197</v>
      </c>
      <c r="M87" s="12">
        <f t="shared" si="12"/>
        <v>3.3890135737587168</v>
      </c>
      <c r="N87" s="11">
        <v>1.0101563904368147</v>
      </c>
      <c r="O87" s="11">
        <v>0.99729000000000001</v>
      </c>
      <c r="P87" s="11"/>
      <c r="Q87" s="11"/>
      <c r="R87" s="11"/>
      <c r="S87" s="12" t="str">
        <f t="shared" si="16"/>
        <v/>
      </c>
      <c r="T87" s="12" t="str">
        <f t="shared" si="19"/>
        <v/>
      </c>
      <c r="U87" s="12"/>
      <c r="V87" s="17">
        <v>44.861939523529301</v>
      </c>
      <c r="W87" s="11"/>
      <c r="X87" s="12" t="str">
        <f t="shared" si="17"/>
        <v/>
      </c>
      <c r="Y87" s="11" t="s">
        <v>18</v>
      </c>
      <c r="Z87" s="11">
        <v>10</v>
      </c>
    </row>
    <row r="88" spans="1:26" x14ac:dyDescent="0.2">
      <c r="A88" s="11">
        <v>3</v>
      </c>
      <c r="B88" s="11">
        <v>3</v>
      </c>
      <c r="C88" s="11" t="s">
        <v>20</v>
      </c>
      <c r="D88" s="12">
        <v>7.4601119596691703</v>
      </c>
      <c r="E88" s="12">
        <v>82.236970235986462</v>
      </c>
      <c r="F88" s="12">
        <v>3.4599638169460349</v>
      </c>
      <c r="G88" s="12">
        <v>2.3018367471634349</v>
      </c>
      <c r="H88" s="12">
        <v>4.5186847650116224</v>
      </c>
      <c r="I88" s="12">
        <f t="shared" si="10"/>
        <v>42.34884132993308</v>
      </c>
      <c r="J88" s="12">
        <f t="shared" si="11"/>
        <v>49.342182141591877</v>
      </c>
      <c r="K88" s="12">
        <f t="shared" si="18"/>
        <v>2.9409692444041298</v>
      </c>
      <c r="L88" s="12">
        <f t="shared" si="18"/>
        <v>1.9565612350889197</v>
      </c>
      <c r="M88" s="12">
        <f t="shared" si="12"/>
        <v>3.3890135737587168</v>
      </c>
      <c r="N88" s="11">
        <v>1.0134722131045901</v>
      </c>
      <c r="O88" s="11">
        <v>1.03712</v>
      </c>
      <c r="P88" s="11"/>
      <c r="Q88" s="11"/>
      <c r="R88" s="11"/>
      <c r="S88" s="12" t="str">
        <f t="shared" si="16"/>
        <v/>
      </c>
      <c r="T88" s="12" t="str">
        <f t="shared" si="19"/>
        <v/>
      </c>
      <c r="U88" s="12"/>
      <c r="V88" s="17">
        <v>39.456460535294099</v>
      </c>
      <c r="W88" s="11"/>
      <c r="X88" s="12" t="str">
        <f t="shared" si="17"/>
        <v/>
      </c>
      <c r="Y88" s="11" t="s">
        <v>18</v>
      </c>
      <c r="Z88" s="11">
        <v>10</v>
      </c>
    </row>
    <row r="89" spans="1:26" x14ac:dyDescent="0.2">
      <c r="A89" s="11">
        <v>3</v>
      </c>
      <c r="B89" s="11">
        <v>3</v>
      </c>
      <c r="C89" s="11" t="s">
        <v>21</v>
      </c>
      <c r="D89" s="12">
        <v>7.4601119596691703</v>
      </c>
      <c r="E89" s="12">
        <v>82.236970235986462</v>
      </c>
      <c r="F89" s="12">
        <v>3.4599638169460349</v>
      </c>
      <c r="G89" s="12">
        <v>2.3018367471634349</v>
      </c>
      <c r="H89" s="12">
        <v>4.5186847650116224</v>
      </c>
      <c r="I89" s="12">
        <f t="shared" si="10"/>
        <v>42.34884132993308</v>
      </c>
      <c r="J89" s="12">
        <f t="shared" si="11"/>
        <v>49.342182141591877</v>
      </c>
      <c r="K89" s="12">
        <f t="shared" si="18"/>
        <v>2.9409692444041298</v>
      </c>
      <c r="L89" s="12">
        <f t="shared" si="18"/>
        <v>1.9565612350889197</v>
      </c>
      <c r="M89" s="12">
        <f t="shared" si="12"/>
        <v>3.3890135737587168</v>
      </c>
      <c r="N89" s="11">
        <v>1.0160392590074778</v>
      </c>
      <c r="O89" s="11">
        <v>1.0504</v>
      </c>
      <c r="P89" s="11"/>
      <c r="Q89" s="11"/>
      <c r="R89" s="11"/>
      <c r="S89" s="12" t="str">
        <f t="shared" si="16"/>
        <v/>
      </c>
      <c r="T89" s="12" t="str">
        <f t="shared" si="19"/>
        <v/>
      </c>
      <c r="U89" s="12"/>
      <c r="V89" s="17">
        <v>35.726346223529397</v>
      </c>
      <c r="W89" s="11"/>
      <c r="X89" s="12" t="str">
        <f t="shared" si="17"/>
        <v/>
      </c>
      <c r="Y89" s="11" t="s">
        <v>18</v>
      </c>
      <c r="Z89" s="11">
        <v>10</v>
      </c>
    </row>
    <row r="90" spans="1:26" x14ac:dyDescent="0.2">
      <c r="A90" s="11">
        <v>3</v>
      </c>
      <c r="B90" s="11">
        <v>3</v>
      </c>
      <c r="C90" s="11" t="s">
        <v>22</v>
      </c>
      <c r="D90" s="12">
        <v>7.4601119596691703</v>
      </c>
      <c r="E90" s="12">
        <v>82.236970235986462</v>
      </c>
      <c r="F90" s="12">
        <v>3.4599638169460349</v>
      </c>
      <c r="G90" s="12">
        <v>2.3018367471634349</v>
      </c>
      <c r="H90" s="12">
        <v>4.5186847650116224</v>
      </c>
      <c r="I90" s="12">
        <f t="shared" si="10"/>
        <v>42.34884132993308</v>
      </c>
      <c r="J90" s="12">
        <f t="shared" si="11"/>
        <v>49.342182141591877</v>
      </c>
      <c r="K90" s="12">
        <f t="shared" si="18"/>
        <v>2.9409692444041298</v>
      </c>
      <c r="L90" s="12">
        <f t="shared" si="18"/>
        <v>1.9565612350889197</v>
      </c>
      <c r="M90" s="12">
        <f t="shared" si="12"/>
        <v>3.3890135737587168</v>
      </c>
      <c r="N90" s="11">
        <v>1.0162431811656618</v>
      </c>
      <c r="O90" s="11">
        <v>1.0424</v>
      </c>
      <c r="P90" s="11"/>
      <c r="Q90" s="11"/>
      <c r="R90" s="11"/>
      <c r="S90" s="12" t="str">
        <f t="shared" si="16"/>
        <v/>
      </c>
      <c r="T90" s="12" t="str">
        <f t="shared" si="19"/>
        <v/>
      </c>
      <c r="U90" s="12"/>
      <c r="V90" s="17">
        <v>40.852107994117603</v>
      </c>
      <c r="W90" s="11"/>
      <c r="X90" s="12" t="str">
        <f t="shared" si="17"/>
        <v/>
      </c>
      <c r="Y90" s="11" t="s">
        <v>18</v>
      </c>
      <c r="Z90" s="11">
        <v>10</v>
      </c>
    </row>
    <row r="91" spans="1:26" x14ac:dyDescent="0.2">
      <c r="A91" s="11">
        <v>3</v>
      </c>
      <c r="B91" s="11">
        <v>3</v>
      </c>
      <c r="C91" s="11" t="s">
        <v>23</v>
      </c>
      <c r="D91" s="12">
        <v>7.4601119596691703</v>
      </c>
      <c r="E91" s="12">
        <v>82.236970235986462</v>
      </c>
      <c r="F91" s="12">
        <v>3.4599638169460349</v>
      </c>
      <c r="G91" s="12">
        <v>2.3018367471634349</v>
      </c>
      <c r="H91" s="12">
        <v>4.5186847650116224</v>
      </c>
      <c r="I91" s="12">
        <f t="shared" si="10"/>
        <v>42.34884132993308</v>
      </c>
      <c r="J91" s="12">
        <f t="shared" si="11"/>
        <v>49.342182141591877</v>
      </c>
      <c r="K91" s="12">
        <f t="shared" si="18"/>
        <v>2.9409692444041298</v>
      </c>
      <c r="L91" s="12">
        <f t="shared" si="18"/>
        <v>1.9565612350889197</v>
      </c>
      <c r="M91" s="12">
        <f t="shared" si="12"/>
        <v>3.3890135737587168</v>
      </c>
      <c r="N91" s="11">
        <v>1.0223144306131857</v>
      </c>
      <c r="O91" s="11">
        <v>1.09426</v>
      </c>
      <c r="P91" s="11"/>
      <c r="Q91" s="11"/>
      <c r="R91" s="11"/>
      <c r="S91" s="12" t="str">
        <f t="shared" si="16"/>
        <v/>
      </c>
      <c r="T91" s="12" t="str">
        <f t="shared" si="19"/>
        <v/>
      </c>
      <c r="U91" s="12"/>
      <c r="V91" s="17">
        <v>38.002503976470699</v>
      </c>
      <c r="W91" s="11"/>
      <c r="X91" s="12" t="str">
        <f t="shared" si="17"/>
        <v/>
      </c>
      <c r="Y91" s="11" t="s">
        <v>18</v>
      </c>
      <c r="Z91" s="11">
        <v>10</v>
      </c>
    </row>
    <row r="92" spans="1:26" x14ac:dyDescent="0.2">
      <c r="A92" s="11">
        <v>3</v>
      </c>
      <c r="B92" s="11">
        <v>4</v>
      </c>
      <c r="C92" s="11" t="s">
        <v>17</v>
      </c>
      <c r="D92" s="12">
        <v>24.639620295539451</v>
      </c>
      <c r="E92" s="12">
        <v>59.913924229297159</v>
      </c>
      <c r="F92" s="12">
        <v>9.9566673980528932</v>
      </c>
      <c r="G92" s="12">
        <v>4.0151696471359246</v>
      </c>
      <c r="H92" s="12">
        <v>1.523530803632289</v>
      </c>
      <c r="I92" s="12">
        <f t="shared" si="10"/>
        <v>51.081848244944709</v>
      </c>
      <c r="J92" s="12">
        <f t="shared" si="11"/>
        <v>35.948354537578297</v>
      </c>
      <c r="K92" s="12">
        <f t="shared" si="18"/>
        <v>8.4631672883449589</v>
      </c>
      <c r="L92" s="12">
        <f t="shared" si="18"/>
        <v>3.4128942000655358</v>
      </c>
      <c r="M92" s="12">
        <f t="shared" si="12"/>
        <v>1.1426481027242168</v>
      </c>
      <c r="N92" s="11">
        <v>0.96335340274306092</v>
      </c>
      <c r="O92" s="11">
        <v>0.98841000000000001</v>
      </c>
      <c r="P92" s="11"/>
      <c r="Q92" s="11"/>
      <c r="R92" s="11"/>
      <c r="S92" s="12" t="str">
        <f t="shared" si="16"/>
        <v/>
      </c>
      <c r="T92" s="12" t="str">
        <f t="shared" si="19"/>
        <v/>
      </c>
      <c r="U92" s="12"/>
      <c r="V92" s="17">
        <v>95.731816629411696</v>
      </c>
      <c r="W92" s="11"/>
      <c r="X92" s="12" t="str">
        <f t="shared" si="17"/>
        <v/>
      </c>
      <c r="Y92" s="11" t="s">
        <v>18</v>
      </c>
      <c r="Z92" s="11">
        <v>10</v>
      </c>
    </row>
    <row r="93" spans="1:26" x14ac:dyDescent="0.2">
      <c r="A93" s="11">
        <v>3</v>
      </c>
      <c r="B93" s="11">
        <v>4</v>
      </c>
      <c r="C93" s="11" t="s">
        <v>19</v>
      </c>
      <c r="D93" s="12">
        <v>24.639620295539451</v>
      </c>
      <c r="E93" s="12">
        <v>59.913924229297159</v>
      </c>
      <c r="F93" s="12">
        <v>9.9566673980528932</v>
      </c>
      <c r="G93" s="12">
        <v>4.0151696471359246</v>
      </c>
      <c r="H93" s="12">
        <v>1.523530803632289</v>
      </c>
      <c r="I93" s="12">
        <f t="shared" si="10"/>
        <v>51.081848244944709</v>
      </c>
      <c r="J93" s="12">
        <f t="shared" si="11"/>
        <v>35.948354537578297</v>
      </c>
      <c r="K93" s="12">
        <f t="shared" si="18"/>
        <v>8.4631672883449589</v>
      </c>
      <c r="L93" s="12">
        <f t="shared" si="18"/>
        <v>3.4128942000655358</v>
      </c>
      <c r="M93" s="12">
        <f t="shared" si="12"/>
        <v>1.1426481027242168</v>
      </c>
      <c r="N93" s="11">
        <v>0.96686590243394743</v>
      </c>
      <c r="O93" s="11">
        <v>0.99314999999999998</v>
      </c>
      <c r="P93" s="11"/>
      <c r="Q93" s="11"/>
      <c r="R93" s="11"/>
      <c r="S93" s="12" t="str">
        <f t="shared" si="16"/>
        <v/>
      </c>
      <c r="T93" s="12" t="str">
        <f t="shared" si="19"/>
        <v/>
      </c>
      <c r="U93" s="12"/>
      <c r="V93" s="17">
        <v>93.459660388235207</v>
      </c>
      <c r="W93" s="11"/>
      <c r="X93" s="12" t="str">
        <f t="shared" si="17"/>
        <v/>
      </c>
      <c r="Y93" s="11" t="s">
        <v>18</v>
      </c>
      <c r="Z93" s="11">
        <v>10</v>
      </c>
    </row>
    <row r="94" spans="1:26" x14ac:dyDescent="0.2">
      <c r="A94" s="11">
        <v>3</v>
      </c>
      <c r="B94" s="11">
        <v>4</v>
      </c>
      <c r="C94" s="11" t="s">
        <v>20</v>
      </c>
      <c r="D94" s="12">
        <v>24.639620295539451</v>
      </c>
      <c r="E94" s="12">
        <v>59.913924229297159</v>
      </c>
      <c r="F94" s="12">
        <v>9.9566673980528932</v>
      </c>
      <c r="G94" s="12">
        <v>4.0151696471359246</v>
      </c>
      <c r="H94" s="12">
        <v>1.523530803632289</v>
      </c>
      <c r="I94" s="12">
        <f t="shared" si="10"/>
        <v>51.081848244944709</v>
      </c>
      <c r="J94" s="12">
        <f t="shared" si="11"/>
        <v>35.948354537578297</v>
      </c>
      <c r="K94" s="12">
        <f t="shared" si="18"/>
        <v>8.4631672883449589</v>
      </c>
      <c r="L94" s="12">
        <f t="shared" si="18"/>
        <v>3.4128942000655358</v>
      </c>
      <c r="M94" s="12">
        <f t="shared" si="12"/>
        <v>1.1426481027242168</v>
      </c>
      <c r="N94" s="11">
        <v>0.97015270535401243</v>
      </c>
      <c r="O94" s="11">
        <v>0.91164999999999996</v>
      </c>
      <c r="P94" s="11"/>
      <c r="Q94" s="11"/>
      <c r="R94" s="11"/>
      <c r="S94" s="12" t="str">
        <f t="shared" si="16"/>
        <v/>
      </c>
      <c r="T94" s="12" t="str">
        <f t="shared" si="19"/>
        <v/>
      </c>
      <c r="U94" s="12"/>
      <c r="V94" s="17">
        <v>114.16689030000001</v>
      </c>
      <c r="W94" s="11"/>
      <c r="X94" s="12" t="str">
        <f t="shared" si="17"/>
        <v/>
      </c>
      <c r="Y94" s="11" t="s">
        <v>18</v>
      </c>
      <c r="Z94" s="11">
        <v>10</v>
      </c>
    </row>
    <row r="95" spans="1:26" x14ac:dyDescent="0.2">
      <c r="A95" s="11">
        <v>3</v>
      </c>
      <c r="B95" s="11">
        <v>4</v>
      </c>
      <c r="C95" s="11" t="s">
        <v>21</v>
      </c>
      <c r="D95" s="12">
        <v>24.639620295539451</v>
      </c>
      <c r="E95" s="12">
        <v>59.913924229297159</v>
      </c>
      <c r="F95" s="12">
        <v>9.9566673980528932</v>
      </c>
      <c r="G95" s="12">
        <v>4.0151696471359246</v>
      </c>
      <c r="H95" s="12">
        <v>1.523530803632289</v>
      </c>
      <c r="I95" s="12">
        <f t="shared" si="10"/>
        <v>51.081848244944709</v>
      </c>
      <c r="J95" s="12">
        <f t="shared" si="11"/>
        <v>35.948354537578297</v>
      </c>
      <c r="K95" s="12">
        <f t="shared" si="18"/>
        <v>8.4631672883449589</v>
      </c>
      <c r="L95" s="12">
        <f t="shared" si="18"/>
        <v>3.4128942000655358</v>
      </c>
      <c r="M95" s="12">
        <f t="shared" si="12"/>
        <v>1.1426481027242168</v>
      </c>
      <c r="N95" s="11">
        <v>0.97172996977908932</v>
      </c>
      <c r="O95" s="11">
        <v>0.98880999999999997</v>
      </c>
      <c r="P95" s="11"/>
      <c r="Q95" s="11"/>
      <c r="R95" s="11"/>
      <c r="S95" s="12" t="str">
        <f t="shared" si="16"/>
        <v/>
      </c>
      <c r="T95" s="12" t="str">
        <f t="shared" si="19"/>
        <v/>
      </c>
      <c r="U95" s="12"/>
      <c r="V95" s="17">
        <v>104.812987335294</v>
      </c>
      <c r="W95" s="11"/>
      <c r="X95" s="12" t="str">
        <f t="shared" si="17"/>
        <v/>
      </c>
      <c r="Y95" s="11" t="s">
        <v>18</v>
      </c>
      <c r="Z95" s="11">
        <v>10</v>
      </c>
    </row>
    <row r="96" spans="1:26" x14ac:dyDescent="0.2">
      <c r="A96" s="11">
        <v>3</v>
      </c>
      <c r="B96" s="11">
        <v>4</v>
      </c>
      <c r="C96" s="11" t="s">
        <v>22</v>
      </c>
      <c r="D96" s="12">
        <v>24.639620295539451</v>
      </c>
      <c r="E96" s="12">
        <v>59.913924229297159</v>
      </c>
      <c r="F96" s="12">
        <v>9.9566673980528932</v>
      </c>
      <c r="G96" s="12">
        <v>4.0151696471359246</v>
      </c>
      <c r="H96" s="12">
        <v>1.523530803632289</v>
      </c>
      <c r="I96" s="12">
        <f t="shared" si="10"/>
        <v>51.081848244944709</v>
      </c>
      <c r="J96" s="12">
        <f t="shared" si="11"/>
        <v>35.948354537578297</v>
      </c>
      <c r="K96" s="12">
        <f t="shared" si="18"/>
        <v>8.4631672883449589</v>
      </c>
      <c r="L96" s="12">
        <f t="shared" si="18"/>
        <v>3.4128942000655358</v>
      </c>
      <c r="M96" s="12">
        <f t="shared" si="12"/>
        <v>1.1426481027242168</v>
      </c>
      <c r="N96" s="11">
        <v>0.97151887669834347</v>
      </c>
      <c r="O96" s="11">
        <v>0.97975000000000001</v>
      </c>
      <c r="P96" s="11"/>
      <c r="Q96" s="11"/>
      <c r="R96" s="11"/>
      <c r="S96" s="12" t="str">
        <f t="shared" si="16"/>
        <v/>
      </c>
      <c r="T96" s="12" t="str">
        <f t="shared" si="19"/>
        <v/>
      </c>
      <c r="U96" s="12"/>
      <c r="V96" s="17">
        <v>84.822430941176506</v>
      </c>
      <c r="W96" s="11"/>
      <c r="X96" s="12" t="str">
        <f t="shared" si="17"/>
        <v/>
      </c>
      <c r="Y96" s="11" t="s">
        <v>18</v>
      </c>
      <c r="Z96" s="11">
        <v>10</v>
      </c>
    </row>
    <row r="97" spans="1:26" x14ac:dyDescent="0.2">
      <c r="A97" s="11">
        <v>3</v>
      </c>
      <c r="B97" s="11">
        <v>4</v>
      </c>
      <c r="C97" s="11" t="s">
        <v>23</v>
      </c>
      <c r="D97" s="12">
        <v>24.639620295539451</v>
      </c>
      <c r="E97" s="12">
        <v>59.913924229297159</v>
      </c>
      <c r="F97" s="12">
        <v>9.9566673980528932</v>
      </c>
      <c r="G97" s="12">
        <v>4.0151696471359246</v>
      </c>
      <c r="H97" s="12">
        <v>1.523530803632289</v>
      </c>
      <c r="I97" s="12">
        <f t="shared" si="10"/>
        <v>51.081848244944709</v>
      </c>
      <c r="J97" s="12">
        <f t="shared" si="11"/>
        <v>35.948354537578297</v>
      </c>
      <c r="K97" s="12">
        <f t="shared" si="18"/>
        <v>8.4631672883449589</v>
      </c>
      <c r="L97" s="12">
        <f t="shared" si="18"/>
        <v>3.4128942000655358</v>
      </c>
      <c r="M97" s="12">
        <f t="shared" si="12"/>
        <v>1.1426481027242168</v>
      </c>
      <c r="N97" s="11">
        <v>0.97432408212576416</v>
      </c>
      <c r="O97" s="11">
        <v>1.0296000000000001</v>
      </c>
      <c r="P97" s="11"/>
      <c r="Q97" s="11"/>
      <c r="R97" s="11"/>
      <c r="S97" s="12" t="str">
        <f t="shared" si="16"/>
        <v/>
      </c>
      <c r="T97" s="12" t="str">
        <f t="shared" si="19"/>
        <v/>
      </c>
      <c r="U97" s="12"/>
      <c r="V97" s="17">
        <v>84.022969170588297</v>
      </c>
      <c r="W97" s="11"/>
      <c r="X97" s="12" t="str">
        <f t="shared" si="17"/>
        <v/>
      </c>
      <c r="Y97" s="11" t="s">
        <v>18</v>
      </c>
      <c r="Z97" s="11">
        <v>10</v>
      </c>
    </row>
    <row r="98" spans="1:26" x14ac:dyDescent="0.2">
      <c r="A98" s="11">
        <v>3</v>
      </c>
      <c r="B98" s="11">
        <v>5</v>
      </c>
      <c r="C98" s="11" t="s">
        <v>17</v>
      </c>
      <c r="D98" s="12">
        <v>5.8001637108202511</v>
      </c>
      <c r="E98" s="12">
        <v>92.939945427157255</v>
      </c>
      <c r="F98" s="12">
        <v>0.67162377501230797</v>
      </c>
      <c r="G98" s="12">
        <v>0.60726901275207945</v>
      </c>
      <c r="H98" s="12">
        <v>0.05</v>
      </c>
      <c r="I98" s="12">
        <f t="shared" si="10"/>
        <v>43.180475799847812</v>
      </c>
      <c r="J98" s="12">
        <f t="shared" si="11"/>
        <v>55.76396725629435</v>
      </c>
      <c r="K98" s="12">
        <f t="shared" si="18"/>
        <v>0.57088020876046175</v>
      </c>
      <c r="L98" s="12">
        <f t="shared" si="18"/>
        <v>0.51617866083926756</v>
      </c>
      <c r="M98" s="12">
        <f t="shared" si="12"/>
        <v>3.7500000000000006E-2</v>
      </c>
      <c r="N98" s="11">
        <v>1.0175426972909305</v>
      </c>
      <c r="O98" s="11">
        <v>1.0147600000000001</v>
      </c>
      <c r="P98" s="11"/>
      <c r="Q98" s="11"/>
      <c r="R98" s="11"/>
      <c r="S98" s="12" t="str">
        <f t="shared" si="16"/>
        <v/>
      </c>
      <c r="T98" s="12" t="str">
        <f t="shared" si="19"/>
        <v/>
      </c>
      <c r="U98" s="12"/>
      <c r="V98" s="17">
        <v>32.341151764705899</v>
      </c>
      <c r="W98" s="11"/>
      <c r="X98" s="12" t="str">
        <f t="shared" si="17"/>
        <v/>
      </c>
      <c r="Y98" s="11" t="s">
        <v>18</v>
      </c>
      <c r="Z98" s="11">
        <v>10</v>
      </c>
    </row>
    <row r="99" spans="1:26" x14ac:dyDescent="0.2">
      <c r="A99" s="11">
        <v>3</v>
      </c>
      <c r="B99" s="11">
        <v>5</v>
      </c>
      <c r="C99" s="11" t="s">
        <v>19</v>
      </c>
      <c r="D99" s="12">
        <v>5.8001637108202511</v>
      </c>
      <c r="E99" s="12">
        <v>92.939945427157255</v>
      </c>
      <c r="F99" s="12">
        <v>0.67162377501230797</v>
      </c>
      <c r="G99" s="12">
        <v>0.60726901275207945</v>
      </c>
      <c r="H99" s="12">
        <v>0.05</v>
      </c>
      <c r="I99" s="12">
        <f t="shared" si="10"/>
        <v>43.180475799847812</v>
      </c>
      <c r="J99" s="12">
        <f t="shared" si="11"/>
        <v>55.76396725629435</v>
      </c>
      <c r="K99" s="12">
        <f t="shared" si="18"/>
        <v>0.57088020876046175</v>
      </c>
      <c r="L99" s="12">
        <f t="shared" si="18"/>
        <v>0.51617866083926756</v>
      </c>
      <c r="M99" s="12">
        <f t="shared" si="12"/>
        <v>3.7500000000000006E-2</v>
      </c>
      <c r="N99" s="11">
        <v>1.0206456456456456</v>
      </c>
      <c r="O99" s="11">
        <v>1.07629</v>
      </c>
      <c r="P99" s="11"/>
      <c r="Q99" s="11"/>
      <c r="R99" s="11"/>
      <c r="S99" s="12" t="str">
        <f t="shared" si="16"/>
        <v/>
      </c>
      <c r="T99" s="12" t="str">
        <f t="shared" si="19"/>
        <v/>
      </c>
      <c r="U99" s="12"/>
      <c r="V99" s="17">
        <v>38.924709547059003</v>
      </c>
      <c r="W99" s="11"/>
      <c r="X99" s="12" t="str">
        <f t="shared" si="17"/>
        <v/>
      </c>
      <c r="Y99" s="11" t="s">
        <v>18</v>
      </c>
      <c r="Z99" s="11">
        <v>10</v>
      </c>
    </row>
    <row r="100" spans="1:26" x14ac:dyDescent="0.2">
      <c r="A100" s="11">
        <v>3</v>
      </c>
      <c r="B100" s="11">
        <v>5</v>
      </c>
      <c r="C100" s="11" t="s">
        <v>20</v>
      </c>
      <c r="D100" s="12">
        <v>5.8001637108202511</v>
      </c>
      <c r="E100" s="12">
        <v>92.939945427157255</v>
      </c>
      <c r="F100" s="12">
        <v>0.67162377501230797</v>
      </c>
      <c r="G100" s="12">
        <v>0.60726901275207945</v>
      </c>
      <c r="H100" s="12">
        <v>0.05</v>
      </c>
      <c r="I100" s="12">
        <f t="shared" si="10"/>
        <v>43.180475799847812</v>
      </c>
      <c r="J100" s="12">
        <f t="shared" si="11"/>
        <v>55.76396725629435</v>
      </c>
      <c r="K100" s="12">
        <f t="shared" si="18"/>
        <v>0.57088020876046175</v>
      </c>
      <c r="L100" s="12">
        <f t="shared" si="18"/>
        <v>0.51617866083926756</v>
      </c>
      <c r="M100" s="12">
        <f t="shared" si="12"/>
        <v>3.7500000000000006E-2</v>
      </c>
      <c r="N100" s="11">
        <v>1.0244430325837284</v>
      </c>
      <c r="O100" s="11">
        <v>1.0689299999999999</v>
      </c>
      <c r="P100" s="11"/>
      <c r="Q100" s="11"/>
      <c r="R100" s="11"/>
      <c r="S100" s="12" t="str">
        <f t="shared" si="16"/>
        <v/>
      </c>
      <c r="T100" s="12" t="str">
        <f t="shared" si="19"/>
        <v/>
      </c>
      <c r="U100" s="12"/>
      <c r="V100" s="17">
        <v>33.845256364705897</v>
      </c>
      <c r="W100" s="11"/>
      <c r="X100" s="12" t="str">
        <f t="shared" si="17"/>
        <v/>
      </c>
      <c r="Y100" s="11" t="s">
        <v>18</v>
      </c>
      <c r="Z100" s="11">
        <v>10</v>
      </c>
    </row>
    <row r="101" spans="1:26" x14ac:dyDescent="0.2">
      <c r="A101" s="11">
        <v>3</v>
      </c>
      <c r="B101" s="11">
        <v>5</v>
      </c>
      <c r="C101" s="11" t="s">
        <v>21</v>
      </c>
      <c r="D101" s="12">
        <v>5.8001637108202511</v>
      </c>
      <c r="E101" s="12">
        <v>92.939945427157255</v>
      </c>
      <c r="F101" s="12">
        <v>0.67162377501230797</v>
      </c>
      <c r="G101" s="12">
        <v>0.60726901275207945</v>
      </c>
      <c r="H101" s="12">
        <v>0.05</v>
      </c>
      <c r="I101" s="12">
        <f t="shared" si="10"/>
        <v>43.180475799847812</v>
      </c>
      <c r="J101" s="12">
        <f t="shared" si="11"/>
        <v>55.76396725629435</v>
      </c>
      <c r="K101" s="12">
        <f t="shared" si="18"/>
        <v>0.57088020876046175</v>
      </c>
      <c r="L101" s="12">
        <f t="shared" si="18"/>
        <v>0.51617866083926756</v>
      </c>
      <c r="M101" s="12">
        <f t="shared" si="12"/>
        <v>3.7500000000000006E-2</v>
      </c>
      <c r="N101" s="11">
        <v>1.0232673480829775</v>
      </c>
      <c r="O101" s="11">
        <v>1.0498000000000001</v>
      </c>
      <c r="P101" s="11"/>
      <c r="Q101" s="11"/>
      <c r="R101" s="11"/>
      <c r="S101" s="12" t="str">
        <f t="shared" si="16"/>
        <v/>
      </c>
      <c r="T101" s="12" t="str">
        <f t="shared" si="19"/>
        <v/>
      </c>
      <c r="U101" s="12"/>
      <c r="V101" s="17">
        <v>32.239918423529403</v>
      </c>
      <c r="W101" s="11"/>
      <c r="X101" s="12" t="str">
        <f t="shared" si="17"/>
        <v/>
      </c>
      <c r="Y101" s="11" t="s">
        <v>18</v>
      </c>
      <c r="Z101" s="11">
        <v>10</v>
      </c>
    </row>
    <row r="102" spans="1:26" x14ac:dyDescent="0.2">
      <c r="A102" s="11">
        <v>3</v>
      </c>
      <c r="B102" s="11">
        <v>5</v>
      </c>
      <c r="C102" s="11" t="s">
        <v>22</v>
      </c>
      <c r="D102" s="12">
        <v>5.8001637108202511</v>
      </c>
      <c r="E102" s="12">
        <v>92.939945427157255</v>
      </c>
      <c r="F102" s="12">
        <v>0.67162377501230797</v>
      </c>
      <c r="G102" s="12">
        <v>0.60726901275207945</v>
      </c>
      <c r="H102" s="12">
        <v>0.05</v>
      </c>
      <c r="I102" s="12">
        <f t="shared" si="10"/>
        <v>43.180475799847812</v>
      </c>
      <c r="J102" s="12">
        <f t="shared" si="11"/>
        <v>55.76396725629435</v>
      </c>
      <c r="K102" s="12">
        <f t="shared" si="18"/>
        <v>0.57088020876046175</v>
      </c>
      <c r="L102" s="12">
        <f t="shared" si="18"/>
        <v>0.51617866083926756</v>
      </c>
      <c r="M102" s="12">
        <f t="shared" si="12"/>
        <v>3.7500000000000006E-2</v>
      </c>
      <c r="N102" s="11">
        <v>1.0269464090621585</v>
      </c>
      <c r="O102" s="11">
        <v>1.06213</v>
      </c>
      <c r="P102" s="11"/>
      <c r="Q102" s="11"/>
      <c r="R102" s="11"/>
      <c r="S102" s="12" t="str">
        <f t="shared" si="16"/>
        <v/>
      </c>
      <c r="T102" s="12" t="str">
        <f t="shared" si="19"/>
        <v/>
      </c>
      <c r="U102" s="12"/>
      <c r="V102" s="17">
        <v>27.470334229411801</v>
      </c>
      <c r="W102" s="11"/>
      <c r="X102" s="12" t="str">
        <f t="shared" si="17"/>
        <v/>
      </c>
      <c r="Y102" s="11" t="s">
        <v>18</v>
      </c>
      <c r="Z102" s="11">
        <v>10</v>
      </c>
    </row>
    <row r="103" spans="1:26" x14ac:dyDescent="0.2">
      <c r="A103" s="11">
        <v>3</v>
      </c>
      <c r="B103" s="11">
        <v>5</v>
      </c>
      <c r="C103" s="11" t="s">
        <v>23</v>
      </c>
      <c r="D103" s="12">
        <v>5.8001637108202511</v>
      </c>
      <c r="E103" s="12">
        <v>92.939945427157255</v>
      </c>
      <c r="F103" s="12">
        <v>0.67162377501230797</v>
      </c>
      <c r="G103" s="12">
        <v>0.60726901275207945</v>
      </c>
      <c r="H103" s="12">
        <v>0.05</v>
      </c>
      <c r="I103" s="12">
        <f t="shared" si="10"/>
        <v>43.180475799847812</v>
      </c>
      <c r="J103" s="12">
        <f t="shared" si="11"/>
        <v>55.76396725629435</v>
      </c>
      <c r="K103" s="12">
        <f t="shared" si="18"/>
        <v>0.57088020876046175</v>
      </c>
      <c r="L103" s="12">
        <f t="shared" si="18"/>
        <v>0.51617866083926756</v>
      </c>
      <c r="M103" s="12">
        <f t="shared" si="12"/>
        <v>3.7500000000000006E-2</v>
      </c>
      <c r="N103" s="11">
        <v>1.0247054102367663</v>
      </c>
      <c r="O103" s="11">
        <v>1.07921</v>
      </c>
      <c r="P103" s="11"/>
      <c r="Q103" s="11"/>
      <c r="R103" s="11"/>
      <c r="S103" s="12" t="str">
        <f t="shared" si="16"/>
        <v/>
      </c>
      <c r="T103" s="12" t="str">
        <f t="shared" si="19"/>
        <v/>
      </c>
      <c r="U103" s="12"/>
      <c r="V103" s="17">
        <v>33.347066417647099</v>
      </c>
      <c r="W103" s="11"/>
      <c r="X103" s="12" t="str">
        <f t="shared" si="17"/>
        <v/>
      </c>
      <c r="Y103" s="11" t="s">
        <v>18</v>
      </c>
      <c r="Z103" s="11">
        <v>10</v>
      </c>
    </row>
    <row r="104" spans="1:26" x14ac:dyDescent="0.2">
      <c r="A104" s="11">
        <v>3</v>
      </c>
      <c r="B104" s="11">
        <v>6</v>
      </c>
      <c r="C104" s="11" t="s">
        <v>17</v>
      </c>
      <c r="D104" s="12">
        <v>21.631003950967109</v>
      </c>
      <c r="E104" s="12">
        <v>68.417768930351158</v>
      </c>
      <c r="F104" s="12">
        <v>1.939464407810837</v>
      </c>
      <c r="G104" s="12">
        <v>5.5161465913944161</v>
      </c>
      <c r="H104" s="12">
        <v>2.495724075630446</v>
      </c>
      <c r="I104" s="12">
        <f t="shared" si="10"/>
        <v>50.740384191895977</v>
      </c>
      <c r="J104" s="12">
        <f t="shared" si="11"/>
        <v>41.050661358210697</v>
      </c>
      <c r="K104" s="12">
        <f t="shared" si="18"/>
        <v>1.6485447466392114</v>
      </c>
      <c r="L104" s="12">
        <f t="shared" si="18"/>
        <v>4.6887246026852534</v>
      </c>
      <c r="M104" s="12">
        <f t="shared" si="12"/>
        <v>1.8717930567228345</v>
      </c>
      <c r="N104" s="11">
        <v>0.97887759932991014</v>
      </c>
      <c r="O104" s="11">
        <v>0.94313999999999998</v>
      </c>
      <c r="P104" s="11"/>
      <c r="Q104" s="11"/>
      <c r="R104" s="12" t="str">
        <f t="shared" ref="R104:R105" si="20">IF(ISNUMBER(Q104),Q104/10,"")</f>
        <v/>
      </c>
      <c r="S104" s="12" t="str">
        <f t="shared" si="16"/>
        <v/>
      </c>
      <c r="T104" s="12" t="str">
        <f t="shared" si="19"/>
        <v/>
      </c>
      <c r="U104" s="12"/>
      <c r="V104" s="17">
        <v>64.681812658823404</v>
      </c>
      <c r="W104" s="11"/>
      <c r="X104" s="12" t="str">
        <f t="shared" si="17"/>
        <v/>
      </c>
      <c r="Y104" s="11" t="s">
        <v>18</v>
      </c>
      <c r="Z104" s="11">
        <v>10</v>
      </c>
    </row>
    <row r="105" spans="1:26" x14ac:dyDescent="0.2">
      <c r="A105" s="11">
        <v>3</v>
      </c>
      <c r="B105" s="11">
        <v>6</v>
      </c>
      <c r="C105" s="11" t="s">
        <v>19</v>
      </c>
      <c r="D105" s="12">
        <v>21.631003950967109</v>
      </c>
      <c r="E105" s="12">
        <v>68.417768930351158</v>
      </c>
      <c r="F105" s="12">
        <v>1.939464407810837</v>
      </c>
      <c r="G105" s="12">
        <v>5.5161465913944161</v>
      </c>
      <c r="H105" s="12">
        <v>2.495724075630446</v>
      </c>
      <c r="I105" s="12">
        <f t="shared" si="10"/>
        <v>50.740384191895977</v>
      </c>
      <c r="J105" s="12">
        <f t="shared" si="11"/>
        <v>41.050661358210697</v>
      </c>
      <c r="K105" s="12">
        <f t="shared" si="18"/>
        <v>1.6485447466392114</v>
      </c>
      <c r="L105" s="12">
        <f t="shared" si="18"/>
        <v>4.6887246026852534</v>
      </c>
      <c r="M105" s="12">
        <f t="shared" si="12"/>
        <v>1.8717930567228345</v>
      </c>
      <c r="N105" s="11">
        <v>0.98142581712741572</v>
      </c>
      <c r="O105" s="11">
        <v>0.91293000000000002</v>
      </c>
      <c r="P105" s="11"/>
      <c r="Q105" s="11"/>
      <c r="R105" s="12" t="str">
        <f t="shared" si="20"/>
        <v/>
      </c>
      <c r="S105" s="12" t="str">
        <f t="shared" si="16"/>
        <v/>
      </c>
      <c r="T105" s="12" t="str">
        <f t="shared" si="19"/>
        <v/>
      </c>
      <c r="U105" s="12"/>
      <c r="V105" s="17">
        <v>75.746179447058594</v>
      </c>
      <c r="W105" s="11"/>
      <c r="X105" s="12" t="str">
        <f t="shared" si="17"/>
        <v/>
      </c>
      <c r="Y105" s="11" t="s">
        <v>18</v>
      </c>
      <c r="Z105" s="11">
        <v>10</v>
      </c>
    </row>
    <row r="106" spans="1:26" x14ac:dyDescent="0.2">
      <c r="A106" s="11">
        <v>3</v>
      </c>
      <c r="B106" s="11">
        <v>6</v>
      </c>
      <c r="C106" s="11" t="s">
        <v>20</v>
      </c>
      <c r="D106" s="12">
        <v>21.631003950967109</v>
      </c>
      <c r="E106" s="12">
        <v>68.417768930351158</v>
      </c>
      <c r="F106" s="12">
        <v>1.939464407810837</v>
      </c>
      <c r="G106" s="12">
        <v>5.5161465913944161</v>
      </c>
      <c r="H106" s="12">
        <v>2.495724075630446</v>
      </c>
      <c r="I106" s="12">
        <f t="shared" si="10"/>
        <v>50.740384191895977</v>
      </c>
      <c r="J106" s="12">
        <f t="shared" si="11"/>
        <v>41.050661358210697</v>
      </c>
      <c r="K106" s="12">
        <f t="shared" si="18"/>
        <v>1.6485447466392114</v>
      </c>
      <c r="L106" s="12">
        <f t="shared" si="18"/>
        <v>4.6887246026852534</v>
      </c>
      <c r="M106" s="12">
        <f t="shared" si="12"/>
        <v>1.8717930567228345</v>
      </c>
      <c r="N106" s="11">
        <v>0.9781990810238278</v>
      </c>
      <c r="O106" s="11">
        <v>0.95408999999999999</v>
      </c>
      <c r="P106" s="11"/>
      <c r="Q106" s="11"/>
      <c r="R106" s="11"/>
      <c r="S106" s="12" t="str">
        <f t="shared" si="16"/>
        <v/>
      </c>
      <c r="T106" s="12" t="str">
        <f t="shared" si="19"/>
        <v/>
      </c>
      <c r="U106" s="12"/>
      <c r="V106" s="17">
        <v>74.156988041176504</v>
      </c>
      <c r="W106" s="11"/>
      <c r="X106" s="12" t="str">
        <f t="shared" si="17"/>
        <v/>
      </c>
      <c r="Y106" s="11" t="s">
        <v>18</v>
      </c>
      <c r="Z106" s="11">
        <v>10</v>
      </c>
    </row>
    <row r="107" spans="1:26" x14ac:dyDescent="0.2">
      <c r="A107" s="11">
        <v>3</v>
      </c>
      <c r="B107" s="11">
        <v>6</v>
      </c>
      <c r="C107" s="11" t="s">
        <v>21</v>
      </c>
      <c r="D107" s="12">
        <v>21.631003950967109</v>
      </c>
      <c r="E107" s="12">
        <v>68.417768930351158</v>
      </c>
      <c r="F107" s="12">
        <v>1.939464407810837</v>
      </c>
      <c r="G107" s="12">
        <v>5.5161465913944161</v>
      </c>
      <c r="H107" s="12">
        <v>2.495724075630446</v>
      </c>
      <c r="I107" s="12">
        <f t="shared" si="10"/>
        <v>50.740384191895977</v>
      </c>
      <c r="J107" s="12">
        <f t="shared" si="11"/>
        <v>41.050661358210697</v>
      </c>
      <c r="K107" s="12">
        <f t="shared" si="18"/>
        <v>1.6485447466392114</v>
      </c>
      <c r="L107" s="12">
        <f t="shared" si="18"/>
        <v>4.6887246026852534</v>
      </c>
      <c r="M107" s="12">
        <f t="shared" si="12"/>
        <v>1.8717930567228345</v>
      </c>
      <c r="N107" s="11">
        <v>0.98362319249090968</v>
      </c>
      <c r="O107" s="11">
        <v>0.96201999999999999</v>
      </c>
      <c r="P107" s="11"/>
      <c r="Q107" s="11"/>
      <c r="R107" s="11"/>
      <c r="S107" s="12" t="str">
        <f t="shared" si="16"/>
        <v/>
      </c>
      <c r="T107" s="12" t="str">
        <f t="shared" si="19"/>
        <v/>
      </c>
      <c r="U107" s="12"/>
      <c r="V107" s="17">
        <v>71.502950576470695</v>
      </c>
      <c r="W107" s="11"/>
      <c r="X107" s="12" t="str">
        <f t="shared" si="17"/>
        <v/>
      </c>
      <c r="Y107" s="11" t="s">
        <v>18</v>
      </c>
      <c r="Z107" s="11">
        <v>10</v>
      </c>
    </row>
    <row r="108" spans="1:26" x14ac:dyDescent="0.2">
      <c r="A108" s="11">
        <v>3</v>
      </c>
      <c r="B108" s="11">
        <v>6</v>
      </c>
      <c r="C108" s="11" t="s">
        <v>22</v>
      </c>
      <c r="D108" s="12">
        <v>21.631003950967109</v>
      </c>
      <c r="E108" s="12">
        <v>68.417768930351158</v>
      </c>
      <c r="F108" s="12">
        <v>1.939464407810837</v>
      </c>
      <c r="G108" s="12">
        <v>5.5161465913944161</v>
      </c>
      <c r="H108" s="12">
        <v>2.495724075630446</v>
      </c>
      <c r="I108" s="12">
        <f t="shared" si="10"/>
        <v>50.740384191895977</v>
      </c>
      <c r="J108" s="12">
        <f t="shared" si="11"/>
        <v>41.050661358210697</v>
      </c>
      <c r="K108" s="12">
        <f t="shared" si="18"/>
        <v>1.6485447466392114</v>
      </c>
      <c r="L108" s="12">
        <f t="shared" si="18"/>
        <v>4.6887246026852534</v>
      </c>
      <c r="M108" s="12">
        <f t="shared" si="12"/>
        <v>1.8717930567228345</v>
      </c>
      <c r="N108" s="11">
        <v>0.9815877829524533</v>
      </c>
      <c r="O108" s="11">
        <v>0.92674000000000001</v>
      </c>
      <c r="P108" s="11">
        <v>9953</v>
      </c>
      <c r="Q108" s="11">
        <v>9649</v>
      </c>
      <c r="R108" s="11">
        <v>9516</v>
      </c>
      <c r="S108" s="12">
        <f t="shared" si="16"/>
        <v>995.3</v>
      </c>
      <c r="T108" s="12">
        <f t="shared" si="19"/>
        <v>2.2506449947601763</v>
      </c>
      <c r="U108" s="12"/>
      <c r="V108" s="17">
        <v>70.639664564705896</v>
      </c>
      <c r="W108" s="11"/>
      <c r="X108" s="12">
        <f t="shared" si="17"/>
        <v>142.23201660208161</v>
      </c>
      <c r="Y108" s="11" t="s">
        <v>18</v>
      </c>
      <c r="Z108" s="11">
        <v>10</v>
      </c>
    </row>
    <row r="109" spans="1:26" x14ac:dyDescent="0.2">
      <c r="A109" s="11">
        <v>3</v>
      </c>
      <c r="B109" s="11">
        <v>6</v>
      </c>
      <c r="C109" s="11" t="s">
        <v>23</v>
      </c>
      <c r="D109" s="12">
        <v>21.631003950967109</v>
      </c>
      <c r="E109" s="12">
        <v>68.417768930351158</v>
      </c>
      <c r="F109" s="12">
        <v>1.939464407810837</v>
      </c>
      <c r="G109" s="12">
        <v>5.5161465913944161</v>
      </c>
      <c r="H109" s="12">
        <v>2.495724075630446</v>
      </c>
      <c r="I109" s="12">
        <f t="shared" si="10"/>
        <v>50.740384191895977</v>
      </c>
      <c r="J109" s="12">
        <f t="shared" si="11"/>
        <v>41.050661358210697</v>
      </c>
      <c r="K109" s="12">
        <f t="shared" si="18"/>
        <v>1.6485447466392114</v>
      </c>
      <c r="L109" s="12">
        <f t="shared" si="18"/>
        <v>4.6887246026852534</v>
      </c>
      <c r="M109" s="12">
        <f t="shared" si="12"/>
        <v>1.8717930567228345</v>
      </c>
      <c r="N109" s="11">
        <v>0.98374762916446068</v>
      </c>
      <c r="O109" s="11">
        <v>0.95469999999999999</v>
      </c>
      <c r="P109" s="11">
        <v>19420</v>
      </c>
      <c r="Q109" s="11">
        <v>10240</v>
      </c>
      <c r="R109" s="11">
        <v>9833</v>
      </c>
      <c r="S109" s="12">
        <f t="shared" si="16"/>
        <v>1942</v>
      </c>
      <c r="T109" s="12">
        <f t="shared" si="19"/>
        <v>27.916513584796675</v>
      </c>
      <c r="U109" s="12"/>
      <c r="V109" s="17">
        <v>55.743485852940999</v>
      </c>
      <c r="W109" s="11"/>
      <c r="X109" s="12">
        <f t="shared" si="17"/>
        <v>92.375467881723992</v>
      </c>
      <c r="Y109" s="11" t="s">
        <v>18</v>
      </c>
      <c r="Z109" s="11">
        <v>10</v>
      </c>
    </row>
    <row r="110" spans="1:26" x14ac:dyDescent="0.2">
      <c r="A110" s="7">
        <v>4</v>
      </c>
      <c r="B110" s="7">
        <v>1</v>
      </c>
      <c r="C110" s="7" t="s">
        <v>17</v>
      </c>
      <c r="D110" s="8">
        <v>5.351845168577217</v>
      </c>
      <c r="E110" s="8">
        <v>76.506778695937825</v>
      </c>
      <c r="F110" s="8">
        <v>3.9249957451820419</v>
      </c>
      <c r="G110" s="8">
        <v>2.0660530546228202</v>
      </c>
      <c r="H110" s="8">
        <v>12.18541959156569</v>
      </c>
      <c r="I110" s="8">
        <f t="shared" si="10"/>
        <v>39.899568864814498</v>
      </c>
      <c r="J110" s="8">
        <f t="shared" si="11"/>
        <v>45.904067217562691</v>
      </c>
      <c r="K110" s="8">
        <f t="shared" si="18"/>
        <v>3.3362463834047356</v>
      </c>
      <c r="L110" s="8">
        <f t="shared" si="18"/>
        <v>1.7561450964293972</v>
      </c>
      <c r="M110" s="8">
        <f t="shared" si="12"/>
        <v>9.1390646936742677</v>
      </c>
      <c r="N110" s="7">
        <v>1.0381553357305762</v>
      </c>
      <c r="O110" s="7">
        <v>1.14815</v>
      </c>
      <c r="P110" s="7">
        <v>7375</v>
      </c>
      <c r="Q110" s="7">
        <v>7999</v>
      </c>
      <c r="R110" s="7">
        <v>6834</v>
      </c>
      <c r="S110" s="8">
        <f>IF(ISNUMBER(P110),P110/10,"")</f>
        <v>737.5</v>
      </c>
      <c r="T110" s="8">
        <f t="shared" si="19"/>
        <v>7.9049839611371437</v>
      </c>
      <c r="U110" s="8"/>
      <c r="V110" s="18">
        <v>32.322052741176499</v>
      </c>
      <c r="W110" s="7"/>
      <c r="X110" s="8">
        <f>IFERROR(1/(V110*S110)*10000000,"")</f>
        <v>419.5068346208248</v>
      </c>
      <c r="Y110" s="7" t="s">
        <v>25</v>
      </c>
      <c r="Z110" s="7">
        <v>10</v>
      </c>
    </row>
    <row r="111" spans="1:26" x14ac:dyDescent="0.2">
      <c r="A111" s="7">
        <v>4</v>
      </c>
      <c r="B111" s="7">
        <v>1</v>
      </c>
      <c r="C111" s="7" t="s">
        <v>19</v>
      </c>
      <c r="D111" s="8">
        <v>5.351845168577217</v>
      </c>
      <c r="E111" s="8">
        <v>76.506778695937825</v>
      </c>
      <c r="F111" s="8">
        <v>3.9249957451820419</v>
      </c>
      <c r="G111" s="8">
        <v>2.0660530546228202</v>
      </c>
      <c r="H111" s="8">
        <v>12.18541959156569</v>
      </c>
      <c r="I111" s="8">
        <f t="shared" si="10"/>
        <v>39.899568864814498</v>
      </c>
      <c r="J111" s="8">
        <f t="shared" si="11"/>
        <v>45.904067217562691</v>
      </c>
      <c r="K111" s="8">
        <f t="shared" si="18"/>
        <v>3.3362463834047356</v>
      </c>
      <c r="L111" s="8">
        <f t="shared" si="18"/>
        <v>1.7561450964293972</v>
      </c>
      <c r="M111" s="8">
        <f t="shared" si="12"/>
        <v>9.1390646936742677</v>
      </c>
      <c r="N111" s="7">
        <v>1.0383631521133967</v>
      </c>
      <c r="O111" s="7">
        <v>1.03549</v>
      </c>
      <c r="P111" s="7"/>
      <c r="Q111" s="7"/>
      <c r="R111" s="7"/>
      <c r="S111" s="8" t="str">
        <f t="shared" ref="S111:S145" si="21">IF(ISNUMBER(P111),P111/10,"")</f>
        <v/>
      </c>
      <c r="T111" s="8" t="str">
        <f t="shared" si="19"/>
        <v/>
      </c>
      <c r="U111" s="8"/>
      <c r="V111" s="18">
        <v>35.002859641176499</v>
      </c>
      <c r="W111" s="7"/>
      <c r="X111" s="8" t="str">
        <f t="shared" ref="X111:X163" si="22">IFERROR(1/(V111*S111)*10000000,"")</f>
        <v/>
      </c>
      <c r="Y111" s="7" t="s">
        <v>25</v>
      </c>
      <c r="Z111" s="7">
        <v>10</v>
      </c>
    </row>
    <row r="112" spans="1:26" x14ac:dyDescent="0.2">
      <c r="A112" s="7">
        <v>4</v>
      </c>
      <c r="B112" s="7">
        <v>1</v>
      </c>
      <c r="C112" s="7" t="s">
        <v>20</v>
      </c>
      <c r="D112" s="8">
        <v>5.351845168577217</v>
      </c>
      <c r="E112" s="8">
        <v>76.506778695937825</v>
      </c>
      <c r="F112" s="8">
        <v>3.9249957451820419</v>
      </c>
      <c r="G112" s="8">
        <v>2.0660530546228202</v>
      </c>
      <c r="H112" s="8">
        <v>12.18541959156569</v>
      </c>
      <c r="I112" s="8">
        <f t="shared" si="10"/>
        <v>39.899568864814498</v>
      </c>
      <c r="J112" s="8">
        <f t="shared" si="11"/>
        <v>45.904067217562691</v>
      </c>
      <c r="K112" s="8">
        <f t="shared" si="18"/>
        <v>3.3362463834047356</v>
      </c>
      <c r="L112" s="8">
        <f t="shared" si="18"/>
        <v>1.7561450964293972</v>
      </c>
      <c r="M112" s="8">
        <f t="shared" si="12"/>
        <v>9.1390646936742677</v>
      </c>
      <c r="N112" s="7">
        <v>1.0399043133737014</v>
      </c>
      <c r="O112" s="7">
        <v>1.10886</v>
      </c>
      <c r="P112" s="7"/>
      <c r="Q112" s="7"/>
      <c r="R112" s="7"/>
      <c r="S112" s="8" t="str">
        <f t="shared" si="21"/>
        <v/>
      </c>
      <c r="T112" s="8" t="str">
        <f t="shared" si="19"/>
        <v/>
      </c>
      <c r="U112" s="8"/>
      <c r="V112" s="18">
        <v>33.440748264705903</v>
      </c>
      <c r="W112" s="7"/>
      <c r="X112" s="8" t="str">
        <f t="shared" si="22"/>
        <v/>
      </c>
      <c r="Y112" s="7" t="s">
        <v>25</v>
      </c>
      <c r="Z112" s="7">
        <v>10</v>
      </c>
    </row>
    <row r="113" spans="1:26" x14ac:dyDescent="0.2">
      <c r="A113" s="7">
        <v>4</v>
      </c>
      <c r="B113" s="7">
        <v>1</v>
      </c>
      <c r="C113" s="7" t="s">
        <v>21</v>
      </c>
      <c r="D113" s="8">
        <v>5.351845168577217</v>
      </c>
      <c r="E113" s="8">
        <v>76.506778695937825</v>
      </c>
      <c r="F113" s="8">
        <v>3.9249957451820419</v>
      </c>
      <c r="G113" s="8">
        <v>2.0660530546228202</v>
      </c>
      <c r="H113" s="8">
        <v>12.18541959156569</v>
      </c>
      <c r="I113" s="8">
        <f t="shared" si="10"/>
        <v>39.899568864814498</v>
      </c>
      <c r="J113" s="8">
        <f t="shared" si="11"/>
        <v>45.904067217562691</v>
      </c>
      <c r="K113" s="8">
        <f t="shared" si="18"/>
        <v>3.3362463834047356</v>
      </c>
      <c r="L113" s="8">
        <f t="shared" si="18"/>
        <v>1.7561450964293972</v>
      </c>
      <c r="M113" s="8">
        <f t="shared" si="12"/>
        <v>9.1390646936742677</v>
      </c>
      <c r="N113" s="7">
        <v>1.0407475675349005</v>
      </c>
      <c r="O113" s="7">
        <v>1.10114</v>
      </c>
      <c r="P113" s="7"/>
      <c r="Q113" s="7"/>
      <c r="R113" s="7"/>
      <c r="S113" s="8" t="str">
        <f t="shared" si="21"/>
        <v/>
      </c>
      <c r="T113" s="8" t="str">
        <f>IFERROR(_xlfn.STDEV.S(P113:R113)/P113*100,"")</f>
        <v/>
      </c>
      <c r="U113" s="8"/>
      <c r="V113" s="18">
        <v>32.746852952941197</v>
      </c>
      <c r="W113" s="7"/>
      <c r="X113" s="8" t="str">
        <f t="shared" si="22"/>
        <v/>
      </c>
      <c r="Y113" s="7" t="s">
        <v>25</v>
      </c>
      <c r="Z113" s="7">
        <v>10</v>
      </c>
    </row>
    <row r="114" spans="1:26" x14ac:dyDescent="0.2">
      <c r="A114" s="7">
        <v>4</v>
      </c>
      <c r="B114" s="7">
        <v>1</v>
      </c>
      <c r="C114" s="7" t="s">
        <v>22</v>
      </c>
      <c r="D114" s="8">
        <v>5.351845168577217</v>
      </c>
      <c r="E114" s="8">
        <v>76.506778695937825</v>
      </c>
      <c r="F114" s="8">
        <v>3.9249957451820419</v>
      </c>
      <c r="G114" s="8">
        <v>2.0660530546228202</v>
      </c>
      <c r="H114" s="8">
        <v>12.18541959156569</v>
      </c>
      <c r="I114" s="8">
        <f t="shared" si="10"/>
        <v>39.899568864814498</v>
      </c>
      <c r="J114" s="8">
        <f t="shared" si="11"/>
        <v>45.904067217562691</v>
      </c>
      <c r="K114" s="8">
        <f t="shared" si="18"/>
        <v>3.3362463834047356</v>
      </c>
      <c r="L114" s="8">
        <f t="shared" si="18"/>
        <v>1.7561450964293972</v>
      </c>
      <c r="M114" s="8">
        <f t="shared" si="12"/>
        <v>9.1390646936742677</v>
      </c>
      <c r="N114" s="7">
        <v>1.0279108200333582</v>
      </c>
      <c r="O114" s="7">
        <v>1.05406</v>
      </c>
      <c r="P114" s="7"/>
      <c r="Q114" s="7"/>
      <c r="R114" s="7"/>
      <c r="S114" s="8" t="str">
        <f t="shared" si="21"/>
        <v/>
      </c>
      <c r="T114" s="8" t="str">
        <f t="shared" ref="T114:T148" si="23">IFERROR(_xlfn.STDEV.S(P114:R114)/P114*100,"")</f>
        <v/>
      </c>
      <c r="U114" s="8"/>
      <c r="V114" s="18">
        <v>33.335207400000002</v>
      </c>
      <c r="W114" s="7"/>
      <c r="X114" s="8" t="str">
        <f t="shared" si="22"/>
        <v/>
      </c>
      <c r="Y114" s="7" t="s">
        <v>25</v>
      </c>
      <c r="Z114" s="7">
        <v>10</v>
      </c>
    </row>
    <row r="115" spans="1:26" x14ac:dyDescent="0.2">
      <c r="A115" s="7">
        <v>4</v>
      </c>
      <c r="B115" s="7">
        <v>1</v>
      </c>
      <c r="C115" s="7" t="s">
        <v>23</v>
      </c>
      <c r="D115" s="8">
        <v>5.351845168577217</v>
      </c>
      <c r="E115" s="8">
        <v>76.506778695937825</v>
      </c>
      <c r="F115" s="8">
        <v>3.9249957451820419</v>
      </c>
      <c r="G115" s="8">
        <v>2.0660530546228202</v>
      </c>
      <c r="H115" s="8">
        <v>12.18541959156569</v>
      </c>
      <c r="I115" s="8">
        <f t="shared" si="10"/>
        <v>39.899568864814498</v>
      </c>
      <c r="J115" s="8">
        <f t="shared" si="11"/>
        <v>45.904067217562691</v>
      </c>
      <c r="K115" s="8">
        <f t="shared" si="18"/>
        <v>3.3362463834047356</v>
      </c>
      <c r="L115" s="8">
        <f t="shared" si="18"/>
        <v>1.7561450964293972</v>
      </c>
      <c r="M115" s="8">
        <f t="shared" si="12"/>
        <v>9.1390646936742677</v>
      </c>
      <c r="N115" s="7">
        <v>1.0234860528978176</v>
      </c>
      <c r="O115" s="7">
        <v>1.09107</v>
      </c>
      <c r="P115" s="7"/>
      <c r="Q115" s="7"/>
      <c r="R115" s="7"/>
      <c r="S115" s="8" t="str">
        <f t="shared" si="21"/>
        <v/>
      </c>
      <c r="T115" s="8" t="str">
        <f t="shared" si="23"/>
        <v/>
      </c>
      <c r="U115" s="8"/>
      <c r="V115" s="18">
        <v>33.4721358176471</v>
      </c>
      <c r="W115" s="7"/>
      <c r="X115" s="8" t="str">
        <f t="shared" si="22"/>
        <v/>
      </c>
      <c r="Y115" s="7" t="s">
        <v>25</v>
      </c>
      <c r="Z115" s="7">
        <v>10</v>
      </c>
    </row>
    <row r="116" spans="1:26" x14ac:dyDescent="0.2">
      <c r="A116" s="7">
        <v>4</v>
      </c>
      <c r="B116" s="7">
        <v>2</v>
      </c>
      <c r="C116" s="7" t="s">
        <v>17</v>
      </c>
      <c r="D116" s="8">
        <v>5.4770483917653392</v>
      </c>
      <c r="E116" s="8">
        <v>73.762888954427069</v>
      </c>
      <c r="F116" s="8">
        <v>6.9221735026454443</v>
      </c>
      <c r="G116" s="8">
        <v>1.291354449653155</v>
      </c>
      <c r="H116" s="8">
        <v>12.52775493579257</v>
      </c>
      <c r="I116" s="8">
        <f t="shared" si="10"/>
        <v>39.34617190032909</v>
      </c>
      <c r="J116" s="8">
        <f t="shared" si="11"/>
        <v>44.25773337265624</v>
      </c>
      <c r="K116" s="8">
        <f t="shared" si="18"/>
        <v>5.8838474772486276</v>
      </c>
      <c r="L116" s="8">
        <f t="shared" si="18"/>
        <v>1.0976512822051818</v>
      </c>
      <c r="M116" s="8">
        <f t="shared" si="12"/>
        <v>9.3958162018444273</v>
      </c>
      <c r="N116" s="7">
        <v>1.0106774612388301</v>
      </c>
      <c r="O116" s="7">
        <v>1.00485</v>
      </c>
      <c r="P116" s="7"/>
      <c r="Q116" s="7"/>
      <c r="R116" s="7"/>
      <c r="S116" s="8" t="str">
        <f t="shared" si="21"/>
        <v/>
      </c>
      <c r="T116" s="8" t="str">
        <f t="shared" si="23"/>
        <v/>
      </c>
      <c r="U116" s="8"/>
      <c r="V116" s="18">
        <v>60.698865570588303</v>
      </c>
      <c r="W116" s="7"/>
      <c r="X116" s="8" t="str">
        <f t="shared" si="22"/>
        <v/>
      </c>
      <c r="Y116" s="7" t="s">
        <v>25</v>
      </c>
      <c r="Z116" s="7">
        <v>10</v>
      </c>
    </row>
    <row r="117" spans="1:26" x14ac:dyDescent="0.2">
      <c r="A117" s="7">
        <v>4</v>
      </c>
      <c r="B117" s="7">
        <v>2</v>
      </c>
      <c r="C117" s="7" t="s">
        <v>19</v>
      </c>
      <c r="D117" s="8">
        <v>5.4770483917653392</v>
      </c>
      <c r="E117" s="8">
        <v>73.762888954427069</v>
      </c>
      <c r="F117" s="8">
        <v>6.9221735026454443</v>
      </c>
      <c r="G117" s="8">
        <v>1.291354449653155</v>
      </c>
      <c r="H117" s="8">
        <v>12.52775493579257</v>
      </c>
      <c r="I117" s="8">
        <f t="shared" si="10"/>
        <v>39.34617190032909</v>
      </c>
      <c r="J117" s="8">
        <f t="shared" si="11"/>
        <v>44.25773337265624</v>
      </c>
      <c r="K117" s="8">
        <f t="shared" si="18"/>
        <v>5.8838474772486276</v>
      </c>
      <c r="L117" s="8">
        <f t="shared" si="18"/>
        <v>1.0976512822051818</v>
      </c>
      <c r="M117" s="8">
        <f t="shared" si="12"/>
        <v>9.3958162018444273</v>
      </c>
      <c r="N117" s="7">
        <v>1.0115643801722747</v>
      </c>
      <c r="O117" s="7">
        <v>0.99478999999999995</v>
      </c>
      <c r="P117" s="7"/>
      <c r="Q117" s="7"/>
      <c r="R117" s="7"/>
      <c r="S117" s="8" t="str">
        <f t="shared" si="21"/>
        <v/>
      </c>
      <c r="T117" s="8" t="str">
        <f t="shared" si="23"/>
        <v/>
      </c>
      <c r="U117" s="8"/>
      <c r="V117" s="18">
        <v>45.458370088235199</v>
      </c>
      <c r="W117" s="7"/>
      <c r="X117" s="8" t="str">
        <f t="shared" si="22"/>
        <v/>
      </c>
      <c r="Y117" s="7" t="s">
        <v>25</v>
      </c>
      <c r="Z117" s="7">
        <v>10</v>
      </c>
    </row>
    <row r="118" spans="1:26" x14ac:dyDescent="0.2">
      <c r="A118" s="7">
        <v>4</v>
      </c>
      <c r="B118" s="7">
        <v>2</v>
      </c>
      <c r="C118" s="7" t="s">
        <v>20</v>
      </c>
      <c r="D118" s="8">
        <v>5.4770483917653392</v>
      </c>
      <c r="E118" s="8">
        <v>73.762888954427069</v>
      </c>
      <c r="F118" s="8">
        <v>6.9221735026454443</v>
      </c>
      <c r="G118" s="8">
        <v>1.291354449653155</v>
      </c>
      <c r="H118" s="8">
        <v>12.52775493579257</v>
      </c>
      <c r="I118" s="8">
        <f t="shared" si="10"/>
        <v>39.34617190032909</v>
      </c>
      <c r="J118" s="8">
        <f t="shared" si="11"/>
        <v>44.25773337265624</v>
      </c>
      <c r="K118" s="8">
        <f t="shared" si="18"/>
        <v>5.8838474772486276</v>
      </c>
      <c r="L118" s="8">
        <f t="shared" si="18"/>
        <v>1.0976512822051818</v>
      </c>
      <c r="M118" s="8">
        <f t="shared" si="12"/>
        <v>9.3958162018444273</v>
      </c>
      <c r="N118" s="7">
        <v>1.011204749285777</v>
      </c>
      <c r="O118" s="7">
        <v>0.94074999999999998</v>
      </c>
      <c r="P118" s="7"/>
      <c r="Q118" s="7"/>
      <c r="R118" s="7"/>
      <c r="S118" s="8" t="str">
        <f t="shared" si="21"/>
        <v/>
      </c>
      <c r="T118" s="8" t="str">
        <f t="shared" si="23"/>
        <v/>
      </c>
      <c r="U118" s="8"/>
      <c r="V118" s="18">
        <v>45.958245111764803</v>
      </c>
      <c r="W118" s="7"/>
      <c r="X118" s="8" t="str">
        <f t="shared" si="22"/>
        <v/>
      </c>
      <c r="Y118" s="7" t="s">
        <v>25</v>
      </c>
      <c r="Z118" s="7">
        <v>10</v>
      </c>
    </row>
    <row r="119" spans="1:26" x14ac:dyDescent="0.2">
      <c r="A119" s="7">
        <v>4</v>
      </c>
      <c r="B119" s="7">
        <v>2</v>
      </c>
      <c r="C119" s="7" t="s">
        <v>21</v>
      </c>
      <c r="D119" s="8">
        <v>5.4770483917653392</v>
      </c>
      <c r="E119" s="8">
        <v>73.762888954427069</v>
      </c>
      <c r="F119" s="8">
        <v>6.9221735026454443</v>
      </c>
      <c r="G119" s="8">
        <v>1.291354449653155</v>
      </c>
      <c r="H119" s="8">
        <v>12.52775493579257</v>
      </c>
      <c r="I119" s="8">
        <f t="shared" si="10"/>
        <v>39.34617190032909</v>
      </c>
      <c r="J119" s="8">
        <f t="shared" si="11"/>
        <v>44.25773337265624</v>
      </c>
      <c r="K119" s="8">
        <f t="shared" si="18"/>
        <v>5.8838474772486276</v>
      </c>
      <c r="L119" s="8">
        <f t="shared" si="18"/>
        <v>1.0976512822051818</v>
      </c>
      <c r="M119" s="8">
        <f t="shared" si="12"/>
        <v>9.3958162018444273</v>
      </c>
      <c r="N119" s="7">
        <v>1.0104755815669109</v>
      </c>
      <c r="O119" s="7">
        <v>0.93518999999999997</v>
      </c>
      <c r="P119" s="7"/>
      <c r="Q119" s="7"/>
      <c r="R119" s="7"/>
      <c r="S119" s="8" t="str">
        <f t="shared" si="21"/>
        <v/>
      </c>
      <c r="T119" s="8" t="str">
        <f t="shared" si="23"/>
        <v/>
      </c>
      <c r="U119" s="8"/>
      <c r="V119" s="18">
        <v>42.090444058823401</v>
      </c>
      <c r="W119" s="7"/>
      <c r="X119" s="8" t="str">
        <f t="shared" si="22"/>
        <v/>
      </c>
      <c r="Y119" s="7" t="s">
        <v>25</v>
      </c>
      <c r="Z119" s="7">
        <v>10</v>
      </c>
    </row>
    <row r="120" spans="1:26" x14ac:dyDescent="0.2">
      <c r="A120" s="7">
        <v>4</v>
      </c>
      <c r="B120" s="7">
        <v>2</v>
      </c>
      <c r="C120" s="7" t="s">
        <v>22</v>
      </c>
      <c r="D120" s="8">
        <v>5.4770483917653392</v>
      </c>
      <c r="E120" s="8">
        <v>73.762888954427069</v>
      </c>
      <c r="F120" s="8">
        <v>6.9221735026454443</v>
      </c>
      <c r="G120" s="8">
        <v>1.291354449653155</v>
      </c>
      <c r="H120" s="8">
        <v>12.52775493579257</v>
      </c>
      <c r="I120" s="8">
        <f t="shared" si="10"/>
        <v>39.34617190032909</v>
      </c>
      <c r="J120" s="8">
        <f t="shared" si="11"/>
        <v>44.25773337265624</v>
      </c>
      <c r="K120" s="8">
        <f t="shared" si="18"/>
        <v>5.8838474772486276</v>
      </c>
      <c r="L120" s="8">
        <f t="shared" si="18"/>
        <v>1.0976512822051818</v>
      </c>
      <c r="M120" s="8">
        <f t="shared" si="12"/>
        <v>9.3958162018444273</v>
      </c>
      <c r="N120" s="7">
        <v>1.010789410058027</v>
      </c>
      <c r="O120" s="7">
        <v>0.99904999999999999</v>
      </c>
      <c r="P120" s="7"/>
      <c r="Q120" s="7"/>
      <c r="R120" s="7"/>
      <c r="S120" s="8" t="str">
        <f t="shared" si="21"/>
        <v/>
      </c>
      <c r="T120" s="8" t="str">
        <f t="shared" si="23"/>
        <v/>
      </c>
      <c r="U120" s="8"/>
      <c r="V120" s="18">
        <v>42.951120699999997</v>
      </c>
      <c r="W120" s="7"/>
      <c r="X120" s="8" t="str">
        <f t="shared" si="22"/>
        <v/>
      </c>
      <c r="Y120" s="7" t="s">
        <v>25</v>
      </c>
      <c r="Z120" s="7">
        <v>10</v>
      </c>
    </row>
    <row r="121" spans="1:26" x14ac:dyDescent="0.2">
      <c r="A121" s="7">
        <v>4</v>
      </c>
      <c r="B121" s="7">
        <v>2</v>
      </c>
      <c r="C121" s="7" t="s">
        <v>23</v>
      </c>
      <c r="D121" s="8">
        <v>5.4770483917653392</v>
      </c>
      <c r="E121" s="8">
        <v>73.762888954427069</v>
      </c>
      <c r="F121" s="8">
        <v>6.9221735026454443</v>
      </c>
      <c r="G121" s="8">
        <v>1.291354449653155</v>
      </c>
      <c r="H121" s="8">
        <v>12.52775493579257</v>
      </c>
      <c r="I121" s="8">
        <f t="shared" si="10"/>
        <v>39.34617190032909</v>
      </c>
      <c r="J121" s="8">
        <f t="shared" si="11"/>
        <v>44.25773337265624</v>
      </c>
      <c r="K121" s="8">
        <f t="shared" si="18"/>
        <v>5.8838474772486276</v>
      </c>
      <c r="L121" s="8">
        <f t="shared" si="18"/>
        <v>1.0976512822051818</v>
      </c>
      <c r="M121" s="8">
        <f t="shared" si="12"/>
        <v>9.3958162018444273</v>
      </c>
      <c r="N121" s="7">
        <v>1.0142157304721544</v>
      </c>
      <c r="O121" s="7">
        <v>0.97063999999999995</v>
      </c>
      <c r="P121" s="7"/>
      <c r="Q121" s="7"/>
      <c r="R121" s="7"/>
      <c r="S121" s="8" t="str">
        <f t="shared" si="21"/>
        <v/>
      </c>
      <c r="T121" s="8" t="str">
        <f t="shared" si="23"/>
        <v/>
      </c>
      <c r="U121" s="8"/>
      <c r="V121" s="18">
        <v>43.401159282353099</v>
      </c>
      <c r="W121" s="7"/>
      <c r="X121" s="8" t="str">
        <f t="shared" si="22"/>
        <v/>
      </c>
      <c r="Y121" s="7" t="s">
        <v>25</v>
      </c>
      <c r="Z121" s="7">
        <v>10</v>
      </c>
    </row>
    <row r="122" spans="1:26" x14ac:dyDescent="0.2">
      <c r="A122" s="7">
        <v>4</v>
      </c>
      <c r="B122" s="7">
        <v>3</v>
      </c>
      <c r="C122" s="7" t="s">
        <v>17</v>
      </c>
      <c r="D122" s="8">
        <v>4.1247568252958668</v>
      </c>
      <c r="E122" s="8">
        <v>78.073799195245087</v>
      </c>
      <c r="F122" s="8">
        <v>2.3911437277363792</v>
      </c>
      <c r="G122" s="8">
        <v>4.0824707647499423</v>
      </c>
      <c r="H122" s="8">
        <v>11.400366085554371</v>
      </c>
      <c r="I122" s="8">
        <f t="shared" si="10"/>
        <v>39.175410198655442</v>
      </c>
      <c r="J122" s="8">
        <f t="shared" si="11"/>
        <v>46.844279517147051</v>
      </c>
      <c r="K122" s="8">
        <f t="shared" si="18"/>
        <v>2.0324721685759224</v>
      </c>
      <c r="L122" s="8">
        <f t="shared" si="18"/>
        <v>3.4701001500374509</v>
      </c>
      <c r="M122" s="8">
        <f t="shared" si="12"/>
        <v>8.5502745641657789</v>
      </c>
      <c r="N122" s="7">
        <v>1.0189440847741915</v>
      </c>
      <c r="O122" s="7">
        <v>0.95889000000000002</v>
      </c>
      <c r="P122" s="7"/>
      <c r="Q122" s="7"/>
      <c r="R122" s="7"/>
      <c r="S122" s="8" t="str">
        <f t="shared" si="21"/>
        <v/>
      </c>
      <c r="T122" s="8" t="str">
        <f t="shared" si="23"/>
        <v/>
      </c>
      <c r="U122" s="8"/>
      <c r="V122" s="18">
        <v>24467.767330630799</v>
      </c>
      <c r="W122" s="7"/>
      <c r="X122" s="8" t="str">
        <f t="shared" si="22"/>
        <v/>
      </c>
      <c r="Y122" s="7" t="s">
        <v>25</v>
      </c>
      <c r="Z122" s="7">
        <v>10</v>
      </c>
    </row>
    <row r="123" spans="1:26" x14ac:dyDescent="0.2">
      <c r="A123" s="7">
        <v>4</v>
      </c>
      <c r="B123" s="7">
        <v>3</v>
      </c>
      <c r="C123" s="7" t="s">
        <v>19</v>
      </c>
      <c r="D123" s="8">
        <v>4.1247568252958668</v>
      </c>
      <c r="E123" s="8">
        <v>78.073799195245087</v>
      </c>
      <c r="F123" s="8">
        <v>2.3911437277363792</v>
      </c>
      <c r="G123" s="8">
        <v>4.0824707647499423</v>
      </c>
      <c r="H123" s="8">
        <v>11.400366085554371</v>
      </c>
      <c r="I123" s="8">
        <f t="shared" si="10"/>
        <v>39.175410198655442</v>
      </c>
      <c r="J123" s="8">
        <f t="shared" si="11"/>
        <v>46.844279517147051</v>
      </c>
      <c r="K123" s="8">
        <f t="shared" si="18"/>
        <v>2.0324721685759224</v>
      </c>
      <c r="L123" s="8">
        <f t="shared" si="18"/>
        <v>3.4701001500374509</v>
      </c>
      <c r="M123" s="8">
        <f t="shared" si="12"/>
        <v>8.5502745641657789</v>
      </c>
      <c r="N123" s="7">
        <v>1.0216062719920982</v>
      </c>
      <c r="O123" s="7">
        <v>1.0005299999999999</v>
      </c>
      <c r="P123" s="7"/>
      <c r="Q123" s="7"/>
      <c r="R123" s="7"/>
      <c r="S123" s="8" t="str">
        <f t="shared" si="21"/>
        <v/>
      </c>
      <c r="T123" s="8" t="str">
        <f t="shared" si="23"/>
        <v/>
      </c>
      <c r="U123" s="8"/>
      <c r="V123" s="18">
        <v>41.805170570588302</v>
      </c>
      <c r="W123" s="7"/>
      <c r="X123" s="8" t="str">
        <f t="shared" si="22"/>
        <v/>
      </c>
      <c r="Y123" s="7" t="s">
        <v>25</v>
      </c>
      <c r="Z123" s="7">
        <v>10</v>
      </c>
    </row>
    <row r="124" spans="1:26" x14ac:dyDescent="0.2">
      <c r="A124" s="7">
        <v>4</v>
      </c>
      <c r="B124" s="7">
        <v>3</v>
      </c>
      <c r="C124" s="7" t="s">
        <v>20</v>
      </c>
      <c r="D124" s="8">
        <v>4.1247568252958668</v>
      </c>
      <c r="E124" s="8">
        <v>78.073799195245087</v>
      </c>
      <c r="F124" s="8">
        <v>2.3911437277363792</v>
      </c>
      <c r="G124" s="8">
        <v>4.0824707647499423</v>
      </c>
      <c r="H124" s="8">
        <v>11.400366085554371</v>
      </c>
      <c r="I124" s="8">
        <f t="shared" si="10"/>
        <v>39.175410198655442</v>
      </c>
      <c r="J124" s="8">
        <f t="shared" si="11"/>
        <v>46.844279517147051</v>
      </c>
      <c r="K124" s="8">
        <f t="shared" si="18"/>
        <v>2.0324721685759224</v>
      </c>
      <c r="L124" s="8">
        <f t="shared" si="18"/>
        <v>3.4701001500374509</v>
      </c>
      <c r="M124" s="8">
        <f t="shared" si="12"/>
        <v>8.5502745641657789</v>
      </c>
      <c r="N124" s="7">
        <v>1.0240082707918516</v>
      </c>
      <c r="O124" s="7">
        <v>1.0188900000000001</v>
      </c>
      <c r="P124" s="7"/>
      <c r="Q124" s="7"/>
      <c r="R124" s="7"/>
      <c r="S124" s="8" t="str">
        <f t="shared" si="21"/>
        <v/>
      </c>
      <c r="T124" s="8" t="str">
        <f t="shared" si="23"/>
        <v/>
      </c>
      <c r="U124" s="8"/>
      <c r="V124" s="18">
        <v>40.264920929411701</v>
      </c>
      <c r="W124" s="7"/>
      <c r="X124" s="8" t="str">
        <f t="shared" si="22"/>
        <v/>
      </c>
      <c r="Y124" s="7" t="s">
        <v>25</v>
      </c>
      <c r="Z124" s="7">
        <v>10</v>
      </c>
    </row>
    <row r="125" spans="1:26" x14ac:dyDescent="0.2">
      <c r="A125" s="7">
        <v>4</v>
      </c>
      <c r="B125" s="7">
        <v>3</v>
      </c>
      <c r="C125" s="7" t="s">
        <v>21</v>
      </c>
      <c r="D125" s="8">
        <v>4.1247568252958668</v>
      </c>
      <c r="E125" s="8">
        <v>78.073799195245087</v>
      </c>
      <c r="F125" s="8">
        <v>2.3911437277363792</v>
      </c>
      <c r="G125" s="8">
        <v>4.0824707647499423</v>
      </c>
      <c r="H125" s="8">
        <v>11.400366085554371</v>
      </c>
      <c r="I125" s="8">
        <f t="shared" si="10"/>
        <v>39.175410198655442</v>
      </c>
      <c r="J125" s="8">
        <f t="shared" si="11"/>
        <v>46.844279517147051</v>
      </c>
      <c r="K125" s="8">
        <f t="shared" si="18"/>
        <v>2.0324721685759224</v>
      </c>
      <c r="L125" s="8">
        <f t="shared" si="18"/>
        <v>3.4701001500374509</v>
      </c>
      <c r="M125" s="8">
        <f t="shared" si="12"/>
        <v>8.5502745641657789</v>
      </c>
      <c r="N125" s="7">
        <v>1.0225306688368447</v>
      </c>
      <c r="O125" s="7">
        <v>1.0326599999999999</v>
      </c>
      <c r="P125" s="7"/>
      <c r="Q125" s="7"/>
      <c r="R125" s="7"/>
      <c r="S125" s="8" t="str">
        <f t="shared" si="21"/>
        <v/>
      </c>
      <c r="T125" s="8" t="str">
        <f t="shared" si="23"/>
        <v/>
      </c>
      <c r="U125" s="8"/>
      <c r="V125" s="18">
        <v>40.647105370588299</v>
      </c>
      <c r="W125" s="7"/>
      <c r="X125" s="8" t="str">
        <f t="shared" si="22"/>
        <v/>
      </c>
      <c r="Y125" s="7" t="s">
        <v>25</v>
      </c>
      <c r="Z125" s="7">
        <v>10</v>
      </c>
    </row>
    <row r="126" spans="1:26" x14ac:dyDescent="0.2">
      <c r="A126" s="7">
        <v>4</v>
      </c>
      <c r="B126" s="7">
        <v>3</v>
      </c>
      <c r="C126" s="7" t="s">
        <v>22</v>
      </c>
      <c r="D126" s="8">
        <v>4.1247568252958668</v>
      </c>
      <c r="E126" s="8">
        <v>78.073799195245087</v>
      </c>
      <c r="F126" s="8">
        <v>2.3911437277363792</v>
      </c>
      <c r="G126" s="8">
        <v>4.0824707647499423</v>
      </c>
      <c r="H126" s="8">
        <v>11.400366085554371</v>
      </c>
      <c r="I126" s="8">
        <f t="shared" si="10"/>
        <v>39.175410198655442</v>
      </c>
      <c r="J126" s="8">
        <f t="shared" si="11"/>
        <v>46.844279517147051</v>
      </c>
      <c r="K126" s="8">
        <f t="shared" si="18"/>
        <v>2.0324721685759224</v>
      </c>
      <c r="L126" s="8">
        <f t="shared" si="18"/>
        <v>3.4701001500374509</v>
      </c>
      <c r="M126" s="8">
        <f t="shared" si="12"/>
        <v>8.5502745641657789</v>
      </c>
      <c r="N126" s="7">
        <v>1.0208450347680942</v>
      </c>
      <c r="O126" s="7">
        <v>1.02382</v>
      </c>
      <c r="P126" s="7"/>
      <c r="Q126" s="7"/>
      <c r="R126" s="7"/>
      <c r="S126" s="8" t="str">
        <f t="shared" si="21"/>
        <v/>
      </c>
      <c r="T126" s="8" t="str">
        <f t="shared" si="23"/>
        <v/>
      </c>
      <c r="U126" s="8"/>
      <c r="V126" s="18">
        <v>44.536764805882399</v>
      </c>
      <c r="W126" s="7"/>
      <c r="X126" s="8" t="str">
        <f t="shared" si="22"/>
        <v/>
      </c>
      <c r="Y126" s="7" t="s">
        <v>25</v>
      </c>
      <c r="Z126" s="7">
        <v>10</v>
      </c>
    </row>
    <row r="127" spans="1:26" x14ac:dyDescent="0.2">
      <c r="A127" s="7">
        <v>4</v>
      </c>
      <c r="B127" s="7">
        <v>3</v>
      </c>
      <c r="C127" s="7" t="s">
        <v>23</v>
      </c>
      <c r="D127" s="8">
        <v>4.1247568252958668</v>
      </c>
      <c r="E127" s="8">
        <v>78.073799195245087</v>
      </c>
      <c r="F127" s="8">
        <v>2.3911437277363792</v>
      </c>
      <c r="G127" s="8">
        <v>4.0824707647499423</v>
      </c>
      <c r="H127" s="8">
        <v>11.400366085554371</v>
      </c>
      <c r="I127" s="8">
        <f t="shared" si="10"/>
        <v>39.175410198655442</v>
      </c>
      <c r="J127" s="8">
        <f t="shared" si="11"/>
        <v>46.844279517147051</v>
      </c>
      <c r="K127" s="8">
        <f t="shared" si="18"/>
        <v>2.0324721685759224</v>
      </c>
      <c r="L127" s="8">
        <f t="shared" si="18"/>
        <v>3.4701001500374509</v>
      </c>
      <c r="M127" s="8">
        <f t="shared" si="12"/>
        <v>8.5502745641657789</v>
      </c>
      <c r="N127" s="7">
        <v>1.020417558640057</v>
      </c>
      <c r="O127" s="7">
        <v>1.01983</v>
      </c>
      <c r="P127" s="7"/>
      <c r="Q127" s="7"/>
      <c r="R127" s="7"/>
      <c r="S127" s="8" t="str">
        <f t="shared" si="21"/>
        <v/>
      </c>
      <c r="T127" s="8" t="str">
        <f t="shared" si="23"/>
        <v/>
      </c>
      <c r="U127" s="8"/>
      <c r="V127" s="18">
        <v>39.618561605882398</v>
      </c>
      <c r="W127" s="7"/>
      <c r="X127" s="8" t="str">
        <f t="shared" si="22"/>
        <v/>
      </c>
      <c r="Y127" s="7" t="s">
        <v>25</v>
      </c>
      <c r="Z127" s="7">
        <v>10</v>
      </c>
    </row>
    <row r="128" spans="1:26" x14ac:dyDescent="0.2">
      <c r="A128" s="7">
        <v>4</v>
      </c>
      <c r="B128" s="7">
        <v>4</v>
      </c>
      <c r="C128" s="7" t="s">
        <v>17</v>
      </c>
      <c r="D128" s="8">
        <v>16.706163215067441</v>
      </c>
      <c r="E128" s="8">
        <v>64.495086316756755</v>
      </c>
      <c r="F128" s="8">
        <v>6.2296969259070671</v>
      </c>
      <c r="G128" s="8">
        <v>5.3347792956118658</v>
      </c>
      <c r="H128" s="8">
        <v>7.3075349369582776</v>
      </c>
      <c r="I128" s="8">
        <f t="shared" si="10"/>
        <v>46.065752909237553</v>
      </c>
      <c r="J128" s="8">
        <f t="shared" si="11"/>
        <v>38.697051790054054</v>
      </c>
      <c r="K128" s="8">
        <f t="shared" si="18"/>
        <v>5.2952423870210072</v>
      </c>
      <c r="L128" s="8">
        <f t="shared" si="18"/>
        <v>4.5345624012700858</v>
      </c>
      <c r="M128" s="8">
        <f t="shared" si="12"/>
        <v>5.4806512027187084</v>
      </c>
      <c r="N128" s="7">
        <v>0.97568301232577781</v>
      </c>
      <c r="O128" s="7">
        <v>1.0298099999999999</v>
      </c>
      <c r="P128" s="7"/>
      <c r="Q128" s="7"/>
      <c r="R128" s="7"/>
      <c r="S128" s="8" t="str">
        <f t="shared" si="21"/>
        <v/>
      </c>
      <c r="T128" s="8" t="str">
        <f t="shared" si="23"/>
        <v/>
      </c>
      <c r="U128" s="8"/>
      <c r="V128" s="18">
        <v>85.155682782353097</v>
      </c>
      <c r="W128" s="7"/>
      <c r="X128" s="8" t="str">
        <f t="shared" si="22"/>
        <v/>
      </c>
      <c r="Y128" s="7" t="s">
        <v>25</v>
      </c>
      <c r="Z128" s="7">
        <v>10</v>
      </c>
    </row>
    <row r="129" spans="1:26" x14ac:dyDescent="0.2">
      <c r="A129" s="7">
        <v>4</v>
      </c>
      <c r="B129" s="7">
        <v>4</v>
      </c>
      <c r="C129" s="7" t="s">
        <v>19</v>
      </c>
      <c r="D129" s="8">
        <v>16.706163215067441</v>
      </c>
      <c r="E129" s="8">
        <v>64.495086316756755</v>
      </c>
      <c r="F129" s="8">
        <v>6.2296969259070671</v>
      </c>
      <c r="G129" s="8">
        <v>5.3347792956118658</v>
      </c>
      <c r="H129" s="8">
        <v>7.3075349369582776</v>
      </c>
      <c r="I129" s="8">
        <f t="shared" si="10"/>
        <v>46.065752909237553</v>
      </c>
      <c r="J129" s="8">
        <f t="shared" si="11"/>
        <v>38.697051790054054</v>
      </c>
      <c r="K129" s="8">
        <f t="shared" si="18"/>
        <v>5.2952423870210072</v>
      </c>
      <c r="L129" s="8">
        <f t="shared" si="18"/>
        <v>4.5345624012700858</v>
      </c>
      <c r="M129" s="8">
        <f t="shared" si="12"/>
        <v>5.4806512027187084</v>
      </c>
      <c r="N129" s="7">
        <v>0.98424654055191541</v>
      </c>
      <c r="O129" s="7">
        <v>0.98311999999999999</v>
      </c>
      <c r="P129" s="7"/>
      <c r="Q129" s="7"/>
      <c r="R129" s="7"/>
      <c r="S129" s="8" t="str">
        <f t="shared" si="21"/>
        <v/>
      </c>
      <c r="T129" s="8" t="str">
        <f t="shared" si="23"/>
        <v/>
      </c>
      <c r="U129" s="8"/>
      <c r="V129" s="18">
        <v>89.0490267647059</v>
      </c>
      <c r="W129" s="7"/>
      <c r="X129" s="8" t="str">
        <f t="shared" si="22"/>
        <v/>
      </c>
      <c r="Y129" s="7" t="s">
        <v>25</v>
      </c>
      <c r="Z129" s="7">
        <v>10</v>
      </c>
    </row>
    <row r="130" spans="1:26" x14ac:dyDescent="0.2">
      <c r="A130" s="7">
        <v>4</v>
      </c>
      <c r="B130" s="7">
        <v>4</v>
      </c>
      <c r="C130" s="7" t="s">
        <v>20</v>
      </c>
      <c r="D130" s="8">
        <v>16.706163215067441</v>
      </c>
      <c r="E130" s="8">
        <v>64.495086316756755</v>
      </c>
      <c r="F130" s="8">
        <v>6.2296969259070671</v>
      </c>
      <c r="G130" s="8">
        <v>5.3347792956118658</v>
      </c>
      <c r="H130" s="8">
        <v>7.3075349369582776</v>
      </c>
      <c r="I130" s="8">
        <f t="shared" ref="I130:I163" si="24">D130+E130*0.4+F130*0.15+G130*0.15+H130*0.25</f>
        <v>46.065752909237553</v>
      </c>
      <c r="J130" s="8">
        <f t="shared" ref="J130:J163" si="25">E130*0.6</f>
        <v>38.697051790054054</v>
      </c>
      <c r="K130" s="8">
        <f t="shared" si="18"/>
        <v>5.2952423870210072</v>
      </c>
      <c r="L130" s="8">
        <f t="shared" si="18"/>
        <v>4.5345624012700858</v>
      </c>
      <c r="M130" s="8">
        <f t="shared" ref="M130:M163" si="26">H130*0.75</f>
        <v>5.4806512027187084</v>
      </c>
      <c r="N130" s="7">
        <v>0.98284658367259792</v>
      </c>
      <c r="O130" s="7">
        <v>0.98004000000000002</v>
      </c>
      <c r="P130" s="7"/>
      <c r="Q130" s="7"/>
      <c r="R130" s="7"/>
      <c r="S130" s="8" t="str">
        <f t="shared" si="21"/>
        <v/>
      </c>
      <c r="T130" s="8" t="str">
        <f t="shared" si="23"/>
        <v/>
      </c>
      <c r="U130" s="8"/>
      <c r="V130" s="18">
        <v>81.397698935294102</v>
      </c>
      <c r="W130" s="7"/>
      <c r="X130" s="8" t="str">
        <f t="shared" si="22"/>
        <v/>
      </c>
      <c r="Y130" s="7" t="s">
        <v>25</v>
      </c>
      <c r="Z130" s="7">
        <v>10</v>
      </c>
    </row>
    <row r="131" spans="1:26" x14ac:dyDescent="0.2">
      <c r="A131" s="7">
        <v>4</v>
      </c>
      <c r="B131" s="7">
        <v>4</v>
      </c>
      <c r="C131" s="7" t="s">
        <v>21</v>
      </c>
      <c r="D131" s="8">
        <v>16.706163215067441</v>
      </c>
      <c r="E131" s="8">
        <v>64.495086316756755</v>
      </c>
      <c r="F131" s="8">
        <v>6.2296969259070671</v>
      </c>
      <c r="G131" s="8">
        <v>5.3347792956118658</v>
      </c>
      <c r="H131" s="8">
        <v>7.3075349369582776</v>
      </c>
      <c r="I131" s="8">
        <f t="shared" si="24"/>
        <v>46.065752909237553</v>
      </c>
      <c r="J131" s="8">
        <f t="shared" si="25"/>
        <v>38.697051790054054</v>
      </c>
      <c r="K131" s="8">
        <f t="shared" si="18"/>
        <v>5.2952423870210072</v>
      </c>
      <c r="L131" s="8">
        <f t="shared" si="18"/>
        <v>4.5345624012700858</v>
      </c>
      <c r="M131" s="8">
        <f t="shared" si="26"/>
        <v>5.4806512027187084</v>
      </c>
      <c r="N131" s="7">
        <v>0.98329626990809715</v>
      </c>
      <c r="O131" s="7">
        <v>1.07233</v>
      </c>
      <c r="P131" s="7"/>
      <c r="Q131" s="7"/>
      <c r="R131" s="7"/>
      <c r="S131" s="8" t="str">
        <f t="shared" si="21"/>
        <v/>
      </c>
      <c r="T131" s="8" t="str">
        <f t="shared" si="23"/>
        <v/>
      </c>
      <c r="U131" s="8"/>
      <c r="V131" s="18">
        <v>76.990779700000004</v>
      </c>
      <c r="W131" s="7"/>
      <c r="X131" s="8" t="str">
        <f t="shared" si="22"/>
        <v/>
      </c>
      <c r="Y131" s="7" t="s">
        <v>25</v>
      </c>
      <c r="Z131" s="7">
        <v>10</v>
      </c>
    </row>
    <row r="132" spans="1:26" x14ac:dyDescent="0.2">
      <c r="A132" s="7">
        <v>4</v>
      </c>
      <c r="B132" s="7">
        <v>4</v>
      </c>
      <c r="C132" s="7" t="s">
        <v>22</v>
      </c>
      <c r="D132" s="8">
        <v>16.706163215067441</v>
      </c>
      <c r="E132" s="8">
        <v>64.495086316756755</v>
      </c>
      <c r="F132" s="8">
        <v>6.2296969259070671</v>
      </c>
      <c r="G132" s="8">
        <v>5.3347792956118658</v>
      </c>
      <c r="H132" s="8">
        <v>7.3075349369582776</v>
      </c>
      <c r="I132" s="8">
        <f t="shared" si="24"/>
        <v>46.065752909237553</v>
      </c>
      <c r="J132" s="8">
        <f t="shared" si="25"/>
        <v>38.697051790054054</v>
      </c>
      <c r="K132" s="8">
        <f t="shared" si="18"/>
        <v>5.2952423870210072</v>
      </c>
      <c r="L132" s="8">
        <f t="shared" si="18"/>
        <v>4.5345624012700858</v>
      </c>
      <c r="M132" s="8">
        <f t="shared" si="26"/>
        <v>5.4806512027187084</v>
      </c>
      <c r="N132" s="7">
        <v>0.9774843682701877</v>
      </c>
      <c r="O132" s="7">
        <v>1.0598399999999999</v>
      </c>
      <c r="P132" s="7"/>
      <c r="Q132" s="7"/>
      <c r="R132" s="7"/>
      <c r="S132" s="8" t="str">
        <f t="shared" si="21"/>
        <v/>
      </c>
      <c r="T132" s="8" t="str">
        <f t="shared" si="23"/>
        <v/>
      </c>
      <c r="U132" s="8"/>
      <c r="V132" s="18">
        <v>79.109402305882398</v>
      </c>
      <c r="W132" s="7"/>
      <c r="X132" s="8" t="str">
        <f t="shared" si="22"/>
        <v/>
      </c>
      <c r="Y132" s="7" t="s">
        <v>25</v>
      </c>
      <c r="Z132" s="7">
        <v>10</v>
      </c>
    </row>
    <row r="133" spans="1:26" x14ac:dyDescent="0.2">
      <c r="A133" s="7">
        <v>4</v>
      </c>
      <c r="B133" s="7">
        <v>4</v>
      </c>
      <c r="C133" s="7" t="s">
        <v>23</v>
      </c>
      <c r="D133" s="8">
        <v>16.706163215067441</v>
      </c>
      <c r="E133" s="8">
        <v>64.495086316756755</v>
      </c>
      <c r="F133" s="8">
        <v>6.2296969259070671</v>
      </c>
      <c r="G133" s="8">
        <v>5.3347792956118658</v>
      </c>
      <c r="H133" s="8">
        <v>7.3075349369582776</v>
      </c>
      <c r="I133" s="8">
        <f t="shared" si="24"/>
        <v>46.065752909237553</v>
      </c>
      <c r="J133" s="8">
        <f t="shared" si="25"/>
        <v>38.697051790054054</v>
      </c>
      <c r="K133" s="8">
        <f t="shared" si="18"/>
        <v>5.2952423870210072</v>
      </c>
      <c r="L133" s="8">
        <f t="shared" si="18"/>
        <v>4.5345624012700858</v>
      </c>
      <c r="M133" s="8">
        <f t="shared" si="26"/>
        <v>5.4806512027187084</v>
      </c>
      <c r="N133" s="7">
        <v>0.98185751859498283</v>
      </c>
      <c r="O133" s="7">
        <v>1.0443899999999999</v>
      </c>
      <c r="P133" s="7"/>
      <c r="Q133" s="7"/>
      <c r="R133" s="7"/>
      <c r="S133" s="8" t="str">
        <f t="shared" si="21"/>
        <v/>
      </c>
      <c r="T133" s="8" t="str">
        <f t="shared" si="23"/>
        <v/>
      </c>
      <c r="U133" s="8"/>
      <c r="V133" s="18">
        <v>75.100648970588296</v>
      </c>
      <c r="W133" s="7"/>
      <c r="X133" s="8" t="str">
        <f t="shared" si="22"/>
        <v/>
      </c>
      <c r="Y133" s="7" t="s">
        <v>25</v>
      </c>
      <c r="Z133" s="7">
        <v>10</v>
      </c>
    </row>
    <row r="134" spans="1:26" x14ac:dyDescent="0.2">
      <c r="A134" s="7">
        <v>4</v>
      </c>
      <c r="B134" s="7">
        <v>5</v>
      </c>
      <c r="C134" s="7" t="s">
        <v>17</v>
      </c>
      <c r="D134" s="8">
        <v>6.2876738735496041</v>
      </c>
      <c r="E134" s="8">
        <v>69.751552410918976</v>
      </c>
      <c r="F134" s="8">
        <v>6.763119345939085</v>
      </c>
      <c r="G134" s="8">
        <v>4.756940321922448</v>
      </c>
      <c r="H134" s="8">
        <v>12.536651300199789</v>
      </c>
      <c r="I134" s="8">
        <f t="shared" si="24"/>
        <v>39.050466613146376</v>
      </c>
      <c r="J134" s="8">
        <f t="shared" si="25"/>
        <v>41.850931446551385</v>
      </c>
      <c r="K134" s="8">
        <f t="shared" si="18"/>
        <v>5.7486514440482219</v>
      </c>
      <c r="L134" s="8">
        <f t="shared" si="18"/>
        <v>4.0433992736340807</v>
      </c>
      <c r="M134" s="8">
        <f t="shared" si="26"/>
        <v>9.4024884751498412</v>
      </c>
      <c r="N134" s="7">
        <v>1.0016835278053624</v>
      </c>
      <c r="O134" s="7">
        <v>1.02329</v>
      </c>
      <c r="P134" s="7"/>
      <c r="Q134" s="7"/>
      <c r="R134" s="7"/>
      <c r="S134" s="8" t="str">
        <f t="shared" si="21"/>
        <v/>
      </c>
      <c r="T134" s="8" t="str">
        <f t="shared" si="23"/>
        <v/>
      </c>
      <c r="U134" s="8"/>
      <c r="V134" s="18">
        <v>58.835020335294097</v>
      </c>
      <c r="W134" s="7"/>
      <c r="X134" s="8" t="str">
        <f t="shared" si="22"/>
        <v/>
      </c>
      <c r="Y134" s="7" t="s">
        <v>25</v>
      </c>
      <c r="Z134" s="7">
        <v>10</v>
      </c>
    </row>
    <row r="135" spans="1:26" x14ac:dyDescent="0.2">
      <c r="A135" s="7">
        <v>4</v>
      </c>
      <c r="B135" s="7">
        <v>5</v>
      </c>
      <c r="C135" s="7" t="s">
        <v>19</v>
      </c>
      <c r="D135" s="8">
        <v>6.2876738735496041</v>
      </c>
      <c r="E135" s="8">
        <v>69.751552410918976</v>
      </c>
      <c r="F135" s="8">
        <v>6.763119345939085</v>
      </c>
      <c r="G135" s="8">
        <v>4.756940321922448</v>
      </c>
      <c r="H135" s="8">
        <v>12.536651300199789</v>
      </c>
      <c r="I135" s="8">
        <f t="shared" si="24"/>
        <v>39.050466613146376</v>
      </c>
      <c r="J135" s="8">
        <f t="shared" si="25"/>
        <v>41.850931446551385</v>
      </c>
      <c r="K135" s="8">
        <f t="shared" si="18"/>
        <v>5.7486514440482219</v>
      </c>
      <c r="L135" s="8">
        <f t="shared" si="18"/>
        <v>4.0433992736340807</v>
      </c>
      <c r="M135" s="8">
        <f t="shared" si="26"/>
        <v>9.4024884751498412</v>
      </c>
      <c r="N135" s="7">
        <v>1.0060296992244151</v>
      </c>
      <c r="O135" s="7">
        <v>1.02634</v>
      </c>
      <c r="P135" s="7">
        <v>8163</v>
      </c>
      <c r="Q135" s="7">
        <v>7786</v>
      </c>
      <c r="R135" s="7">
        <v>7388</v>
      </c>
      <c r="S135" s="8">
        <f t="shared" si="21"/>
        <v>816.3</v>
      </c>
      <c r="T135" s="8">
        <f t="shared" si="23"/>
        <v>4.7476101488886506</v>
      </c>
      <c r="U135" s="8"/>
      <c r="V135" s="18">
        <v>55.540472752941</v>
      </c>
      <c r="W135" s="7"/>
      <c r="X135" s="8">
        <f t="shared" si="22"/>
        <v>220.5670483294688</v>
      </c>
      <c r="Y135" s="7" t="s">
        <v>25</v>
      </c>
      <c r="Z135" s="7">
        <v>10</v>
      </c>
    </row>
    <row r="136" spans="1:26" x14ac:dyDescent="0.2">
      <c r="A136" s="7">
        <v>4</v>
      </c>
      <c r="B136" s="7">
        <v>5</v>
      </c>
      <c r="C136" s="7" t="s">
        <v>20</v>
      </c>
      <c r="D136" s="8">
        <v>6.2876738735496041</v>
      </c>
      <c r="E136" s="8">
        <v>69.751552410918976</v>
      </c>
      <c r="F136" s="8">
        <v>6.763119345939085</v>
      </c>
      <c r="G136" s="8">
        <v>4.756940321922448</v>
      </c>
      <c r="H136" s="8">
        <v>12.536651300199789</v>
      </c>
      <c r="I136" s="8">
        <f t="shared" si="24"/>
        <v>39.050466613146376</v>
      </c>
      <c r="J136" s="8">
        <f t="shared" si="25"/>
        <v>41.850931446551385</v>
      </c>
      <c r="K136" s="8">
        <f t="shared" si="18"/>
        <v>5.7486514440482219</v>
      </c>
      <c r="L136" s="8">
        <f t="shared" si="18"/>
        <v>4.0433992736340807</v>
      </c>
      <c r="M136" s="8">
        <f t="shared" si="26"/>
        <v>9.4024884751498412</v>
      </c>
      <c r="N136" s="7">
        <v>1.0042279354618087</v>
      </c>
      <c r="O136" s="7">
        <v>1.0136099999999999</v>
      </c>
      <c r="P136" s="7"/>
      <c r="Q136" s="7"/>
      <c r="R136" s="7"/>
      <c r="S136" s="8" t="str">
        <f t="shared" si="21"/>
        <v/>
      </c>
      <c r="T136" s="8" t="str">
        <f t="shared" si="23"/>
        <v/>
      </c>
      <c r="U136" s="8"/>
      <c r="V136" s="18">
        <v>62.882827388235199</v>
      </c>
      <c r="W136" s="7"/>
      <c r="X136" s="8" t="str">
        <f t="shared" si="22"/>
        <v/>
      </c>
      <c r="Y136" s="7" t="s">
        <v>25</v>
      </c>
      <c r="Z136" s="7">
        <v>10</v>
      </c>
    </row>
    <row r="137" spans="1:26" x14ac:dyDescent="0.2">
      <c r="A137" s="7">
        <v>4</v>
      </c>
      <c r="B137" s="7">
        <v>5</v>
      </c>
      <c r="C137" s="7" t="s">
        <v>21</v>
      </c>
      <c r="D137" s="8">
        <v>6.2876738735496041</v>
      </c>
      <c r="E137" s="8">
        <v>69.751552410918976</v>
      </c>
      <c r="F137" s="8">
        <v>6.763119345939085</v>
      </c>
      <c r="G137" s="8">
        <v>4.756940321922448</v>
      </c>
      <c r="H137" s="8">
        <v>12.536651300199789</v>
      </c>
      <c r="I137" s="8">
        <f t="shared" si="24"/>
        <v>39.050466613146376</v>
      </c>
      <c r="J137" s="8">
        <f t="shared" si="25"/>
        <v>41.850931446551385</v>
      </c>
      <c r="K137" s="8">
        <f t="shared" ref="K137:L163" si="27">F137*0.85</f>
        <v>5.7486514440482219</v>
      </c>
      <c r="L137" s="8">
        <f t="shared" si="27"/>
        <v>4.0433992736340807</v>
      </c>
      <c r="M137" s="8">
        <f t="shared" si="26"/>
        <v>9.4024884751498412</v>
      </c>
      <c r="N137" s="7">
        <v>1.0052951737407863</v>
      </c>
      <c r="O137" s="7">
        <v>1.0505199999999999</v>
      </c>
      <c r="P137" s="7"/>
      <c r="Q137" s="7"/>
      <c r="R137" s="7"/>
      <c r="S137" s="8" t="str">
        <f t="shared" si="21"/>
        <v/>
      </c>
      <c r="T137" s="8" t="str">
        <f t="shared" si="23"/>
        <v/>
      </c>
      <c r="U137" s="8"/>
      <c r="V137" s="18">
        <v>53.7349558411766</v>
      </c>
      <c r="W137" s="7"/>
      <c r="X137" s="8" t="str">
        <f t="shared" si="22"/>
        <v/>
      </c>
      <c r="Y137" s="7" t="s">
        <v>25</v>
      </c>
      <c r="Z137" s="7">
        <v>10</v>
      </c>
    </row>
    <row r="138" spans="1:26" x14ac:dyDescent="0.2">
      <c r="A138" s="7">
        <v>4</v>
      </c>
      <c r="B138" s="7">
        <v>5</v>
      </c>
      <c r="C138" s="7" t="s">
        <v>22</v>
      </c>
      <c r="D138" s="8">
        <v>6.2876738735496041</v>
      </c>
      <c r="E138" s="8">
        <v>69.751552410918976</v>
      </c>
      <c r="F138" s="8">
        <v>6.763119345939085</v>
      </c>
      <c r="G138" s="8">
        <v>4.756940321922448</v>
      </c>
      <c r="H138" s="8">
        <v>12.536651300199789</v>
      </c>
      <c r="I138" s="8">
        <f t="shared" si="24"/>
        <v>39.050466613146376</v>
      </c>
      <c r="J138" s="8">
        <f t="shared" si="25"/>
        <v>41.850931446551385</v>
      </c>
      <c r="K138" s="8">
        <f t="shared" si="27"/>
        <v>5.7486514440482219</v>
      </c>
      <c r="L138" s="8">
        <f t="shared" si="27"/>
        <v>4.0433992736340807</v>
      </c>
      <c r="M138" s="8">
        <f t="shared" si="26"/>
        <v>9.4024884751498412</v>
      </c>
      <c r="N138" s="7">
        <v>1.0042899363672004</v>
      </c>
      <c r="O138" s="7">
        <v>1.0448900000000001</v>
      </c>
      <c r="P138" s="7"/>
      <c r="Q138" s="7"/>
      <c r="R138" s="7"/>
      <c r="S138" s="8" t="str">
        <f t="shared" si="21"/>
        <v/>
      </c>
      <c r="T138" s="8" t="str">
        <f t="shared" si="23"/>
        <v/>
      </c>
      <c r="U138" s="8"/>
      <c r="V138" s="18">
        <v>52.348848505882401</v>
      </c>
      <c r="W138" s="7"/>
      <c r="X138" s="8" t="str">
        <f t="shared" si="22"/>
        <v/>
      </c>
      <c r="Y138" s="7" t="s">
        <v>25</v>
      </c>
      <c r="Z138" s="7">
        <v>10</v>
      </c>
    </row>
    <row r="139" spans="1:26" x14ac:dyDescent="0.2">
      <c r="A139" s="7">
        <v>4</v>
      </c>
      <c r="B139" s="7">
        <v>5</v>
      </c>
      <c r="C139" s="7" t="s">
        <v>23</v>
      </c>
      <c r="D139" s="8">
        <v>6.2876738735496041</v>
      </c>
      <c r="E139" s="8">
        <v>69.751552410918976</v>
      </c>
      <c r="F139" s="8">
        <v>6.763119345939085</v>
      </c>
      <c r="G139" s="8">
        <v>4.756940321922448</v>
      </c>
      <c r="H139" s="8">
        <v>12.536651300199789</v>
      </c>
      <c r="I139" s="8">
        <f t="shared" si="24"/>
        <v>39.050466613146376</v>
      </c>
      <c r="J139" s="8">
        <f t="shared" si="25"/>
        <v>41.850931446551385</v>
      </c>
      <c r="K139" s="8">
        <f t="shared" si="27"/>
        <v>5.7486514440482219</v>
      </c>
      <c r="L139" s="8">
        <f t="shared" si="27"/>
        <v>4.0433992736340807</v>
      </c>
      <c r="M139" s="8">
        <f t="shared" si="26"/>
        <v>9.4024884751498412</v>
      </c>
      <c r="N139" s="7">
        <v>1.0020265093197946</v>
      </c>
      <c r="O139" s="7">
        <v>1.1177699999999999</v>
      </c>
      <c r="P139" s="7">
        <v>8290</v>
      </c>
      <c r="Q139" s="7">
        <v>8458</v>
      </c>
      <c r="R139" s="7">
        <v>8374</v>
      </c>
      <c r="S139" s="8">
        <f t="shared" si="21"/>
        <v>829</v>
      </c>
      <c r="T139" s="8">
        <f t="shared" si="23"/>
        <v>1.0132689987937273</v>
      </c>
      <c r="U139" s="8"/>
      <c r="V139" s="18">
        <v>55.3490732352941</v>
      </c>
      <c r="W139" s="7"/>
      <c r="X139" s="8">
        <f t="shared" si="22"/>
        <v>217.93908137966508</v>
      </c>
      <c r="Y139" s="7" t="s">
        <v>25</v>
      </c>
      <c r="Z139" s="7">
        <v>10</v>
      </c>
    </row>
    <row r="140" spans="1:26" x14ac:dyDescent="0.2">
      <c r="A140" s="7">
        <v>4</v>
      </c>
      <c r="B140" s="7">
        <v>6</v>
      </c>
      <c r="C140" s="7" t="s">
        <v>17</v>
      </c>
      <c r="D140" s="8">
        <v>15.905682981493189</v>
      </c>
      <c r="E140" s="8">
        <v>62.336914866931963</v>
      </c>
      <c r="F140" s="8">
        <v>8.012801494391498</v>
      </c>
      <c r="G140" s="8">
        <v>6.8567022768209478</v>
      </c>
      <c r="H140" s="8">
        <v>6.9044681295842949</v>
      </c>
      <c r="I140" s="8">
        <f t="shared" si="24"/>
        <v>44.796991526343916</v>
      </c>
      <c r="J140" s="8">
        <f t="shared" si="25"/>
        <v>37.402148920159178</v>
      </c>
      <c r="K140" s="8">
        <f t="shared" si="27"/>
        <v>6.8108812702327732</v>
      </c>
      <c r="L140" s="8">
        <f t="shared" si="27"/>
        <v>5.8281969352978056</v>
      </c>
      <c r="M140" s="8">
        <f t="shared" si="26"/>
        <v>5.1783510971882212</v>
      </c>
      <c r="N140" s="7">
        <v>0.97328007613664214</v>
      </c>
      <c r="O140" s="7">
        <v>1.00363</v>
      </c>
      <c r="P140" s="7"/>
      <c r="Q140" s="7"/>
      <c r="R140" s="7"/>
      <c r="S140" s="8" t="str">
        <f t="shared" si="21"/>
        <v/>
      </c>
      <c r="T140" s="8" t="str">
        <f t="shared" si="23"/>
        <v/>
      </c>
      <c r="U140" s="8"/>
      <c r="V140" s="18">
        <v>88.9351842411766</v>
      </c>
      <c r="W140" s="7"/>
      <c r="X140" s="8" t="str">
        <f t="shared" si="22"/>
        <v/>
      </c>
      <c r="Y140" s="7" t="s">
        <v>25</v>
      </c>
      <c r="Z140" s="7">
        <v>10</v>
      </c>
    </row>
    <row r="141" spans="1:26" x14ac:dyDescent="0.2">
      <c r="A141" s="7">
        <v>4</v>
      </c>
      <c r="B141" s="7">
        <v>6</v>
      </c>
      <c r="C141" s="7" t="s">
        <v>19</v>
      </c>
      <c r="D141" s="8">
        <v>15.905682981493189</v>
      </c>
      <c r="E141" s="8">
        <v>62.336914866931963</v>
      </c>
      <c r="F141" s="8">
        <v>8.012801494391498</v>
      </c>
      <c r="G141" s="8">
        <v>6.8567022768209478</v>
      </c>
      <c r="H141" s="8">
        <v>6.9044681295842949</v>
      </c>
      <c r="I141" s="8">
        <f t="shared" si="24"/>
        <v>44.796991526343916</v>
      </c>
      <c r="J141" s="8">
        <f t="shared" si="25"/>
        <v>37.402148920159178</v>
      </c>
      <c r="K141" s="8">
        <f t="shared" si="27"/>
        <v>6.8108812702327732</v>
      </c>
      <c r="L141" s="8">
        <f t="shared" si="27"/>
        <v>5.8281969352978056</v>
      </c>
      <c r="M141" s="8">
        <f t="shared" si="26"/>
        <v>5.1783510971882212</v>
      </c>
      <c r="N141" s="7">
        <v>0.97883709280461151</v>
      </c>
      <c r="O141" s="7">
        <v>0.98558000000000001</v>
      </c>
      <c r="P141" s="7">
        <v>9701</v>
      </c>
      <c r="Q141" s="7" t="s">
        <v>34</v>
      </c>
      <c r="R141" s="7">
        <v>10410</v>
      </c>
      <c r="S141" s="8">
        <f t="shared" si="21"/>
        <v>970.1</v>
      </c>
      <c r="T141" s="8">
        <f t="shared" si="23"/>
        <v>5.1679075132590677</v>
      </c>
      <c r="U141" s="8"/>
      <c r="V141" s="18">
        <v>87.109201311764807</v>
      </c>
      <c r="W141" s="7"/>
      <c r="X141" s="8">
        <f t="shared" si="22"/>
        <v>118.33670258298126</v>
      </c>
      <c r="Y141" s="7" t="s">
        <v>25</v>
      </c>
      <c r="Z141" s="7">
        <v>10</v>
      </c>
    </row>
    <row r="142" spans="1:26" x14ac:dyDescent="0.2">
      <c r="A142" s="7">
        <v>4</v>
      </c>
      <c r="B142" s="7">
        <v>6</v>
      </c>
      <c r="C142" s="7" t="s">
        <v>20</v>
      </c>
      <c r="D142" s="8">
        <v>15.905682981493189</v>
      </c>
      <c r="E142" s="8">
        <v>62.336914866931963</v>
      </c>
      <c r="F142" s="8">
        <v>8.012801494391498</v>
      </c>
      <c r="G142" s="8">
        <v>6.8567022768209478</v>
      </c>
      <c r="H142" s="8">
        <v>6.9044681295842949</v>
      </c>
      <c r="I142" s="8">
        <f t="shared" si="24"/>
        <v>44.796991526343916</v>
      </c>
      <c r="J142" s="8">
        <f t="shared" si="25"/>
        <v>37.402148920159178</v>
      </c>
      <c r="K142" s="8">
        <f t="shared" si="27"/>
        <v>6.8108812702327732</v>
      </c>
      <c r="L142" s="8">
        <f t="shared" si="27"/>
        <v>5.8281969352978056</v>
      </c>
      <c r="M142" s="8">
        <f t="shared" si="26"/>
        <v>5.1783510971882212</v>
      </c>
      <c r="N142" s="7">
        <v>0.97736647039483526</v>
      </c>
      <c r="O142" s="7">
        <v>0.98538000000000003</v>
      </c>
      <c r="P142" s="7"/>
      <c r="Q142" s="7"/>
      <c r="R142" s="7"/>
      <c r="S142" s="8" t="str">
        <f t="shared" si="21"/>
        <v/>
      </c>
      <c r="T142" s="8" t="str">
        <f t="shared" si="23"/>
        <v/>
      </c>
      <c r="U142" s="8"/>
      <c r="V142" s="18">
        <v>87.894336747059</v>
      </c>
      <c r="W142" s="7"/>
      <c r="X142" s="8" t="str">
        <f t="shared" si="22"/>
        <v/>
      </c>
      <c r="Y142" s="7" t="s">
        <v>25</v>
      </c>
      <c r="Z142" s="7">
        <v>10</v>
      </c>
    </row>
    <row r="143" spans="1:26" x14ac:dyDescent="0.2">
      <c r="A143" s="7">
        <v>4</v>
      </c>
      <c r="B143" s="7">
        <v>6</v>
      </c>
      <c r="C143" s="7" t="s">
        <v>21</v>
      </c>
      <c r="D143" s="8">
        <v>15.905682981493189</v>
      </c>
      <c r="E143" s="8">
        <v>62.336914866931963</v>
      </c>
      <c r="F143" s="8">
        <v>8.012801494391498</v>
      </c>
      <c r="G143" s="8">
        <v>6.8567022768209478</v>
      </c>
      <c r="H143" s="8">
        <v>6.9044681295842949</v>
      </c>
      <c r="I143" s="8">
        <f t="shared" si="24"/>
        <v>44.796991526343916</v>
      </c>
      <c r="J143" s="8">
        <f t="shared" si="25"/>
        <v>37.402148920159178</v>
      </c>
      <c r="K143" s="8">
        <f t="shared" si="27"/>
        <v>6.8108812702327732</v>
      </c>
      <c r="L143" s="8">
        <f t="shared" si="27"/>
        <v>5.8281969352978056</v>
      </c>
      <c r="M143" s="8">
        <f t="shared" si="26"/>
        <v>5.1783510971882212</v>
      </c>
      <c r="N143" s="7">
        <v>0.98159094250845447</v>
      </c>
      <c r="O143" s="7">
        <v>1.0159</v>
      </c>
      <c r="P143" s="7"/>
      <c r="Q143" s="7"/>
      <c r="R143" s="7"/>
      <c r="S143" s="8" t="str">
        <f t="shared" si="21"/>
        <v/>
      </c>
      <c r="T143" s="8" t="str">
        <f t="shared" si="23"/>
        <v/>
      </c>
      <c r="U143" s="8"/>
      <c r="V143" s="18">
        <v>100.363245229412</v>
      </c>
      <c r="W143" s="7"/>
      <c r="X143" s="8" t="str">
        <f t="shared" si="22"/>
        <v/>
      </c>
      <c r="Y143" s="7" t="s">
        <v>25</v>
      </c>
      <c r="Z143" s="7">
        <v>10</v>
      </c>
    </row>
    <row r="144" spans="1:26" x14ac:dyDescent="0.2">
      <c r="A144" s="7">
        <v>4</v>
      </c>
      <c r="B144" s="7">
        <v>6</v>
      </c>
      <c r="C144" s="7" t="s">
        <v>22</v>
      </c>
      <c r="D144" s="8">
        <v>15.905682981493189</v>
      </c>
      <c r="E144" s="8">
        <v>62.336914866931963</v>
      </c>
      <c r="F144" s="8">
        <v>8.012801494391498</v>
      </c>
      <c r="G144" s="8">
        <v>6.8567022768209478</v>
      </c>
      <c r="H144" s="8">
        <v>6.9044681295842949</v>
      </c>
      <c r="I144" s="8">
        <f t="shared" si="24"/>
        <v>44.796991526343916</v>
      </c>
      <c r="J144" s="8">
        <f t="shared" si="25"/>
        <v>37.402148920159178</v>
      </c>
      <c r="K144" s="8">
        <f t="shared" si="27"/>
        <v>6.8108812702327732</v>
      </c>
      <c r="L144" s="8">
        <f t="shared" si="27"/>
        <v>5.8281969352978056</v>
      </c>
      <c r="M144" s="8">
        <f t="shared" si="26"/>
        <v>5.1783510971882212</v>
      </c>
      <c r="N144" s="7">
        <v>0.97799067840497156</v>
      </c>
      <c r="O144" s="7">
        <v>1.0161899999999999</v>
      </c>
      <c r="P144" s="7"/>
      <c r="Q144" s="7"/>
      <c r="R144" s="7"/>
      <c r="S144" s="8" t="str">
        <f t="shared" si="21"/>
        <v/>
      </c>
      <c r="T144" s="8" t="str">
        <f t="shared" si="23"/>
        <v/>
      </c>
      <c r="U144" s="8"/>
      <c r="V144" s="18">
        <v>85.8232670058824</v>
      </c>
      <c r="W144" s="7"/>
      <c r="X144" s="8" t="str">
        <f t="shared" si="22"/>
        <v/>
      </c>
      <c r="Y144" s="7" t="s">
        <v>25</v>
      </c>
      <c r="Z144" s="7">
        <v>10</v>
      </c>
    </row>
    <row r="145" spans="1:26" x14ac:dyDescent="0.2">
      <c r="A145" s="7">
        <v>4</v>
      </c>
      <c r="B145" s="7">
        <v>6</v>
      </c>
      <c r="C145" s="7" t="s">
        <v>23</v>
      </c>
      <c r="D145" s="8">
        <v>15.905682981493189</v>
      </c>
      <c r="E145" s="8">
        <v>62.336914866931963</v>
      </c>
      <c r="F145" s="8">
        <v>8.012801494391498</v>
      </c>
      <c r="G145" s="8">
        <v>6.8567022768209478</v>
      </c>
      <c r="H145" s="8">
        <v>6.9044681295842949</v>
      </c>
      <c r="I145" s="8">
        <f t="shared" si="24"/>
        <v>44.796991526343916</v>
      </c>
      <c r="J145" s="8">
        <f t="shared" si="25"/>
        <v>37.402148920159178</v>
      </c>
      <c r="K145" s="8">
        <f t="shared" si="27"/>
        <v>6.8108812702327732</v>
      </c>
      <c r="L145" s="8">
        <f t="shared" si="27"/>
        <v>5.8281969352978056</v>
      </c>
      <c r="M145" s="8">
        <f t="shared" si="26"/>
        <v>5.1783510971882212</v>
      </c>
      <c r="N145" s="7">
        <v>0.96800065654983058</v>
      </c>
      <c r="O145" s="7">
        <v>1.06538</v>
      </c>
      <c r="P145" s="7">
        <v>8765</v>
      </c>
      <c r="Q145" s="7">
        <v>8250</v>
      </c>
      <c r="R145" s="7">
        <v>8670</v>
      </c>
      <c r="S145" s="8">
        <f t="shared" si="21"/>
        <v>876.5</v>
      </c>
      <c r="T145" s="8">
        <f t="shared" si="23"/>
        <v>3.1267426820507009</v>
      </c>
      <c r="U145" s="8"/>
      <c r="V145" s="18">
        <v>97.931533694117604</v>
      </c>
      <c r="W145" s="7"/>
      <c r="X145" s="8">
        <f t="shared" si="22"/>
        <v>116.49989222062379</v>
      </c>
      <c r="Y145" s="7" t="s">
        <v>25</v>
      </c>
      <c r="Z145" s="7">
        <v>10</v>
      </c>
    </row>
    <row r="146" spans="1:26" x14ac:dyDescent="0.2">
      <c r="A146" s="1">
        <v>5</v>
      </c>
      <c r="B146" s="1">
        <v>1</v>
      </c>
      <c r="C146" s="1" t="s">
        <v>17</v>
      </c>
      <c r="D146" s="2">
        <v>4.162588214369455</v>
      </c>
      <c r="E146" s="2">
        <v>71.928786974884162</v>
      </c>
      <c r="F146" s="2">
        <v>4.8731967719625162</v>
      </c>
      <c r="G146" s="2">
        <v>7.3131523505753266</v>
      </c>
      <c r="H146" s="2">
        <v>11.73054768925094</v>
      </c>
      <c r="I146" s="2">
        <f t="shared" si="24"/>
        <v>37.694692295016523</v>
      </c>
      <c r="J146" s="2">
        <f t="shared" si="25"/>
        <v>43.157272184930498</v>
      </c>
      <c r="K146" s="2">
        <f t="shared" si="27"/>
        <v>4.1422172561681387</v>
      </c>
      <c r="L146" s="2">
        <f t="shared" si="27"/>
        <v>6.2161794979890272</v>
      </c>
      <c r="M146" s="2">
        <f t="shared" si="26"/>
        <v>8.7979107669382053</v>
      </c>
      <c r="N146" s="1">
        <v>1.0449290647433063</v>
      </c>
      <c r="O146" s="1">
        <v>1.17553</v>
      </c>
      <c r="P146" s="1"/>
      <c r="Q146" s="1"/>
      <c r="R146" s="1"/>
      <c r="S146" s="2" t="str">
        <f>IF(ISNUMBER(P146),P146/10,"")</f>
        <v/>
      </c>
      <c r="T146" s="2" t="str">
        <f t="shared" si="23"/>
        <v/>
      </c>
      <c r="U146" s="2"/>
      <c r="V146" s="19">
        <v>24.385299647058801</v>
      </c>
      <c r="W146" s="1"/>
      <c r="X146" s="2" t="str">
        <f t="shared" si="22"/>
        <v/>
      </c>
      <c r="Y146" s="1" t="s">
        <v>25</v>
      </c>
      <c r="Z146" s="1">
        <v>10</v>
      </c>
    </row>
    <row r="147" spans="1:26" x14ac:dyDescent="0.2">
      <c r="A147" s="1">
        <v>5</v>
      </c>
      <c r="B147" s="1">
        <v>1</v>
      </c>
      <c r="C147" s="1" t="s">
        <v>19</v>
      </c>
      <c r="D147" s="2">
        <v>4.162588214369455</v>
      </c>
      <c r="E147" s="2">
        <v>71.928786974884162</v>
      </c>
      <c r="F147" s="2">
        <v>4.8731967719625162</v>
      </c>
      <c r="G147" s="2">
        <v>7.3131523505753266</v>
      </c>
      <c r="H147" s="2">
        <v>11.73054768925094</v>
      </c>
      <c r="I147" s="2">
        <f t="shared" si="24"/>
        <v>37.694692295016523</v>
      </c>
      <c r="J147" s="2">
        <f t="shared" si="25"/>
        <v>43.157272184930498</v>
      </c>
      <c r="K147" s="2">
        <f t="shared" si="27"/>
        <v>4.1422172561681387</v>
      </c>
      <c r="L147" s="2">
        <f t="shared" si="27"/>
        <v>6.2161794979890272</v>
      </c>
      <c r="M147" s="2">
        <f t="shared" si="26"/>
        <v>8.7979107669382053</v>
      </c>
      <c r="N147" s="1">
        <v>1.0468374310294506</v>
      </c>
      <c r="O147" s="1">
        <v>1.2215400000000001</v>
      </c>
      <c r="P147" s="1"/>
      <c r="Q147" s="1"/>
      <c r="R147" s="1"/>
      <c r="S147" s="2" t="str">
        <f t="shared" ref="S147:S163" si="28">IF(ISNUMBER(P147),P147/10,"")</f>
        <v/>
      </c>
      <c r="T147" s="2" t="str">
        <f t="shared" si="23"/>
        <v/>
      </c>
      <c r="U147" s="2"/>
      <c r="V147" s="19">
        <v>26.591607588235298</v>
      </c>
      <c r="W147" s="1"/>
      <c r="X147" s="2" t="str">
        <f t="shared" si="22"/>
        <v/>
      </c>
      <c r="Y147" s="1" t="s">
        <v>25</v>
      </c>
      <c r="Z147" s="1">
        <v>10</v>
      </c>
    </row>
    <row r="148" spans="1:26" x14ac:dyDescent="0.2">
      <c r="A148" s="1">
        <v>5</v>
      </c>
      <c r="B148" s="1">
        <v>1</v>
      </c>
      <c r="C148" s="1" t="s">
        <v>20</v>
      </c>
      <c r="D148" s="2">
        <v>4.162588214369455</v>
      </c>
      <c r="E148" s="2">
        <v>71.928786974884162</v>
      </c>
      <c r="F148" s="2">
        <v>4.8731967719625162</v>
      </c>
      <c r="G148" s="2">
        <v>7.3131523505753266</v>
      </c>
      <c r="H148" s="2">
        <v>11.73054768925094</v>
      </c>
      <c r="I148" s="2">
        <f t="shared" si="24"/>
        <v>37.694692295016523</v>
      </c>
      <c r="J148" s="2">
        <f t="shared" si="25"/>
        <v>43.157272184930498</v>
      </c>
      <c r="K148" s="2">
        <f t="shared" si="27"/>
        <v>4.1422172561681387</v>
      </c>
      <c r="L148" s="2">
        <f t="shared" si="27"/>
        <v>6.2161794979890272</v>
      </c>
      <c r="M148" s="2">
        <f t="shared" si="26"/>
        <v>8.7979107669382053</v>
      </c>
      <c r="N148" s="1">
        <v>1.0534142181137889</v>
      </c>
      <c r="O148" s="1">
        <v>1.18032</v>
      </c>
      <c r="P148" s="1">
        <v>7654</v>
      </c>
      <c r="Q148" s="1">
        <v>8111</v>
      </c>
      <c r="R148" s="1">
        <v>7367</v>
      </c>
      <c r="S148" s="2">
        <f t="shared" si="28"/>
        <v>765.4</v>
      </c>
      <c r="T148" s="2">
        <f t="shared" si="23"/>
        <v>4.9023131013737453</v>
      </c>
      <c r="U148" s="2"/>
      <c r="V148" s="19">
        <v>32.238938358823503</v>
      </c>
      <c r="W148" s="1"/>
      <c r="X148" s="2">
        <f t="shared" si="22"/>
        <v>405.25726602401915</v>
      </c>
      <c r="Y148" s="1" t="s">
        <v>25</v>
      </c>
      <c r="Z148" s="1">
        <v>10</v>
      </c>
    </row>
    <row r="149" spans="1:26" x14ac:dyDescent="0.2">
      <c r="A149" s="1">
        <v>5</v>
      </c>
      <c r="B149" s="1">
        <v>1</v>
      </c>
      <c r="C149" s="1" t="s">
        <v>21</v>
      </c>
      <c r="D149" s="2">
        <v>4.162588214369455</v>
      </c>
      <c r="E149" s="2">
        <v>71.928786974884162</v>
      </c>
      <c r="F149" s="2">
        <v>4.8731967719625162</v>
      </c>
      <c r="G149" s="2">
        <v>7.3131523505753266</v>
      </c>
      <c r="H149" s="2">
        <v>11.73054768925094</v>
      </c>
      <c r="I149" s="2">
        <f t="shared" si="24"/>
        <v>37.694692295016523</v>
      </c>
      <c r="J149" s="2">
        <f t="shared" si="25"/>
        <v>43.157272184930498</v>
      </c>
      <c r="K149" s="2">
        <f t="shared" si="27"/>
        <v>4.1422172561681387</v>
      </c>
      <c r="L149" s="2">
        <f t="shared" si="27"/>
        <v>6.2161794979890272</v>
      </c>
      <c r="M149" s="2">
        <f t="shared" si="26"/>
        <v>8.7979107669382053</v>
      </c>
      <c r="N149" s="1">
        <v>1.04901571096839</v>
      </c>
      <c r="O149" s="1">
        <v>1.1796500000000001</v>
      </c>
      <c r="P149" s="1"/>
      <c r="Q149" s="1"/>
      <c r="R149" s="1"/>
      <c r="S149" s="2" t="str">
        <f t="shared" si="28"/>
        <v/>
      </c>
      <c r="T149" s="2" t="str">
        <f>IFERROR(_xlfn.STDEV.S(P149:R149)/P149*100,"")</f>
        <v/>
      </c>
      <c r="U149" s="2"/>
      <c r="V149" s="19">
        <v>32.497271300000001</v>
      </c>
      <c r="W149" s="1"/>
      <c r="X149" s="2" t="str">
        <f t="shared" si="22"/>
        <v/>
      </c>
      <c r="Y149" s="1" t="s">
        <v>25</v>
      </c>
      <c r="Z149" s="1">
        <v>10</v>
      </c>
    </row>
    <row r="150" spans="1:26" x14ac:dyDescent="0.2">
      <c r="A150" s="1">
        <v>5</v>
      </c>
      <c r="B150" s="1">
        <v>1</v>
      </c>
      <c r="C150" s="1" t="s">
        <v>22</v>
      </c>
      <c r="D150" s="2">
        <v>4.162588214369455</v>
      </c>
      <c r="E150" s="2">
        <v>71.928786974884162</v>
      </c>
      <c r="F150" s="2">
        <v>4.8731967719625162</v>
      </c>
      <c r="G150" s="2">
        <v>7.3131523505753266</v>
      </c>
      <c r="H150" s="2">
        <v>11.73054768925094</v>
      </c>
      <c r="I150" s="2">
        <f t="shared" si="24"/>
        <v>37.694692295016523</v>
      </c>
      <c r="J150" s="2">
        <f t="shared" si="25"/>
        <v>43.157272184930498</v>
      </c>
      <c r="K150" s="2">
        <f t="shared" si="27"/>
        <v>4.1422172561681387</v>
      </c>
      <c r="L150" s="2">
        <f t="shared" si="27"/>
        <v>6.2161794979890272</v>
      </c>
      <c r="M150" s="2">
        <f t="shared" si="26"/>
        <v>8.7979107669382053</v>
      </c>
      <c r="N150" s="1">
        <v>1.0457965212589728</v>
      </c>
      <c r="O150" s="1">
        <v>1.17082</v>
      </c>
      <c r="P150" s="1"/>
      <c r="Q150" s="1"/>
      <c r="R150" s="1"/>
      <c r="S150" s="2" t="str">
        <f t="shared" si="28"/>
        <v/>
      </c>
      <c r="T150" s="2" t="str">
        <f t="shared" ref="T150:T163" si="29">IFERROR(_xlfn.STDEV.S(P150:R150)/P150*100,"")</f>
        <v/>
      </c>
      <c r="U150" s="2"/>
      <c r="V150" s="19">
        <v>35.4777910176471</v>
      </c>
      <c r="W150" s="1"/>
      <c r="X150" s="2" t="str">
        <f t="shared" si="22"/>
        <v/>
      </c>
      <c r="Y150" s="1" t="s">
        <v>25</v>
      </c>
      <c r="Z150" s="1">
        <v>10</v>
      </c>
    </row>
    <row r="151" spans="1:26" x14ac:dyDescent="0.2">
      <c r="A151" s="1">
        <v>5</v>
      </c>
      <c r="B151" s="1">
        <v>1</v>
      </c>
      <c r="C151" s="1" t="s">
        <v>23</v>
      </c>
      <c r="D151" s="2">
        <v>4.162588214369455</v>
      </c>
      <c r="E151" s="2">
        <v>71.928786974884162</v>
      </c>
      <c r="F151" s="2">
        <v>4.8731967719625162</v>
      </c>
      <c r="G151" s="2">
        <v>7.3131523505753266</v>
      </c>
      <c r="H151" s="2">
        <v>11.73054768925094</v>
      </c>
      <c r="I151" s="2">
        <f t="shared" si="24"/>
        <v>37.694692295016523</v>
      </c>
      <c r="J151" s="2">
        <f t="shared" si="25"/>
        <v>43.157272184930498</v>
      </c>
      <c r="K151" s="2">
        <f t="shared" si="27"/>
        <v>4.1422172561681387</v>
      </c>
      <c r="L151" s="2">
        <f t="shared" si="27"/>
        <v>6.2161794979890272</v>
      </c>
      <c r="M151" s="2">
        <f t="shared" si="26"/>
        <v>8.7979107669382053</v>
      </c>
      <c r="N151" s="1">
        <v>1.0454909275666946</v>
      </c>
      <c r="O151" s="1">
        <v>1.19428</v>
      </c>
      <c r="P151" s="1"/>
      <c r="Q151" s="1"/>
      <c r="R151" s="1"/>
      <c r="S151" s="2" t="str">
        <f t="shared" si="28"/>
        <v/>
      </c>
      <c r="T151" s="2" t="str">
        <f t="shared" si="29"/>
        <v/>
      </c>
      <c r="U151" s="2"/>
      <c r="V151" s="19">
        <v>37.694109052941201</v>
      </c>
      <c r="W151" s="1"/>
      <c r="X151" s="2" t="str">
        <f t="shared" si="22"/>
        <v/>
      </c>
      <c r="Y151" s="1" t="s">
        <v>25</v>
      </c>
      <c r="Z151" s="1">
        <v>10</v>
      </c>
    </row>
    <row r="152" spans="1:26" x14ac:dyDescent="0.2">
      <c r="A152" s="1">
        <v>5</v>
      </c>
      <c r="B152" s="1">
        <v>2</v>
      </c>
      <c r="C152" s="1" t="s">
        <v>17</v>
      </c>
      <c r="D152" s="2">
        <v>19.336088577441949</v>
      </c>
      <c r="E152" s="2">
        <v>59.265065905272451</v>
      </c>
      <c r="F152" s="2">
        <v>6.8176260674180966</v>
      </c>
      <c r="G152" s="2">
        <v>6.431460993576426</v>
      </c>
      <c r="H152" s="2">
        <v>8.2317642750079987</v>
      </c>
      <c r="I152" s="2">
        <f t="shared" si="24"/>
        <v>47.087419067452103</v>
      </c>
      <c r="J152" s="2">
        <f t="shared" si="25"/>
        <v>35.559039543163472</v>
      </c>
      <c r="K152" s="2">
        <f t="shared" si="27"/>
        <v>5.7949821573053821</v>
      </c>
      <c r="L152" s="2">
        <f t="shared" si="27"/>
        <v>5.4667418445399623</v>
      </c>
      <c r="M152" s="2">
        <f t="shared" si="26"/>
        <v>6.1738232062559995</v>
      </c>
      <c r="N152" s="1">
        <v>0.98978776858478779</v>
      </c>
      <c r="O152" s="1">
        <v>0.96038999999999997</v>
      </c>
      <c r="P152" s="1"/>
      <c r="Q152" s="1"/>
      <c r="R152" s="1"/>
      <c r="S152" s="2" t="str">
        <f t="shared" si="28"/>
        <v/>
      </c>
      <c r="T152" s="2" t="str">
        <f t="shared" si="29"/>
        <v/>
      </c>
      <c r="U152" s="2"/>
      <c r="V152" s="19">
        <v>77.842828888235104</v>
      </c>
      <c r="W152" s="1"/>
      <c r="X152" s="2" t="str">
        <f t="shared" si="22"/>
        <v/>
      </c>
      <c r="Y152" s="1" t="s">
        <v>25</v>
      </c>
      <c r="Z152" s="1">
        <v>10</v>
      </c>
    </row>
    <row r="153" spans="1:26" x14ac:dyDescent="0.2">
      <c r="A153" s="1">
        <v>5</v>
      </c>
      <c r="B153" s="1">
        <v>2</v>
      </c>
      <c r="C153" s="1" t="s">
        <v>19</v>
      </c>
      <c r="D153" s="2">
        <v>19.336088577441949</v>
      </c>
      <c r="E153" s="2">
        <v>59.265065905272451</v>
      </c>
      <c r="F153" s="2">
        <v>6.8176260674180966</v>
      </c>
      <c r="G153" s="2">
        <v>6.431460993576426</v>
      </c>
      <c r="H153" s="2">
        <v>8.2317642750079987</v>
      </c>
      <c r="I153" s="2">
        <f t="shared" si="24"/>
        <v>47.087419067452103</v>
      </c>
      <c r="J153" s="2">
        <f t="shared" si="25"/>
        <v>35.559039543163472</v>
      </c>
      <c r="K153" s="2">
        <f t="shared" si="27"/>
        <v>5.7949821573053821</v>
      </c>
      <c r="L153" s="2">
        <f t="shared" si="27"/>
        <v>5.4667418445399623</v>
      </c>
      <c r="M153" s="2">
        <f t="shared" si="26"/>
        <v>6.1738232062559995</v>
      </c>
      <c r="N153" s="1">
        <v>0.99117865789015647</v>
      </c>
      <c r="O153" s="1">
        <v>0.90964</v>
      </c>
      <c r="P153" s="1"/>
      <c r="Q153" s="1"/>
      <c r="R153" s="1"/>
      <c r="S153" s="2" t="str">
        <f t="shared" si="28"/>
        <v/>
      </c>
      <c r="T153" s="2" t="str">
        <f t="shared" si="29"/>
        <v/>
      </c>
      <c r="U153" s="2"/>
      <c r="V153" s="19">
        <v>83.099206717646894</v>
      </c>
      <c r="W153" s="1"/>
      <c r="X153" s="2" t="str">
        <f t="shared" si="22"/>
        <v/>
      </c>
      <c r="Y153" s="1" t="s">
        <v>25</v>
      </c>
      <c r="Z153" s="1">
        <v>10</v>
      </c>
    </row>
    <row r="154" spans="1:26" x14ac:dyDescent="0.2">
      <c r="A154" s="1">
        <v>5</v>
      </c>
      <c r="B154" s="1">
        <v>2</v>
      </c>
      <c r="C154" s="1" t="s">
        <v>20</v>
      </c>
      <c r="D154" s="2">
        <v>19.336088577441949</v>
      </c>
      <c r="E154" s="2">
        <v>59.265065905272451</v>
      </c>
      <c r="F154" s="2">
        <v>6.8176260674180966</v>
      </c>
      <c r="G154" s="2">
        <v>6.431460993576426</v>
      </c>
      <c r="H154" s="2">
        <v>8.2317642750079987</v>
      </c>
      <c r="I154" s="2">
        <f t="shared" si="24"/>
        <v>47.087419067452103</v>
      </c>
      <c r="J154" s="2">
        <f t="shared" si="25"/>
        <v>35.559039543163472</v>
      </c>
      <c r="K154" s="2">
        <f t="shared" si="27"/>
        <v>5.7949821573053821</v>
      </c>
      <c r="L154" s="2">
        <f t="shared" si="27"/>
        <v>5.4667418445399623</v>
      </c>
      <c r="M154" s="2">
        <f t="shared" si="26"/>
        <v>6.1738232062559995</v>
      </c>
      <c r="N154" s="1">
        <v>0.99033766316662941</v>
      </c>
      <c r="O154" s="1">
        <v>0.92427000000000004</v>
      </c>
      <c r="P154" s="1"/>
      <c r="Q154" s="1"/>
      <c r="R154" s="1"/>
      <c r="S154" s="2" t="str">
        <f t="shared" si="28"/>
        <v/>
      </c>
      <c r="T154" s="2" t="str">
        <f t="shared" si="29"/>
        <v/>
      </c>
      <c r="U154" s="2"/>
      <c r="V154" s="19">
        <v>83.702186023529293</v>
      </c>
      <c r="W154" s="1"/>
      <c r="X154" s="2" t="str">
        <f t="shared" si="22"/>
        <v/>
      </c>
      <c r="Y154" s="1" t="s">
        <v>25</v>
      </c>
      <c r="Z154" s="1">
        <v>10</v>
      </c>
    </row>
    <row r="155" spans="1:26" x14ac:dyDescent="0.2">
      <c r="A155" s="1">
        <v>5</v>
      </c>
      <c r="B155" s="1">
        <v>2</v>
      </c>
      <c r="C155" s="1" t="s">
        <v>21</v>
      </c>
      <c r="D155" s="2">
        <v>19.336088577441949</v>
      </c>
      <c r="E155" s="2">
        <v>59.265065905272451</v>
      </c>
      <c r="F155" s="2">
        <v>6.8176260674180966</v>
      </c>
      <c r="G155" s="2">
        <v>6.431460993576426</v>
      </c>
      <c r="H155" s="2">
        <v>8.2317642750079987</v>
      </c>
      <c r="I155" s="2">
        <f t="shared" si="24"/>
        <v>47.087419067452103</v>
      </c>
      <c r="J155" s="2">
        <f t="shared" si="25"/>
        <v>35.559039543163472</v>
      </c>
      <c r="K155" s="2">
        <f t="shared" si="27"/>
        <v>5.7949821573053821</v>
      </c>
      <c r="L155" s="2">
        <f t="shared" si="27"/>
        <v>5.4667418445399623</v>
      </c>
      <c r="M155" s="2">
        <f t="shared" si="26"/>
        <v>6.1738232062559995</v>
      </c>
      <c r="N155" s="1">
        <v>0.99875673435557388</v>
      </c>
      <c r="O155" s="1">
        <v>0.98411999999999999</v>
      </c>
      <c r="P155" s="1"/>
      <c r="Q155" s="1"/>
      <c r="R155" s="1"/>
      <c r="S155" s="2" t="str">
        <f t="shared" si="28"/>
        <v/>
      </c>
      <c r="T155" s="2" t="str">
        <f t="shared" si="29"/>
        <v/>
      </c>
      <c r="U155" s="2"/>
      <c r="V155" s="19">
        <v>63.731516035294099</v>
      </c>
      <c r="W155" s="1"/>
      <c r="X155" s="2" t="str">
        <f t="shared" si="22"/>
        <v/>
      </c>
      <c r="Y155" s="1" t="s">
        <v>25</v>
      </c>
      <c r="Z155" s="1">
        <v>10</v>
      </c>
    </row>
    <row r="156" spans="1:26" x14ac:dyDescent="0.2">
      <c r="A156" s="1">
        <v>5</v>
      </c>
      <c r="B156" s="1">
        <v>2</v>
      </c>
      <c r="C156" s="1" t="s">
        <v>22</v>
      </c>
      <c r="D156" s="2">
        <v>19.336088577441949</v>
      </c>
      <c r="E156" s="2">
        <v>59.265065905272451</v>
      </c>
      <c r="F156" s="2">
        <v>6.8176260674180966</v>
      </c>
      <c r="G156" s="2">
        <v>6.431460993576426</v>
      </c>
      <c r="H156" s="2">
        <v>8.2317642750079987</v>
      </c>
      <c r="I156" s="2">
        <f t="shared" si="24"/>
        <v>47.087419067452103</v>
      </c>
      <c r="J156" s="2">
        <f t="shared" si="25"/>
        <v>35.559039543163472</v>
      </c>
      <c r="K156" s="2">
        <f t="shared" si="27"/>
        <v>5.7949821573053821</v>
      </c>
      <c r="L156" s="2">
        <f t="shared" si="27"/>
        <v>5.4667418445399623</v>
      </c>
      <c r="M156" s="2">
        <f t="shared" si="26"/>
        <v>6.1738232062559995</v>
      </c>
      <c r="N156" s="1">
        <v>1.0197405290293657</v>
      </c>
      <c r="O156" s="1">
        <v>1.0923499999999999</v>
      </c>
      <c r="P156" s="1"/>
      <c r="Q156" s="1"/>
      <c r="R156" s="1"/>
      <c r="S156" s="2" t="str">
        <f t="shared" si="28"/>
        <v/>
      </c>
      <c r="T156" s="2" t="str">
        <f t="shared" si="29"/>
        <v/>
      </c>
      <c r="U156" s="2"/>
      <c r="V156" s="19">
        <v>46.9239967823531</v>
      </c>
      <c r="W156" s="1"/>
      <c r="X156" s="2" t="str">
        <f t="shared" si="22"/>
        <v/>
      </c>
      <c r="Y156" s="1" t="s">
        <v>25</v>
      </c>
      <c r="Z156" s="1">
        <v>10</v>
      </c>
    </row>
    <row r="157" spans="1:26" x14ac:dyDescent="0.2">
      <c r="A157" s="1">
        <v>5</v>
      </c>
      <c r="B157" s="1">
        <v>2</v>
      </c>
      <c r="C157" s="1" t="s">
        <v>23</v>
      </c>
      <c r="D157" s="2">
        <v>19.336088577441949</v>
      </c>
      <c r="E157" s="2">
        <v>59.265065905272451</v>
      </c>
      <c r="F157" s="2">
        <v>6.8176260674180966</v>
      </c>
      <c r="G157" s="2">
        <v>6.431460993576426</v>
      </c>
      <c r="H157" s="2">
        <v>8.2317642750079987</v>
      </c>
      <c r="I157" s="2">
        <f t="shared" si="24"/>
        <v>47.087419067452103</v>
      </c>
      <c r="J157" s="2">
        <f t="shared" si="25"/>
        <v>35.559039543163472</v>
      </c>
      <c r="K157" s="2">
        <f t="shared" si="27"/>
        <v>5.7949821573053821</v>
      </c>
      <c r="L157" s="2">
        <f t="shared" si="27"/>
        <v>5.4667418445399623</v>
      </c>
      <c r="M157" s="2">
        <f t="shared" si="26"/>
        <v>6.1738232062559995</v>
      </c>
      <c r="N157" s="1">
        <v>1.0470807757701508</v>
      </c>
      <c r="O157" s="1">
        <v>1.1861999999999999</v>
      </c>
      <c r="P157" s="1">
        <v>8160</v>
      </c>
      <c r="Q157" s="1">
        <v>7279</v>
      </c>
      <c r="R157" s="1">
        <v>7950</v>
      </c>
      <c r="S157" s="2">
        <f t="shared" si="28"/>
        <v>816</v>
      </c>
      <c r="T157" s="2">
        <f t="shared" si="29"/>
        <v>5.6392570684324355</v>
      </c>
      <c r="U157" s="2"/>
      <c r="V157" s="19">
        <v>37.004362894117598</v>
      </c>
      <c r="W157" s="1"/>
      <c r="X157" s="2">
        <f t="shared" si="22"/>
        <v>331.17451571453523</v>
      </c>
      <c r="Y157" s="1" t="s">
        <v>25</v>
      </c>
      <c r="Z157" s="1">
        <v>10</v>
      </c>
    </row>
    <row r="158" spans="1:26" x14ac:dyDescent="0.2">
      <c r="A158" s="1">
        <v>5</v>
      </c>
      <c r="B158" s="1">
        <v>3</v>
      </c>
      <c r="C158" s="1" t="s">
        <v>17</v>
      </c>
      <c r="D158" s="2">
        <v>14.560632213725979</v>
      </c>
      <c r="E158" s="2">
        <v>68.598579013178124</v>
      </c>
      <c r="F158" s="2">
        <v>7.7125097763984858</v>
      </c>
      <c r="G158" s="2">
        <v>3.0755837537366499</v>
      </c>
      <c r="H158" s="2">
        <v>6.1064312925322231</v>
      </c>
      <c r="I158" s="2">
        <f t="shared" si="24"/>
        <v>45.144885671650556</v>
      </c>
      <c r="J158" s="2">
        <f t="shared" si="25"/>
        <v>41.159147407906872</v>
      </c>
      <c r="K158" s="2">
        <f t="shared" si="27"/>
        <v>6.5556333099387132</v>
      </c>
      <c r="L158" s="2">
        <f t="shared" si="27"/>
        <v>2.6142461906761523</v>
      </c>
      <c r="M158" s="2">
        <f t="shared" si="26"/>
        <v>4.5798234693991677</v>
      </c>
      <c r="N158" s="1">
        <v>0.97769904458598722</v>
      </c>
      <c r="O158" s="1">
        <v>0.96265000000000001</v>
      </c>
      <c r="P158" s="1"/>
      <c r="Q158" s="1"/>
      <c r="R158" s="1"/>
      <c r="S158" s="2" t="str">
        <f t="shared" si="28"/>
        <v/>
      </c>
      <c r="T158" s="2" t="str">
        <f t="shared" si="29"/>
        <v/>
      </c>
      <c r="U158" s="2"/>
      <c r="V158" s="19">
        <v>84.811631005882404</v>
      </c>
      <c r="W158" s="1"/>
      <c r="X158" s="2" t="str">
        <f t="shared" si="22"/>
        <v/>
      </c>
      <c r="Y158" s="1" t="s">
        <v>25</v>
      </c>
      <c r="Z158" s="1">
        <v>10</v>
      </c>
    </row>
    <row r="159" spans="1:26" x14ac:dyDescent="0.2">
      <c r="A159" s="1">
        <v>5</v>
      </c>
      <c r="B159" s="1">
        <v>3</v>
      </c>
      <c r="C159" s="1" t="s">
        <v>19</v>
      </c>
      <c r="D159" s="2">
        <v>14.560632213725979</v>
      </c>
      <c r="E159" s="2">
        <v>68.598579013178124</v>
      </c>
      <c r="F159" s="2">
        <v>7.7125097763984858</v>
      </c>
      <c r="G159" s="2">
        <v>3.0755837537366499</v>
      </c>
      <c r="H159" s="2">
        <v>6.1064312925322231</v>
      </c>
      <c r="I159" s="2">
        <f t="shared" si="24"/>
        <v>45.144885671650556</v>
      </c>
      <c r="J159" s="2">
        <f t="shared" si="25"/>
        <v>41.159147407906872</v>
      </c>
      <c r="K159" s="2">
        <f t="shared" si="27"/>
        <v>6.5556333099387132</v>
      </c>
      <c r="L159" s="2">
        <f t="shared" si="27"/>
        <v>2.6142461906761523</v>
      </c>
      <c r="M159" s="2">
        <f t="shared" si="26"/>
        <v>4.5798234693991677</v>
      </c>
      <c r="N159" s="1">
        <v>0.98981091557071821</v>
      </c>
      <c r="O159" s="1">
        <v>0.97970000000000002</v>
      </c>
      <c r="P159" s="1"/>
      <c r="Q159" s="1"/>
      <c r="R159" s="1"/>
      <c r="S159" s="2" t="str">
        <f t="shared" si="28"/>
        <v/>
      </c>
      <c r="T159" s="2" t="str">
        <f t="shared" si="29"/>
        <v/>
      </c>
      <c r="U159" s="2"/>
      <c r="V159" s="19">
        <v>72.149966405882395</v>
      </c>
      <c r="W159" s="1"/>
      <c r="X159" s="2" t="str">
        <f t="shared" si="22"/>
        <v/>
      </c>
      <c r="Y159" s="1" t="s">
        <v>25</v>
      </c>
      <c r="Z159" s="1">
        <v>10</v>
      </c>
    </row>
    <row r="160" spans="1:26" x14ac:dyDescent="0.2">
      <c r="A160" s="1">
        <v>5</v>
      </c>
      <c r="B160" s="1">
        <v>3</v>
      </c>
      <c r="C160" s="1" t="s">
        <v>20</v>
      </c>
      <c r="D160" s="2">
        <v>14.560632213725979</v>
      </c>
      <c r="E160" s="2">
        <v>68.598579013178124</v>
      </c>
      <c r="F160" s="2">
        <v>7.7125097763984858</v>
      </c>
      <c r="G160" s="2">
        <v>3.0755837537366499</v>
      </c>
      <c r="H160" s="2">
        <v>6.1064312925322231</v>
      </c>
      <c r="I160" s="2">
        <f t="shared" si="24"/>
        <v>45.144885671650556</v>
      </c>
      <c r="J160" s="2">
        <f t="shared" si="25"/>
        <v>41.159147407906872</v>
      </c>
      <c r="K160" s="2">
        <f t="shared" si="27"/>
        <v>6.5556333099387132</v>
      </c>
      <c r="L160" s="2">
        <f t="shared" si="27"/>
        <v>2.6142461906761523</v>
      </c>
      <c r="M160" s="2">
        <f t="shared" si="26"/>
        <v>4.5798234693991677</v>
      </c>
      <c r="N160" s="1">
        <v>0.99365836214089875</v>
      </c>
      <c r="O160" s="1">
        <v>0.95716999999999997</v>
      </c>
      <c r="P160" s="1"/>
      <c r="Q160" s="1"/>
      <c r="R160" s="1"/>
      <c r="S160" s="2" t="str">
        <f t="shared" si="28"/>
        <v/>
      </c>
      <c r="T160" s="2" t="str">
        <f t="shared" si="29"/>
        <v/>
      </c>
      <c r="U160" s="2"/>
      <c r="V160" s="19">
        <v>62.232951499999999</v>
      </c>
      <c r="W160" s="1"/>
      <c r="X160" s="2" t="str">
        <f t="shared" si="22"/>
        <v/>
      </c>
      <c r="Y160" s="1" t="s">
        <v>25</v>
      </c>
      <c r="Z160" s="1">
        <v>10</v>
      </c>
    </row>
    <row r="161" spans="1:26" x14ac:dyDescent="0.2">
      <c r="A161" s="1">
        <v>5</v>
      </c>
      <c r="B161" s="1">
        <v>3</v>
      </c>
      <c r="C161" s="1" t="s">
        <v>21</v>
      </c>
      <c r="D161" s="2">
        <v>14.560632213725979</v>
      </c>
      <c r="E161" s="2">
        <v>68.598579013178124</v>
      </c>
      <c r="F161" s="2">
        <v>7.7125097763984858</v>
      </c>
      <c r="G161" s="2">
        <v>3.0755837537366499</v>
      </c>
      <c r="H161" s="2">
        <v>6.1064312925322231</v>
      </c>
      <c r="I161" s="2">
        <f t="shared" si="24"/>
        <v>45.144885671650556</v>
      </c>
      <c r="J161" s="2">
        <f t="shared" si="25"/>
        <v>41.159147407906872</v>
      </c>
      <c r="K161" s="2">
        <f t="shared" si="27"/>
        <v>6.5556333099387132</v>
      </c>
      <c r="L161" s="2">
        <f t="shared" si="27"/>
        <v>2.6142461906761523</v>
      </c>
      <c r="M161" s="2">
        <f t="shared" si="26"/>
        <v>4.5798234693991677</v>
      </c>
      <c r="N161" s="1">
        <v>0.99844583623289274</v>
      </c>
      <c r="O161" s="1">
        <v>0.93015000000000003</v>
      </c>
      <c r="P161" s="1"/>
      <c r="Q161" s="1"/>
      <c r="R161" s="1"/>
      <c r="S161" s="2" t="str">
        <f t="shared" si="28"/>
        <v/>
      </c>
      <c r="T161" s="2" t="str">
        <f t="shared" si="29"/>
        <v/>
      </c>
      <c r="U161" s="2"/>
      <c r="V161" s="19">
        <v>61.193018129411698</v>
      </c>
      <c r="W161" s="1"/>
      <c r="X161" s="2" t="str">
        <f t="shared" si="22"/>
        <v/>
      </c>
      <c r="Y161" s="1" t="s">
        <v>25</v>
      </c>
      <c r="Z161" s="1">
        <v>10</v>
      </c>
    </row>
    <row r="162" spans="1:26" x14ac:dyDescent="0.2">
      <c r="A162" s="1">
        <v>5</v>
      </c>
      <c r="B162" s="1">
        <v>3</v>
      </c>
      <c r="C162" s="1" t="s">
        <v>22</v>
      </c>
      <c r="D162" s="2">
        <v>14.560632213725979</v>
      </c>
      <c r="E162" s="2">
        <v>68.598579013178124</v>
      </c>
      <c r="F162" s="2">
        <v>7.7125097763984858</v>
      </c>
      <c r="G162" s="2">
        <v>3.0755837537366499</v>
      </c>
      <c r="H162" s="2">
        <v>6.1064312925322231</v>
      </c>
      <c r="I162" s="2">
        <f t="shared" si="24"/>
        <v>45.144885671650556</v>
      </c>
      <c r="J162" s="2">
        <f t="shared" si="25"/>
        <v>41.159147407906872</v>
      </c>
      <c r="K162" s="2">
        <f t="shared" si="27"/>
        <v>6.5556333099387132</v>
      </c>
      <c r="L162" s="2">
        <f t="shared" si="27"/>
        <v>2.6142461906761523</v>
      </c>
      <c r="M162" s="2">
        <f t="shared" si="26"/>
        <v>4.5798234693991677</v>
      </c>
      <c r="N162" s="1">
        <v>0.99924477573615489</v>
      </c>
      <c r="O162" s="1">
        <v>0.99973999999999996</v>
      </c>
      <c r="P162" s="1"/>
      <c r="Q162" s="1"/>
      <c r="R162" s="1"/>
      <c r="S162" s="2" t="str">
        <f t="shared" si="28"/>
        <v/>
      </c>
      <c r="T162" s="2" t="str">
        <f t="shared" si="29"/>
        <v/>
      </c>
      <c r="U162" s="2"/>
      <c r="V162" s="19">
        <v>53.184906064705899</v>
      </c>
      <c r="W162" s="1"/>
      <c r="X162" s="2" t="str">
        <f t="shared" si="22"/>
        <v/>
      </c>
      <c r="Y162" s="1" t="s">
        <v>25</v>
      </c>
      <c r="Z162" s="1">
        <v>10</v>
      </c>
    </row>
    <row r="163" spans="1:26" x14ac:dyDescent="0.2">
      <c r="A163" s="1">
        <v>5</v>
      </c>
      <c r="B163" s="1">
        <v>3</v>
      </c>
      <c r="C163" s="1" t="s">
        <v>23</v>
      </c>
      <c r="D163" s="2">
        <v>14.560632213725979</v>
      </c>
      <c r="E163" s="2">
        <v>68.598579013178124</v>
      </c>
      <c r="F163" s="2">
        <v>7.7125097763984858</v>
      </c>
      <c r="G163" s="2">
        <v>3.0755837537366499</v>
      </c>
      <c r="H163" s="2">
        <v>6.1064312925322231</v>
      </c>
      <c r="I163" s="2">
        <f t="shared" si="24"/>
        <v>45.144885671650556</v>
      </c>
      <c r="J163" s="2">
        <f t="shared" si="25"/>
        <v>41.159147407906872</v>
      </c>
      <c r="K163" s="2">
        <f t="shared" si="27"/>
        <v>6.5556333099387132</v>
      </c>
      <c r="L163" s="2">
        <f t="shared" si="27"/>
        <v>2.6142461906761523</v>
      </c>
      <c r="M163" s="2">
        <f t="shared" si="26"/>
        <v>4.5798234693991677</v>
      </c>
      <c r="N163" s="1">
        <v>1.0003605760563075</v>
      </c>
      <c r="O163" s="1">
        <v>1.04497</v>
      </c>
      <c r="P163" s="1"/>
      <c r="Q163" s="1"/>
      <c r="R163" s="1"/>
      <c r="S163" s="2" t="str">
        <f t="shared" si="28"/>
        <v/>
      </c>
      <c r="T163" s="2" t="str">
        <f t="shared" si="29"/>
        <v/>
      </c>
      <c r="U163" s="2"/>
      <c r="V163" s="19">
        <v>54.0198874411766</v>
      </c>
      <c r="W163" s="1"/>
      <c r="X163" s="2" t="str">
        <f t="shared" si="22"/>
        <v/>
      </c>
      <c r="Y163" s="1" t="s">
        <v>25</v>
      </c>
      <c r="Z163" s="1">
        <v>10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63"/>
  <sheetViews>
    <sheetView workbookViewId="0">
      <pane ySplit="1" topLeftCell="A2" activePane="bottomLeft" state="frozen"/>
      <selection pane="bottomLeft" activeCell="X158" sqref="X158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4">
        <v>13.098479384212579</v>
      </c>
      <c r="E2" s="4">
        <v>81.52214548532379</v>
      </c>
      <c r="F2" s="4">
        <v>3.6218245309837571</v>
      </c>
      <c r="G2" s="4">
        <v>1.302038602713089</v>
      </c>
      <c r="H2" s="4">
        <v>0.48520967094346018</v>
      </c>
      <c r="I2" s="4">
        <f t="shared" ref="I2:I65" si="0">D2+E2*0.4+F2*0.15+G2*0.15+H2*0.25</f>
        <v>46.567219466132485</v>
      </c>
      <c r="J2" s="4">
        <f t="shared" ref="J2:J65" si="1">E2*0.6</f>
        <v>48.913287291194273</v>
      </c>
      <c r="K2" s="4">
        <f t="shared" ref="K2:L17" si="2">F2*0.85</f>
        <v>3.0785508513361934</v>
      </c>
      <c r="L2" s="4">
        <f t="shared" si="2"/>
        <v>1.1067328123061257</v>
      </c>
      <c r="M2" s="4">
        <f t="shared" ref="M2:M65" si="3">H2*0.75</f>
        <v>0.36390725320759515</v>
      </c>
      <c r="N2" s="3">
        <v>1.0180411707115991</v>
      </c>
      <c r="O2" s="3">
        <v>1.2454499999999999</v>
      </c>
      <c r="P2" s="3"/>
      <c r="Q2" s="3"/>
      <c r="R2" s="3"/>
      <c r="S2" s="4" t="str">
        <f t="shared" ref="S2:S4" si="4">IF(ISNUMBER(P2),P2/10,"")</f>
        <v/>
      </c>
      <c r="T2" s="4" t="str">
        <f t="shared" ref="T2:T4" si="5">IFERROR(_xlfn.STDEV.S(P2:R2)/P2*100,"")</f>
        <v/>
      </c>
      <c r="U2" s="4"/>
      <c r="V2" s="15">
        <v>37.455244069999999</v>
      </c>
      <c r="W2" s="3"/>
      <c r="X2" s="3" t="str">
        <f t="shared" ref="X2:X33" si="6">IFERROR(1/(V2*S2)*10000000,"")</f>
        <v/>
      </c>
      <c r="Y2" s="3" t="s">
        <v>24</v>
      </c>
      <c r="Z2" s="3">
        <v>11</v>
      </c>
    </row>
    <row r="3" spans="1:26" x14ac:dyDescent="0.2">
      <c r="A3" s="3">
        <v>1</v>
      </c>
      <c r="B3" s="3">
        <v>1</v>
      </c>
      <c r="C3" s="3" t="s">
        <v>19</v>
      </c>
      <c r="D3" s="4">
        <v>13.098479384212579</v>
      </c>
      <c r="E3" s="4">
        <v>81.52214548532379</v>
      </c>
      <c r="F3" s="4">
        <v>3.6218245309837571</v>
      </c>
      <c r="G3" s="4">
        <v>1.302038602713089</v>
      </c>
      <c r="H3" s="4">
        <v>0.48520967094346018</v>
      </c>
      <c r="I3" s="4">
        <f t="shared" si="0"/>
        <v>46.567219466132485</v>
      </c>
      <c r="J3" s="4">
        <f t="shared" si="1"/>
        <v>48.913287291194273</v>
      </c>
      <c r="K3" s="4">
        <f t="shared" si="2"/>
        <v>3.0785508513361934</v>
      </c>
      <c r="L3" s="4">
        <f t="shared" si="2"/>
        <v>1.1067328123061257</v>
      </c>
      <c r="M3" s="4">
        <f t="shared" si="3"/>
        <v>0.36390725320759515</v>
      </c>
      <c r="N3" s="3">
        <v>1.0173826020996806</v>
      </c>
      <c r="O3" s="3">
        <v>1.1793499999999999</v>
      </c>
      <c r="P3" s="3"/>
      <c r="Q3" s="3"/>
      <c r="R3" s="3"/>
      <c r="S3" s="4" t="str">
        <f t="shared" si="4"/>
        <v/>
      </c>
      <c r="T3" s="4" t="str">
        <f t="shared" si="5"/>
        <v/>
      </c>
      <c r="U3" s="4"/>
      <c r="V3" s="15">
        <v>32.86859355</v>
      </c>
      <c r="W3" s="3"/>
      <c r="X3" s="3" t="str">
        <f t="shared" si="6"/>
        <v/>
      </c>
      <c r="Y3" s="3" t="s">
        <v>24</v>
      </c>
      <c r="Z3" s="3">
        <v>11</v>
      </c>
    </row>
    <row r="4" spans="1:26" x14ac:dyDescent="0.2">
      <c r="A4" s="3">
        <v>1</v>
      </c>
      <c r="B4" s="3">
        <v>1</v>
      </c>
      <c r="C4" s="3" t="s">
        <v>20</v>
      </c>
      <c r="D4" s="4">
        <v>13.098479384212579</v>
      </c>
      <c r="E4" s="4">
        <v>81.52214548532379</v>
      </c>
      <c r="F4" s="4">
        <v>3.6218245309837571</v>
      </c>
      <c r="G4" s="4">
        <v>1.302038602713089</v>
      </c>
      <c r="H4" s="4">
        <v>0.48520967094346018</v>
      </c>
      <c r="I4" s="4">
        <f t="shared" si="0"/>
        <v>46.567219466132485</v>
      </c>
      <c r="J4" s="4">
        <f t="shared" si="1"/>
        <v>48.913287291194273</v>
      </c>
      <c r="K4" s="4">
        <f t="shared" si="2"/>
        <v>3.0785508513361934</v>
      </c>
      <c r="L4" s="4">
        <f t="shared" si="2"/>
        <v>1.1067328123061257</v>
      </c>
      <c r="M4" s="4">
        <f t="shared" si="3"/>
        <v>0.36390725320759515</v>
      </c>
      <c r="N4" s="3">
        <v>1.024987770276881</v>
      </c>
      <c r="O4" s="3">
        <v>1.1881699999999999</v>
      </c>
      <c r="P4" s="3"/>
      <c r="Q4" s="3"/>
      <c r="R4" s="3"/>
      <c r="S4" s="4" t="str">
        <f t="shared" si="4"/>
        <v/>
      </c>
      <c r="T4" s="4" t="str">
        <f t="shared" si="5"/>
        <v/>
      </c>
      <c r="U4" s="4"/>
      <c r="V4" s="15">
        <v>31.885601730000001</v>
      </c>
      <c r="W4" s="3"/>
      <c r="X4" s="3" t="str">
        <f t="shared" si="6"/>
        <v/>
      </c>
      <c r="Y4" s="3" t="s">
        <v>24</v>
      </c>
      <c r="Z4" s="3">
        <v>11</v>
      </c>
    </row>
    <row r="5" spans="1:26" x14ac:dyDescent="0.2">
      <c r="A5" s="3">
        <v>1</v>
      </c>
      <c r="B5" s="3">
        <v>1</v>
      </c>
      <c r="C5" s="3" t="s">
        <v>21</v>
      </c>
      <c r="D5" s="4">
        <v>13.098479384212579</v>
      </c>
      <c r="E5" s="4">
        <v>81.52214548532379</v>
      </c>
      <c r="F5" s="4">
        <v>3.6218245309837571</v>
      </c>
      <c r="G5" s="4">
        <v>1.302038602713089</v>
      </c>
      <c r="H5" s="4">
        <v>0.48520967094346018</v>
      </c>
      <c r="I5" s="4">
        <f t="shared" si="0"/>
        <v>46.567219466132485</v>
      </c>
      <c r="J5" s="4">
        <f t="shared" si="1"/>
        <v>48.913287291194273</v>
      </c>
      <c r="K5" s="4">
        <f t="shared" si="2"/>
        <v>3.0785508513361934</v>
      </c>
      <c r="L5" s="4">
        <f t="shared" si="2"/>
        <v>1.1067328123061257</v>
      </c>
      <c r="M5" s="4">
        <f t="shared" si="3"/>
        <v>0.36390725320759515</v>
      </c>
      <c r="N5" s="3">
        <v>1.02175268533815</v>
      </c>
      <c r="O5" s="3">
        <v>1.17696</v>
      </c>
      <c r="P5" s="3">
        <v>8745</v>
      </c>
      <c r="Q5" s="3">
        <v>7989</v>
      </c>
      <c r="R5" s="3">
        <v>8646</v>
      </c>
      <c r="S5" s="4">
        <f>IF(ISNUMBER(P5),P5/10,"")</f>
        <v>874.5</v>
      </c>
      <c r="T5" s="4">
        <f>IFERROR(_xlfn.STDEV.S(P5:R5)/P5*100,"")</f>
        <v>4.6985762877216324</v>
      </c>
      <c r="U5" s="4"/>
      <c r="V5" s="15">
        <v>35.937756759999999</v>
      </c>
      <c r="W5" s="3"/>
      <c r="X5" s="3">
        <f t="shared" si="6"/>
        <v>318.19197428193667</v>
      </c>
      <c r="Y5" s="3" t="s">
        <v>24</v>
      </c>
      <c r="Z5" s="3">
        <v>11</v>
      </c>
    </row>
    <row r="6" spans="1:26" x14ac:dyDescent="0.2">
      <c r="A6" s="3">
        <v>1</v>
      </c>
      <c r="B6" s="3">
        <v>1</v>
      </c>
      <c r="C6" s="3" t="s">
        <v>22</v>
      </c>
      <c r="D6" s="4">
        <v>13.098479384212579</v>
      </c>
      <c r="E6" s="4">
        <v>81.52214548532379</v>
      </c>
      <c r="F6" s="4">
        <v>3.6218245309837571</v>
      </c>
      <c r="G6" s="4">
        <v>1.302038602713089</v>
      </c>
      <c r="H6" s="4">
        <v>0.48520967094346018</v>
      </c>
      <c r="I6" s="4">
        <f t="shared" si="0"/>
        <v>46.567219466132485</v>
      </c>
      <c r="J6" s="4">
        <f t="shared" si="1"/>
        <v>48.913287291194273</v>
      </c>
      <c r="K6" s="4">
        <f t="shared" si="2"/>
        <v>3.0785508513361934</v>
      </c>
      <c r="L6" s="4">
        <f t="shared" si="2"/>
        <v>1.1067328123061257</v>
      </c>
      <c r="M6" s="4">
        <f t="shared" si="3"/>
        <v>0.36390725320759515</v>
      </c>
      <c r="N6" s="3">
        <v>1.0163173161648842</v>
      </c>
      <c r="O6" s="3">
        <v>1.11924</v>
      </c>
      <c r="P6" s="3"/>
      <c r="Q6" s="3"/>
      <c r="R6" s="3"/>
      <c r="S6" s="4" t="str">
        <f t="shared" ref="S6:S69" si="7">IF(ISNUMBER(P6),P6/10,"")</f>
        <v/>
      </c>
      <c r="T6" s="4" t="str">
        <f t="shared" ref="T6:T69" si="8">IFERROR(_xlfn.STDEV.S(P6:R6)/P6*100,"")</f>
        <v/>
      </c>
      <c r="U6" s="4"/>
      <c r="V6" s="15">
        <v>38.776741119999997</v>
      </c>
      <c r="W6" s="3"/>
      <c r="X6" s="3" t="str">
        <f t="shared" si="6"/>
        <v/>
      </c>
      <c r="Y6" s="3" t="s">
        <v>24</v>
      </c>
      <c r="Z6" s="3">
        <v>11</v>
      </c>
    </row>
    <row r="7" spans="1:26" x14ac:dyDescent="0.2">
      <c r="A7" s="3">
        <v>1</v>
      </c>
      <c r="B7" s="3">
        <v>1</v>
      </c>
      <c r="C7" s="3" t="s">
        <v>23</v>
      </c>
      <c r="D7" s="4">
        <v>13.098479384212579</v>
      </c>
      <c r="E7" s="4">
        <v>81.52214548532379</v>
      </c>
      <c r="F7" s="4">
        <v>3.6218245309837571</v>
      </c>
      <c r="G7" s="4">
        <v>1.302038602713089</v>
      </c>
      <c r="H7" s="4">
        <v>0.48520967094346018</v>
      </c>
      <c r="I7" s="4">
        <f t="shared" si="0"/>
        <v>46.567219466132485</v>
      </c>
      <c r="J7" s="4">
        <f t="shared" si="1"/>
        <v>48.913287291194273</v>
      </c>
      <c r="K7" s="4">
        <f t="shared" si="2"/>
        <v>3.0785508513361934</v>
      </c>
      <c r="L7" s="4">
        <f t="shared" si="2"/>
        <v>1.1067328123061257</v>
      </c>
      <c r="M7" s="4">
        <f t="shared" si="3"/>
        <v>0.36390725320759515</v>
      </c>
      <c r="N7" s="3">
        <v>1.0219107021552523</v>
      </c>
      <c r="O7" s="3">
        <v>1.26312</v>
      </c>
      <c r="P7" s="3"/>
      <c r="Q7" s="3"/>
      <c r="R7" s="3"/>
      <c r="S7" s="4" t="str">
        <f t="shared" si="7"/>
        <v/>
      </c>
      <c r="T7" s="4" t="str">
        <f t="shared" si="8"/>
        <v/>
      </c>
      <c r="U7" s="4"/>
      <c r="V7" s="15">
        <v>33.458041170000001</v>
      </c>
      <c r="W7" s="3"/>
      <c r="X7" s="3" t="str">
        <f t="shared" si="6"/>
        <v/>
      </c>
      <c r="Y7" s="3" t="s">
        <v>24</v>
      </c>
      <c r="Z7" s="3">
        <v>11</v>
      </c>
    </row>
    <row r="8" spans="1:26" x14ac:dyDescent="0.2">
      <c r="A8" s="3">
        <v>1</v>
      </c>
      <c r="B8" s="3">
        <v>2</v>
      </c>
      <c r="C8" s="3" t="s">
        <v>17</v>
      </c>
      <c r="D8" s="4">
        <v>11.92258932347853</v>
      </c>
      <c r="E8" s="4">
        <v>81.429683132645565</v>
      </c>
      <c r="F8" s="4">
        <v>3.1007707353784681</v>
      </c>
      <c r="G8" s="4">
        <v>2.0967165678834658</v>
      </c>
      <c r="H8" s="4">
        <v>1.448322860695564</v>
      </c>
      <c r="I8" s="4">
        <f t="shared" si="0"/>
        <v>45.636166387199935</v>
      </c>
      <c r="J8" s="4">
        <f t="shared" si="1"/>
        <v>48.857809879587336</v>
      </c>
      <c r="K8" s="4">
        <f t="shared" si="2"/>
        <v>2.6356551250716977</v>
      </c>
      <c r="L8" s="4">
        <f t="shared" si="2"/>
        <v>1.7822090827009458</v>
      </c>
      <c r="M8" s="4">
        <f t="shared" si="3"/>
        <v>1.0862421455216731</v>
      </c>
      <c r="N8" s="3">
        <v>1.0313031129796941</v>
      </c>
      <c r="O8" s="3">
        <v>1.4558</v>
      </c>
      <c r="P8" s="3"/>
      <c r="Q8" s="3"/>
      <c r="R8" s="3"/>
      <c r="S8" s="4" t="str">
        <f t="shared" si="7"/>
        <v/>
      </c>
      <c r="T8" s="4" t="str">
        <f t="shared" si="8"/>
        <v/>
      </c>
      <c r="U8" s="4"/>
      <c r="V8" s="15">
        <v>23.606658970000002</v>
      </c>
      <c r="W8" s="3"/>
      <c r="X8" s="3" t="str">
        <f t="shared" si="6"/>
        <v/>
      </c>
      <c r="Y8" s="3" t="s">
        <v>24</v>
      </c>
      <c r="Z8" s="3">
        <v>11</v>
      </c>
    </row>
    <row r="9" spans="1:26" x14ac:dyDescent="0.2">
      <c r="A9" s="3">
        <v>1</v>
      </c>
      <c r="B9" s="3">
        <v>2</v>
      </c>
      <c r="C9" s="3" t="s">
        <v>19</v>
      </c>
      <c r="D9" s="4">
        <v>11.92258932347853</v>
      </c>
      <c r="E9" s="4">
        <v>81.429683132645565</v>
      </c>
      <c r="F9" s="4">
        <v>3.1007707353784681</v>
      </c>
      <c r="G9" s="4">
        <v>2.0967165678834658</v>
      </c>
      <c r="H9" s="4">
        <v>1.448322860695564</v>
      </c>
      <c r="I9" s="4">
        <f t="shared" si="0"/>
        <v>45.636166387199935</v>
      </c>
      <c r="J9" s="4">
        <f t="shared" si="1"/>
        <v>48.857809879587336</v>
      </c>
      <c r="K9" s="4">
        <f t="shared" si="2"/>
        <v>2.6356551250716977</v>
      </c>
      <c r="L9" s="4">
        <f t="shared" si="2"/>
        <v>1.7822090827009458</v>
      </c>
      <c r="M9" s="4">
        <f t="shared" si="3"/>
        <v>1.0862421455216731</v>
      </c>
      <c r="N9" s="3">
        <v>1.0192840089403636</v>
      </c>
      <c r="O9" s="3">
        <v>1.22377</v>
      </c>
      <c r="P9" s="3"/>
      <c r="Q9" s="3"/>
      <c r="R9" s="3"/>
      <c r="S9" s="4" t="str">
        <f t="shared" si="7"/>
        <v/>
      </c>
      <c r="T9" s="4" t="str">
        <f t="shared" si="8"/>
        <v/>
      </c>
      <c r="U9" s="4"/>
      <c r="V9" s="15">
        <v>31.724032770000001</v>
      </c>
      <c r="W9" s="3"/>
      <c r="X9" s="3" t="str">
        <f t="shared" si="6"/>
        <v/>
      </c>
      <c r="Y9" s="3" t="s">
        <v>24</v>
      </c>
      <c r="Z9" s="3">
        <v>11</v>
      </c>
    </row>
    <row r="10" spans="1:26" x14ac:dyDescent="0.2">
      <c r="A10" s="3">
        <v>1</v>
      </c>
      <c r="B10" s="3">
        <v>2</v>
      </c>
      <c r="C10" s="3" t="s">
        <v>20</v>
      </c>
      <c r="D10" s="4">
        <v>11.92258932347853</v>
      </c>
      <c r="E10" s="4">
        <v>81.429683132645565</v>
      </c>
      <c r="F10" s="4">
        <v>3.1007707353784681</v>
      </c>
      <c r="G10" s="4">
        <v>2.0967165678834658</v>
      </c>
      <c r="H10" s="4">
        <v>1.448322860695564</v>
      </c>
      <c r="I10" s="4">
        <f t="shared" si="0"/>
        <v>45.636166387199935</v>
      </c>
      <c r="J10" s="4">
        <f t="shared" si="1"/>
        <v>48.857809879587336</v>
      </c>
      <c r="K10" s="4">
        <f t="shared" si="2"/>
        <v>2.6356551250716977</v>
      </c>
      <c r="L10" s="4">
        <f t="shared" si="2"/>
        <v>1.7822090827009458</v>
      </c>
      <c r="M10" s="4">
        <f t="shared" si="3"/>
        <v>1.0862421455216731</v>
      </c>
      <c r="N10" s="3">
        <v>1.0183214583140556</v>
      </c>
      <c r="O10" s="3">
        <v>1.18147</v>
      </c>
      <c r="P10" s="3"/>
      <c r="Q10" s="3"/>
      <c r="R10" s="3"/>
      <c r="S10" s="4" t="str">
        <f t="shared" si="7"/>
        <v/>
      </c>
      <c r="T10" s="4" t="str">
        <f t="shared" si="8"/>
        <v/>
      </c>
      <c r="U10" s="4"/>
      <c r="V10" s="15">
        <v>32.586250980000003</v>
      </c>
      <c r="W10" s="3"/>
      <c r="X10" s="3" t="str">
        <f t="shared" si="6"/>
        <v/>
      </c>
      <c r="Y10" s="3" t="s">
        <v>24</v>
      </c>
      <c r="Z10" s="3">
        <v>11</v>
      </c>
    </row>
    <row r="11" spans="1:26" x14ac:dyDescent="0.2">
      <c r="A11" s="3">
        <v>1</v>
      </c>
      <c r="B11" s="3">
        <v>2</v>
      </c>
      <c r="C11" s="3" t="s">
        <v>21</v>
      </c>
      <c r="D11" s="4">
        <v>11.92258932347853</v>
      </c>
      <c r="E11" s="4">
        <v>81.429683132645565</v>
      </c>
      <c r="F11" s="4">
        <v>3.1007707353784681</v>
      </c>
      <c r="G11" s="4">
        <v>2.0967165678834658</v>
      </c>
      <c r="H11" s="4">
        <v>1.448322860695564</v>
      </c>
      <c r="I11" s="4">
        <f t="shared" si="0"/>
        <v>45.636166387199935</v>
      </c>
      <c r="J11" s="4">
        <f t="shared" si="1"/>
        <v>48.857809879587336</v>
      </c>
      <c r="K11" s="4">
        <f t="shared" si="2"/>
        <v>2.6356551250716977</v>
      </c>
      <c r="L11" s="4">
        <f t="shared" si="2"/>
        <v>1.7822090827009458</v>
      </c>
      <c r="M11" s="4">
        <f t="shared" si="3"/>
        <v>1.0862421455216731</v>
      </c>
      <c r="N11" s="3">
        <v>1.0203957026124688</v>
      </c>
      <c r="O11" s="3">
        <v>1.1715800000000001</v>
      </c>
      <c r="P11" s="3">
        <v>8793</v>
      </c>
      <c r="Q11" s="3">
        <v>8424</v>
      </c>
      <c r="R11" s="3">
        <v>8277</v>
      </c>
      <c r="S11" s="4">
        <f t="shared" si="7"/>
        <v>879.3</v>
      </c>
      <c r="T11" s="4">
        <f t="shared" si="8"/>
        <v>3.0233160189963266</v>
      </c>
      <c r="U11" s="4"/>
      <c r="V11" s="15">
        <v>33.546944410000002</v>
      </c>
      <c r="W11" s="3"/>
      <c r="X11" s="3">
        <f t="shared" si="6"/>
        <v>339.00800850542402</v>
      </c>
      <c r="Y11" s="3" t="s">
        <v>24</v>
      </c>
      <c r="Z11" s="3">
        <v>11</v>
      </c>
    </row>
    <row r="12" spans="1:26" x14ac:dyDescent="0.2">
      <c r="A12" s="3">
        <v>1</v>
      </c>
      <c r="B12" s="3">
        <v>2</v>
      </c>
      <c r="C12" s="3" t="s">
        <v>22</v>
      </c>
      <c r="D12" s="4">
        <v>11.92258932347853</v>
      </c>
      <c r="E12" s="4">
        <v>81.429683132645565</v>
      </c>
      <c r="F12" s="4">
        <v>3.1007707353784681</v>
      </c>
      <c r="G12" s="4">
        <v>2.0967165678834658</v>
      </c>
      <c r="H12" s="4">
        <v>1.448322860695564</v>
      </c>
      <c r="I12" s="4">
        <f t="shared" si="0"/>
        <v>45.636166387199935</v>
      </c>
      <c r="J12" s="4">
        <f t="shared" si="1"/>
        <v>48.857809879587336</v>
      </c>
      <c r="K12" s="4">
        <f t="shared" si="2"/>
        <v>2.6356551250716977</v>
      </c>
      <c r="L12" s="4">
        <f t="shared" si="2"/>
        <v>1.7822090827009458</v>
      </c>
      <c r="M12" s="4">
        <f t="shared" si="3"/>
        <v>1.0862421455216731</v>
      </c>
      <c r="N12" s="3">
        <v>1.013384765534229</v>
      </c>
      <c r="O12" s="3">
        <v>1.12974</v>
      </c>
      <c r="P12" s="3"/>
      <c r="Q12" s="3"/>
      <c r="R12" s="3"/>
      <c r="S12" s="4" t="str">
        <f t="shared" si="7"/>
        <v/>
      </c>
      <c r="T12" s="4" t="str">
        <f t="shared" si="8"/>
        <v/>
      </c>
      <c r="U12" s="4"/>
      <c r="V12" s="15">
        <v>37.536158810000003</v>
      </c>
      <c r="W12" s="3"/>
      <c r="X12" s="3" t="str">
        <f t="shared" si="6"/>
        <v/>
      </c>
      <c r="Y12" s="3" t="s">
        <v>24</v>
      </c>
      <c r="Z12" s="3">
        <v>11</v>
      </c>
    </row>
    <row r="13" spans="1:26" x14ac:dyDescent="0.2">
      <c r="A13" s="3">
        <v>1</v>
      </c>
      <c r="B13" s="3">
        <v>2</v>
      </c>
      <c r="C13" s="3" t="s">
        <v>23</v>
      </c>
      <c r="D13" s="4">
        <v>11.92258932347853</v>
      </c>
      <c r="E13" s="4">
        <v>81.429683132645565</v>
      </c>
      <c r="F13" s="4">
        <v>3.1007707353784681</v>
      </c>
      <c r="G13" s="4">
        <v>2.0967165678834658</v>
      </c>
      <c r="H13" s="4">
        <v>1.448322860695564</v>
      </c>
      <c r="I13" s="4">
        <f t="shared" si="0"/>
        <v>45.636166387199935</v>
      </c>
      <c r="J13" s="4">
        <f t="shared" si="1"/>
        <v>48.857809879587336</v>
      </c>
      <c r="K13" s="4">
        <f t="shared" si="2"/>
        <v>2.6356551250716977</v>
      </c>
      <c r="L13" s="4">
        <f t="shared" si="2"/>
        <v>1.7822090827009458</v>
      </c>
      <c r="M13" s="4">
        <f t="shared" si="3"/>
        <v>1.0862421455216731</v>
      </c>
      <c r="N13" s="3">
        <v>1.0246741624019966</v>
      </c>
      <c r="O13" s="3">
        <v>1.2694000000000001</v>
      </c>
      <c r="P13" s="3"/>
      <c r="Q13" s="3"/>
      <c r="R13" s="3"/>
      <c r="S13" s="4" t="str">
        <f t="shared" si="7"/>
        <v/>
      </c>
      <c r="T13" s="4" t="str">
        <f t="shared" si="8"/>
        <v/>
      </c>
      <c r="U13" s="4"/>
      <c r="V13" s="15">
        <v>28.052375649999998</v>
      </c>
      <c r="W13" s="3"/>
      <c r="X13" s="3" t="str">
        <f t="shared" si="6"/>
        <v/>
      </c>
      <c r="Y13" s="3" t="s">
        <v>24</v>
      </c>
      <c r="Z13" s="3">
        <v>11</v>
      </c>
    </row>
    <row r="14" spans="1:26" x14ac:dyDescent="0.2">
      <c r="A14" s="3">
        <v>1</v>
      </c>
      <c r="B14" s="3">
        <v>3</v>
      </c>
      <c r="C14" s="3" t="s">
        <v>17</v>
      </c>
      <c r="D14" s="4">
        <v>12.15000888825311</v>
      </c>
      <c r="E14" s="4">
        <v>80.548520924571719</v>
      </c>
      <c r="F14" s="4">
        <v>4.897924569979395</v>
      </c>
      <c r="G14" s="4">
        <v>1.178222270066138</v>
      </c>
      <c r="H14" s="4">
        <v>1.178526983337139</v>
      </c>
      <c r="I14" s="4">
        <f t="shared" si="0"/>
        <v>45.575471029922923</v>
      </c>
      <c r="J14" s="4">
        <f t="shared" si="1"/>
        <v>48.329112554743027</v>
      </c>
      <c r="K14" s="4">
        <f t="shared" si="2"/>
        <v>4.1632358844824857</v>
      </c>
      <c r="L14" s="4">
        <f t="shared" si="2"/>
        <v>1.0014889295562173</v>
      </c>
      <c r="M14" s="4">
        <f t="shared" si="3"/>
        <v>0.88389523750285426</v>
      </c>
      <c r="N14" s="3">
        <v>1.0419718207075577</v>
      </c>
      <c r="O14" s="3">
        <v>1.6024799999999999</v>
      </c>
      <c r="P14" s="3"/>
      <c r="Q14" s="3"/>
      <c r="R14" s="3"/>
      <c r="S14" s="4" t="str">
        <f t="shared" si="7"/>
        <v/>
      </c>
      <c r="T14" s="4" t="str">
        <f t="shared" si="8"/>
        <v/>
      </c>
      <c r="U14" s="4"/>
      <c r="V14" s="15">
        <v>22.378101650000001</v>
      </c>
      <c r="W14" s="3"/>
      <c r="X14" s="3" t="str">
        <f t="shared" si="6"/>
        <v/>
      </c>
      <c r="Y14" s="3" t="s">
        <v>24</v>
      </c>
      <c r="Z14" s="3">
        <v>11</v>
      </c>
    </row>
    <row r="15" spans="1:26" x14ac:dyDescent="0.2">
      <c r="A15" s="3">
        <v>1</v>
      </c>
      <c r="B15" s="3">
        <v>3</v>
      </c>
      <c r="C15" s="3" t="s">
        <v>19</v>
      </c>
      <c r="D15" s="4">
        <v>12.15000888825311</v>
      </c>
      <c r="E15" s="4">
        <v>80.548520924571719</v>
      </c>
      <c r="F15" s="4">
        <v>4.897924569979395</v>
      </c>
      <c r="G15" s="4">
        <v>1.178222270066138</v>
      </c>
      <c r="H15" s="4">
        <v>1.178526983337139</v>
      </c>
      <c r="I15" s="4">
        <f t="shared" si="0"/>
        <v>45.575471029922923</v>
      </c>
      <c r="J15" s="4">
        <f t="shared" si="1"/>
        <v>48.329112554743027</v>
      </c>
      <c r="K15" s="4">
        <f t="shared" si="2"/>
        <v>4.1632358844824857</v>
      </c>
      <c r="L15" s="4">
        <f t="shared" si="2"/>
        <v>1.0014889295562173</v>
      </c>
      <c r="M15" s="4">
        <f t="shared" si="3"/>
        <v>0.88389523750285426</v>
      </c>
      <c r="N15" s="3">
        <v>1.0397297884308014</v>
      </c>
      <c r="O15" s="3">
        <v>1.42648</v>
      </c>
      <c r="P15" s="3"/>
      <c r="Q15" s="3"/>
      <c r="R15" s="3"/>
      <c r="S15" s="4" t="str">
        <f t="shared" si="7"/>
        <v/>
      </c>
      <c r="T15" s="4" t="str">
        <f t="shared" si="8"/>
        <v/>
      </c>
      <c r="U15" s="4"/>
      <c r="V15" s="15">
        <v>33.242284990000002</v>
      </c>
      <c r="W15" s="3"/>
      <c r="X15" s="3" t="str">
        <f t="shared" si="6"/>
        <v/>
      </c>
      <c r="Y15" s="3" t="s">
        <v>24</v>
      </c>
      <c r="Z15" s="3">
        <v>11</v>
      </c>
    </row>
    <row r="16" spans="1:26" x14ac:dyDescent="0.2">
      <c r="A16" s="3">
        <v>1</v>
      </c>
      <c r="B16" s="3">
        <v>3</v>
      </c>
      <c r="C16" s="3" t="s">
        <v>20</v>
      </c>
      <c r="D16" s="4">
        <v>12.15000888825311</v>
      </c>
      <c r="E16" s="4">
        <v>80.548520924571719</v>
      </c>
      <c r="F16" s="4">
        <v>4.897924569979395</v>
      </c>
      <c r="G16" s="4">
        <v>1.178222270066138</v>
      </c>
      <c r="H16" s="4">
        <v>1.178526983337139</v>
      </c>
      <c r="I16" s="4">
        <f t="shared" si="0"/>
        <v>45.575471029922923</v>
      </c>
      <c r="J16" s="4">
        <f t="shared" si="1"/>
        <v>48.329112554743027</v>
      </c>
      <c r="K16" s="4">
        <f t="shared" si="2"/>
        <v>4.1632358844824857</v>
      </c>
      <c r="L16" s="4">
        <f t="shared" si="2"/>
        <v>1.0014889295562173</v>
      </c>
      <c r="M16" s="4">
        <f t="shared" si="3"/>
        <v>0.88389523750285426</v>
      </c>
      <c r="N16" s="3">
        <v>1.0528599916036945</v>
      </c>
      <c r="O16" s="3">
        <v>1.6807099999999999</v>
      </c>
      <c r="P16" s="3"/>
      <c r="Q16" s="3"/>
      <c r="R16" s="3"/>
      <c r="S16" s="4" t="str">
        <f t="shared" si="7"/>
        <v/>
      </c>
      <c r="T16" s="4" t="str">
        <f t="shared" si="8"/>
        <v/>
      </c>
      <c r="U16" s="4"/>
      <c r="V16" s="15">
        <v>24.870597870000001</v>
      </c>
      <c r="W16" s="3"/>
      <c r="X16" s="3" t="str">
        <f t="shared" si="6"/>
        <v/>
      </c>
      <c r="Y16" s="3" t="s">
        <v>24</v>
      </c>
      <c r="Z16" s="3">
        <v>11</v>
      </c>
    </row>
    <row r="17" spans="1:26" x14ac:dyDescent="0.2">
      <c r="A17" s="3">
        <v>1</v>
      </c>
      <c r="B17" s="3">
        <v>3</v>
      </c>
      <c r="C17" s="3" t="s">
        <v>21</v>
      </c>
      <c r="D17" s="4">
        <v>12.15000888825311</v>
      </c>
      <c r="E17" s="4">
        <v>80.548520924571719</v>
      </c>
      <c r="F17" s="4">
        <v>4.897924569979395</v>
      </c>
      <c r="G17" s="4">
        <v>1.178222270066138</v>
      </c>
      <c r="H17" s="4">
        <v>1.178526983337139</v>
      </c>
      <c r="I17" s="4">
        <f t="shared" si="0"/>
        <v>45.575471029922923</v>
      </c>
      <c r="J17" s="4">
        <f t="shared" si="1"/>
        <v>48.329112554743027</v>
      </c>
      <c r="K17" s="4">
        <f t="shared" si="2"/>
        <v>4.1632358844824857</v>
      </c>
      <c r="L17" s="4">
        <f t="shared" si="2"/>
        <v>1.0014889295562173</v>
      </c>
      <c r="M17" s="4">
        <f t="shared" si="3"/>
        <v>0.88389523750285426</v>
      </c>
      <c r="N17" s="3">
        <v>1.0426756713297958</v>
      </c>
      <c r="O17" s="3">
        <v>1.56799</v>
      </c>
      <c r="P17" s="3"/>
      <c r="Q17" s="3"/>
      <c r="R17" s="3"/>
      <c r="S17" s="4" t="str">
        <f t="shared" si="7"/>
        <v/>
      </c>
      <c r="T17" s="4" t="str">
        <f t="shared" si="8"/>
        <v/>
      </c>
      <c r="U17" s="4"/>
      <c r="V17" s="15">
        <v>28.609950430000001</v>
      </c>
      <c r="W17" s="3"/>
      <c r="X17" s="3" t="str">
        <f t="shared" si="6"/>
        <v/>
      </c>
      <c r="Y17" s="3" t="s">
        <v>24</v>
      </c>
      <c r="Z17" s="3">
        <v>11</v>
      </c>
    </row>
    <row r="18" spans="1:26" x14ac:dyDescent="0.2">
      <c r="A18" s="3">
        <v>1</v>
      </c>
      <c r="B18" s="3">
        <v>3</v>
      </c>
      <c r="C18" s="3" t="s">
        <v>22</v>
      </c>
      <c r="D18" s="4">
        <v>12.15000888825311</v>
      </c>
      <c r="E18" s="4">
        <v>80.548520924571719</v>
      </c>
      <c r="F18" s="4">
        <v>4.897924569979395</v>
      </c>
      <c r="G18" s="4">
        <v>1.178222270066138</v>
      </c>
      <c r="H18" s="4">
        <v>1.178526983337139</v>
      </c>
      <c r="I18" s="4">
        <f t="shared" si="0"/>
        <v>45.575471029922923</v>
      </c>
      <c r="J18" s="4">
        <f t="shared" si="1"/>
        <v>48.329112554743027</v>
      </c>
      <c r="K18" s="4">
        <f t="shared" ref="K18:L46" si="9">F18*0.85</f>
        <v>4.1632358844824857</v>
      </c>
      <c r="L18" s="4">
        <f t="shared" si="9"/>
        <v>1.0014889295562173</v>
      </c>
      <c r="M18" s="4">
        <f t="shared" si="3"/>
        <v>0.88389523750285426</v>
      </c>
      <c r="N18" s="3">
        <v>1.0476503668354262</v>
      </c>
      <c r="O18" s="3">
        <v>1.72895</v>
      </c>
      <c r="P18" s="3"/>
      <c r="Q18" s="3"/>
      <c r="R18" s="3"/>
      <c r="S18" s="4" t="str">
        <f t="shared" si="7"/>
        <v/>
      </c>
      <c r="T18" s="4" t="str">
        <f t="shared" si="8"/>
        <v/>
      </c>
      <c r="U18" s="4"/>
      <c r="V18" s="15">
        <v>24.14331833</v>
      </c>
      <c r="W18" s="3"/>
      <c r="X18" s="3" t="str">
        <f t="shared" si="6"/>
        <v/>
      </c>
      <c r="Y18" s="3" t="s">
        <v>24</v>
      </c>
      <c r="Z18" s="3">
        <v>11</v>
      </c>
    </row>
    <row r="19" spans="1:26" x14ac:dyDescent="0.2">
      <c r="A19" s="3">
        <v>1</v>
      </c>
      <c r="B19" s="3">
        <v>3</v>
      </c>
      <c r="C19" s="3" t="s">
        <v>23</v>
      </c>
      <c r="D19" s="4">
        <v>12.15000888825311</v>
      </c>
      <c r="E19" s="4">
        <v>80.548520924571719</v>
      </c>
      <c r="F19" s="4">
        <v>4.897924569979395</v>
      </c>
      <c r="G19" s="4">
        <v>1.178222270066138</v>
      </c>
      <c r="H19" s="4">
        <v>1.178526983337139</v>
      </c>
      <c r="I19" s="4">
        <f t="shared" si="0"/>
        <v>45.575471029922923</v>
      </c>
      <c r="J19" s="4">
        <f t="shared" si="1"/>
        <v>48.329112554743027</v>
      </c>
      <c r="K19" s="4">
        <f t="shared" si="9"/>
        <v>4.1632358844824857</v>
      </c>
      <c r="L19" s="4">
        <f t="shared" si="9"/>
        <v>1.0014889295562173</v>
      </c>
      <c r="M19" s="4">
        <f t="shared" si="3"/>
        <v>0.88389523750285426</v>
      </c>
      <c r="N19" s="3">
        <v>1.043922151421999</v>
      </c>
      <c r="O19" s="3">
        <v>1.6736500000000001</v>
      </c>
      <c r="P19" s="3"/>
      <c r="Q19" s="3"/>
      <c r="R19" s="3"/>
      <c r="S19" s="4" t="str">
        <f t="shared" si="7"/>
        <v/>
      </c>
      <c r="T19" s="4" t="str">
        <f t="shared" si="8"/>
        <v/>
      </c>
      <c r="U19" s="4"/>
      <c r="V19" s="15">
        <v>24.604732769999998</v>
      </c>
      <c r="W19" s="3"/>
      <c r="X19" s="3" t="str">
        <f t="shared" si="6"/>
        <v/>
      </c>
      <c r="Y19" s="3" t="s">
        <v>24</v>
      </c>
      <c r="Z19" s="3">
        <v>11</v>
      </c>
    </row>
    <row r="20" spans="1:26" x14ac:dyDescent="0.2">
      <c r="A20" s="3">
        <v>1</v>
      </c>
      <c r="B20" s="3">
        <v>4</v>
      </c>
      <c r="C20" s="3" t="s">
        <v>17</v>
      </c>
      <c r="D20" s="4">
        <v>9.1643703985194307</v>
      </c>
      <c r="E20" s="4">
        <v>79.749861324165508</v>
      </c>
      <c r="F20" s="4">
        <v>3.6900679372944252</v>
      </c>
      <c r="G20" s="4">
        <v>3.8845376842533028</v>
      </c>
      <c r="H20" s="4">
        <v>3.559291045537524</v>
      </c>
      <c r="I20" s="4">
        <f t="shared" si="0"/>
        <v>43.090328532802182</v>
      </c>
      <c r="J20" s="4">
        <f t="shared" si="1"/>
        <v>47.8499167944993</v>
      </c>
      <c r="K20" s="4">
        <f t="shared" si="9"/>
        <v>3.1365577467002614</v>
      </c>
      <c r="L20" s="4">
        <f t="shared" si="9"/>
        <v>3.3018570316153073</v>
      </c>
      <c r="M20" s="4">
        <f t="shared" si="3"/>
        <v>2.669468284153143</v>
      </c>
      <c r="N20" s="3">
        <v>1.02375739132586</v>
      </c>
      <c r="O20" s="3">
        <v>1.1587000000000001</v>
      </c>
      <c r="P20" s="3"/>
      <c r="Q20" s="3"/>
      <c r="R20" s="3"/>
      <c r="S20" s="4" t="str">
        <f t="shared" si="7"/>
        <v/>
      </c>
      <c r="T20" s="4" t="str">
        <f t="shared" si="8"/>
        <v/>
      </c>
      <c r="U20" s="4"/>
      <c r="V20" s="15">
        <v>55.257271379999999</v>
      </c>
      <c r="W20" s="3"/>
      <c r="X20" s="3" t="str">
        <f t="shared" si="6"/>
        <v/>
      </c>
      <c r="Y20" s="3" t="s">
        <v>24</v>
      </c>
      <c r="Z20" s="3">
        <v>11</v>
      </c>
    </row>
    <row r="21" spans="1:26" x14ac:dyDescent="0.2">
      <c r="A21" s="3">
        <v>1</v>
      </c>
      <c r="B21" s="3">
        <v>4</v>
      </c>
      <c r="C21" s="3" t="s">
        <v>19</v>
      </c>
      <c r="D21" s="4">
        <v>9.1643703985194307</v>
      </c>
      <c r="E21" s="4">
        <v>79.749861324165508</v>
      </c>
      <c r="F21" s="4">
        <v>3.6900679372944252</v>
      </c>
      <c r="G21" s="4">
        <v>3.8845376842533028</v>
      </c>
      <c r="H21" s="4">
        <v>3.559291045537524</v>
      </c>
      <c r="I21" s="4">
        <f t="shared" si="0"/>
        <v>43.090328532802182</v>
      </c>
      <c r="J21" s="4">
        <f t="shared" si="1"/>
        <v>47.8499167944993</v>
      </c>
      <c r="K21" s="4">
        <f t="shared" si="9"/>
        <v>3.1365577467002614</v>
      </c>
      <c r="L21" s="4">
        <f t="shared" si="9"/>
        <v>3.3018570316153073</v>
      </c>
      <c r="M21" s="4">
        <f t="shared" si="3"/>
        <v>2.669468284153143</v>
      </c>
      <c r="N21" s="3">
        <v>1.0373301026009918</v>
      </c>
      <c r="O21" s="3">
        <v>1.16791</v>
      </c>
      <c r="P21" s="3"/>
      <c r="Q21" s="3"/>
      <c r="R21" s="3"/>
      <c r="S21" s="4" t="str">
        <f t="shared" si="7"/>
        <v/>
      </c>
      <c r="T21" s="4" t="str">
        <f t="shared" si="8"/>
        <v/>
      </c>
      <c r="U21" s="4"/>
      <c r="V21" s="15">
        <v>53.020198749999999</v>
      </c>
      <c r="W21" s="3"/>
      <c r="X21" s="3" t="str">
        <f t="shared" si="6"/>
        <v/>
      </c>
      <c r="Y21" s="3" t="s">
        <v>24</v>
      </c>
      <c r="Z21" s="3">
        <v>11</v>
      </c>
    </row>
    <row r="22" spans="1:26" x14ac:dyDescent="0.2">
      <c r="A22" s="3">
        <v>1</v>
      </c>
      <c r="B22" s="3">
        <v>4</v>
      </c>
      <c r="C22" s="3" t="s">
        <v>20</v>
      </c>
      <c r="D22" s="4">
        <v>9.1643703985194307</v>
      </c>
      <c r="E22" s="4">
        <v>79.749861324165508</v>
      </c>
      <c r="F22" s="4">
        <v>3.6900679372944252</v>
      </c>
      <c r="G22" s="4">
        <v>3.8845376842533028</v>
      </c>
      <c r="H22" s="4">
        <v>3.559291045537524</v>
      </c>
      <c r="I22" s="4">
        <f t="shared" si="0"/>
        <v>43.090328532802182</v>
      </c>
      <c r="J22" s="4">
        <f t="shared" si="1"/>
        <v>47.8499167944993</v>
      </c>
      <c r="K22" s="4">
        <f t="shared" si="9"/>
        <v>3.1365577467002614</v>
      </c>
      <c r="L22" s="4">
        <f t="shared" si="9"/>
        <v>3.3018570316153073</v>
      </c>
      <c r="M22" s="4">
        <f t="shared" si="3"/>
        <v>2.669468284153143</v>
      </c>
      <c r="N22" s="3">
        <v>1.0423814458047103</v>
      </c>
      <c r="O22" s="3">
        <v>1.16286</v>
      </c>
      <c r="P22" s="3">
        <v>12520</v>
      </c>
      <c r="Q22" s="3">
        <v>12920</v>
      </c>
      <c r="R22" s="3">
        <v>11880</v>
      </c>
      <c r="S22" s="4">
        <f t="shared" si="7"/>
        <v>1252</v>
      </c>
      <c r="T22" s="4">
        <f t="shared" si="8"/>
        <v>4.1900565650492014</v>
      </c>
      <c r="U22" s="4"/>
      <c r="V22" s="15">
        <v>51.415776719999997</v>
      </c>
      <c r="W22" s="3"/>
      <c r="X22" s="3">
        <f t="shared" si="6"/>
        <v>155.34571209107943</v>
      </c>
      <c r="Y22" s="3" t="s">
        <v>24</v>
      </c>
      <c r="Z22" s="3">
        <v>11</v>
      </c>
    </row>
    <row r="23" spans="1:26" x14ac:dyDescent="0.2">
      <c r="A23" s="3">
        <v>1</v>
      </c>
      <c r="B23" s="3">
        <v>4</v>
      </c>
      <c r="C23" s="3" t="s">
        <v>21</v>
      </c>
      <c r="D23" s="4">
        <v>9.1643703985194307</v>
      </c>
      <c r="E23" s="4">
        <v>79.749861324165508</v>
      </c>
      <c r="F23" s="4">
        <v>3.6900679372944252</v>
      </c>
      <c r="G23" s="4">
        <v>3.8845376842533028</v>
      </c>
      <c r="H23" s="4">
        <v>3.559291045537524</v>
      </c>
      <c r="I23" s="4">
        <f t="shared" si="0"/>
        <v>43.090328532802182</v>
      </c>
      <c r="J23" s="4">
        <f t="shared" si="1"/>
        <v>47.8499167944993</v>
      </c>
      <c r="K23" s="4">
        <f t="shared" si="9"/>
        <v>3.1365577467002614</v>
      </c>
      <c r="L23" s="4">
        <f t="shared" si="9"/>
        <v>3.3018570316153073</v>
      </c>
      <c r="M23" s="4">
        <f t="shared" si="3"/>
        <v>2.669468284153143</v>
      </c>
      <c r="N23" s="3">
        <v>1.0398910095621283</v>
      </c>
      <c r="O23" s="3">
        <v>1.20625</v>
      </c>
      <c r="P23" s="3"/>
      <c r="Q23" s="3"/>
      <c r="R23" s="3"/>
      <c r="S23" s="4" t="str">
        <f t="shared" si="7"/>
        <v/>
      </c>
      <c r="T23" s="4" t="str">
        <f t="shared" si="8"/>
        <v/>
      </c>
      <c r="U23" s="4"/>
      <c r="V23" s="15">
        <v>45.089603109999999</v>
      </c>
      <c r="W23" s="3"/>
      <c r="X23" s="3" t="str">
        <f t="shared" si="6"/>
        <v/>
      </c>
      <c r="Y23" s="3" t="s">
        <v>24</v>
      </c>
      <c r="Z23" s="3">
        <v>11</v>
      </c>
    </row>
    <row r="24" spans="1:26" x14ac:dyDescent="0.2">
      <c r="A24" s="3">
        <v>1</v>
      </c>
      <c r="B24" s="3">
        <v>4</v>
      </c>
      <c r="C24" s="3" t="s">
        <v>22</v>
      </c>
      <c r="D24" s="4">
        <v>9.1643703985194307</v>
      </c>
      <c r="E24" s="4">
        <v>79.749861324165508</v>
      </c>
      <c r="F24" s="4">
        <v>3.6900679372944252</v>
      </c>
      <c r="G24" s="4">
        <v>3.8845376842533028</v>
      </c>
      <c r="H24" s="4">
        <v>3.559291045537524</v>
      </c>
      <c r="I24" s="4">
        <f t="shared" si="0"/>
        <v>43.090328532802182</v>
      </c>
      <c r="J24" s="4">
        <f t="shared" si="1"/>
        <v>47.8499167944993</v>
      </c>
      <c r="K24" s="4">
        <f t="shared" si="9"/>
        <v>3.1365577467002614</v>
      </c>
      <c r="L24" s="4">
        <f t="shared" si="9"/>
        <v>3.3018570316153073</v>
      </c>
      <c r="M24" s="4">
        <f t="shared" si="3"/>
        <v>2.669468284153143</v>
      </c>
      <c r="N24" s="3">
        <v>1.0363113897596656</v>
      </c>
      <c r="O24" s="3">
        <v>1.2478199999999999</v>
      </c>
      <c r="P24" s="3"/>
      <c r="Q24" s="3"/>
      <c r="R24" s="3"/>
      <c r="S24" s="4" t="str">
        <f t="shared" si="7"/>
        <v/>
      </c>
      <c r="T24" s="4" t="str">
        <f t="shared" si="8"/>
        <v/>
      </c>
      <c r="U24" s="4"/>
      <c r="V24" s="15">
        <v>49.312997549999999</v>
      </c>
      <c r="W24" s="3"/>
      <c r="X24" s="3" t="str">
        <f t="shared" si="6"/>
        <v/>
      </c>
      <c r="Y24" s="3" t="s">
        <v>24</v>
      </c>
      <c r="Z24" s="3">
        <v>11</v>
      </c>
    </row>
    <row r="25" spans="1:26" x14ac:dyDescent="0.2">
      <c r="A25" s="3">
        <v>1</v>
      </c>
      <c r="B25" s="3">
        <v>4</v>
      </c>
      <c r="C25" s="3" t="s">
        <v>23</v>
      </c>
      <c r="D25" s="4">
        <v>9.1643703985194307</v>
      </c>
      <c r="E25" s="4">
        <v>79.749861324165508</v>
      </c>
      <c r="F25" s="4">
        <v>3.6900679372944252</v>
      </c>
      <c r="G25" s="4">
        <v>3.8845376842533028</v>
      </c>
      <c r="H25" s="4">
        <v>3.559291045537524</v>
      </c>
      <c r="I25" s="4">
        <f t="shared" si="0"/>
        <v>43.090328532802182</v>
      </c>
      <c r="J25" s="4">
        <f t="shared" si="1"/>
        <v>47.8499167944993</v>
      </c>
      <c r="K25" s="4">
        <f t="shared" si="9"/>
        <v>3.1365577467002614</v>
      </c>
      <c r="L25" s="4">
        <f t="shared" si="9"/>
        <v>3.3018570316153073</v>
      </c>
      <c r="M25" s="4">
        <f t="shared" si="3"/>
        <v>2.669468284153143</v>
      </c>
      <c r="N25" s="3">
        <v>1.0330002241702749</v>
      </c>
      <c r="O25" s="3">
        <v>1.2753699999999999</v>
      </c>
      <c r="P25" s="3">
        <v>12570</v>
      </c>
      <c r="Q25" s="3">
        <v>13420</v>
      </c>
      <c r="R25" s="3">
        <v>11860</v>
      </c>
      <c r="S25" s="4">
        <f t="shared" si="7"/>
        <v>1257</v>
      </c>
      <c r="T25" s="4">
        <f t="shared" si="8"/>
        <v>6.2135744373837651</v>
      </c>
      <c r="U25" s="4"/>
      <c r="V25" s="15">
        <v>52.55139398</v>
      </c>
      <c r="W25" s="3"/>
      <c r="X25" s="3">
        <f t="shared" si="6"/>
        <v>151.38417614428016</v>
      </c>
      <c r="Y25" s="3" t="s">
        <v>24</v>
      </c>
      <c r="Z25" s="3">
        <v>11</v>
      </c>
    </row>
    <row r="26" spans="1:26" x14ac:dyDescent="0.2">
      <c r="A26" s="3">
        <v>1</v>
      </c>
      <c r="B26" s="3">
        <v>5</v>
      </c>
      <c r="C26" s="3" t="s">
        <v>17</v>
      </c>
      <c r="D26" s="4">
        <v>31.992551518564571</v>
      </c>
      <c r="E26" s="4">
        <v>63.656530168140407</v>
      </c>
      <c r="F26" s="4">
        <v>0.85496102118749995</v>
      </c>
      <c r="G26" s="4">
        <v>1.088387610707418</v>
      </c>
      <c r="H26" s="4">
        <v>2.4314804071680149</v>
      </c>
      <c r="I26" s="4">
        <f t="shared" si="0"/>
        <v>58.354535982396975</v>
      </c>
      <c r="J26" s="4">
        <f t="shared" si="1"/>
        <v>38.19391810088424</v>
      </c>
      <c r="K26" s="4">
        <f t="shared" si="9"/>
        <v>0.72671686800937496</v>
      </c>
      <c r="L26" s="4">
        <f t="shared" si="9"/>
        <v>0.92512946910130522</v>
      </c>
      <c r="M26" s="4">
        <f t="shared" si="3"/>
        <v>1.8236103053760111</v>
      </c>
      <c r="N26" s="3">
        <v>0.92591577173578699</v>
      </c>
      <c r="O26" s="3">
        <v>0.93525999999999998</v>
      </c>
      <c r="P26" s="3"/>
      <c r="Q26" s="3"/>
      <c r="R26" s="3"/>
      <c r="S26" s="4" t="str">
        <f t="shared" si="7"/>
        <v/>
      </c>
      <c r="T26" s="4" t="str">
        <f t="shared" si="8"/>
        <v/>
      </c>
      <c r="U26" s="4"/>
      <c r="V26" s="15">
        <v>99.934403489999994</v>
      </c>
      <c r="W26" s="3"/>
      <c r="X26" s="3" t="str">
        <f t="shared" si="6"/>
        <v/>
      </c>
      <c r="Y26" s="3" t="s">
        <v>24</v>
      </c>
      <c r="Z26" s="3">
        <v>11</v>
      </c>
    </row>
    <row r="27" spans="1:26" x14ac:dyDescent="0.2">
      <c r="A27" s="3">
        <v>1</v>
      </c>
      <c r="B27" s="3">
        <v>5</v>
      </c>
      <c r="C27" s="3" t="s">
        <v>19</v>
      </c>
      <c r="D27" s="4">
        <v>31.992551518564571</v>
      </c>
      <c r="E27" s="4">
        <v>63.656530168140407</v>
      </c>
      <c r="F27" s="4">
        <v>0.85496102118749995</v>
      </c>
      <c r="G27" s="4">
        <v>1.088387610707418</v>
      </c>
      <c r="H27" s="4">
        <v>2.4314804071680149</v>
      </c>
      <c r="I27" s="4">
        <f t="shared" si="0"/>
        <v>58.354535982396975</v>
      </c>
      <c r="J27" s="4">
        <f t="shared" si="1"/>
        <v>38.19391810088424</v>
      </c>
      <c r="K27" s="4">
        <f t="shared" si="9"/>
        <v>0.72671686800937496</v>
      </c>
      <c r="L27" s="4">
        <f t="shared" si="9"/>
        <v>0.92512946910130522</v>
      </c>
      <c r="M27" s="4">
        <f t="shared" si="3"/>
        <v>1.8236103053760111</v>
      </c>
      <c r="N27" s="3">
        <v>0.93434392601349003</v>
      </c>
      <c r="O27" s="3">
        <v>0.94245000000000001</v>
      </c>
      <c r="P27" s="3"/>
      <c r="Q27" s="3"/>
      <c r="R27" s="3"/>
      <c r="S27" s="4" t="str">
        <f t="shared" si="7"/>
        <v/>
      </c>
      <c r="T27" s="4" t="str">
        <f t="shared" si="8"/>
        <v/>
      </c>
      <c r="U27" s="4"/>
      <c r="V27" s="15">
        <v>109.7931239</v>
      </c>
      <c r="W27" s="3"/>
      <c r="X27" s="3" t="str">
        <f t="shared" si="6"/>
        <v/>
      </c>
      <c r="Y27" s="3" t="s">
        <v>24</v>
      </c>
      <c r="Z27" s="3">
        <v>11</v>
      </c>
    </row>
    <row r="28" spans="1:26" x14ac:dyDescent="0.2">
      <c r="A28" s="3">
        <v>1</v>
      </c>
      <c r="B28" s="3">
        <v>5</v>
      </c>
      <c r="C28" s="3" t="s">
        <v>20</v>
      </c>
      <c r="D28" s="4">
        <v>31.992551518564571</v>
      </c>
      <c r="E28" s="4">
        <v>63.656530168140407</v>
      </c>
      <c r="F28" s="4">
        <v>0.85496102118749995</v>
      </c>
      <c r="G28" s="4">
        <v>1.088387610707418</v>
      </c>
      <c r="H28" s="4">
        <v>2.4314804071680149</v>
      </c>
      <c r="I28" s="4">
        <f t="shared" si="0"/>
        <v>58.354535982396975</v>
      </c>
      <c r="J28" s="4">
        <f t="shared" si="1"/>
        <v>38.19391810088424</v>
      </c>
      <c r="K28" s="4">
        <f t="shared" si="9"/>
        <v>0.72671686800937496</v>
      </c>
      <c r="L28" s="4">
        <f t="shared" si="9"/>
        <v>0.92512946910130522</v>
      </c>
      <c r="M28" s="4">
        <f t="shared" si="3"/>
        <v>1.8236103053760111</v>
      </c>
      <c r="N28" s="3">
        <v>0.94467364785218899</v>
      </c>
      <c r="O28" s="3">
        <v>0.94135999999999997</v>
      </c>
      <c r="P28" s="3"/>
      <c r="Q28" s="3"/>
      <c r="R28" s="3"/>
      <c r="S28" s="4" t="str">
        <f t="shared" si="7"/>
        <v/>
      </c>
      <c r="T28" s="4" t="str">
        <f t="shared" si="8"/>
        <v/>
      </c>
      <c r="U28" s="4"/>
      <c r="V28" s="15">
        <v>100.4281106</v>
      </c>
      <c r="W28" s="3"/>
      <c r="X28" s="3" t="str">
        <f t="shared" si="6"/>
        <v/>
      </c>
      <c r="Y28" s="3" t="s">
        <v>24</v>
      </c>
      <c r="Z28" s="3">
        <v>11</v>
      </c>
    </row>
    <row r="29" spans="1:26" x14ac:dyDescent="0.2">
      <c r="A29" s="3">
        <v>1</v>
      </c>
      <c r="B29" s="3">
        <v>5</v>
      </c>
      <c r="C29" s="3" t="s">
        <v>21</v>
      </c>
      <c r="D29" s="4">
        <v>31.992551518564571</v>
      </c>
      <c r="E29" s="4">
        <v>63.656530168140407</v>
      </c>
      <c r="F29" s="4">
        <v>0.85496102118749995</v>
      </c>
      <c r="G29" s="4">
        <v>1.088387610707418</v>
      </c>
      <c r="H29" s="4">
        <v>2.4314804071680149</v>
      </c>
      <c r="I29" s="4">
        <f t="shared" si="0"/>
        <v>58.354535982396975</v>
      </c>
      <c r="J29" s="4">
        <f t="shared" si="1"/>
        <v>38.19391810088424</v>
      </c>
      <c r="K29" s="4">
        <f t="shared" si="9"/>
        <v>0.72671686800937496</v>
      </c>
      <c r="L29" s="4">
        <f t="shared" si="9"/>
        <v>0.92512946910130522</v>
      </c>
      <c r="M29" s="4">
        <f t="shared" si="3"/>
        <v>1.8236103053760111</v>
      </c>
      <c r="N29" s="3">
        <v>0.93974422551738113</v>
      </c>
      <c r="O29" s="3">
        <v>0.91054000000000002</v>
      </c>
      <c r="P29" s="3"/>
      <c r="Q29" s="3"/>
      <c r="R29" s="3"/>
      <c r="S29" s="4" t="str">
        <f t="shared" si="7"/>
        <v/>
      </c>
      <c r="T29" s="4" t="str">
        <f t="shared" si="8"/>
        <v/>
      </c>
      <c r="U29" s="4"/>
      <c r="V29" s="15">
        <v>114.6687034</v>
      </c>
      <c r="W29" s="3"/>
      <c r="X29" s="3" t="str">
        <f t="shared" si="6"/>
        <v/>
      </c>
      <c r="Y29" s="3" t="s">
        <v>24</v>
      </c>
      <c r="Z29" s="3">
        <v>11</v>
      </c>
    </row>
    <row r="30" spans="1:26" x14ac:dyDescent="0.2">
      <c r="A30" s="3">
        <v>1</v>
      </c>
      <c r="B30" s="3">
        <v>5</v>
      </c>
      <c r="C30" s="3" t="s">
        <v>22</v>
      </c>
      <c r="D30" s="4">
        <v>31.992551518564571</v>
      </c>
      <c r="E30" s="4">
        <v>63.656530168140407</v>
      </c>
      <c r="F30" s="4">
        <v>0.85496102118749995</v>
      </c>
      <c r="G30" s="4">
        <v>1.088387610707418</v>
      </c>
      <c r="H30" s="4">
        <v>2.4314804071680149</v>
      </c>
      <c r="I30" s="4">
        <f t="shared" si="0"/>
        <v>58.354535982396975</v>
      </c>
      <c r="J30" s="4">
        <f t="shared" si="1"/>
        <v>38.19391810088424</v>
      </c>
      <c r="K30" s="4">
        <f t="shared" si="9"/>
        <v>0.72671686800937496</v>
      </c>
      <c r="L30" s="4">
        <f t="shared" si="9"/>
        <v>0.92512946910130522</v>
      </c>
      <c r="M30" s="4">
        <f t="shared" si="3"/>
        <v>1.8236103053760111</v>
      </c>
      <c r="N30" s="3">
        <v>0.93821232085852069</v>
      </c>
      <c r="O30" s="3">
        <v>0.91215000000000002</v>
      </c>
      <c r="P30" s="3"/>
      <c r="Q30" s="3"/>
      <c r="R30" s="3"/>
      <c r="S30" s="4" t="str">
        <f t="shared" si="7"/>
        <v/>
      </c>
      <c r="T30" s="4" t="str">
        <f t="shared" si="8"/>
        <v/>
      </c>
      <c r="U30" s="4"/>
      <c r="V30" s="15">
        <v>116.187426</v>
      </c>
      <c r="W30" s="3"/>
      <c r="X30" s="3" t="str">
        <f t="shared" si="6"/>
        <v/>
      </c>
      <c r="Y30" s="3" t="s">
        <v>24</v>
      </c>
      <c r="Z30" s="3">
        <v>11</v>
      </c>
    </row>
    <row r="31" spans="1:26" x14ac:dyDescent="0.2">
      <c r="A31" s="3">
        <v>1</v>
      </c>
      <c r="B31" s="3">
        <v>5</v>
      </c>
      <c r="C31" s="3" t="s">
        <v>23</v>
      </c>
      <c r="D31" s="4">
        <v>31.992551518564571</v>
      </c>
      <c r="E31" s="4">
        <v>63.656530168140407</v>
      </c>
      <c r="F31" s="4">
        <v>0.85496102118749995</v>
      </c>
      <c r="G31" s="4">
        <v>1.088387610707418</v>
      </c>
      <c r="H31" s="4">
        <v>2.4314804071680149</v>
      </c>
      <c r="I31" s="4">
        <f t="shared" si="0"/>
        <v>58.354535982396975</v>
      </c>
      <c r="J31" s="4">
        <f t="shared" si="1"/>
        <v>38.19391810088424</v>
      </c>
      <c r="K31" s="4">
        <f t="shared" si="9"/>
        <v>0.72671686800937496</v>
      </c>
      <c r="L31" s="4">
        <f t="shared" si="9"/>
        <v>0.92512946910130522</v>
      </c>
      <c r="M31" s="4">
        <f t="shared" si="3"/>
        <v>1.8236103053760111</v>
      </c>
      <c r="N31" s="3">
        <v>0.93618233618233604</v>
      </c>
      <c r="O31" s="3">
        <v>0.92466000000000004</v>
      </c>
      <c r="P31" s="3"/>
      <c r="Q31" s="3"/>
      <c r="R31" s="3"/>
      <c r="S31" s="4" t="str">
        <f t="shared" si="7"/>
        <v/>
      </c>
      <c r="T31" s="4" t="str">
        <f t="shared" si="8"/>
        <v/>
      </c>
      <c r="U31" s="4"/>
      <c r="V31" s="15">
        <v>113.01998209999999</v>
      </c>
      <c r="W31" s="3"/>
      <c r="X31" s="3" t="str">
        <f t="shared" si="6"/>
        <v/>
      </c>
      <c r="Y31" s="3" t="s">
        <v>24</v>
      </c>
      <c r="Z31" s="3">
        <v>11</v>
      </c>
    </row>
    <row r="32" spans="1:26" x14ac:dyDescent="0.2">
      <c r="A32" s="3">
        <v>1</v>
      </c>
      <c r="B32" s="3">
        <v>6</v>
      </c>
      <c r="C32" s="3" t="s">
        <v>17</v>
      </c>
      <c r="D32" s="4">
        <v>45.159418558826339</v>
      </c>
      <c r="E32" s="4">
        <v>50.019654739828198</v>
      </c>
      <c r="F32" s="4">
        <v>3.0656087781249122</v>
      </c>
      <c r="G32" s="4">
        <v>0.2839576430812758</v>
      </c>
      <c r="H32" s="4">
        <v>1.435109346235153</v>
      </c>
      <c r="I32" s="4">
        <f t="shared" si="0"/>
        <v>66.028492754497336</v>
      </c>
      <c r="J32" s="4">
        <f t="shared" si="1"/>
        <v>30.011792843896917</v>
      </c>
      <c r="K32" s="4">
        <f t="shared" si="9"/>
        <v>2.6057674614061752</v>
      </c>
      <c r="L32" s="4">
        <f t="shared" si="9"/>
        <v>0.24136399661908442</v>
      </c>
      <c r="M32" s="4">
        <f t="shared" si="3"/>
        <v>1.0763320096763647</v>
      </c>
      <c r="N32" s="3">
        <v>0.84436861443800337</v>
      </c>
      <c r="O32" s="3">
        <v>0.98839999999999995</v>
      </c>
      <c r="P32" s="3"/>
      <c r="Q32" s="3"/>
      <c r="R32" s="3"/>
      <c r="S32" s="4" t="str">
        <f t="shared" si="7"/>
        <v/>
      </c>
      <c r="T32" s="4" t="str">
        <f t="shared" si="8"/>
        <v/>
      </c>
      <c r="U32" s="4"/>
      <c r="V32" s="15">
        <v>149.36972209999999</v>
      </c>
      <c r="W32" s="3"/>
      <c r="X32" s="3" t="str">
        <f t="shared" si="6"/>
        <v/>
      </c>
      <c r="Y32" s="3" t="s">
        <v>24</v>
      </c>
      <c r="Z32" s="3">
        <v>11</v>
      </c>
    </row>
    <row r="33" spans="1:26" x14ac:dyDescent="0.2">
      <c r="A33" s="3">
        <v>1</v>
      </c>
      <c r="B33" s="3">
        <v>6</v>
      </c>
      <c r="C33" s="3" t="s">
        <v>19</v>
      </c>
      <c r="D33" s="4">
        <v>45.159418558826339</v>
      </c>
      <c r="E33" s="4">
        <v>50.019654739828198</v>
      </c>
      <c r="F33" s="4">
        <v>3.0656087781249122</v>
      </c>
      <c r="G33" s="4">
        <v>0.2839576430812758</v>
      </c>
      <c r="H33" s="4">
        <v>1.435109346235153</v>
      </c>
      <c r="I33" s="4">
        <f t="shared" si="0"/>
        <v>66.028492754497336</v>
      </c>
      <c r="J33" s="4">
        <f t="shared" si="1"/>
        <v>30.011792843896917</v>
      </c>
      <c r="K33" s="4">
        <f t="shared" si="9"/>
        <v>2.6057674614061752</v>
      </c>
      <c r="L33" s="4">
        <f t="shared" si="9"/>
        <v>0.24136399661908442</v>
      </c>
      <c r="M33" s="4">
        <f t="shared" si="3"/>
        <v>1.0763320096763647</v>
      </c>
      <c r="N33" s="3">
        <v>0.85943330729844658</v>
      </c>
      <c r="O33" s="3">
        <v>0.86570000000000003</v>
      </c>
      <c r="P33" s="3">
        <v>12140</v>
      </c>
      <c r="Q33" s="3">
        <v>11190</v>
      </c>
      <c r="R33" s="3">
        <v>10430</v>
      </c>
      <c r="S33" s="4">
        <f t="shared" si="7"/>
        <v>1214</v>
      </c>
      <c r="T33" s="4">
        <f t="shared" si="8"/>
        <v>7.057310156806837</v>
      </c>
      <c r="U33" s="4"/>
      <c r="V33" s="15">
        <v>156.9790059</v>
      </c>
      <c r="W33" s="3"/>
      <c r="X33" s="3">
        <f t="shared" si="6"/>
        <v>52.473464478415181</v>
      </c>
      <c r="Y33" s="3" t="s">
        <v>24</v>
      </c>
      <c r="Z33" s="3">
        <v>11</v>
      </c>
    </row>
    <row r="34" spans="1:26" x14ac:dyDescent="0.2">
      <c r="A34" s="3">
        <v>1</v>
      </c>
      <c r="B34" s="3">
        <v>6</v>
      </c>
      <c r="C34" s="3" t="s">
        <v>20</v>
      </c>
      <c r="D34" s="4">
        <v>45.159418558826339</v>
      </c>
      <c r="E34" s="4">
        <v>50.019654739828198</v>
      </c>
      <c r="F34" s="4">
        <v>3.0656087781249122</v>
      </c>
      <c r="G34" s="4">
        <v>0.2839576430812758</v>
      </c>
      <c r="H34" s="4">
        <v>1.435109346235153</v>
      </c>
      <c r="I34" s="4">
        <f t="shared" si="0"/>
        <v>66.028492754497336</v>
      </c>
      <c r="J34" s="4">
        <f t="shared" si="1"/>
        <v>30.011792843896917</v>
      </c>
      <c r="K34" s="4">
        <f t="shared" si="9"/>
        <v>2.6057674614061752</v>
      </c>
      <c r="L34" s="4">
        <f t="shared" si="9"/>
        <v>0.24136399661908442</v>
      </c>
      <c r="M34" s="4">
        <f t="shared" si="3"/>
        <v>1.0763320096763647</v>
      </c>
      <c r="N34" s="3">
        <v>0.8526644582595938</v>
      </c>
      <c r="O34" s="3">
        <v>0.82516</v>
      </c>
      <c r="P34" s="3"/>
      <c r="Q34" s="3"/>
      <c r="R34" s="3"/>
      <c r="S34" s="4" t="str">
        <f t="shared" si="7"/>
        <v/>
      </c>
      <c r="T34" s="4" t="str">
        <f t="shared" si="8"/>
        <v/>
      </c>
      <c r="U34" s="4"/>
      <c r="V34" s="15">
        <v>175.3549773</v>
      </c>
      <c r="W34" s="3"/>
      <c r="X34" s="3" t="str">
        <f t="shared" ref="X34:X65" si="10">IFERROR(1/(V34*S34)*10000000,"")</f>
        <v/>
      </c>
      <c r="Y34" s="3" t="s">
        <v>24</v>
      </c>
      <c r="Z34" s="3">
        <v>11</v>
      </c>
    </row>
    <row r="35" spans="1:26" x14ac:dyDescent="0.2">
      <c r="A35" s="3">
        <v>1</v>
      </c>
      <c r="B35" s="3">
        <v>6</v>
      </c>
      <c r="C35" s="3" t="s">
        <v>21</v>
      </c>
      <c r="D35" s="4">
        <v>45.159418558826339</v>
      </c>
      <c r="E35" s="4">
        <v>50.019654739828198</v>
      </c>
      <c r="F35" s="4">
        <v>3.0656087781249122</v>
      </c>
      <c r="G35" s="4">
        <v>0.2839576430812758</v>
      </c>
      <c r="H35" s="4">
        <v>1.435109346235153</v>
      </c>
      <c r="I35" s="4">
        <f t="shared" si="0"/>
        <v>66.028492754497336</v>
      </c>
      <c r="J35" s="4">
        <f t="shared" si="1"/>
        <v>30.011792843896917</v>
      </c>
      <c r="K35" s="4">
        <f t="shared" si="9"/>
        <v>2.6057674614061752</v>
      </c>
      <c r="L35" s="4">
        <f t="shared" si="9"/>
        <v>0.24136399661908442</v>
      </c>
      <c r="M35" s="4">
        <f t="shared" si="3"/>
        <v>1.0763320096763647</v>
      </c>
      <c r="N35" s="3">
        <v>0.84905095852823775</v>
      </c>
      <c r="O35" s="3">
        <v>0.83423999999999998</v>
      </c>
      <c r="P35" s="3"/>
      <c r="Q35" s="3"/>
      <c r="R35" s="3"/>
      <c r="S35" s="4" t="str">
        <f t="shared" si="7"/>
        <v/>
      </c>
      <c r="T35" s="4" t="str">
        <f t="shared" si="8"/>
        <v/>
      </c>
      <c r="U35" s="4"/>
      <c r="V35" s="15">
        <v>190.51257559999999</v>
      </c>
      <c r="W35" s="3"/>
      <c r="X35" s="3" t="str">
        <f t="shared" si="10"/>
        <v/>
      </c>
      <c r="Y35" s="3" t="s">
        <v>24</v>
      </c>
      <c r="Z35" s="3">
        <v>11</v>
      </c>
    </row>
    <row r="36" spans="1:26" x14ac:dyDescent="0.2">
      <c r="A36" s="3">
        <v>1</v>
      </c>
      <c r="B36" s="3">
        <v>6</v>
      </c>
      <c r="C36" s="3" t="s">
        <v>22</v>
      </c>
      <c r="D36" s="4">
        <v>45.159418558826339</v>
      </c>
      <c r="E36" s="4">
        <v>50.019654739828198</v>
      </c>
      <c r="F36" s="4">
        <v>3.0656087781249122</v>
      </c>
      <c r="G36" s="4">
        <v>0.2839576430812758</v>
      </c>
      <c r="H36" s="4">
        <v>1.435109346235153</v>
      </c>
      <c r="I36" s="4">
        <f t="shared" si="0"/>
        <v>66.028492754497336</v>
      </c>
      <c r="J36" s="4">
        <f t="shared" si="1"/>
        <v>30.011792843896917</v>
      </c>
      <c r="K36" s="4">
        <f t="shared" si="9"/>
        <v>2.6057674614061752</v>
      </c>
      <c r="L36" s="4">
        <f t="shared" si="9"/>
        <v>0.24136399661908442</v>
      </c>
      <c r="M36" s="4">
        <f t="shared" si="3"/>
        <v>1.0763320096763647</v>
      </c>
      <c r="N36" s="3">
        <v>0.85568422184777548</v>
      </c>
      <c r="O36" s="3">
        <v>0.86677999999999999</v>
      </c>
      <c r="P36" s="3"/>
      <c r="Q36" s="3"/>
      <c r="R36" s="3"/>
      <c r="S36" s="4" t="str">
        <f t="shared" si="7"/>
        <v/>
      </c>
      <c r="T36" s="4" t="str">
        <f t="shared" si="8"/>
        <v/>
      </c>
      <c r="U36" s="4"/>
      <c r="V36" s="15">
        <v>192.80927740000001</v>
      </c>
      <c r="W36" s="3"/>
      <c r="X36" s="3" t="str">
        <f t="shared" si="10"/>
        <v/>
      </c>
      <c r="Y36" s="3" t="s">
        <v>24</v>
      </c>
      <c r="Z36" s="3">
        <v>11</v>
      </c>
    </row>
    <row r="37" spans="1:26" x14ac:dyDescent="0.2">
      <c r="A37" s="3">
        <v>1</v>
      </c>
      <c r="B37" s="3">
        <v>6</v>
      </c>
      <c r="C37" s="3" t="s">
        <v>23</v>
      </c>
      <c r="D37" s="4">
        <v>45.159418558826339</v>
      </c>
      <c r="E37" s="4">
        <v>50.019654739828198</v>
      </c>
      <c r="F37" s="4">
        <v>3.0656087781249122</v>
      </c>
      <c r="G37" s="4">
        <v>0.2839576430812758</v>
      </c>
      <c r="H37" s="4">
        <v>1.435109346235153</v>
      </c>
      <c r="I37" s="4">
        <f t="shared" si="0"/>
        <v>66.028492754497336</v>
      </c>
      <c r="J37" s="4">
        <f t="shared" si="1"/>
        <v>30.011792843896917</v>
      </c>
      <c r="K37" s="4">
        <f t="shared" si="9"/>
        <v>2.6057674614061752</v>
      </c>
      <c r="L37" s="4">
        <f t="shared" si="9"/>
        <v>0.24136399661908442</v>
      </c>
      <c r="M37" s="4">
        <f t="shared" si="3"/>
        <v>1.0763320096763647</v>
      </c>
      <c r="N37" s="3">
        <v>0.87866001617686706</v>
      </c>
      <c r="O37" s="3">
        <v>0.89810999999999996</v>
      </c>
      <c r="P37" s="3"/>
      <c r="Q37" s="3"/>
      <c r="R37" s="3"/>
      <c r="S37" s="4" t="str">
        <f t="shared" si="7"/>
        <v/>
      </c>
      <c r="T37" s="4" t="str">
        <f t="shared" si="8"/>
        <v/>
      </c>
      <c r="U37" s="4"/>
      <c r="V37" s="15">
        <v>153.59141260000001</v>
      </c>
      <c r="W37" s="3"/>
      <c r="X37" s="3" t="str">
        <f t="shared" si="10"/>
        <v/>
      </c>
      <c r="Y37" s="3" t="s">
        <v>24</v>
      </c>
      <c r="Z37" s="3">
        <v>11</v>
      </c>
    </row>
    <row r="38" spans="1:26" x14ac:dyDescent="0.2">
      <c r="A38" s="5">
        <v>2</v>
      </c>
      <c r="B38" s="5">
        <v>1</v>
      </c>
      <c r="C38" s="5" t="s">
        <v>17</v>
      </c>
      <c r="D38" s="6">
        <v>35.572587304658008</v>
      </c>
      <c r="E38" s="6">
        <v>61.678891653510732</v>
      </c>
      <c r="F38" s="6">
        <v>1.529467540352945</v>
      </c>
      <c r="G38" s="6">
        <v>0.3305124333311652</v>
      </c>
      <c r="H38" s="6">
        <v>0.89258173009266717</v>
      </c>
      <c r="I38" s="6">
        <f t="shared" si="0"/>
        <v>60.746286394638084</v>
      </c>
      <c r="J38" s="6">
        <f t="shared" si="1"/>
        <v>37.007334992106436</v>
      </c>
      <c r="K38" s="6">
        <f t="shared" si="9"/>
        <v>1.3000474093000032</v>
      </c>
      <c r="L38" s="6">
        <f t="shared" si="9"/>
        <v>0.28093556833149042</v>
      </c>
      <c r="M38" s="6">
        <f t="shared" si="3"/>
        <v>0.6694362975695004</v>
      </c>
      <c r="N38" s="5">
        <v>0.96483735544172777</v>
      </c>
      <c r="O38" s="5">
        <v>0.95626</v>
      </c>
      <c r="P38" s="5"/>
      <c r="Q38" s="5"/>
      <c r="R38" s="5"/>
      <c r="S38" s="6" t="str">
        <f t="shared" si="7"/>
        <v/>
      </c>
      <c r="T38" s="6" t="str">
        <f t="shared" si="8"/>
        <v/>
      </c>
      <c r="U38" s="6"/>
      <c r="V38" s="16">
        <v>72.630847130000006</v>
      </c>
      <c r="W38" s="5"/>
      <c r="X38" s="5" t="str">
        <f t="shared" si="10"/>
        <v/>
      </c>
      <c r="Y38" s="5" t="s">
        <v>24</v>
      </c>
      <c r="Z38" s="5">
        <v>11</v>
      </c>
    </row>
    <row r="39" spans="1:26" x14ac:dyDescent="0.2">
      <c r="A39" s="5">
        <v>2</v>
      </c>
      <c r="B39" s="5">
        <v>1</v>
      </c>
      <c r="C39" s="5" t="s">
        <v>19</v>
      </c>
      <c r="D39" s="6">
        <v>35.572587304658008</v>
      </c>
      <c r="E39" s="6">
        <v>61.678891653510732</v>
      </c>
      <c r="F39" s="6">
        <v>1.529467540352945</v>
      </c>
      <c r="G39" s="6">
        <v>0.3305124333311652</v>
      </c>
      <c r="H39" s="6">
        <v>0.89258173009266717</v>
      </c>
      <c r="I39" s="6">
        <f t="shared" si="0"/>
        <v>60.746286394638084</v>
      </c>
      <c r="J39" s="6">
        <f t="shared" si="1"/>
        <v>37.007334992106436</v>
      </c>
      <c r="K39" s="6">
        <f t="shared" si="9"/>
        <v>1.3000474093000032</v>
      </c>
      <c r="L39" s="6">
        <f t="shared" si="9"/>
        <v>0.28093556833149042</v>
      </c>
      <c r="M39" s="6">
        <f t="shared" si="3"/>
        <v>0.6694362975695004</v>
      </c>
      <c r="N39" s="5">
        <v>0.9648034270710979</v>
      </c>
      <c r="O39" s="5">
        <v>0.92991000000000001</v>
      </c>
      <c r="P39" s="5"/>
      <c r="Q39" s="5"/>
      <c r="R39" s="5"/>
      <c r="S39" s="6" t="str">
        <f t="shared" si="7"/>
        <v/>
      </c>
      <c r="T39" s="6" t="str">
        <f t="shared" si="8"/>
        <v/>
      </c>
      <c r="U39" s="6"/>
      <c r="V39" s="16">
        <v>79.492753010000001</v>
      </c>
      <c r="W39" s="5"/>
      <c r="X39" s="5" t="str">
        <f t="shared" si="10"/>
        <v/>
      </c>
      <c r="Y39" s="5" t="s">
        <v>24</v>
      </c>
      <c r="Z39" s="5">
        <v>11</v>
      </c>
    </row>
    <row r="40" spans="1:26" x14ac:dyDescent="0.2">
      <c r="A40" s="5">
        <v>2</v>
      </c>
      <c r="B40" s="5">
        <v>1</v>
      </c>
      <c r="C40" s="5" t="s">
        <v>20</v>
      </c>
      <c r="D40" s="6">
        <v>35.572587304658008</v>
      </c>
      <c r="E40" s="6">
        <v>61.678891653510732</v>
      </c>
      <c r="F40" s="6">
        <v>1.529467540352945</v>
      </c>
      <c r="G40" s="6">
        <v>0.3305124333311652</v>
      </c>
      <c r="H40" s="6">
        <v>0.89258173009266717</v>
      </c>
      <c r="I40" s="6">
        <f t="shared" si="0"/>
        <v>60.746286394638084</v>
      </c>
      <c r="J40" s="6">
        <f t="shared" si="1"/>
        <v>37.007334992106436</v>
      </c>
      <c r="K40" s="6">
        <f t="shared" si="9"/>
        <v>1.3000474093000032</v>
      </c>
      <c r="L40" s="6">
        <f t="shared" si="9"/>
        <v>0.28093556833149042</v>
      </c>
      <c r="M40" s="6">
        <f t="shared" si="3"/>
        <v>0.6694362975695004</v>
      </c>
      <c r="N40" s="5">
        <v>0.95746975884120511</v>
      </c>
      <c r="O40" s="5">
        <v>0.95318999999999998</v>
      </c>
      <c r="P40" s="5"/>
      <c r="Q40" s="5"/>
      <c r="R40" s="5"/>
      <c r="S40" s="6" t="str">
        <f t="shared" si="7"/>
        <v/>
      </c>
      <c r="T40" s="6" t="str">
        <f t="shared" si="8"/>
        <v/>
      </c>
      <c r="U40" s="6"/>
      <c r="V40" s="16">
        <v>95.535485159999993</v>
      </c>
      <c r="W40" s="5"/>
      <c r="X40" s="5" t="str">
        <f t="shared" si="10"/>
        <v/>
      </c>
      <c r="Y40" s="5" t="s">
        <v>24</v>
      </c>
      <c r="Z40" s="5">
        <v>11</v>
      </c>
    </row>
    <row r="41" spans="1:26" x14ac:dyDescent="0.2">
      <c r="A41" s="5">
        <v>2</v>
      </c>
      <c r="B41" s="5">
        <v>1</v>
      </c>
      <c r="C41" s="5" t="s">
        <v>21</v>
      </c>
      <c r="D41" s="6">
        <v>35.572587304658008</v>
      </c>
      <c r="E41" s="6">
        <v>61.678891653510732</v>
      </c>
      <c r="F41" s="6">
        <v>1.529467540352945</v>
      </c>
      <c r="G41" s="6">
        <v>0.3305124333311652</v>
      </c>
      <c r="H41" s="6">
        <v>0.89258173009266717</v>
      </c>
      <c r="I41" s="6">
        <f t="shared" si="0"/>
        <v>60.746286394638084</v>
      </c>
      <c r="J41" s="6">
        <f t="shared" si="1"/>
        <v>37.007334992106436</v>
      </c>
      <c r="K41" s="6">
        <f t="shared" si="9"/>
        <v>1.3000474093000032</v>
      </c>
      <c r="L41" s="6">
        <f t="shared" si="9"/>
        <v>0.28093556833149042</v>
      </c>
      <c r="M41" s="6">
        <f t="shared" si="3"/>
        <v>0.6694362975695004</v>
      </c>
      <c r="N41" s="5">
        <v>0.9767646999859666</v>
      </c>
      <c r="O41" s="5">
        <v>0.99485999999999997</v>
      </c>
      <c r="P41" s="5"/>
      <c r="Q41" s="5"/>
      <c r="R41" s="5"/>
      <c r="S41" s="6" t="str">
        <f>IF(ISNUMBER(P41),P41/10,"")</f>
        <v/>
      </c>
      <c r="T41" s="6" t="str">
        <f>IFERROR(_xlfn.STDEV.S(P41:R41)/P41*100,"")</f>
        <v/>
      </c>
      <c r="U41" s="6"/>
      <c r="V41" s="16">
        <v>75.009667019999995</v>
      </c>
      <c r="W41" s="5"/>
      <c r="X41" s="5" t="str">
        <f t="shared" si="10"/>
        <v/>
      </c>
      <c r="Y41" s="5" t="s">
        <v>24</v>
      </c>
      <c r="Z41" s="5">
        <v>11</v>
      </c>
    </row>
    <row r="42" spans="1:26" x14ac:dyDescent="0.2">
      <c r="A42" s="5">
        <v>2</v>
      </c>
      <c r="B42" s="5">
        <v>1</v>
      </c>
      <c r="C42" s="5" t="s">
        <v>22</v>
      </c>
      <c r="D42" s="6">
        <v>35.572587304658008</v>
      </c>
      <c r="E42" s="6">
        <v>61.678891653510732</v>
      </c>
      <c r="F42" s="6">
        <v>1.529467540352945</v>
      </c>
      <c r="G42" s="6">
        <v>0.3305124333311652</v>
      </c>
      <c r="H42" s="6">
        <v>0.89258173009266717</v>
      </c>
      <c r="I42" s="6">
        <f t="shared" si="0"/>
        <v>60.746286394638084</v>
      </c>
      <c r="J42" s="6">
        <f t="shared" si="1"/>
        <v>37.007334992106436</v>
      </c>
      <c r="K42" s="6">
        <f t="shared" si="9"/>
        <v>1.3000474093000032</v>
      </c>
      <c r="L42" s="6">
        <f t="shared" si="9"/>
        <v>0.28093556833149042</v>
      </c>
      <c r="M42" s="6">
        <f t="shared" si="3"/>
        <v>0.6694362975695004</v>
      </c>
      <c r="N42" s="5">
        <v>0.95687705416504387</v>
      </c>
      <c r="O42" s="5">
        <v>0.96548</v>
      </c>
      <c r="P42" s="5"/>
      <c r="Q42" s="5"/>
      <c r="R42" s="5"/>
      <c r="S42" s="6" t="str">
        <f t="shared" si="7"/>
        <v/>
      </c>
      <c r="T42" s="6" t="str">
        <f t="shared" si="8"/>
        <v/>
      </c>
      <c r="U42" s="6"/>
      <c r="V42" s="16">
        <v>117.7129673</v>
      </c>
      <c r="W42" s="5"/>
      <c r="X42" s="5" t="str">
        <f t="shared" si="10"/>
        <v/>
      </c>
      <c r="Y42" s="5" t="s">
        <v>24</v>
      </c>
      <c r="Z42" s="5">
        <v>11</v>
      </c>
    </row>
    <row r="43" spans="1:26" x14ac:dyDescent="0.2">
      <c r="A43" s="5">
        <v>2</v>
      </c>
      <c r="B43" s="5">
        <v>1</v>
      </c>
      <c r="C43" s="5" t="s">
        <v>23</v>
      </c>
      <c r="D43" s="6">
        <v>35.572587304658008</v>
      </c>
      <c r="E43" s="6">
        <v>61.678891653510732</v>
      </c>
      <c r="F43" s="6">
        <v>1.529467540352945</v>
      </c>
      <c r="G43" s="6">
        <v>0.3305124333311652</v>
      </c>
      <c r="H43" s="6">
        <v>0.89258173009266717</v>
      </c>
      <c r="I43" s="6">
        <f t="shared" si="0"/>
        <v>60.746286394638084</v>
      </c>
      <c r="J43" s="6">
        <f t="shared" si="1"/>
        <v>37.007334992106436</v>
      </c>
      <c r="K43" s="6">
        <f t="shared" si="9"/>
        <v>1.3000474093000032</v>
      </c>
      <c r="L43" s="6">
        <f t="shared" si="9"/>
        <v>0.28093556833149042</v>
      </c>
      <c r="M43" s="6">
        <f t="shared" si="3"/>
        <v>0.6694362975695004</v>
      </c>
      <c r="N43" s="5">
        <v>0.9486363094004534</v>
      </c>
      <c r="O43" s="5">
        <v>1.0053700000000001</v>
      </c>
      <c r="P43" s="5"/>
      <c r="Q43" s="5"/>
      <c r="R43" s="5"/>
      <c r="S43" s="6" t="str">
        <f t="shared" si="7"/>
        <v/>
      </c>
      <c r="T43" s="6" t="str">
        <f t="shared" si="8"/>
        <v/>
      </c>
      <c r="U43" s="6"/>
      <c r="V43" s="16">
        <v>102.7666392</v>
      </c>
      <c r="W43" s="5"/>
      <c r="X43" s="5" t="str">
        <f t="shared" si="10"/>
        <v/>
      </c>
      <c r="Y43" s="5" t="s">
        <v>24</v>
      </c>
      <c r="Z43" s="5">
        <v>11</v>
      </c>
    </row>
    <row r="44" spans="1:26" x14ac:dyDescent="0.2">
      <c r="A44" s="5">
        <v>2</v>
      </c>
      <c r="B44" s="5">
        <v>2</v>
      </c>
      <c r="C44" s="5" t="s">
        <v>17</v>
      </c>
      <c r="D44" s="6">
        <v>12.853341481671491</v>
      </c>
      <c r="E44" s="6">
        <v>77.501955909781586</v>
      </c>
      <c r="F44" s="6">
        <v>1.9643330812596509</v>
      </c>
      <c r="G44" s="6">
        <v>4.6582715650026163</v>
      </c>
      <c r="H44" s="6">
        <v>3.0101970938829248</v>
      </c>
      <c r="I44" s="6">
        <f t="shared" si="0"/>
        <v>45.600063815994204</v>
      </c>
      <c r="J44" s="6">
        <f t="shared" si="1"/>
        <v>46.501173545868951</v>
      </c>
      <c r="K44" s="6">
        <f t="shared" si="9"/>
        <v>1.6696831190707033</v>
      </c>
      <c r="L44" s="6">
        <f t="shared" si="9"/>
        <v>3.9595308302522239</v>
      </c>
      <c r="M44" s="6">
        <f t="shared" si="3"/>
        <v>2.2576478204121937</v>
      </c>
      <c r="N44" s="5">
        <v>1.0401120487249227</v>
      </c>
      <c r="O44" s="5">
        <v>1.2978700000000001</v>
      </c>
      <c r="P44" s="5"/>
      <c r="Q44" s="5"/>
      <c r="R44" s="5"/>
      <c r="S44" s="6" t="str">
        <f t="shared" si="7"/>
        <v/>
      </c>
      <c r="T44" s="6" t="str">
        <f t="shared" si="8"/>
        <v/>
      </c>
      <c r="U44" s="6"/>
      <c r="V44" s="16">
        <v>40.437736989999998</v>
      </c>
      <c r="W44" s="5"/>
      <c r="X44" s="5" t="str">
        <f t="shared" si="10"/>
        <v/>
      </c>
      <c r="Y44" s="5" t="s">
        <v>24</v>
      </c>
      <c r="Z44" s="5">
        <v>11</v>
      </c>
    </row>
    <row r="45" spans="1:26" x14ac:dyDescent="0.2">
      <c r="A45" s="5">
        <v>2</v>
      </c>
      <c r="B45" s="5">
        <v>2</v>
      </c>
      <c r="C45" s="5" t="s">
        <v>19</v>
      </c>
      <c r="D45" s="6">
        <v>12.853341481671491</v>
      </c>
      <c r="E45" s="6">
        <v>77.501955909781586</v>
      </c>
      <c r="F45" s="6">
        <v>1.9643330812596509</v>
      </c>
      <c r="G45" s="6">
        <v>4.6582715650026163</v>
      </c>
      <c r="H45" s="6">
        <v>3.0101970938829248</v>
      </c>
      <c r="I45" s="6">
        <f t="shared" si="0"/>
        <v>45.600063815994204</v>
      </c>
      <c r="J45" s="6">
        <f t="shared" si="1"/>
        <v>46.501173545868951</v>
      </c>
      <c r="K45" s="6">
        <f t="shared" si="9"/>
        <v>1.6696831190707033</v>
      </c>
      <c r="L45" s="6">
        <f t="shared" si="9"/>
        <v>3.9595308302522239</v>
      </c>
      <c r="M45" s="6">
        <f t="shared" si="3"/>
        <v>2.2576478204121937</v>
      </c>
      <c r="N45" s="5">
        <v>1.0498886360040409</v>
      </c>
      <c r="O45" s="5">
        <v>1.2893399999999999</v>
      </c>
      <c r="P45" s="5"/>
      <c r="Q45" s="5"/>
      <c r="R45" s="5"/>
      <c r="S45" s="6" t="str">
        <f t="shared" si="7"/>
        <v/>
      </c>
      <c r="T45" s="6" t="str">
        <f t="shared" si="8"/>
        <v/>
      </c>
      <c r="U45" s="6"/>
      <c r="V45" s="16">
        <v>39.294567909999998</v>
      </c>
      <c r="W45" s="5"/>
      <c r="X45" s="5" t="str">
        <f t="shared" si="10"/>
        <v/>
      </c>
      <c r="Y45" s="5" t="s">
        <v>24</v>
      </c>
      <c r="Z45" s="5">
        <v>11</v>
      </c>
    </row>
    <row r="46" spans="1:26" x14ac:dyDescent="0.2">
      <c r="A46" s="5">
        <v>2</v>
      </c>
      <c r="B46" s="5">
        <v>2</v>
      </c>
      <c r="C46" s="5" t="s">
        <v>20</v>
      </c>
      <c r="D46" s="6">
        <v>12.853341481671491</v>
      </c>
      <c r="E46" s="6">
        <v>77.501955909781586</v>
      </c>
      <c r="F46" s="6">
        <v>1.9643330812596509</v>
      </c>
      <c r="G46" s="6">
        <v>4.6582715650026163</v>
      </c>
      <c r="H46" s="6">
        <v>3.0101970938829248</v>
      </c>
      <c r="I46" s="6">
        <f t="shared" si="0"/>
        <v>45.600063815994204</v>
      </c>
      <c r="J46" s="6">
        <f t="shared" si="1"/>
        <v>46.501173545868951</v>
      </c>
      <c r="K46" s="6">
        <f t="shared" si="9"/>
        <v>1.6696831190707033</v>
      </c>
      <c r="L46" s="6">
        <f t="shared" si="9"/>
        <v>3.9595308302522239</v>
      </c>
      <c r="M46" s="6">
        <f t="shared" si="3"/>
        <v>2.2576478204121937</v>
      </c>
      <c r="N46" s="5">
        <v>1.0413499057129643</v>
      </c>
      <c r="O46" s="5">
        <v>1.2820100000000001</v>
      </c>
      <c r="P46" s="5"/>
      <c r="Q46" s="5"/>
      <c r="R46" s="5"/>
      <c r="S46" s="6" t="str">
        <f t="shared" si="7"/>
        <v/>
      </c>
      <c r="T46" s="6" t="str">
        <f t="shared" si="8"/>
        <v/>
      </c>
      <c r="U46" s="6"/>
      <c r="V46" s="16">
        <v>45.485186579999997</v>
      </c>
      <c r="W46" s="5"/>
      <c r="X46" s="5" t="str">
        <f t="shared" si="10"/>
        <v/>
      </c>
      <c r="Y46" s="5" t="s">
        <v>24</v>
      </c>
      <c r="Z46" s="5">
        <v>11</v>
      </c>
    </row>
    <row r="47" spans="1:26" x14ac:dyDescent="0.2">
      <c r="A47" s="5">
        <v>2</v>
      </c>
      <c r="B47" s="5">
        <v>2</v>
      </c>
      <c r="C47" s="5" t="s">
        <v>21</v>
      </c>
      <c r="D47" s="6">
        <v>12.853341481671491</v>
      </c>
      <c r="E47" s="6">
        <v>77.501955909781586</v>
      </c>
      <c r="F47" s="6">
        <v>1.9643330812596509</v>
      </c>
      <c r="G47" s="6">
        <v>4.6582715650026163</v>
      </c>
      <c r="H47" s="6">
        <v>3.0101970938829248</v>
      </c>
      <c r="I47" s="6">
        <f t="shared" si="0"/>
        <v>45.600063815994204</v>
      </c>
      <c r="J47" s="6">
        <f t="shared" si="1"/>
        <v>46.501173545868951</v>
      </c>
      <c r="K47" s="6">
        <f t="shared" ref="K47:L76" si="11">F47*0.85</f>
        <v>1.6696831190707033</v>
      </c>
      <c r="L47" s="6">
        <f t="shared" si="11"/>
        <v>3.9595308302522239</v>
      </c>
      <c r="M47" s="6">
        <f t="shared" si="3"/>
        <v>2.2576478204121937</v>
      </c>
      <c r="N47" s="5">
        <v>1.0204854679016289</v>
      </c>
      <c r="O47" s="5">
        <v>1.13443</v>
      </c>
      <c r="P47" s="5">
        <v>13820</v>
      </c>
      <c r="Q47" s="5">
        <v>13820</v>
      </c>
      <c r="R47" s="5">
        <v>13060</v>
      </c>
      <c r="S47" s="6">
        <f t="shared" si="7"/>
        <v>1382</v>
      </c>
      <c r="T47" s="6">
        <f t="shared" si="8"/>
        <v>3.1750087162381737</v>
      </c>
      <c r="U47" s="6"/>
      <c r="V47" s="16">
        <v>53.494082220000003</v>
      </c>
      <c r="W47" s="5"/>
      <c r="X47" s="5">
        <f t="shared" si="10"/>
        <v>135.26524269943403</v>
      </c>
      <c r="Y47" s="5" t="s">
        <v>24</v>
      </c>
      <c r="Z47" s="5">
        <v>11</v>
      </c>
    </row>
    <row r="48" spans="1:26" x14ac:dyDescent="0.2">
      <c r="A48" s="5">
        <v>2</v>
      </c>
      <c r="B48" s="5">
        <v>2</v>
      </c>
      <c r="C48" s="5" t="s">
        <v>22</v>
      </c>
      <c r="D48" s="6">
        <v>12.853341481671491</v>
      </c>
      <c r="E48" s="6">
        <v>77.501955909781586</v>
      </c>
      <c r="F48" s="6">
        <v>1.9643330812596509</v>
      </c>
      <c r="G48" s="6">
        <v>4.6582715650026163</v>
      </c>
      <c r="H48" s="6">
        <v>3.0101970938829248</v>
      </c>
      <c r="I48" s="6">
        <f t="shared" si="0"/>
        <v>45.600063815994204</v>
      </c>
      <c r="J48" s="6">
        <f t="shared" si="1"/>
        <v>46.501173545868951</v>
      </c>
      <c r="K48" s="6">
        <f t="shared" si="11"/>
        <v>1.6696831190707033</v>
      </c>
      <c r="L48" s="6">
        <f t="shared" si="11"/>
        <v>3.9595308302522239</v>
      </c>
      <c r="M48" s="6">
        <f t="shared" si="3"/>
        <v>2.2576478204121937</v>
      </c>
      <c r="N48" s="5">
        <v>1.0320410931161668</v>
      </c>
      <c r="O48" s="5">
        <v>1.2625200000000001</v>
      </c>
      <c r="P48" s="5"/>
      <c r="Q48" s="5"/>
      <c r="R48" s="5"/>
      <c r="S48" s="6" t="str">
        <f t="shared" si="7"/>
        <v/>
      </c>
      <c r="T48" s="6" t="str">
        <f t="shared" si="8"/>
        <v/>
      </c>
      <c r="U48" s="6"/>
      <c r="V48" s="16">
        <v>48.023688280000002</v>
      </c>
      <c r="W48" s="5"/>
      <c r="X48" s="5" t="str">
        <f t="shared" si="10"/>
        <v/>
      </c>
      <c r="Y48" s="5" t="s">
        <v>24</v>
      </c>
      <c r="Z48" s="5">
        <v>11</v>
      </c>
    </row>
    <row r="49" spans="1:26" x14ac:dyDescent="0.2">
      <c r="A49" s="5">
        <v>2</v>
      </c>
      <c r="B49" s="5">
        <v>2</v>
      </c>
      <c r="C49" s="5" t="s">
        <v>23</v>
      </c>
      <c r="D49" s="6">
        <v>12.853341481671491</v>
      </c>
      <c r="E49" s="6">
        <v>77.501955909781586</v>
      </c>
      <c r="F49" s="6">
        <v>1.9643330812596509</v>
      </c>
      <c r="G49" s="6">
        <v>4.6582715650026163</v>
      </c>
      <c r="H49" s="6">
        <v>3.0101970938829248</v>
      </c>
      <c r="I49" s="6">
        <f t="shared" si="0"/>
        <v>45.600063815994204</v>
      </c>
      <c r="J49" s="6">
        <f t="shared" si="1"/>
        <v>46.501173545868951</v>
      </c>
      <c r="K49" s="6">
        <f t="shared" si="11"/>
        <v>1.6696831190707033</v>
      </c>
      <c r="L49" s="6">
        <f t="shared" si="11"/>
        <v>3.9595308302522239</v>
      </c>
      <c r="M49" s="6">
        <f t="shared" si="3"/>
        <v>2.2576478204121937</v>
      </c>
      <c r="N49" s="5">
        <v>1.0135827763849521</v>
      </c>
      <c r="O49" s="5">
        <v>1.1970400000000001</v>
      </c>
      <c r="P49" s="5"/>
      <c r="Q49" s="5"/>
      <c r="R49" s="5"/>
      <c r="S49" s="6" t="str">
        <f t="shared" si="7"/>
        <v/>
      </c>
      <c r="T49" s="6" t="str">
        <f t="shared" si="8"/>
        <v/>
      </c>
      <c r="U49" s="6"/>
      <c r="V49" s="16">
        <v>57.317586339999998</v>
      </c>
      <c r="W49" s="5"/>
      <c r="X49" s="5" t="str">
        <f t="shared" si="10"/>
        <v/>
      </c>
      <c r="Y49" s="5" t="s">
        <v>24</v>
      </c>
      <c r="Z49" s="5">
        <v>11</v>
      </c>
    </row>
    <row r="50" spans="1:26" x14ac:dyDescent="0.2">
      <c r="A50" s="5">
        <v>2</v>
      </c>
      <c r="B50" s="5">
        <v>3</v>
      </c>
      <c r="C50" s="5" t="s">
        <v>17</v>
      </c>
      <c r="D50" s="6">
        <v>30.65770327854117</v>
      </c>
      <c r="E50" s="6">
        <v>1.0028158585181679</v>
      </c>
      <c r="F50" s="6">
        <v>0.69852510930077083</v>
      </c>
      <c r="G50" s="6">
        <v>64.351075399340075</v>
      </c>
      <c r="H50" s="6">
        <v>3.304387134795697</v>
      </c>
      <c r="I50" s="6">
        <f t="shared" si="0"/>
        <v>41.642366481943483</v>
      </c>
      <c r="J50" s="6">
        <f t="shared" si="1"/>
        <v>0.60168951511090074</v>
      </c>
      <c r="K50" s="6">
        <f t="shared" si="11"/>
        <v>0.5937463429056552</v>
      </c>
      <c r="L50" s="6">
        <f t="shared" si="11"/>
        <v>54.698414089439062</v>
      </c>
      <c r="M50" s="6">
        <f t="shared" si="3"/>
        <v>2.4782903510967729</v>
      </c>
      <c r="N50" s="5">
        <v>0.82378678818134321</v>
      </c>
      <c r="O50" s="5">
        <v>1.1805600000000001</v>
      </c>
      <c r="P50" s="5"/>
      <c r="Q50" s="5"/>
      <c r="R50" s="5"/>
      <c r="S50" s="6" t="str">
        <f t="shared" si="7"/>
        <v/>
      </c>
      <c r="T50" s="6" t="str">
        <f t="shared" si="8"/>
        <v/>
      </c>
      <c r="U50" s="6"/>
      <c r="V50" s="16">
        <v>2271.267488</v>
      </c>
      <c r="W50" s="5"/>
      <c r="X50" s="5" t="str">
        <f t="shared" si="10"/>
        <v/>
      </c>
      <c r="Y50" s="5" t="s">
        <v>24</v>
      </c>
      <c r="Z50" s="5">
        <v>11</v>
      </c>
    </row>
    <row r="51" spans="1:26" x14ac:dyDescent="0.2">
      <c r="A51" s="5">
        <v>2</v>
      </c>
      <c r="B51" s="5">
        <v>3</v>
      </c>
      <c r="C51" s="5" t="s">
        <v>19</v>
      </c>
      <c r="D51" s="6">
        <v>30.65770327854117</v>
      </c>
      <c r="E51" s="6">
        <v>1.0028158585181679</v>
      </c>
      <c r="F51" s="6">
        <v>0.69852510930077083</v>
      </c>
      <c r="G51" s="6">
        <v>64.351075399340075</v>
      </c>
      <c r="H51" s="6">
        <v>3.304387134795697</v>
      </c>
      <c r="I51" s="6">
        <f t="shared" si="0"/>
        <v>41.642366481943483</v>
      </c>
      <c r="J51" s="6">
        <f t="shared" si="1"/>
        <v>0.60168951511090074</v>
      </c>
      <c r="K51" s="6">
        <f t="shared" si="11"/>
        <v>0.5937463429056552</v>
      </c>
      <c r="L51" s="6">
        <f t="shared" si="11"/>
        <v>54.698414089439062</v>
      </c>
      <c r="M51" s="6">
        <f t="shared" si="3"/>
        <v>2.4782903510967729</v>
      </c>
      <c r="N51" s="5">
        <v>0.81764211996701031</v>
      </c>
      <c r="O51" s="5">
        <v>1.0672600000000001</v>
      </c>
      <c r="P51" s="5"/>
      <c r="Q51" s="5"/>
      <c r="R51" s="5"/>
      <c r="S51" s="6" t="str">
        <f t="shared" si="7"/>
        <v/>
      </c>
      <c r="T51" s="6" t="str">
        <f t="shared" si="8"/>
        <v/>
      </c>
      <c r="U51" s="6"/>
      <c r="V51" s="16">
        <v>2614.9027510000001</v>
      </c>
      <c r="W51" s="5"/>
      <c r="X51" s="5" t="str">
        <f t="shared" si="10"/>
        <v/>
      </c>
      <c r="Y51" s="5" t="s">
        <v>24</v>
      </c>
      <c r="Z51" s="5">
        <v>11</v>
      </c>
    </row>
    <row r="52" spans="1:26" x14ac:dyDescent="0.2">
      <c r="A52" s="5">
        <v>2</v>
      </c>
      <c r="B52" s="5">
        <v>3</v>
      </c>
      <c r="C52" s="5" t="s">
        <v>20</v>
      </c>
      <c r="D52" s="6">
        <v>30.65770327854117</v>
      </c>
      <c r="E52" s="6">
        <v>1.0028158585181679</v>
      </c>
      <c r="F52" s="6">
        <v>0.69852510930077083</v>
      </c>
      <c r="G52" s="6">
        <v>64.351075399340075</v>
      </c>
      <c r="H52" s="6">
        <v>3.304387134795697</v>
      </c>
      <c r="I52" s="6">
        <f t="shared" si="0"/>
        <v>41.642366481943483</v>
      </c>
      <c r="J52" s="6">
        <f t="shared" si="1"/>
        <v>0.60168951511090074</v>
      </c>
      <c r="K52" s="6">
        <f t="shared" si="11"/>
        <v>0.5937463429056552</v>
      </c>
      <c r="L52" s="6">
        <f t="shared" si="11"/>
        <v>54.698414089439062</v>
      </c>
      <c r="M52" s="6">
        <f t="shared" si="3"/>
        <v>2.4782903510967729</v>
      </c>
      <c r="N52" s="5">
        <v>0.80392140348513053</v>
      </c>
      <c r="O52" s="5">
        <v>1.0229200000000001</v>
      </c>
      <c r="P52" s="5">
        <v>13630</v>
      </c>
      <c r="Q52" s="5">
        <v>13360</v>
      </c>
      <c r="R52" s="5">
        <v>13830</v>
      </c>
      <c r="S52" s="6">
        <f t="shared" si="7"/>
        <v>1363</v>
      </c>
      <c r="T52" s="6">
        <f t="shared" si="8"/>
        <v>1.7305003248065043</v>
      </c>
      <c r="U52" s="6"/>
      <c r="V52" s="16">
        <v>2676.7185690000001</v>
      </c>
      <c r="W52" s="5"/>
      <c r="X52" s="5">
        <f t="shared" si="10"/>
        <v>2.7409520142714054</v>
      </c>
      <c r="Y52" s="5" t="s">
        <v>24</v>
      </c>
      <c r="Z52" s="5">
        <v>11</v>
      </c>
    </row>
    <row r="53" spans="1:26" x14ac:dyDescent="0.2">
      <c r="A53" s="5">
        <v>2</v>
      </c>
      <c r="B53" s="5">
        <v>3</v>
      </c>
      <c r="C53" s="5" t="s">
        <v>21</v>
      </c>
      <c r="D53" s="6">
        <v>30.65770327854117</v>
      </c>
      <c r="E53" s="6">
        <v>1.0028158585181679</v>
      </c>
      <c r="F53" s="6">
        <v>0.69852510930077083</v>
      </c>
      <c r="G53" s="6">
        <v>64.351075399340075</v>
      </c>
      <c r="H53" s="6">
        <v>3.304387134795697</v>
      </c>
      <c r="I53" s="6">
        <f t="shared" si="0"/>
        <v>41.642366481943483</v>
      </c>
      <c r="J53" s="6">
        <f t="shared" si="1"/>
        <v>0.60168951511090074</v>
      </c>
      <c r="K53" s="6">
        <f t="shared" si="11"/>
        <v>0.5937463429056552</v>
      </c>
      <c r="L53" s="6">
        <f t="shared" si="11"/>
        <v>54.698414089439062</v>
      </c>
      <c r="M53" s="6">
        <f t="shared" si="3"/>
        <v>2.4782903510967729</v>
      </c>
      <c r="N53" s="5">
        <v>0.80819167984840334</v>
      </c>
      <c r="O53" s="5">
        <v>0.96392</v>
      </c>
      <c r="P53" s="5"/>
      <c r="Q53" s="5"/>
      <c r="R53" s="5"/>
      <c r="S53" s="6" t="str">
        <f t="shared" si="7"/>
        <v/>
      </c>
      <c r="T53" s="6" t="str">
        <f t="shared" si="8"/>
        <v/>
      </c>
      <c r="U53" s="6"/>
      <c r="V53" s="16">
        <v>3284.8939620000001</v>
      </c>
      <c r="W53" s="5"/>
      <c r="X53" s="5" t="str">
        <f t="shared" si="10"/>
        <v/>
      </c>
      <c r="Y53" s="5" t="s">
        <v>24</v>
      </c>
      <c r="Z53" s="5">
        <v>11</v>
      </c>
    </row>
    <row r="54" spans="1:26" x14ac:dyDescent="0.2">
      <c r="A54" s="5">
        <v>2</v>
      </c>
      <c r="B54" s="5">
        <v>3</v>
      </c>
      <c r="C54" s="5" t="s">
        <v>22</v>
      </c>
      <c r="D54" s="6">
        <v>30.65770327854117</v>
      </c>
      <c r="E54" s="6">
        <v>1.0028158585181679</v>
      </c>
      <c r="F54" s="6">
        <v>0.69852510930077083</v>
      </c>
      <c r="G54" s="6">
        <v>64.351075399340075</v>
      </c>
      <c r="H54" s="6">
        <v>3.304387134795697</v>
      </c>
      <c r="I54" s="6">
        <f t="shared" si="0"/>
        <v>41.642366481943483</v>
      </c>
      <c r="J54" s="6">
        <f t="shared" si="1"/>
        <v>0.60168951511090074</v>
      </c>
      <c r="K54" s="6">
        <f t="shared" si="11"/>
        <v>0.5937463429056552</v>
      </c>
      <c r="L54" s="6">
        <f t="shared" si="11"/>
        <v>54.698414089439062</v>
      </c>
      <c r="M54" s="6">
        <f t="shared" si="3"/>
        <v>2.4782903510967729</v>
      </c>
      <c r="N54" s="5">
        <v>0.80787425729785578</v>
      </c>
      <c r="O54" s="5">
        <v>1.0620499999999999</v>
      </c>
      <c r="P54" s="5"/>
      <c r="Q54" s="5"/>
      <c r="R54" s="5"/>
      <c r="S54" s="6" t="str">
        <f t="shared" si="7"/>
        <v/>
      </c>
      <c r="T54" s="6" t="str">
        <f t="shared" si="8"/>
        <v/>
      </c>
      <c r="U54" s="6"/>
      <c r="V54" s="16">
        <v>3464.7989710000002</v>
      </c>
      <c r="W54" s="5"/>
      <c r="X54" s="5" t="str">
        <f t="shared" si="10"/>
        <v/>
      </c>
      <c r="Y54" s="5" t="s">
        <v>24</v>
      </c>
      <c r="Z54" s="5">
        <v>11</v>
      </c>
    </row>
    <row r="55" spans="1:26" x14ac:dyDescent="0.2">
      <c r="A55" s="5">
        <v>2</v>
      </c>
      <c r="B55" s="5">
        <v>3</v>
      </c>
      <c r="C55" s="5" t="s">
        <v>23</v>
      </c>
      <c r="D55" s="6">
        <v>30.65770327854117</v>
      </c>
      <c r="E55" s="6">
        <v>1.0028158585181679</v>
      </c>
      <c r="F55" s="6">
        <v>0.69852510930077083</v>
      </c>
      <c r="G55" s="6">
        <v>64.351075399340075</v>
      </c>
      <c r="H55" s="6">
        <v>3.304387134795697</v>
      </c>
      <c r="I55" s="6">
        <f t="shared" si="0"/>
        <v>41.642366481943483</v>
      </c>
      <c r="J55" s="6">
        <f t="shared" si="1"/>
        <v>0.60168951511090074</v>
      </c>
      <c r="K55" s="6">
        <f t="shared" si="11"/>
        <v>0.5937463429056552</v>
      </c>
      <c r="L55" s="6">
        <f t="shared" si="11"/>
        <v>54.698414089439062</v>
      </c>
      <c r="M55" s="6">
        <f t="shared" si="3"/>
        <v>2.4782903510967729</v>
      </c>
      <c r="N55" s="5">
        <v>0.80176020651241764</v>
      </c>
      <c r="O55" s="5">
        <v>0.87712000000000001</v>
      </c>
      <c r="P55" s="5"/>
      <c r="Q55" s="5"/>
      <c r="R55" s="5"/>
      <c r="S55" s="6" t="str">
        <f t="shared" si="7"/>
        <v/>
      </c>
      <c r="T55" s="6" t="str">
        <f t="shared" si="8"/>
        <v/>
      </c>
      <c r="U55" s="6"/>
      <c r="V55" s="16">
        <v>3675.487345</v>
      </c>
      <c r="W55" s="5"/>
      <c r="X55" s="5" t="str">
        <f t="shared" si="10"/>
        <v/>
      </c>
      <c r="Y55" s="5" t="s">
        <v>24</v>
      </c>
      <c r="Z55" s="5">
        <v>11</v>
      </c>
    </row>
    <row r="56" spans="1:26" x14ac:dyDescent="0.2">
      <c r="A56" s="5">
        <v>2</v>
      </c>
      <c r="B56" s="5">
        <v>4</v>
      </c>
      <c r="C56" s="5" t="s">
        <v>17</v>
      </c>
      <c r="D56" s="6">
        <v>4.9231904018463961</v>
      </c>
      <c r="E56" s="6">
        <v>88.080512700365418</v>
      </c>
      <c r="F56" s="6">
        <v>2.2166999430355201</v>
      </c>
      <c r="G56" s="6">
        <v>2.962028743213057</v>
      </c>
      <c r="H56" s="6">
        <v>1.8977437219528921</v>
      </c>
      <c r="I56" s="6">
        <f t="shared" si="0"/>
        <v>41.406640715418071</v>
      </c>
      <c r="J56" s="6">
        <f t="shared" si="1"/>
        <v>52.848307620219252</v>
      </c>
      <c r="K56" s="6">
        <f t="shared" si="11"/>
        <v>1.8841949515801921</v>
      </c>
      <c r="L56" s="6">
        <f t="shared" si="11"/>
        <v>2.5177244317310983</v>
      </c>
      <c r="M56" s="6">
        <f t="shared" si="3"/>
        <v>1.423307791464669</v>
      </c>
      <c r="N56" s="5">
        <v>1.050985720033353</v>
      </c>
      <c r="O56" s="5">
        <v>1.41906</v>
      </c>
      <c r="P56" s="5"/>
      <c r="Q56" s="5"/>
      <c r="R56" s="5"/>
      <c r="S56" s="6" t="str">
        <f t="shared" si="7"/>
        <v/>
      </c>
      <c r="T56" s="6" t="str">
        <f t="shared" si="8"/>
        <v/>
      </c>
      <c r="U56" s="6"/>
      <c r="V56" s="16">
        <v>37.68278025</v>
      </c>
      <c r="W56" s="5"/>
      <c r="X56" s="5" t="str">
        <f t="shared" si="10"/>
        <v/>
      </c>
      <c r="Y56" s="5" t="s">
        <v>18</v>
      </c>
      <c r="Z56" s="5">
        <v>11</v>
      </c>
    </row>
    <row r="57" spans="1:26" x14ac:dyDescent="0.2">
      <c r="A57" s="5">
        <v>2</v>
      </c>
      <c r="B57" s="5">
        <v>4</v>
      </c>
      <c r="C57" s="5" t="s">
        <v>19</v>
      </c>
      <c r="D57" s="6">
        <v>4.9231904018463961</v>
      </c>
      <c r="E57" s="6">
        <v>88.080512700365418</v>
      </c>
      <c r="F57" s="6">
        <v>2.2166999430355201</v>
      </c>
      <c r="G57" s="6">
        <v>2.962028743213057</v>
      </c>
      <c r="H57" s="6">
        <v>1.8977437219528921</v>
      </c>
      <c r="I57" s="6">
        <f t="shared" si="0"/>
        <v>41.406640715418071</v>
      </c>
      <c r="J57" s="6">
        <f t="shared" si="1"/>
        <v>52.848307620219252</v>
      </c>
      <c r="K57" s="6">
        <f t="shared" si="11"/>
        <v>1.8841949515801921</v>
      </c>
      <c r="L57" s="6">
        <f t="shared" si="11"/>
        <v>2.5177244317310983</v>
      </c>
      <c r="M57" s="6">
        <f t="shared" si="3"/>
        <v>1.423307791464669</v>
      </c>
      <c r="N57" s="5">
        <v>1.0505402331532556</v>
      </c>
      <c r="O57" s="5">
        <v>1.39859</v>
      </c>
      <c r="P57" s="5"/>
      <c r="Q57" s="5"/>
      <c r="R57" s="5"/>
      <c r="S57" s="6" t="str">
        <f t="shared" si="7"/>
        <v/>
      </c>
      <c r="T57" s="6" t="str">
        <f t="shared" si="8"/>
        <v/>
      </c>
      <c r="U57" s="6"/>
      <c r="V57" s="16">
        <v>36.092346130000003</v>
      </c>
      <c r="W57" s="5"/>
      <c r="X57" s="5" t="str">
        <f t="shared" si="10"/>
        <v/>
      </c>
      <c r="Y57" s="5" t="s">
        <v>18</v>
      </c>
      <c r="Z57" s="5">
        <v>11</v>
      </c>
    </row>
    <row r="58" spans="1:26" x14ac:dyDescent="0.2">
      <c r="A58" s="5">
        <v>2</v>
      </c>
      <c r="B58" s="5">
        <v>4</v>
      </c>
      <c r="C58" s="5" t="s">
        <v>20</v>
      </c>
      <c r="D58" s="6">
        <v>4.9231904018463961</v>
      </c>
      <c r="E58" s="6">
        <v>88.080512700365418</v>
      </c>
      <c r="F58" s="6">
        <v>2.2166999430355201</v>
      </c>
      <c r="G58" s="6">
        <v>2.962028743213057</v>
      </c>
      <c r="H58" s="6">
        <v>1.8977437219528921</v>
      </c>
      <c r="I58" s="6">
        <f t="shared" si="0"/>
        <v>41.406640715418071</v>
      </c>
      <c r="J58" s="6">
        <f t="shared" si="1"/>
        <v>52.848307620219252</v>
      </c>
      <c r="K58" s="6">
        <f t="shared" si="11"/>
        <v>1.8841949515801921</v>
      </c>
      <c r="L58" s="6">
        <f t="shared" si="11"/>
        <v>2.5177244317310983</v>
      </c>
      <c r="M58" s="6">
        <f t="shared" si="3"/>
        <v>1.423307791464669</v>
      </c>
      <c r="N58" s="5">
        <v>1.0497890346151761</v>
      </c>
      <c r="O58" s="5">
        <v>1.3972100000000001</v>
      </c>
      <c r="P58" s="5"/>
      <c r="Q58" s="5"/>
      <c r="R58" s="5"/>
      <c r="S58" s="6" t="str">
        <f t="shared" si="7"/>
        <v/>
      </c>
      <c r="T58" s="6" t="str">
        <f t="shared" si="8"/>
        <v/>
      </c>
      <c r="U58" s="6"/>
      <c r="V58" s="16">
        <v>39.339343749999998</v>
      </c>
      <c r="W58" s="5"/>
      <c r="X58" s="5" t="str">
        <f t="shared" si="10"/>
        <v/>
      </c>
      <c r="Y58" s="5" t="s">
        <v>18</v>
      </c>
      <c r="Z58" s="5">
        <v>11</v>
      </c>
    </row>
    <row r="59" spans="1:26" x14ac:dyDescent="0.2">
      <c r="A59" s="5">
        <v>2</v>
      </c>
      <c r="B59" s="5">
        <v>4</v>
      </c>
      <c r="C59" s="5" t="s">
        <v>21</v>
      </c>
      <c r="D59" s="6">
        <v>4.9231904018463961</v>
      </c>
      <c r="E59" s="6">
        <v>88.080512700365418</v>
      </c>
      <c r="F59" s="6">
        <v>2.2166999430355201</v>
      </c>
      <c r="G59" s="6">
        <v>2.962028743213057</v>
      </c>
      <c r="H59" s="6">
        <v>1.8977437219528921</v>
      </c>
      <c r="I59" s="6">
        <f t="shared" si="0"/>
        <v>41.406640715418071</v>
      </c>
      <c r="J59" s="6">
        <f t="shared" si="1"/>
        <v>52.848307620219252</v>
      </c>
      <c r="K59" s="6">
        <f t="shared" si="11"/>
        <v>1.8841949515801921</v>
      </c>
      <c r="L59" s="6">
        <f t="shared" si="11"/>
        <v>2.5177244317310983</v>
      </c>
      <c r="M59" s="6">
        <f t="shared" si="3"/>
        <v>1.423307791464669</v>
      </c>
      <c r="N59" s="5">
        <v>1.0451141847853127</v>
      </c>
      <c r="O59" s="5">
        <v>1.3414200000000001</v>
      </c>
      <c r="P59" s="5"/>
      <c r="Q59" s="5"/>
      <c r="R59" s="5"/>
      <c r="S59" s="6" t="str">
        <f t="shared" si="7"/>
        <v/>
      </c>
      <c r="T59" s="6" t="str">
        <f t="shared" si="8"/>
        <v/>
      </c>
      <c r="U59" s="6"/>
      <c r="V59" s="16">
        <v>42.069402119999999</v>
      </c>
      <c r="W59" s="5"/>
      <c r="X59" s="5" t="str">
        <f t="shared" si="10"/>
        <v/>
      </c>
      <c r="Y59" s="5" t="s">
        <v>18</v>
      </c>
      <c r="Z59" s="5">
        <v>11</v>
      </c>
    </row>
    <row r="60" spans="1:26" x14ac:dyDescent="0.2">
      <c r="A60" s="5">
        <v>2</v>
      </c>
      <c r="B60" s="5">
        <v>4</v>
      </c>
      <c r="C60" s="5" t="s">
        <v>22</v>
      </c>
      <c r="D60" s="6">
        <v>4.9231904018463961</v>
      </c>
      <c r="E60" s="6">
        <v>88.080512700365418</v>
      </c>
      <c r="F60" s="6">
        <v>2.2166999430355201</v>
      </c>
      <c r="G60" s="6">
        <v>2.962028743213057</v>
      </c>
      <c r="H60" s="6">
        <v>1.8977437219528921</v>
      </c>
      <c r="I60" s="6">
        <f t="shared" si="0"/>
        <v>41.406640715418071</v>
      </c>
      <c r="J60" s="6">
        <f t="shared" si="1"/>
        <v>52.848307620219252</v>
      </c>
      <c r="K60" s="6">
        <f t="shared" si="11"/>
        <v>1.8841949515801921</v>
      </c>
      <c r="L60" s="6">
        <f t="shared" si="11"/>
        <v>2.5177244317310983</v>
      </c>
      <c r="M60" s="6">
        <f t="shared" si="3"/>
        <v>1.423307791464669</v>
      </c>
      <c r="N60" s="5">
        <v>1.0442026879093558</v>
      </c>
      <c r="O60" s="5">
        <v>1.3340099999999999</v>
      </c>
      <c r="P60" s="5"/>
      <c r="Q60" s="5"/>
      <c r="R60" s="5"/>
      <c r="S60" s="6" t="str">
        <f t="shared" si="7"/>
        <v/>
      </c>
      <c r="T60" s="6" t="str">
        <f t="shared" si="8"/>
        <v/>
      </c>
      <c r="U60" s="6"/>
      <c r="V60" s="16">
        <v>48.367245840000002</v>
      </c>
      <c r="W60" s="5"/>
      <c r="X60" s="5" t="str">
        <f t="shared" si="10"/>
        <v/>
      </c>
      <c r="Y60" s="5" t="s">
        <v>18</v>
      </c>
      <c r="Z60" s="5">
        <v>11</v>
      </c>
    </row>
    <row r="61" spans="1:26" x14ac:dyDescent="0.2">
      <c r="A61" s="5">
        <v>2</v>
      </c>
      <c r="B61" s="5">
        <v>4</v>
      </c>
      <c r="C61" s="5" t="s">
        <v>23</v>
      </c>
      <c r="D61" s="6">
        <v>4.9231904018463961</v>
      </c>
      <c r="E61" s="6">
        <v>88.080512700365418</v>
      </c>
      <c r="F61" s="6">
        <v>2.2166999430355201</v>
      </c>
      <c r="G61" s="6">
        <v>2.962028743213057</v>
      </c>
      <c r="H61" s="6">
        <v>1.8977437219528921</v>
      </c>
      <c r="I61" s="6">
        <f t="shared" si="0"/>
        <v>41.406640715418071</v>
      </c>
      <c r="J61" s="6">
        <f t="shared" si="1"/>
        <v>52.848307620219252</v>
      </c>
      <c r="K61" s="6">
        <f t="shared" si="11"/>
        <v>1.8841949515801921</v>
      </c>
      <c r="L61" s="6">
        <f t="shared" si="11"/>
        <v>2.5177244317310983</v>
      </c>
      <c r="M61" s="6">
        <f t="shared" si="3"/>
        <v>1.423307791464669</v>
      </c>
      <c r="N61" s="5">
        <v>1.0493377162126099</v>
      </c>
      <c r="O61" s="5">
        <v>1.35669</v>
      </c>
      <c r="P61" s="5">
        <v>15080</v>
      </c>
      <c r="Q61" s="5">
        <v>14790</v>
      </c>
      <c r="R61" s="5">
        <v>15280</v>
      </c>
      <c r="S61" s="6">
        <f t="shared" si="7"/>
        <v>1508</v>
      </c>
      <c r="T61" s="6">
        <f t="shared" si="8"/>
        <v>1.6337778507632521</v>
      </c>
      <c r="U61" s="6"/>
      <c r="V61" s="16">
        <v>41.285662180000003</v>
      </c>
      <c r="W61" s="5"/>
      <c r="X61" s="5">
        <f t="shared" si="10"/>
        <v>160.61991947316781</v>
      </c>
      <c r="Y61" s="5" t="s">
        <v>18</v>
      </c>
      <c r="Z61" s="5">
        <v>11</v>
      </c>
    </row>
    <row r="62" spans="1:26" x14ac:dyDescent="0.2">
      <c r="A62" s="5">
        <v>2</v>
      </c>
      <c r="B62" s="5">
        <v>5</v>
      </c>
      <c r="C62" s="5" t="s">
        <v>17</v>
      </c>
      <c r="D62" s="6">
        <v>6.0686323314045527</v>
      </c>
      <c r="E62" s="6">
        <v>85.710367520969911</v>
      </c>
      <c r="F62" s="6">
        <v>2.4725959706690799</v>
      </c>
      <c r="G62" s="6">
        <v>5.7728977485276634</v>
      </c>
      <c r="H62" s="6">
        <v>5.0000000000000711E-2</v>
      </c>
      <c r="I62" s="6">
        <f t="shared" si="0"/>
        <v>41.602103397672039</v>
      </c>
      <c r="J62" s="6">
        <f t="shared" si="1"/>
        <v>51.426220512581942</v>
      </c>
      <c r="K62" s="6">
        <f t="shared" si="11"/>
        <v>2.1017065750687181</v>
      </c>
      <c r="L62" s="6">
        <f t="shared" si="11"/>
        <v>4.9069630862485134</v>
      </c>
      <c r="M62" s="6">
        <f t="shared" si="3"/>
        <v>3.7500000000000533E-2</v>
      </c>
      <c r="N62" s="5">
        <v>1.0475915444149242</v>
      </c>
      <c r="O62" s="5">
        <v>1.3426100000000001</v>
      </c>
      <c r="P62" s="5"/>
      <c r="Q62" s="5"/>
      <c r="R62" s="5"/>
      <c r="S62" s="6" t="str">
        <f t="shared" si="7"/>
        <v/>
      </c>
      <c r="T62" s="6" t="str">
        <f t="shared" si="8"/>
        <v/>
      </c>
      <c r="U62" s="6"/>
      <c r="V62" s="16">
        <v>50.486477780000001</v>
      </c>
      <c r="W62" s="5"/>
      <c r="X62" s="5" t="str">
        <f t="shared" si="10"/>
        <v/>
      </c>
      <c r="Y62" s="5" t="s">
        <v>18</v>
      </c>
      <c r="Z62" s="5">
        <v>11</v>
      </c>
    </row>
    <row r="63" spans="1:26" x14ac:dyDescent="0.2">
      <c r="A63" s="5">
        <v>2</v>
      </c>
      <c r="B63" s="5">
        <v>5</v>
      </c>
      <c r="C63" s="5" t="s">
        <v>19</v>
      </c>
      <c r="D63" s="6">
        <v>6.0686323314045527</v>
      </c>
      <c r="E63" s="6">
        <v>85.710367520969911</v>
      </c>
      <c r="F63" s="6">
        <v>2.4725959706690799</v>
      </c>
      <c r="G63" s="6">
        <v>5.7728977485276634</v>
      </c>
      <c r="H63" s="6">
        <v>5.0000000000000711E-2</v>
      </c>
      <c r="I63" s="6">
        <f t="shared" si="0"/>
        <v>41.602103397672039</v>
      </c>
      <c r="J63" s="6">
        <f t="shared" si="1"/>
        <v>51.426220512581942</v>
      </c>
      <c r="K63" s="6">
        <f t="shared" si="11"/>
        <v>2.1017065750687181</v>
      </c>
      <c r="L63" s="6">
        <f t="shared" si="11"/>
        <v>4.9069630862485134</v>
      </c>
      <c r="M63" s="6">
        <f t="shared" si="3"/>
        <v>3.7500000000000533E-2</v>
      </c>
      <c r="N63" s="5">
        <v>1.0517511456092772</v>
      </c>
      <c r="O63" s="5">
        <v>1.3787700000000001</v>
      </c>
      <c r="P63" s="5">
        <v>14260</v>
      </c>
      <c r="Q63" s="5">
        <v>13070</v>
      </c>
      <c r="R63" s="5">
        <v>14540</v>
      </c>
      <c r="S63" s="6">
        <f t="shared" si="7"/>
        <v>1426</v>
      </c>
      <c r="T63" s="6">
        <f t="shared" si="8"/>
        <v>5.4735904995672806</v>
      </c>
      <c r="U63" s="6"/>
      <c r="V63" s="16">
        <v>43.099775469999997</v>
      </c>
      <c r="W63" s="5"/>
      <c r="X63" s="5">
        <f t="shared" si="10"/>
        <v>162.70671121660058</v>
      </c>
      <c r="Y63" s="5" t="s">
        <v>18</v>
      </c>
      <c r="Z63" s="5">
        <v>11</v>
      </c>
    </row>
    <row r="64" spans="1:26" x14ac:dyDescent="0.2">
      <c r="A64" s="5">
        <v>2</v>
      </c>
      <c r="B64" s="5">
        <v>5</v>
      </c>
      <c r="C64" s="5" t="s">
        <v>20</v>
      </c>
      <c r="D64" s="6">
        <v>6.0686323314045527</v>
      </c>
      <c r="E64" s="6">
        <v>85.710367520969911</v>
      </c>
      <c r="F64" s="6">
        <v>2.4725959706690799</v>
      </c>
      <c r="G64" s="6">
        <v>5.7728977485276634</v>
      </c>
      <c r="H64" s="6">
        <v>5.0000000000000711E-2</v>
      </c>
      <c r="I64" s="6">
        <f t="shared" si="0"/>
        <v>41.602103397672039</v>
      </c>
      <c r="J64" s="6">
        <f t="shared" si="1"/>
        <v>51.426220512581942</v>
      </c>
      <c r="K64" s="6">
        <f t="shared" si="11"/>
        <v>2.1017065750687181</v>
      </c>
      <c r="L64" s="6">
        <f t="shared" si="11"/>
        <v>4.9069630862485134</v>
      </c>
      <c r="M64" s="6">
        <f t="shared" si="3"/>
        <v>3.7500000000000533E-2</v>
      </c>
      <c r="N64" s="5">
        <v>1.047877414376591</v>
      </c>
      <c r="O64" s="5">
        <v>1.34639</v>
      </c>
      <c r="P64" s="5"/>
      <c r="Q64" s="5"/>
      <c r="R64" s="5"/>
      <c r="S64" s="6" t="str">
        <f t="shared" si="7"/>
        <v/>
      </c>
      <c r="T64" s="6" t="str">
        <f t="shared" si="8"/>
        <v/>
      </c>
      <c r="U64" s="6"/>
      <c r="V64" s="16">
        <v>41.397661030000002</v>
      </c>
      <c r="W64" s="5"/>
      <c r="X64" s="5" t="str">
        <f t="shared" si="10"/>
        <v/>
      </c>
      <c r="Y64" s="5" t="s">
        <v>18</v>
      </c>
      <c r="Z64" s="5">
        <v>11</v>
      </c>
    </row>
    <row r="65" spans="1:26" x14ac:dyDescent="0.2">
      <c r="A65" s="5">
        <v>2</v>
      </c>
      <c r="B65" s="5">
        <v>5</v>
      </c>
      <c r="C65" s="5" t="s">
        <v>21</v>
      </c>
      <c r="D65" s="6">
        <v>6.0686323314045527</v>
      </c>
      <c r="E65" s="6">
        <v>85.710367520969911</v>
      </c>
      <c r="F65" s="6">
        <v>2.4725959706690799</v>
      </c>
      <c r="G65" s="6">
        <v>5.7728977485276634</v>
      </c>
      <c r="H65" s="6">
        <v>5.0000000000000711E-2</v>
      </c>
      <c r="I65" s="6">
        <f t="shared" si="0"/>
        <v>41.602103397672039</v>
      </c>
      <c r="J65" s="6">
        <f t="shared" si="1"/>
        <v>51.426220512581942</v>
      </c>
      <c r="K65" s="6">
        <f t="shared" si="11"/>
        <v>2.1017065750687181</v>
      </c>
      <c r="L65" s="6">
        <f t="shared" si="11"/>
        <v>4.9069630862485134</v>
      </c>
      <c r="M65" s="6">
        <f t="shared" si="3"/>
        <v>3.7500000000000533E-2</v>
      </c>
      <c r="N65" s="5">
        <v>1.0475191880216415</v>
      </c>
      <c r="O65" s="5">
        <v>1.34463</v>
      </c>
      <c r="P65" s="5"/>
      <c r="Q65" s="5"/>
      <c r="R65" s="5"/>
      <c r="S65" s="6" t="str">
        <f t="shared" si="7"/>
        <v/>
      </c>
      <c r="T65" s="6" t="str">
        <f t="shared" si="8"/>
        <v/>
      </c>
      <c r="U65" s="6"/>
      <c r="V65" s="16">
        <v>46.568199880000002</v>
      </c>
      <c r="W65" s="5"/>
      <c r="X65" s="5" t="str">
        <f t="shared" si="10"/>
        <v/>
      </c>
      <c r="Y65" s="5" t="s">
        <v>18</v>
      </c>
      <c r="Z65" s="5">
        <v>11</v>
      </c>
    </row>
    <row r="66" spans="1:26" x14ac:dyDescent="0.2">
      <c r="A66" s="5">
        <v>2</v>
      </c>
      <c r="B66" s="5">
        <v>5</v>
      </c>
      <c r="C66" s="5" t="s">
        <v>22</v>
      </c>
      <c r="D66" s="6">
        <v>6.0686323314045527</v>
      </c>
      <c r="E66" s="6">
        <v>85.710367520969911</v>
      </c>
      <c r="F66" s="6">
        <v>2.4725959706690799</v>
      </c>
      <c r="G66" s="6">
        <v>5.7728977485276634</v>
      </c>
      <c r="H66" s="6">
        <v>5.0000000000000711E-2</v>
      </c>
      <c r="I66" s="6">
        <f t="shared" ref="I66:I129" si="12">D66+E66*0.4+F66*0.15+G66*0.15+H66*0.25</f>
        <v>41.602103397672039</v>
      </c>
      <c r="J66" s="6">
        <f t="shared" ref="J66:J129" si="13">E66*0.6</f>
        <v>51.426220512581942</v>
      </c>
      <c r="K66" s="6">
        <f t="shared" si="11"/>
        <v>2.1017065750687181</v>
      </c>
      <c r="L66" s="6">
        <f t="shared" si="11"/>
        <v>4.9069630862485134</v>
      </c>
      <c r="M66" s="6">
        <f t="shared" ref="M66:M129" si="14">H66*0.75</f>
        <v>3.7500000000000533E-2</v>
      </c>
      <c r="N66" s="5">
        <v>1.0452315093205051</v>
      </c>
      <c r="O66" s="5">
        <v>1.3256699999999999</v>
      </c>
      <c r="P66" s="5"/>
      <c r="Q66" s="5"/>
      <c r="R66" s="5"/>
      <c r="S66" s="6" t="str">
        <f t="shared" si="7"/>
        <v/>
      </c>
      <c r="T66" s="6" t="str">
        <f t="shared" si="8"/>
        <v/>
      </c>
      <c r="U66" s="6"/>
      <c r="V66" s="16">
        <v>47.025611240000003</v>
      </c>
      <c r="W66" s="5"/>
      <c r="X66" s="5" t="str">
        <f t="shared" ref="X66:X97" si="15">IFERROR(1/(V66*S66)*10000000,"")</f>
        <v/>
      </c>
      <c r="Y66" s="5" t="s">
        <v>18</v>
      </c>
      <c r="Z66" s="5">
        <v>11</v>
      </c>
    </row>
    <row r="67" spans="1:26" x14ac:dyDescent="0.2">
      <c r="A67" s="5">
        <v>2</v>
      </c>
      <c r="B67" s="5">
        <v>5</v>
      </c>
      <c r="C67" s="5" t="s">
        <v>23</v>
      </c>
      <c r="D67" s="6">
        <v>6.0686323314045527</v>
      </c>
      <c r="E67" s="6">
        <v>85.710367520969911</v>
      </c>
      <c r="F67" s="6">
        <v>2.4725959706690799</v>
      </c>
      <c r="G67" s="6">
        <v>5.7728977485276634</v>
      </c>
      <c r="H67" s="6">
        <v>5.0000000000000711E-2</v>
      </c>
      <c r="I67" s="6">
        <f t="shared" si="12"/>
        <v>41.602103397672039</v>
      </c>
      <c r="J67" s="6">
        <f t="shared" si="13"/>
        <v>51.426220512581942</v>
      </c>
      <c r="K67" s="6">
        <f t="shared" si="11"/>
        <v>2.1017065750687181</v>
      </c>
      <c r="L67" s="6">
        <f t="shared" si="11"/>
        <v>4.9069630862485134</v>
      </c>
      <c r="M67" s="6">
        <f t="shared" si="14"/>
        <v>3.7500000000000533E-2</v>
      </c>
      <c r="N67" s="5">
        <v>1.0392645875436903</v>
      </c>
      <c r="O67" s="5">
        <v>1.3092299999999999</v>
      </c>
      <c r="P67" s="5"/>
      <c r="Q67" s="5"/>
      <c r="R67" s="5"/>
      <c r="S67" s="6" t="str">
        <f t="shared" si="7"/>
        <v/>
      </c>
      <c r="T67" s="6" t="str">
        <f t="shared" si="8"/>
        <v/>
      </c>
      <c r="U67" s="6"/>
      <c r="V67" s="16">
        <v>50.501419490000004</v>
      </c>
      <c r="W67" s="5"/>
      <c r="X67" s="5" t="str">
        <f t="shared" si="15"/>
        <v/>
      </c>
      <c r="Y67" s="5" t="s">
        <v>18</v>
      </c>
      <c r="Z67" s="5">
        <v>11</v>
      </c>
    </row>
    <row r="68" spans="1:26" x14ac:dyDescent="0.2">
      <c r="A68" s="5">
        <v>2</v>
      </c>
      <c r="B68" s="5">
        <v>6</v>
      </c>
      <c r="C68" s="5" t="s">
        <v>17</v>
      </c>
      <c r="D68" s="6">
        <v>10.47622991742335</v>
      </c>
      <c r="E68" s="6">
        <v>78.143149092479661</v>
      </c>
      <c r="F68" s="6">
        <v>4.9148623087289396</v>
      </c>
      <c r="G68" s="6">
        <v>6.0006353705309952</v>
      </c>
      <c r="H68" s="6">
        <v>0.49484578991065659</v>
      </c>
      <c r="I68" s="6">
        <f t="shared" si="12"/>
        <v>43.494525653781871</v>
      </c>
      <c r="J68" s="6">
        <f t="shared" si="13"/>
        <v>46.885889455487792</v>
      </c>
      <c r="K68" s="6">
        <f t="shared" si="11"/>
        <v>4.1776329624195983</v>
      </c>
      <c r="L68" s="6">
        <f t="shared" si="11"/>
        <v>5.1005400649513462</v>
      </c>
      <c r="M68" s="6">
        <f t="shared" si="14"/>
        <v>0.37113434243299243</v>
      </c>
      <c r="N68" s="5">
        <v>1.0094894413258486</v>
      </c>
      <c r="O68" s="5">
        <v>1.2775000000000001</v>
      </c>
      <c r="P68" s="5">
        <v>15350</v>
      </c>
      <c r="Q68" s="5">
        <v>13990</v>
      </c>
      <c r="R68" s="5">
        <v>16110</v>
      </c>
      <c r="S68" s="6">
        <f t="shared" si="7"/>
        <v>1535</v>
      </c>
      <c r="T68" s="6">
        <f t="shared" si="8"/>
        <v>6.9971187398554013</v>
      </c>
      <c r="U68" s="6"/>
      <c r="V68" s="16">
        <v>58.221185660000003</v>
      </c>
      <c r="W68" s="5"/>
      <c r="X68" s="5">
        <f t="shared" si="15"/>
        <v>111.89497270805025</v>
      </c>
      <c r="Y68" s="5" t="s">
        <v>18</v>
      </c>
      <c r="Z68" s="5">
        <v>11</v>
      </c>
    </row>
    <row r="69" spans="1:26" x14ac:dyDescent="0.2">
      <c r="A69" s="5">
        <v>2</v>
      </c>
      <c r="B69" s="5">
        <v>6</v>
      </c>
      <c r="C69" s="5" t="s">
        <v>19</v>
      </c>
      <c r="D69" s="6">
        <v>10.47622991742335</v>
      </c>
      <c r="E69" s="6">
        <v>78.143149092479661</v>
      </c>
      <c r="F69" s="6">
        <v>4.9148623087289396</v>
      </c>
      <c r="G69" s="6">
        <v>6.0006353705309952</v>
      </c>
      <c r="H69" s="6">
        <v>0.49484578991065659</v>
      </c>
      <c r="I69" s="6">
        <f t="shared" si="12"/>
        <v>43.494525653781871</v>
      </c>
      <c r="J69" s="6">
        <f t="shared" si="13"/>
        <v>46.885889455487792</v>
      </c>
      <c r="K69" s="6">
        <f t="shared" si="11"/>
        <v>4.1776329624195983</v>
      </c>
      <c r="L69" s="6">
        <f t="shared" si="11"/>
        <v>5.1005400649513462</v>
      </c>
      <c r="M69" s="6">
        <f t="shared" si="14"/>
        <v>0.37113434243299243</v>
      </c>
      <c r="N69" s="5">
        <v>1.0209842524593844</v>
      </c>
      <c r="O69" s="5">
        <v>1.2111099999999999</v>
      </c>
      <c r="P69" s="5"/>
      <c r="Q69" s="5"/>
      <c r="R69" s="5"/>
      <c r="S69" s="6" t="str">
        <f t="shared" si="7"/>
        <v/>
      </c>
      <c r="T69" s="6" t="str">
        <f t="shared" si="8"/>
        <v/>
      </c>
      <c r="U69" s="6"/>
      <c r="V69" s="16">
        <v>59.218800219999999</v>
      </c>
      <c r="W69" s="5"/>
      <c r="X69" s="5" t="str">
        <f t="shared" si="15"/>
        <v/>
      </c>
      <c r="Y69" s="5" t="s">
        <v>18</v>
      </c>
      <c r="Z69" s="5">
        <v>11</v>
      </c>
    </row>
    <row r="70" spans="1:26" x14ac:dyDescent="0.2">
      <c r="A70" s="5">
        <v>2</v>
      </c>
      <c r="B70" s="5">
        <v>6</v>
      </c>
      <c r="C70" s="5" t="s">
        <v>20</v>
      </c>
      <c r="D70" s="6">
        <v>10.47622991742335</v>
      </c>
      <c r="E70" s="6">
        <v>78.143149092479661</v>
      </c>
      <c r="F70" s="6">
        <v>4.9148623087289396</v>
      </c>
      <c r="G70" s="6">
        <v>6.0006353705309952</v>
      </c>
      <c r="H70" s="6">
        <v>0.49484578991065659</v>
      </c>
      <c r="I70" s="6">
        <f t="shared" si="12"/>
        <v>43.494525653781871</v>
      </c>
      <c r="J70" s="6">
        <f t="shared" si="13"/>
        <v>46.885889455487792</v>
      </c>
      <c r="K70" s="6">
        <f t="shared" si="11"/>
        <v>4.1776329624195983</v>
      </c>
      <c r="L70" s="6">
        <f t="shared" si="11"/>
        <v>5.1005400649513462</v>
      </c>
      <c r="M70" s="6">
        <f t="shared" si="14"/>
        <v>0.37113434243299243</v>
      </c>
      <c r="N70" s="5">
        <v>1.0189290841415328</v>
      </c>
      <c r="O70" s="5">
        <v>1.2358800000000001</v>
      </c>
      <c r="P70" s="5"/>
      <c r="Q70" s="5"/>
      <c r="R70" s="5"/>
      <c r="S70" s="6" t="str">
        <f t="shared" ref="S70:S76" si="16">IF(ISNUMBER(P70),P70/10,"")</f>
        <v/>
      </c>
      <c r="T70" s="6" t="str">
        <f t="shared" ref="T70:T76" si="17">IFERROR(_xlfn.STDEV.S(P70:R70)/P70*100,"")</f>
        <v/>
      </c>
      <c r="U70" s="6"/>
      <c r="V70" s="16">
        <v>62.408118199999997</v>
      </c>
      <c r="W70" s="5"/>
      <c r="X70" s="5" t="str">
        <f t="shared" si="15"/>
        <v/>
      </c>
      <c r="Y70" s="5" t="s">
        <v>18</v>
      </c>
      <c r="Z70" s="5">
        <v>11</v>
      </c>
    </row>
    <row r="71" spans="1:26" x14ac:dyDescent="0.2">
      <c r="A71" s="5">
        <v>2</v>
      </c>
      <c r="B71" s="5">
        <v>6</v>
      </c>
      <c r="C71" s="5" t="s">
        <v>21</v>
      </c>
      <c r="D71" s="6">
        <v>10.47622991742335</v>
      </c>
      <c r="E71" s="6">
        <v>78.143149092479661</v>
      </c>
      <c r="F71" s="6">
        <v>4.9148623087289396</v>
      </c>
      <c r="G71" s="6">
        <v>6.0006353705309952</v>
      </c>
      <c r="H71" s="6">
        <v>0.49484578991065659</v>
      </c>
      <c r="I71" s="6">
        <f t="shared" si="12"/>
        <v>43.494525653781871</v>
      </c>
      <c r="J71" s="6">
        <f t="shared" si="13"/>
        <v>46.885889455487792</v>
      </c>
      <c r="K71" s="6">
        <f t="shared" si="11"/>
        <v>4.1776329624195983</v>
      </c>
      <c r="L71" s="6">
        <f t="shared" si="11"/>
        <v>5.1005400649513462</v>
      </c>
      <c r="M71" s="6">
        <f t="shared" si="14"/>
        <v>0.37113434243299243</v>
      </c>
      <c r="N71" s="5">
        <v>1.0189466510653071</v>
      </c>
      <c r="O71" s="5">
        <v>1.1893899999999999</v>
      </c>
      <c r="P71" s="5"/>
      <c r="Q71" s="5"/>
      <c r="R71" s="5"/>
      <c r="S71" s="6" t="str">
        <f t="shared" si="16"/>
        <v/>
      </c>
      <c r="T71" s="6" t="str">
        <f t="shared" si="17"/>
        <v/>
      </c>
      <c r="U71" s="6"/>
      <c r="V71" s="16">
        <v>60.738468279999999</v>
      </c>
      <c r="W71" s="5"/>
      <c r="X71" s="5" t="str">
        <f t="shared" si="15"/>
        <v/>
      </c>
      <c r="Y71" s="5" t="s">
        <v>18</v>
      </c>
      <c r="Z71" s="5">
        <v>11</v>
      </c>
    </row>
    <row r="72" spans="1:26" x14ac:dyDescent="0.2">
      <c r="A72" s="5">
        <v>2</v>
      </c>
      <c r="B72" s="5">
        <v>6</v>
      </c>
      <c r="C72" s="5" t="s">
        <v>22</v>
      </c>
      <c r="D72" s="6">
        <v>10.47622991742335</v>
      </c>
      <c r="E72" s="6">
        <v>78.143149092479661</v>
      </c>
      <c r="F72" s="6">
        <v>4.9148623087289396</v>
      </c>
      <c r="G72" s="6">
        <v>6.0006353705309952</v>
      </c>
      <c r="H72" s="6">
        <v>0.49484578991065659</v>
      </c>
      <c r="I72" s="6">
        <f t="shared" si="12"/>
        <v>43.494525653781871</v>
      </c>
      <c r="J72" s="6">
        <f t="shared" si="13"/>
        <v>46.885889455487792</v>
      </c>
      <c r="K72" s="6">
        <f t="shared" si="11"/>
        <v>4.1776329624195983</v>
      </c>
      <c r="L72" s="6">
        <f t="shared" si="11"/>
        <v>5.1005400649513462</v>
      </c>
      <c r="M72" s="6">
        <f t="shared" si="14"/>
        <v>0.37113434243299243</v>
      </c>
      <c r="N72" s="5">
        <v>1.0187284716688731</v>
      </c>
      <c r="O72" s="5">
        <v>1.26512</v>
      </c>
      <c r="P72" s="5"/>
      <c r="Q72" s="5"/>
      <c r="R72" s="5"/>
      <c r="S72" s="6" t="str">
        <f t="shared" si="16"/>
        <v/>
      </c>
      <c r="T72" s="6" t="str">
        <f t="shared" si="17"/>
        <v/>
      </c>
      <c r="U72" s="6"/>
      <c r="V72" s="16">
        <v>59.049729839999998</v>
      </c>
      <c r="W72" s="5"/>
      <c r="X72" s="5" t="str">
        <f t="shared" si="15"/>
        <v/>
      </c>
      <c r="Y72" s="5" t="s">
        <v>18</v>
      </c>
      <c r="Z72" s="5">
        <v>11</v>
      </c>
    </row>
    <row r="73" spans="1:26" x14ac:dyDescent="0.2">
      <c r="A73" s="5">
        <v>2</v>
      </c>
      <c r="B73" s="5">
        <v>6</v>
      </c>
      <c r="C73" s="5" t="s">
        <v>23</v>
      </c>
      <c r="D73" s="6">
        <v>10.47622991742335</v>
      </c>
      <c r="E73" s="6">
        <v>78.143149092479661</v>
      </c>
      <c r="F73" s="6">
        <v>4.9148623087289396</v>
      </c>
      <c r="G73" s="6">
        <v>6.0006353705309952</v>
      </c>
      <c r="H73" s="6">
        <v>0.49484578991065659</v>
      </c>
      <c r="I73" s="6">
        <f t="shared" si="12"/>
        <v>43.494525653781871</v>
      </c>
      <c r="J73" s="6">
        <f t="shared" si="13"/>
        <v>46.885889455487792</v>
      </c>
      <c r="K73" s="6">
        <f t="shared" si="11"/>
        <v>4.1776329624195983</v>
      </c>
      <c r="L73" s="6">
        <f t="shared" si="11"/>
        <v>5.1005400649513462</v>
      </c>
      <c r="M73" s="6">
        <f t="shared" si="14"/>
        <v>0.37113434243299243</v>
      </c>
      <c r="N73" s="5">
        <v>1.0089302563415776</v>
      </c>
      <c r="O73" s="5">
        <v>1.2608999999999999</v>
      </c>
      <c r="P73" s="5"/>
      <c r="Q73" s="5"/>
      <c r="R73" s="5"/>
      <c r="S73" s="6" t="str">
        <f t="shared" si="16"/>
        <v/>
      </c>
      <c r="T73" s="6" t="str">
        <f t="shared" si="17"/>
        <v/>
      </c>
      <c r="U73" s="6"/>
      <c r="V73" s="16">
        <v>62.585529579999999</v>
      </c>
      <c r="W73" s="5"/>
      <c r="X73" s="5" t="str">
        <f t="shared" si="15"/>
        <v/>
      </c>
      <c r="Y73" s="5" t="s">
        <v>18</v>
      </c>
      <c r="Z73" s="5">
        <v>11</v>
      </c>
    </row>
    <row r="74" spans="1:26" x14ac:dyDescent="0.2">
      <c r="A74" s="11">
        <v>3</v>
      </c>
      <c r="B74" s="11">
        <v>1</v>
      </c>
      <c r="C74" s="11" t="s">
        <v>17</v>
      </c>
      <c r="D74" s="12">
        <v>9.4864022739573137</v>
      </c>
      <c r="E74" s="12">
        <v>82.152135544028368</v>
      </c>
      <c r="F74" s="12">
        <v>3.3903483915203578</v>
      </c>
      <c r="G74" s="12">
        <v>4.9598470561636709</v>
      </c>
      <c r="H74" s="12">
        <v>0.05</v>
      </c>
      <c r="I74" s="12">
        <f t="shared" si="12"/>
        <v>43.612285808721261</v>
      </c>
      <c r="J74" s="12">
        <f t="shared" si="13"/>
        <v>49.291281326417021</v>
      </c>
      <c r="K74" s="12">
        <f t="shared" si="11"/>
        <v>2.8817961327923043</v>
      </c>
      <c r="L74" s="12">
        <f t="shared" si="11"/>
        <v>4.2158699977391203</v>
      </c>
      <c r="M74" s="12">
        <f t="shared" si="14"/>
        <v>3.7500000000000006E-2</v>
      </c>
      <c r="N74" s="11">
        <v>0.97809506499451371</v>
      </c>
      <c r="O74" s="11">
        <v>1.17523</v>
      </c>
      <c r="P74" s="11">
        <v>5801</v>
      </c>
      <c r="Q74" s="11">
        <v>4986</v>
      </c>
      <c r="R74" s="12">
        <v>5471</v>
      </c>
      <c r="S74" s="12">
        <f t="shared" si="16"/>
        <v>580.1</v>
      </c>
      <c r="T74" s="12">
        <f t="shared" si="17"/>
        <v>7.0668709505731035</v>
      </c>
      <c r="U74" s="12"/>
      <c r="V74" s="17">
        <v>23.130149190000001</v>
      </c>
      <c r="W74" s="11"/>
      <c r="X74" s="11">
        <f t="shared" si="15"/>
        <v>745.27868495678217</v>
      </c>
      <c r="Y74" s="11" t="s">
        <v>18</v>
      </c>
      <c r="Z74" s="11">
        <v>11</v>
      </c>
    </row>
    <row r="75" spans="1:26" x14ac:dyDescent="0.2">
      <c r="A75" s="11">
        <v>3</v>
      </c>
      <c r="B75" s="11">
        <v>1</v>
      </c>
      <c r="C75" s="11" t="s">
        <v>19</v>
      </c>
      <c r="D75" s="12">
        <v>9.4864022739573137</v>
      </c>
      <c r="E75" s="12">
        <v>82.152135544028368</v>
      </c>
      <c r="F75" s="12">
        <v>3.3903483915203578</v>
      </c>
      <c r="G75" s="12">
        <v>4.9598470561636709</v>
      </c>
      <c r="H75" s="12">
        <v>0.05</v>
      </c>
      <c r="I75" s="12">
        <f t="shared" si="12"/>
        <v>43.612285808721261</v>
      </c>
      <c r="J75" s="12">
        <f t="shared" si="13"/>
        <v>49.291281326417021</v>
      </c>
      <c r="K75" s="12">
        <f t="shared" si="11"/>
        <v>2.8817961327923043</v>
      </c>
      <c r="L75" s="12">
        <f t="shared" si="11"/>
        <v>4.2158699977391203</v>
      </c>
      <c r="M75" s="12">
        <f t="shared" si="14"/>
        <v>3.7500000000000006E-2</v>
      </c>
      <c r="N75" s="11">
        <v>0.98979558138766888</v>
      </c>
      <c r="O75" s="11">
        <v>1.2251399999999999</v>
      </c>
      <c r="P75" s="11"/>
      <c r="Q75" s="11"/>
      <c r="R75" s="12"/>
      <c r="S75" s="12" t="str">
        <f t="shared" si="16"/>
        <v/>
      </c>
      <c r="T75" s="12" t="str">
        <f t="shared" si="17"/>
        <v/>
      </c>
      <c r="U75" s="12"/>
      <c r="V75" s="17">
        <v>21.76174683</v>
      </c>
      <c r="W75" s="11"/>
      <c r="X75" s="11" t="str">
        <f t="shared" si="15"/>
        <v/>
      </c>
      <c r="Y75" s="11" t="s">
        <v>18</v>
      </c>
      <c r="Z75" s="11">
        <v>11</v>
      </c>
    </row>
    <row r="76" spans="1:26" x14ac:dyDescent="0.2">
      <c r="A76" s="11">
        <v>3</v>
      </c>
      <c r="B76" s="11">
        <v>1</v>
      </c>
      <c r="C76" s="11" t="s">
        <v>20</v>
      </c>
      <c r="D76" s="12">
        <v>9.4864022739573137</v>
      </c>
      <c r="E76" s="12">
        <v>82.152135544028368</v>
      </c>
      <c r="F76" s="12">
        <v>3.3903483915203578</v>
      </c>
      <c r="G76" s="12">
        <v>4.9598470561636709</v>
      </c>
      <c r="H76" s="12">
        <v>0.05</v>
      </c>
      <c r="I76" s="12">
        <f t="shared" si="12"/>
        <v>43.612285808721261</v>
      </c>
      <c r="J76" s="12">
        <f t="shared" si="13"/>
        <v>49.291281326417021</v>
      </c>
      <c r="K76" s="12">
        <f t="shared" si="11"/>
        <v>2.8817961327923043</v>
      </c>
      <c r="L76" s="12">
        <f t="shared" si="11"/>
        <v>4.2158699977391203</v>
      </c>
      <c r="M76" s="12">
        <f t="shared" si="14"/>
        <v>3.7500000000000006E-2</v>
      </c>
      <c r="N76" s="11">
        <v>0.9914110100115413</v>
      </c>
      <c r="O76" s="11">
        <v>1.2394700000000001</v>
      </c>
      <c r="P76" s="11"/>
      <c r="Q76" s="11"/>
      <c r="R76" s="11"/>
      <c r="S76" s="12" t="str">
        <f t="shared" si="16"/>
        <v/>
      </c>
      <c r="T76" s="12" t="str">
        <f t="shared" si="17"/>
        <v/>
      </c>
      <c r="U76" s="12"/>
      <c r="V76" s="17">
        <v>20.203169979999998</v>
      </c>
      <c r="W76" s="11"/>
      <c r="X76" s="11" t="str">
        <f t="shared" si="15"/>
        <v/>
      </c>
      <c r="Y76" s="11" t="s">
        <v>18</v>
      </c>
      <c r="Z76" s="11">
        <v>11</v>
      </c>
    </row>
    <row r="77" spans="1:26" x14ac:dyDescent="0.2">
      <c r="A77" s="11">
        <v>3</v>
      </c>
      <c r="B77" s="11">
        <v>1</v>
      </c>
      <c r="C77" s="11" t="s">
        <v>21</v>
      </c>
      <c r="D77" s="12">
        <v>9.4864022739573137</v>
      </c>
      <c r="E77" s="12">
        <v>82.152135544028368</v>
      </c>
      <c r="F77" s="12">
        <v>3.3903483915203578</v>
      </c>
      <c r="G77" s="12">
        <v>4.9598470561636709</v>
      </c>
      <c r="H77" s="12">
        <v>0.05</v>
      </c>
      <c r="I77" s="12">
        <f t="shared" si="12"/>
        <v>43.612285808721261</v>
      </c>
      <c r="J77" s="12">
        <f t="shared" si="13"/>
        <v>49.291281326417021</v>
      </c>
      <c r="K77" s="12">
        <f t="shared" ref="K77:L136" si="18">F77*0.85</f>
        <v>2.8817961327923043</v>
      </c>
      <c r="L77" s="12">
        <f t="shared" si="18"/>
        <v>4.2158699977391203</v>
      </c>
      <c r="M77" s="12">
        <f t="shared" si="14"/>
        <v>3.7500000000000006E-2</v>
      </c>
      <c r="N77" s="11">
        <v>0.98958019758627291</v>
      </c>
      <c r="O77" s="11">
        <v>1.2426699999999999</v>
      </c>
      <c r="P77" s="11">
        <v>6442</v>
      </c>
      <c r="Q77" s="11">
        <v>6186</v>
      </c>
      <c r="R77" s="11">
        <v>5492</v>
      </c>
      <c r="S77" s="12">
        <f>IF(ISNUMBER(P77),P77/10,"")</f>
        <v>644.20000000000005</v>
      </c>
      <c r="T77" s="12">
        <f>IFERROR(_xlfn.STDEV.S(P77:R77)/P77*100,"")</f>
        <v>7.6302458207558335</v>
      </c>
      <c r="U77" s="12"/>
      <c r="V77" s="17">
        <v>21.15647388</v>
      </c>
      <c r="W77" s="11"/>
      <c r="X77" s="11">
        <f t="shared" si="15"/>
        <v>733.72952179778451</v>
      </c>
      <c r="Y77" s="11" t="s">
        <v>18</v>
      </c>
      <c r="Z77" s="11">
        <v>11</v>
      </c>
    </row>
    <row r="78" spans="1:26" x14ac:dyDescent="0.2">
      <c r="A78" s="11">
        <v>3</v>
      </c>
      <c r="B78" s="11">
        <v>1</v>
      </c>
      <c r="C78" s="11" t="s">
        <v>22</v>
      </c>
      <c r="D78" s="12">
        <v>9.4864022739573137</v>
      </c>
      <c r="E78" s="12">
        <v>82.152135544028368</v>
      </c>
      <c r="F78" s="12">
        <v>3.3903483915203578</v>
      </c>
      <c r="G78" s="12">
        <v>4.9598470561636709</v>
      </c>
      <c r="H78" s="12">
        <v>0.05</v>
      </c>
      <c r="I78" s="12">
        <f t="shared" si="12"/>
        <v>43.612285808721261</v>
      </c>
      <c r="J78" s="12">
        <f t="shared" si="13"/>
        <v>49.291281326417021</v>
      </c>
      <c r="K78" s="12">
        <f t="shared" si="18"/>
        <v>2.8817961327923043</v>
      </c>
      <c r="L78" s="12">
        <f t="shared" si="18"/>
        <v>4.2158699977391203</v>
      </c>
      <c r="M78" s="12">
        <f t="shared" si="14"/>
        <v>3.7500000000000006E-2</v>
      </c>
      <c r="N78" s="11">
        <v>0.98655525202206873</v>
      </c>
      <c r="O78" s="11">
        <v>1.2332799999999999</v>
      </c>
      <c r="P78" s="11"/>
      <c r="Q78" s="11"/>
      <c r="R78" s="11"/>
      <c r="S78" s="12" t="str">
        <f t="shared" ref="S78:S112" si="19">IF(ISNUMBER(P78),P78/10,"")</f>
        <v/>
      </c>
      <c r="T78" s="12" t="str">
        <f t="shared" ref="T78:T112" si="20">IFERROR(_xlfn.STDEV.S(P78:R78)/P78*100,"")</f>
        <v/>
      </c>
      <c r="U78" s="12"/>
      <c r="V78" s="17">
        <v>19.65421035</v>
      </c>
      <c r="W78" s="11"/>
      <c r="X78" s="11" t="str">
        <f t="shared" si="15"/>
        <v/>
      </c>
      <c r="Y78" s="11" t="s">
        <v>18</v>
      </c>
      <c r="Z78" s="11">
        <v>11</v>
      </c>
    </row>
    <row r="79" spans="1:26" x14ac:dyDescent="0.2">
      <c r="A79" s="11">
        <v>3</v>
      </c>
      <c r="B79" s="11">
        <v>1</v>
      </c>
      <c r="C79" s="11" t="s">
        <v>23</v>
      </c>
      <c r="D79" s="12">
        <v>9.4864022739573137</v>
      </c>
      <c r="E79" s="12">
        <v>82.152135544028368</v>
      </c>
      <c r="F79" s="12">
        <v>3.3903483915203578</v>
      </c>
      <c r="G79" s="12">
        <v>4.9598470561636709</v>
      </c>
      <c r="H79" s="12">
        <v>0.05</v>
      </c>
      <c r="I79" s="12">
        <f t="shared" si="12"/>
        <v>43.612285808721261</v>
      </c>
      <c r="J79" s="12">
        <f t="shared" si="13"/>
        <v>49.291281326417021</v>
      </c>
      <c r="K79" s="12">
        <f t="shared" si="18"/>
        <v>2.8817961327923043</v>
      </c>
      <c r="L79" s="12">
        <f t="shared" si="18"/>
        <v>4.2158699977391203</v>
      </c>
      <c r="M79" s="12">
        <f t="shared" si="14"/>
        <v>3.7500000000000006E-2</v>
      </c>
      <c r="N79" s="11">
        <v>0.98829736859906658</v>
      </c>
      <c r="O79" s="11">
        <v>1.25318</v>
      </c>
      <c r="P79" s="11"/>
      <c r="Q79" s="11"/>
      <c r="R79" s="11"/>
      <c r="S79" s="12" t="str">
        <f t="shared" si="19"/>
        <v/>
      </c>
      <c r="T79" s="12" t="str">
        <f t="shared" si="20"/>
        <v/>
      </c>
      <c r="U79" s="12"/>
      <c r="V79" s="17">
        <v>23.810973010000001</v>
      </c>
      <c r="W79" s="11"/>
      <c r="X79" s="11" t="str">
        <f t="shared" si="15"/>
        <v/>
      </c>
      <c r="Y79" s="11" t="s">
        <v>18</v>
      </c>
      <c r="Z79" s="11">
        <v>11</v>
      </c>
    </row>
    <row r="80" spans="1:26" x14ac:dyDescent="0.2">
      <c r="A80" s="11">
        <v>3</v>
      </c>
      <c r="B80" s="11">
        <v>2</v>
      </c>
      <c r="C80" s="11" t="s">
        <v>17</v>
      </c>
      <c r="D80" s="12">
        <v>16.134971749717579</v>
      </c>
      <c r="E80" s="12">
        <v>74.094990057853892</v>
      </c>
      <c r="F80" s="12">
        <v>8.610937335138761</v>
      </c>
      <c r="G80" s="12">
        <v>0.81017409087220227</v>
      </c>
      <c r="H80" s="12">
        <v>0.30679380906454951</v>
      </c>
      <c r="I80" s="12">
        <f t="shared" si="12"/>
        <v>47.262832939026914</v>
      </c>
      <c r="J80" s="12">
        <f t="shared" si="13"/>
        <v>44.456994034712331</v>
      </c>
      <c r="K80" s="12">
        <f t="shared" si="18"/>
        <v>7.3192967348679465</v>
      </c>
      <c r="L80" s="12">
        <f t="shared" si="18"/>
        <v>0.68864797724137194</v>
      </c>
      <c r="M80" s="12">
        <f t="shared" si="14"/>
        <v>0.23009535679841214</v>
      </c>
      <c r="N80" s="11">
        <v>0.97004729759411923</v>
      </c>
      <c r="O80" s="11">
        <v>0.96548999999999996</v>
      </c>
      <c r="P80" s="11"/>
      <c r="Q80" s="11"/>
      <c r="R80" s="11"/>
      <c r="S80" s="12" t="str">
        <f t="shared" si="19"/>
        <v/>
      </c>
      <c r="T80" s="12" t="str">
        <f t="shared" si="20"/>
        <v/>
      </c>
      <c r="U80" s="12"/>
      <c r="V80" s="17">
        <v>47.567311519999997</v>
      </c>
      <c r="W80" s="11"/>
      <c r="X80" s="11" t="str">
        <f t="shared" si="15"/>
        <v/>
      </c>
      <c r="Y80" s="11" t="s">
        <v>18</v>
      </c>
      <c r="Z80" s="11">
        <v>11</v>
      </c>
    </row>
    <row r="81" spans="1:26" x14ac:dyDescent="0.2">
      <c r="A81" s="11">
        <v>3</v>
      </c>
      <c r="B81" s="11">
        <v>2</v>
      </c>
      <c r="C81" s="11" t="s">
        <v>19</v>
      </c>
      <c r="D81" s="12">
        <v>16.134971749717579</v>
      </c>
      <c r="E81" s="12">
        <v>74.094990057853892</v>
      </c>
      <c r="F81" s="12">
        <v>8.610937335138761</v>
      </c>
      <c r="G81" s="12">
        <v>0.81017409087220227</v>
      </c>
      <c r="H81" s="12">
        <v>0.30679380906454951</v>
      </c>
      <c r="I81" s="12">
        <f t="shared" si="12"/>
        <v>47.262832939026914</v>
      </c>
      <c r="J81" s="12">
        <f t="shared" si="13"/>
        <v>44.456994034712331</v>
      </c>
      <c r="K81" s="12">
        <f t="shared" si="18"/>
        <v>7.3192967348679465</v>
      </c>
      <c r="L81" s="12">
        <f t="shared" si="18"/>
        <v>0.68864797724137194</v>
      </c>
      <c r="M81" s="12">
        <f t="shared" si="14"/>
        <v>0.23009535679841214</v>
      </c>
      <c r="N81" s="11">
        <v>0.96822829636215912</v>
      </c>
      <c r="O81" s="11">
        <v>0.92408000000000001</v>
      </c>
      <c r="P81" s="11"/>
      <c r="Q81" s="11"/>
      <c r="R81" s="11"/>
      <c r="S81" s="12" t="str">
        <f t="shared" si="19"/>
        <v/>
      </c>
      <c r="T81" s="12" t="str">
        <f t="shared" si="20"/>
        <v/>
      </c>
      <c r="U81" s="12"/>
      <c r="V81" s="17">
        <v>49.394047299999997</v>
      </c>
      <c r="W81" s="11"/>
      <c r="X81" s="11" t="str">
        <f t="shared" si="15"/>
        <v/>
      </c>
      <c r="Y81" s="11" t="s">
        <v>18</v>
      </c>
      <c r="Z81" s="11">
        <v>11</v>
      </c>
    </row>
    <row r="82" spans="1:26" x14ac:dyDescent="0.2">
      <c r="A82" s="11">
        <v>3</v>
      </c>
      <c r="B82" s="11">
        <v>2</v>
      </c>
      <c r="C82" s="11" t="s">
        <v>20</v>
      </c>
      <c r="D82" s="12">
        <v>16.134971749717579</v>
      </c>
      <c r="E82" s="12">
        <v>74.094990057853892</v>
      </c>
      <c r="F82" s="12">
        <v>8.610937335138761</v>
      </c>
      <c r="G82" s="12">
        <v>0.81017409087220227</v>
      </c>
      <c r="H82" s="12">
        <v>0.30679380906454951</v>
      </c>
      <c r="I82" s="12">
        <f t="shared" si="12"/>
        <v>47.262832939026914</v>
      </c>
      <c r="J82" s="12">
        <f t="shared" si="13"/>
        <v>44.456994034712331</v>
      </c>
      <c r="K82" s="12">
        <f t="shared" si="18"/>
        <v>7.3192967348679465</v>
      </c>
      <c r="L82" s="12">
        <f t="shared" si="18"/>
        <v>0.68864797724137194</v>
      </c>
      <c r="M82" s="12">
        <f t="shared" si="14"/>
        <v>0.23009535679841214</v>
      </c>
      <c r="N82" s="11">
        <v>0.96978892710229947</v>
      </c>
      <c r="O82" s="11">
        <v>0.92186000000000001</v>
      </c>
      <c r="P82" s="11">
        <v>6805</v>
      </c>
      <c r="Q82" s="11">
        <v>6507</v>
      </c>
      <c r="R82" s="11">
        <v>6532</v>
      </c>
      <c r="S82" s="12">
        <f t="shared" si="19"/>
        <v>680.5</v>
      </c>
      <c r="T82" s="12">
        <f t="shared" si="20"/>
        <v>2.4291959662453402</v>
      </c>
      <c r="U82" s="12"/>
      <c r="V82" s="17">
        <v>45.53792421</v>
      </c>
      <c r="W82" s="11"/>
      <c r="X82" s="11">
        <f t="shared" si="15"/>
        <v>322.69975858776706</v>
      </c>
      <c r="Y82" s="11" t="s">
        <v>18</v>
      </c>
      <c r="Z82" s="11">
        <v>11</v>
      </c>
    </row>
    <row r="83" spans="1:26" x14ac:dyDescent="0.2">
      <c r="A83" s="11">
        <v>3</v>
      </c>
      <c r="B83" s="11">
        <v>2</v>
      </c>
      <c r="C83" s="11" t="s">
        <v>21</v>
      </c>
      <c r="D83" s="12">
        <v>16.134971749717579</v>
      </c>
      <c r="E83" s="12">
        <v>74.094990057853892</v>
      </c>
      <c r="F83" s="12">
        <v>8.610937335138761</v>
      </c>
      <c r="G83" s="12">
        <v>0.81017409087220227</v>
      </c>
      <c r="H83" s="12">
        <v>0.30679380906454951</v>
      </c>
      <c r="I83" s="12">
        <f t="shared" si="12"/>
        <v>47.262832939026914</v>
      </c>
      <c r="J83" s="12">
        <f t="shared" si="13"/>
        <v>44.456994034712331</v>
      </c>
      <c r="K83" s="12">
        <f t="shared" si="18"/>
        <v>7.3192967348679465</v>
      </c>
      <c r="L83" s="12">
        <f t="shared" si="18"/>
        <v>0.68864797724137194</v>
      </c>
      <c r="M83" s="12">
        <f t="shared" si="14"/>
        <v>0.23009535679841214</v>
      </c>
      <c r="N83" s="11">
        <v>0.97024135939225109</v>
      </c>
      <c r="O83" s="11">
        <v>0.95286000000000004</v>
      </c>
      <c r="P83" s="11"/>
      <c r="Q83" s="11"/>
      <c r="R83" s="11"/>
      <c r="S83" s="12" t="str">
        <f t="shared" si="19"/>
        <v/>
      </c>
      <c r="T83" s="12" t="str">
        <f t="shared" si="20"/>
        <v/>
      </c>
      <c r="U83" s="12"/>
      <c r="V83" s="17">
        <v>43.693175979999999</v>
      </c>
      <c r="W83" s="11"/>
      <c r="X83" s="11" t="str">
        <f t="shared" si="15"/>
        <v/>
      </c>
      <c r="Y83" s="11" t="s">
        <v>18</v>
      </c>
      <c r="Z83" s="11">
        <v>11</v>
      </c>
    </row>
    <row r="84" spans="1:26" x14ac:dyDescent="0.2">
      <c r="A84" s="11">
        <v>3</v>
      </c>
      <c r="B84" s="11">
        <v>2</v>
      </c>
      <c r="C84" s="11" t="s">
        <v>22</v>
      </c>
      <c r="D84" s="12">
        <v>16.134971749717579</v>
      </c>
      <c r="E84" s="12">
        <v>74.094990057853892</v>
      </c>
      <c r="F84" s="12">
        <v>8.610937335138761</v>
      </c>
      <c r="G84" s="12">
        <v>0.81017409087220227</v>
      </c>
      <c r="H84" s="12">
        <v>0.30679380906454951</v>
      </c>
      <c r="I84" s="12">
        <f t="shared" si="12"/>
        <v>47.262832939026914</v>
      </c>
      <c r="J84" s="12">
        <f t="shared" si="13"/>
        <v>44.456994034712331</v>
      </c>
      <c r="K84" s="12">
        <f t="shared" si="18"/>
        <v>7.3192967348679465</v>
      </c>
      <c r="L84" s="12">
        <f t="shared" si="18"/>
        <v>0.68864797724137194</v>
      </c>
      <c r="M84" s="12">
        <f t="shared" si="14"/>
        <v>0.23009535679841214</v>
      </c>
      <c r="N84" s="11">
        <v>0.96930638519979118</v>
      </c>
      <c r="O84" s="11">
        <v>0.93879999999999997</v>
      </c>
      <c r="P84" s="11"/>
      <c r="Q84" s="11"/>
      <c r="R84" s="11"/>
      <c r="S84" s="12" t="str">
        <f t="shared" si="19"/>
        <v/>
      </c>
      <c r="T84" s="12" t="str">
        <f t="shared" si="20"/>
        <v/>
      </c>
      <c r="U84" s="12"/>
      <c r="V84" s="17">
        <v>40.037526360000001</v>
      </c>
      <c r="W84" s="11"/>
      <c r="X84" s="11" t="str">
        <f t="shared" si="15"/>
        <v/>
      </c>
      <c r="Y84" s="11" t="s">
        <v>18</v>
      </c>
      <c r="Z84" s="11">
        <v>11</v>
      </c>
    </row>
    <row r="85" spans="1:26" x14ac:dyDescent="0.2">
      <c r="A85" s="11">
        <v>3</v>
      </c>
      <c r="B85" s="11">
        <v>2</v>
      </c>
      <c r="C85" s="11" t="s">
        <v>23</v>
      </c>
      <c r="D85" s="12">
        <v>16.134971749717579</v>
      </c>
      <c r="E85" s="12">
        <v>74.094990057853892</v>
      </c>
      <c r="F85" s="12">
        <v>8.610937335138761</v>
      </c>
      <c r="G85" s="12">
        <v>0.81017409087220227</v>
      </c>
      <c r="H85" s="12">
        <v>0.30679380906454951</v>
      </c>
      <c r="I85" s="12">
        <f t="shared" si="12"/>
        <v>47.262832939026914</v>
      </c>
      <c r="J85" s="12">
        <f t="shared" si="13"/>
        <v>44.456994034712331</v>
      </c>
      <c r="K85" s="12">
        <f t="shared" si="18"/>
        <v>7.3192967348679465</v>
      </c>
      <c r="L85" s="12">
        <f t="shared" si="18"/>
        <v>0.68864797724137194</v>
      </c>
      <c r="M85" s="12">
        <f t="shared" si="14"/>
        <v>0.23009535679841214</v>
      </c>
      <c r="N85" s="11">
        <v>0.96702939860583925</v>
      </c>
      <c r="O85" s="11">
        <v>0.97609000000000001</v>
      </c>
      <c r="P85" s="11"/>
      <c r="Q85" s="11"/>
      <c r="R85" s="11"/>
      <c r="S85" s="12" t="str">
        <f t="shared" si="19"/>
        <v/>
      </c>
      <c r="T85" s="12" t="str">
        <f t="shared" si="20"/>
        <v/>
      </c>
      <c r="U85" s="12"/>
      <c r="V85" s="17">
        <v>41.701341829999997</v>
      </c>
      <c r="W85" s="11"/>
      <c r="X85" s="11" t="str">
        <f t="shared" si="15"/>
        <v/>
      </c>
      <c r="Y85" s="11" t="s">
        <v>18</v>
      </c>
      <c r="Z85" s="11">
        <v>11</v>
      </c>
    </row>
    <row r="86" spans="1:26" x14ac:dyDescent="0.2">
      <c r="A86" s="11">
        <v>3</v>
      </c>
      <c r="B86" s="11">
        <v>3</v>
      </c>
      <c r="C86" s="11" t="s">
        <v>17</v>
      </c>
      <c r="D86" s="12">
        <v>11.593956352312061</v>
      </c>
      <c r="E86" s="12">
        <v>75.489850509445105</v>
      </c>
      <c r="F86" s="12">
        <v>9.2842957773998531</v>
      </c>
      <c r="G86" s="12">
        <v>2.8585289828476039</v>
      </c>
      <c r="H86" s="12">
        <v>0.73472115540430027</v>
      </c>
      <c r="I86" s="12">
        <f t="shared" si="12"/>
        <v>43.795000558978295</v>
      </c>
      <c r="J86" s="12">
        <f t="shared" si="13"/>
        <v>45.293910305667062</v>
      </c>
      <c r="K86" s="12">
        <f t="shared" si="18"/>
        <v>7.8916514107898745</v>
      </c>
      <c r="L86" s="12">
        <f t="shared" si="18"/>
        <v>2.4297496354204631</v>
      </c>
      <c r="M86" s="12">
        <f t="shared" si="14"/>
        <v>0.55104086655322515</v>
      </c>
      <c r="N86" s="11">
        <v>0.96341014107858336</v>
      </c>
      <c r="O86" s="11">
        <v>0.99334999999999996</v>
      </c>
      <c r="P86" s="11"/>
      <c r="Q86" s="11"/>
      <c r="R86" s="11"/>
      <c r="S86" s="12" t="str">
        <f t="shared" si="19"/>
        <v/>
      </c>
      <c r="T86" s="12" t="str">
        <f t="shared" si="20"/>
        <v/>
      </c>
      <c r="U86" s="12"/>
      <c r="V86" s="17">
        <v>53.889762249999997</v>
      </c>
      <c r="W86" s="11"/>
      <c r="X86" s="11" t="str">
        <f t="shared" si="15"/>
        <v/>
      </c>
      <c r="Y86" s="11" t="s">
        <v>18</v>
      </c>
      <c r="Z86" s="11">
        <v>11</v>
      </c>
    </row>
    <row r="87" spans="1:26" x14ac:dyDescent="0.2">
      <c r="A87" s="11">
        <v>3</v>
      </c>
      <c r="B87" s="11">
        <v>3</v>
      </c>
      <c r="C87" s="11" t="s">
        <v>19</v>
      </c>
      <c r="D87" s="12">
        <v>11.593956352312061</v>
      </c>
      <c r="E87" s="12">
        <v>75.489850509445105</v>
      </c>
      <c r="F87" s="12">
        <v>9.2842957773998531</v>
      </c>
      <c r="G87" s="12">
        <v>2.8585289828476039</v>
      </c>
      <c r="H87" s="12">
        <v>0.73472115540430027</v>
      </c>
      <c r="I87" s="12">
        <f t="shared" si="12"/>
        <v>43.795000558978295</v>
      </c>
      <c r="J87" s="12">
        <f t="shared" si="13"/>
        <v>45.293910305667062</v>
      </c>
      <c r="K87" s="12">
        <f t="shared" si="18"/>
        <v>7.8916514107898745</v>
      </c>
      <c r="L87" s="12">
        <f t="shared" si="18"/>
        <v>2.4297496354204631</v>
      </c>
      <c r="M87" s="12">
        <f t="shared" si="14"/>
        <v>0.55104086655322515</v>
      </c>
      <c r="N87" s="11">
        <v>0.96570598997103896</v>
      </c>
      <c r="O87" s="11">
        <v>0.96765000000000001</v>
      </c>
      <c r="P87" s="11">
        <v>7477</v>
      </c>
      <c r="Q87" s="11">
        <v>6696</v>
      </c>
      <c r="R87" s="11">
        <v>7570</v>
      </c>
      <c r="S87" s="12">
        <f t="shared" si="19"/>
        <v>747.7</v>
      </c>
      <c r="T87" s="12">
        <f t="shared" si="20"/>
        <v>6.4198867235970694</v>
      </c>
      <c r="U87" s="12"/>
      <c r="V87" s="17">
        <v>66.620386909999993</v>
      </c>
      <c r="W87" s="11"/>
      <c r="X87" s="11">
        <f t="shared" si="15"/>
        <v>200.75458310686318</v>
      </c>
      <c r="Y87" s="11" t="s">
        <v>18</v>
      </c>
      <c r="Z87" s="11">
        <v>11</v>
      </c>
    </row>
    <row r="88" spans="1:26" x14ac:dyDescent="0.2">
      <c r="A88" s="11">
        <v>3</v>
      </c>
      <c r="B88" s="11">
        <v>3</v>
      </c>
      <c r="C88" s="11" t="s">
        <v>20</v>
      </c>
      <c r="D88" s="12">
        <v>11.593956352312061</v>
      </c>
      <c r="E88" s="12">
        <v>75.489850509445105</v>
      </c>
      <c r="F88" s="12">
        <v>9.2842957773998531</v>
      </c>
      <c r="G88" s="12">
        <v>2.8585289828476039</v>
      </c>
      <c r="H88" s="12">
        <v>0.73472115540430027</v>
      </c>
      <c r="I88" s="12">
        <f t="shared" si="12"/>
        <v>43.795000558978295</v>
      </c>
      <c r="J88" s="12">
        <f t="shared" si="13"/>
        <v>45.293910305667062</v>
      </c>
      <c r="K88" s="12">
        <f t="shared" si="18"/>
        <v>7.8916514107898745</v>
      </c>
      <c r="L88" s="12">
        <f t="shared" si="18"/>
        <v>2.4297496354204631</v>
      </c>
      <c r="M88" s="12">
        <f t="shared" si="14"/>
        <v>0.55104086655322515</v>
      </c>
      <c r="N88" s="11">
        <v>0.96978246016177738</v>
      </c>
      <c r="O88" s="11">
        <v>1.0140899999999999</v>
      </c>
      <c r="P88" s="11"/>
      <c r="Q88" s="11"/>
      <c r="R88" s="11"/>
      <c r="S88" s="12" t="str">
        <f t="shared" si="19"/>
        <v/>
      </c>
      <c r="T88" s="12" t="str">
        <f t="shared" si="20"/>
        <v/>
      </c>
      <c r="U88" s="12"/>
      <c r="V88" s="17">
        <v>54.957050260000003</v>
      </c>
      <c r="W88" s="11"/>
      <c r="X88" s="11" t="str">
        <f t="shared" si="15"/>
        <v/>
      </c>
      <c r="Y88" s="11" t="s">
        <v>18</v>
      </c>
      <c r="Z88" s="11">
        <v>11</v>
      </c>
    </row>
    <row r="89" spans="1:26" x14ac:dyDescent="0.2">
      <c r="A89" s="11">
        <v>3</v>
      </c>
      <c r="B89" s="11">
        <v>3</v>
      </c>
      <c r="C89" s="11" t="s">
        <v>21</v>
      </c>
      <c r="D89" s="12">
        <v>11.593956352312061</v>
      </c>
      <c r="E89" s="12">
        <v>75.489850509445105</v>
      </c>
      <c r="F89" s="12">
        <v>9.2842957773998531</v>
      </c>
      <c r="G89" s="12">
        <v>2.8585289828476039</v>
      </c>
      <c r="H89" s="12">
        <v>0.73472115540430027</v>
      </c>
      <c r="I89" s="12">
        <f t="shared" si="12"/>
        <v>43.795000558978295</v>
      </c>
      <c r="J89" s="12">
        <f t="shared" si="13"/>
        <v>45.293910305667062</v>
      </c>
      <c r="K89" s="12">
        <f t="shared" si="18"/>
        <v>7.8916514107898745</v>
      </c>
      <c r="L89" s="12">
        <f t="shared" si="18"/>
        <v>2.4297496354204631</v>
      </c>
      <c r="M89" s="12">
        <f t="shared" si="14"/>
        <v>0.55104086655322515</v>
      </c>
      <c r="N89" s="11">
        <v>0.97406491477571266</v>
      </c>
      <c r="O89" s="11">
        <v>1.09124</v>
      </c>
      <c r="P89" s="11"/>
      <c r="Q89" s="11"/>
      <c r="R89" s="11"/>
      <c r="S89" s="12" t="str">
        <f t="shared" si="19"/>
        <v/>
      </c>
      <c r="T89" s="12" t="str">
        <f t="shared" si="20"/>
        <v/>
      </c>
      <c r="U89" s="12"/>
      <c r="V89" s="17">
        <v>52.020543590000003</v>
      </c>
      <c r="W89" s="11"/>
      <c r="X89" s="11" t="str">
        <f t="shared" si="15"/>
        <v/>
      </c>
      <c r="Y89" s="11" t="s">
        <v>18</v>
      </c>
      <c r="Z89" s="11">
        <v>11</v>
      </c>
    </row>
    <row r="90" spans="1:26" x14ac:dyDescent="0.2">
      <c r="A90" s="11">
        <v>3</v>
      </c>
      <c r="B90" s="11">
        <v>3</v>
      </c>
      <c r="C90" s="11" t="s">
        <v>22</v>
      </c>
      <c r="D90" s="12">
        <v>11.593956352312061</v>
      </c>
      <c r="E90" s="12">
        <v>75.489850509445105</v>
      </c>
      <c r="F90" s="12">
        <v>9.2842957773998531</v>
      </c>
      <c r="G90" s="12">
        <v>2.8585289828476039</v>
      </c>
      <c r="H90" s="12">
        <v>0.73472115540430027</v>
      </c>
      <c r="I90" s="12">
        <f t="shared" si="12"/>
        <v>43.795000558978295</v>
      </c>
      <c r="J90" s="12">
        <f t="shared" si="13"/>
        <v>45.293910305667062</v>
      </c>
      <c r="K90" s="12">
        <f t="shared" si="18"/>
        <v>7.8916514107898745</v>
      </c>
      <c r="L90" s="12">
        <f t="shared" si="18"/>
        <v>2.4297496354204631</v>
      </c>
      <c r="M90" s="12">
        <f t="shared" si="14"/>
        <v>0.55104086655322515</v>
      </c>
      <c r="N90" s="11">
        <v>0.97665263920628731</v>
      </c>
      <c r="O90" s="11">
        <v>1.0948</v>
      </c>
      <c r="P90" s="11"/>
      <c r="Q90" s="11"/>
      <c r="R90" s="11"/>
      <c r="S90" s="12" t="str">
        <f t="shared" si="19"/>
        <v/>
      </c>
      <c r="T90" s="12" t="str">
        <f t="shared" si="20"/>
        <v/>
      </c>
      <c r="U90" s="12"/>
      <c r="V90" s="17">
        <v>41.08822859</v>
      </c>
      <c r="W90" s="11"/>
      <c r="X90" s="11" t="str">
        <f t="shared" si="15"/>
        <v/>
      </c>
      <c r="Y90" s="11" t="s">
        <v>18</v>
      </c>
      <c r="Z90" s="11">
        <v>11</v>
      </c>
    </row>
    <row r="91" spans="1:26" x14ac:dyDescent="0.2">
      <c r="A91" s="11">
        <v>3</v>
      </c>
      <c r="B91" s="11">
        <v>3</v>
      </c>
      <c r="C91" s="11" t="s">
        <v>23</v>
      </c>
      <c r="D91" s="12">
        <v>11.593956352312061</v>
      </c>
      <c r="E91" s="12">
        <v>75.489850509445105</v>
      </c>
      <c r="F91" s="12">
        <v>9.2842957773998531</v>
      </c>
      <c r="G91" s="12">
        <v>2.8585289828476039</v>
      </c>
      <c r="H91" s="12">
        <v>0.73472115540430027</v>
      </c>
      <c r="I91" s="12">
        <f t="shared" si="12"/>
        <v>43.795000558978295</v>
      </c>
      <c r="J91" s="12">
        <f t="shared" si="13"/>
        <v>45.293910305667062</v>
      </c>
      <c r="K91" s="12">
        <f t="shared" si="18"/>
        <v>7.8916514107898745</v>
      </c>
      <c r="L91" s="12">
        <f t="shared" si="18"/>
        <v>2.4297496354204631</v>
      </c>
      <c r="M91" s="12">
        <f t="shared" si="14"/>
        <v>0.55104086655322515</v>
      </c>
      <c r="N91" s="11">
        <v>0.97910496444647399</v>
      </c>
      <c r="O91" s="11">
        <v>1.1285000000000001</v>
      </c>
      <c r="P91" s="11"/>
      <c r="Q91" s="11"/>
      <c r="R91" s="11"/>
      <c r="S91" s="12" t="str">
        <f t="shared" si="19"/>
        <v/>
      </c>
      <c r="T91" s="12" t="str">
        <f t="shared" si="20"/>
        <v/>
      </c>
      <c r="U91" s="12"/>
      <c r="V91" s="17">
        <v>38.188161579999999</v>
      </c>
      <c r="W91" s="11"/>
      <c r="X91" s="11" t="str">
        <f t="shared" si="15"/>
        <v/>
      </c>
      <c r="Y91" s="11" t="s">
        <v>18</v>
      </c>
      <c r="Z91" s="11">
        <v>11</v>
      </c>
    </row>
    <row r="92" spans="1:26" x14ac:dyDescent="0.2">
      <c r="A92" s="11">
        <v>3</v>
      </c>
      <c r="B92" s="11">
        <v>4</v>
      </c>
      <c r="C92" s="11" t="s">
        <v>17</v>
      </c>
      <c r="D92" s="12">
        <v>16.736713802036089</v>
      </c>
      <c r="E92" s="12">
        <v>72.490043826384067</v>
      </c>
      <c r="F92" s="12">
        <v>5.5649243355229832</v>
      </c>
      <c r="G92" s="12">
        <v>4.6653115075630662</v>
      </c>
      <c r="H92" s="12">
        <v>0.54933179240659979</v>
      </c>
      <c r="I92" s="12">
        <f t="shared" si="12"/>
        <v>47.404599657154279</v>
      </c>
      <c r="J92" s="12">
        <f t="shared" si="13"/>
        <v>43.494026295830437</v>
      </c>
      <c r="K92" s="12">
        <f t="shared" si="18"/>
        <v>4.7301856851945354</v>
      </c>
      <c r="L92" s="12">
        <f t="shared" si="18"/>
        <v>3.965514781428606</v>
      </c>
      <c r="M92" s="12">
        <f t="shared" si="14"/>
        <v>0.41199884430494982</v>
      </c>
      <c r="N92" s="11">
        <v>0.97037825696971469</v>
      </c>
      <c r="O92" s="11">
        <v>0.98351</v>
      </c>
      <c r="P92" s="11"/>
      <c r="Q92" s="11"/>
      <c r="R92" s="11"/>
      <c r="S92" s="12" t="str">
        <f t="shared" si="19"/>
        <v/>
      </c>
      <c r="T92" s="12" t="str">
        <f t="shared" si="20"/>
        <v/>
      </c>
      <c r="U92" s="12"/>
      <c r="V92" s="17">
        <v>49.813922259999998</v>
      </c>
      <c r="W92" s="11"/>
      <c r="X92" s="11" t="str">
        <f t="shared" si="15"/>
        <v/>
      </c>
      <c r="Y92" s="11" t="s">
        <v>18</v>
      </c>
      <c r="Z92" s="11">
        <v>11</v>
      </c>
    </row>
    <row r="93" spans="1:26" x14ac:dyDescent="0.2">
      <c r="A93" s="11">
        <v>3</v>
      </c>
      <c r="B93" s="11">
        <v>4</v>
      </c>
      <c r="C93" s="11" t="s">
        <v>19</v>
      </c>
      <c r="D93" s="12">
        <v>16.736713802036089</v>
      </c>
      <c r="E93" s="12">
        <v>72.490043826384067</v>
      </c>
      <c r="F93" s="12">
        <v>5.5649243355229832</v>
      </c>
      <c r="G93" s="12">
        <v>4.6653115075630662</v>
      </c>
      <c r="H93" s="12">
        <v>0.54933179240659979</v>
      </c>
      <c r="I93" s="12">
        <f t="shared" si="12"/>
        <v>47.404599657154279</v>
      </c>
      <c r="J93" s="12">
        <f t="shared" si="13"/>
        <v>43.494026295830437</v>
      </c>
      <c r="K93" s="12">
        <f t="shared" si="18"/>
        <v>4.7301856851945354</v>
      </c>
      <c r="L93" s="12">
        <f t="shared" si="18"/>
        <v>3.965514781428606</v>
      </c>
      <c r="M93" s="12">
        <f t="shared" si="14"/>
        <v>0.41199884430494982</v>
      </c>
      <c r="N93" s="11">
        <v>0.97194245663633427</v>
      </c>
      <c r="O93" s="11">
        <v>0.95333999999999997</v>
      </c>
      <c r="P93" s="11"/>
      <c r="Q93" s="11"/>
      <c r="R93" s="11"/>
      <c r="S93" s="12" t="str">
        <f t="shared" si="19"/>
        <v/>
      </c>
      <c r="T93" s="12" t="str">
        <f t="shared" si="20"/>
        <v/>
      </c>
      <c r="U93" s="12"/>
      <c r="V93" s="17">
        <v>47.053116979999999</v>
      </c>
      <c r="W93" s="11"/>
      <c r="X93" s="11" t="str">
        <f t="shared" si="15"/>
        <v/>
      </c>
      <c r="Y93" s="11" t="s">
        <v>18</v>
      </c>
      <c r="Z93" s="11">
        <v>11</v>
      </c>
    </row>
    <row r="94" spans="1:26" x14ac:dyDescent="0.2">
      <c r="A94" s="11">
        <v>3</v>
      </c>
      <c r="B94" s="11">
        <v>4</v>
      </c>
      <c r="C94" s="11" t="s">
        <v>20</v>
      </c>
      <c r="D94" s="12">
        <v>16.736713802036089</v>
      </c>
      <c r="E94" s="12">
        <v>72.490043826384067</v>
      </c>
      <c r="F94" s="12">
        <v>5.5649243355229832</v>
      </c>
      <c r="G94" s="12">
        <v>4.6653115075630662</v>
      </c>
      <c r="H94" s="12">
        <v>0.54933179240659979</v>
      </c>
      <c r="I94" s="12">
        <f t="shared" si="12"/>
        <v>47.404599657154279</v>
      </c>
      <c r="J94" s="12">
        <f t="shared" si="13"/>
        <v>43.494026295830437</v>
      </c>
      <c r="K94" s="12">
        <f t="shared" si="18"/>
        <v>4.7301856851945354</v>
      </c>
      <c r="L94" s="12">
        <f t="shared" si="18"/>
        <v>3.965514781428606</v>
      </c>
      <c r="M94" s="12">
        <f t="shared" si="14"/>
        <v>0.41199884430494982</v>
      </c>
      <c r="N94" s="11">
        <v>0.97322235640371102</v>
      </c>
      <c r="O94" s="11">
        <v>0.97870999999999997</v>
      </c>
      <c r="P94" s="11"/>
      <c r="Q94" s="11"/>
      <c r="R94" s="11"/>
      <c r="S94" s="12" t="str">
        <f t="shared" si="19"/>
        <v/>
      </c>
      <c r="T94" s="12" t="str">
        <f t="shared" si="20"/>
        <v/>
      </c>
      <c r="U94" s="12"/>
      <c r="V94" s="17">
        <v>42.293694440000003</v>
      </c>
      <c r="W94" s="11"/>
      <c r="X94" s="11" t="str">
        <f t="shared" si="15"/>
        <v/>
      </c>
      <c r="Y94" s="11" t="s">
        <v>18</v>
      </c>
      <c r="Z94" s="11">
        <v>11</v>
      </c>
    </row>
    <row r="95" spans="1:26" x14ac:dyDescent="0.2">
      <c r="A95" s="11">
        <v>3</v>
      </c>
      <c r="B95" s="11">
        <v>4</v>
      </c>
      <c r="C95" s="11" t="s">
        <v>21</v>
      </c>
      <c r="D95" s="12">
        <v>16.736713802036089</v>
      </c>
      <c r="E95" s="12">
        <v>72.490043826384067</v>
      </c>
      <c r="F95" s="12">
        <v>5.5649243355229832</v>
      </c>
      <c r="G95" s="12">
        <v>4.6653115075630662</v>
      </c>
      <c r="H95" s="12">
        <v>0.54933179240659979</v>
      </c>
      <c r="I95" s="12">
        <f t="shared" si="12"/>
        <v>47.404599657154279</v>
      </c>
      <c r="J95" s="12">
        <f t="shared" si="13"/>
        <v>43.494026295830437</v>
      </c>
      <c r="K95" s="12">
        <f t="shared" si="18"/>
        <v>4.7301856851945354</v>
      </c>
      <c r="L95" s="12">
        <f t="shared" si="18"/>
        <v>3.965514781428606</v>
      </c>
      <c r="M95" s="12">
        <f t="shared" si="14"/>
        <v>0.41199884430494982</v>
      </c>
      <c r="N95" s="11">
        <v>0.96787163545660992</v>
      </c>
      <c r="O95" s="11">
        <v>0.93947000000000003</v>
      </c>
      <c r="P95" s="11"/>
      <c r="Q95" s="11"/>
      <c r="R95" s="11"/>
      <c r="S95" s="12" t="str">
        <f t="shared" si="19"/>
        <v/>
      </c>
      <c r="T95" s="12" t="str">
        <f t="shared" si="20"/>
        <v/>
      </c>
      <c r="U95" s="12"/>
      <c r="V95" s="17">
        <v>53.188177189999998</v>
      </c>
      <c r="W95" s="11"/>
      <c r="X95" s="11" t="str">
        <f t="shared" si="15"/>
        <v/>
      </c>
      <c r="Y95" s="11" t="s">
        <v>18</v>
      </c>
      <c r="Z95" s="11">
        <v>11</v>
      </c>
    </row>
    <row r="96" spans="1:26" x14ac:dyDescent="0.2">
      <c r="A96" s="11">
        <v>3</v>
      </c>
      <c r="B96" s="11">
        <v>4</v>
      </c>
      <c r="C96" s="11" t="s">
        <v>22</v>
      </c>
      <c r="D96" s="12">
        <v>16.736713802036089</v>
      </c>
      <c r="E96" s="12">
        <v>72.490043826384067</v>
      </c>
      <c r="F96" s="12">
        <v>5.5649243355229832</v>
      </c>
      <c r="G96" s="12">
        <v>4.6653115075630662</v>
      </c>
      <c r="H96" s="12">
        <v>0.54933179240659979</v>
      </c>
      <c r="I96" s="12">
        <f t="shared" si="12"/>
        <v>47.404599657154279</v>
      </c>
      <c r="J96" s="12">
        <f t="shared" si="13"/>
        <v>43.494026295830437</v>
      </c>
      <c r="K96" s="12">
        <f t="shared" si="18"/>
        <v>4.7301856851945354</v>
      </c>
      <c r="L96" s="12">
        <f t="shared" si="18"/>
        <v>3.965514781428606</v>
      </c>
      <c r="M96" s="12">
        <f t="shared" si="14"/>
        <v>0.41199884430494982</v>
      </c>
      <c r="N96" s="11">
        <v>0.96663121605127722</v>
      </c>
      <c r="O96" s="11">
        <v>1.00129</v>
      </c>
      <c r="P96" s="11"/>
      <c r="Q96" s="11"/>
      <c r="R96" s="11"/>
      <c r="S96" s="12" t="str">
        <f t="shared" si="19"/>
        <v/>
      </c>
      <c r="T96" s="12" t="str">
        <f t="shared" si="20"/>
        <v/>
      </c>
      <c r="U96" s="12"/>
      <c r="V96" s="17">
        <v>47.20481779</v>
      </c>
      <c r="W96" s="11"/>
      <c r="X96" s="11" t="str">
        <f t="shared" si="15"/>
        <v/>
      </c>
      <c r="Y96" s="11" t="s">
        <v>18</v>
      </c>
      <c r="Z96" s="11">
        <v>11</v>
      </c>
    </row>
    <row r="97" spans="1:26" x14ac:dyDescent="0.2">
      <c r="A97" s="11">
        <v>3</v>
      </c>
      <c r="B97" s="11">
        <v>4</v>
      </c>
      <c r="C97" s="11" t="s">
        <v>23</v>
      </c>
      <c r="D97" s="12">
        <v>16.736713802036089</v>
      </c>
      <c r="E97" s="12">
        <v>72.490043826384067</v>
      </c>
      <c r="F97" s="12">
        <v>5.5649243355229832</v>
      </c>
      <c r="G97" s="12">
        <v>4.6653115075630662</v>
      </c>
      <c r="H97" s="12">
        <v>0.54933179240659979</v>
      </c>
      <c r="I97" s="12">
        <f t="shared" si="12"/>
        <v>47.404599657154279</v>
      </c>
      <c r="J97" s="12">
        <f t="shared" si="13"/>
        <v>43.494026295830437</v>
      </c>
      <c r="K97" s="12">
        <f t="shared" si="18"/>
        <v>4.7301856851945354</v>
      </c>
      <c r="L97" s="12">
        <f t="shared" si="18"/>
        <v>3.965514781428606</v>
      </c>
      <c r="M97" s="12">
        <f t="shared" si="14"/>
        <v>0.41199884430494982</v>
      </c>
      <c r="N97" s="11">
        <v>0.96466479396909355</v>
      </c>
      <c r="O97" s="11">
        <v>1.06419</v>
      </c>
      <c r="P97" s="11"/>
      <c r="Q97" s="11"/>
      <c r="R97" s="11"/>
      <c r="S97" s="12" t="str">
        <f t="shared" si="19"/>
        <v/>
      </c>
      <c r="T97" s="12" t="str">
        <f t="shared" si="20"/>
        <v/>
      </c>
      <c r="U97" s="12"/>
      <c r="V97" s="17">
        <v>50.381523119999997</v>
      </c>
      <c r="W97" s="11"/>
      <c r="X97" s="11" t="str">
        <f t="shared" si="15"/>
        <v/>
      </c>
      <c r="Y97" s="11" t="s">
        <v>18</v>
      </c>
      <c r="Z97" s="11">
        <v>11</v>
      </c>
    </row>
    <row r="98" spans="1:26" x14ac:dyDescent="0.2">
      <c r="A98" s="11">
        <v>3</v>
      </c>
      <c r="B98" s="11">
        <v>5</v>
      </c>
      <c r="C98" s="11" t="s">
        <v>17</v>
      </c>
      <c r="D98" s="12">
        <v>26.617416608936988</v>
      </c>
      <c r="E98" s="12">
        <v>61.340976931511562</v>
      </c>
      <c r="F98" s="12">
        <v>0.984930145383344</v>
      </c>
      <c r="G98" s="12">
        <v>4.2878216410993319</v>
      </c>
      <c r="H98" s="12">
        <v>6.8034236708306413</v>
      </c>
      <c r="I98" s="12">
        <f t="shared" si="12"/>
        <v>53.645576067221675</v>
      </c>
      <c r="J98" s="12">
        <f t="shared" si="13"/>
        <v>36.804586158906936</v>
      </c>
      <c r="K98" s="12">
        <f t="shared" si="18"/>
        <v>0.8371906235758424</v>
      </c>
      <c r="L98" s="12">
        <f t="shared" si="18"/>
        <v>3.6446483949344319</v>
      </c>
      <c r="M98" s="12">
        <f t="shared" si="14"/>
        <v>5.1025677531229814</v>
      </c>
      <c r="N98" s="11">
        <v>0.95729462816100552</v>
      </c>
      <c r="O98" s="11">
        <v>0.81659000000000004</v>
      </c>
      <c r="P98" s="11"/>
      <c r="Q98" s="11"/>
      <c r="R98" s="11"/>
      <c r="S98" s="12" t="str">
        <f t="shared" si="19"/>
        <v/>
      </c>
      <c r="T98" s="12" t="str">
        <f t="shared" si="20"/>
        <v/>
      </c>
      <c r="U98" s="12"/>
      <c r="V98" s="17">
        <v>76.528025540000002</v>
      </c>
      <c r="W98" s="11"/>
      <c r="X98" s="11" t="str">
        <f t="shared" ref="X98:X129" si="21">IFERROR(1/(V98*S98)*10000000,"")</f>
        <v/>
      </c>
      <c r="Y98" s="11" t="s">
        <v>18</v>
      </c>
      <c r="Z98" s="11">
        <v>11</v>
      </c>
    </row>
    <row r="99" spans="1:26" x14ac:dyDescent="0.2">
      <c r="A99" s="11">
        <v>3</v>
      </c>
      <c r="B99" s="11">
        <v>5</v>
      </c>
      <c r="C99" s="11" t="s">
        <v>19</v>
      </c>
      <c r="D99" s="12">
        <v>26.617416608936988</v>
      </c>
      <c r="E99" s="12">
        <v>61.340976931511562</v>
      </c>
      <c r="F99" s="12">
        <v>0.984930145383344</v>
      </c>
      <c r="G99" s="12">
        <v>4.2878216410993319</v>
      </c>
      <c r="H99" s="12">
        <v>6.8034236708306413</v>
      </c>
      <c r="I99" s="12">
        <f t="shared" si="12"/>
        <v>53.645576067221675</v>
      </c>
      <c r="J99" s="12">
        <f t="shared" si="13"/>
        <v>36.804586158906936</v>
      </c>
      <c r="K99" s="12">
        <f t="shared" si="18"/>
        <v>0.8371906235758424</v>
      </c>
      <c r="L99" s="12">
        <f t="shared" si="18"/>
        <v>3.6446483949344319</v>
      </c>
      <c r="M99" s="12">
        <f t="shared" si="14"/>
        <v>5.1025677531229814</v>
      </c>
      <c r="N99" s="11">
        <v>0.95736974509744488</v>
      </c>
      <c r="O99" s="11">
        <v>0.80288999999999999</v>
      </c>
      <c r="P99" s="11"/>
      <c r="Q99" s="11"/>
      <c r="R99" s="11"/>
      <c r="S99" s="12" t="str">
        <f t="shared" si="19"/>
        <v/>
      </c>
      <c r="T99" s="12" t="str">
        <f t="shared" si="20"/>
        <v/>
      </c>
      <c r="U99" s="12"/>
      <c r="V99" s="17">
        <v>88.812926730000001</v>
      </c>
      <c r="W99" s="11"/>
      <c r="X99" s="11" t="str">
        <f t="shared" si="21"/>
        <v/>
      </c>
      <c r="Y99" s="11" t="s">
        <v>18</v>
      </c>
      <c r="Z99" s="11">
        <v>11</v>
      </c>
    </row>
    <row r="100" spans="1:26" x14ac:dyDescent="0.2">
      <c r="A100" s="11">
        <v>3</v>
      </c>
      <c r="B100" s="11">
        <v>5</v>
      </c>
      <c r="C100" s="11" t="s">
        <v>20</v>
      </c>
      <c r="D100" s="12">
        <v>26.617416608936988</v>
      </c>
      <c r="E100" s="12">
        <v>61.340976931511562</v>
      </c>
      <c r="F100" s="12">
        <v>0.984930145383344</v>
      </c>
      <c r="G100" s="12">
        <v>4.2878216410993319</v>
      </c>
      <c r="H100" s="12">
        <v>6.8034236708306413</v>
      </c>
      <c r="I100" s="12">
        <f t="shared" si="12"/>
        <v>53.645576067221675</v>
      </c>
      <c r="J100" s="12">
        <f t="shared" si="13"/>
        <v>36.804586158906936</v>
      </c>
      <c r="K100" s="12">
        <f t="shared" si="18"/>
        <v>0.8371906235758424</v>
      </c>
      <c r="L100" s="12">
        <f t="shared" si="18"/>
        <v>3.6446483949344319</v>
      </c>
      <c r="M100" s="12">
        <f t="shared" si="14"/>
        <v>5.1025677531229814</v>
      </c>
      <c r="N100" s="11">
        <v>0.95565381512656222</v>
      </c>
      <c r="O100" s="11">
        <v>0.81752999999999998</v>
      </c>
      <c r="P100" s="11"/>
      <c r="Q100" s="11"/>
      <c r="R100" s="11"/>
      <c r="S100" s="12" t="str">
        <f t="shared" si="19"/>
        <v/>
      </c>
      <c r="T100" s="12" t="str">
        <f t="shared" si="20"/>
        <v/>
      </c>
      <c r="U100" s="12"/>
      <c r="V100" s="17">
        <v>83.336977189999999</v>
      </c>
      <c r="W100" s="11"/>
      <c r="X100" s="11" t="str">
        <f t="shared" si="21"/>
        <v/>
      </c>
      <c r="Y100" s="11" t="s">
        <v>18</v>
      </c>
      <c r="Z100" s="11">
        <v>11</v>
      </c>
    </row>
    <row r="101" spans="1:26" x14ac:dyDescent="0.2">
      <c r="A101" s="11">
        <v>3</v>
      </c>
      <c r="B101" s="11">
        <v>5</v>
      </c>
      <c r="C101" s="11" t="s">
        <v>21</v>
      </c>
      <c r="D101" s="12">
        <v>26.617416608936988</v>
      </c>
      <c r="E101" s="12">
        <v>61.340976931511562</v>
      </c>
      <c r="F101" s="12">
        <v>0.984930145383344</v>
      </c>
      <c r="G101" s="12">
        <v>4.2878216410993319</v>
      </c>
      <c r="H101" s="12">
        <v>6.8034236708306413</v>
      </c>
      <c r="I101" s="12">
        <f t="shared" si="12"/>
        <v>53.645576067221675</v>
      </c>
      <c r="J101" s="12">
        <f t="shared" si="13"/>
        <v>36.804586158906936</v>
      </c>
      <c r="K101" s="12">
        <f t="shared" si="18"/>
        <v>0.8371906235758424</v>
      </c>
      <c r="L101" s="12">
        <f t="shared" si="18"/>
        <v>3.6446483949344319</v>
      </c>
      <c r="M101" s="12">
        <f t="shared" si="14"/>
        <v>5.1025677531229814</v>
      </c>
      <c r="N101" s="11">
        <v>0.95015396169733402</v>
      </c>
      <c r="O101" s="11">
        <v>0.83238999999999996</v>
      </c>
      <c r="P101" s="11"/>
      <c r="Q101" s="11"/>
      <c r="R101" s="11"/>
      <c r="S101" s="12" t="str">
        <f t="shared" si="19"/>
        <v/>
      </c>
      <c r="T101" s="12" t="str">
        <f t="shared" si="20"/>
        <v/>
      </c>
      <c r="U101" s="12"/>
      <c r="V101" s="17">
        <v>66.451906530000002</v>
      </c>
      <c r="W101" s="11"/>
      <c r="X101" s="11" t="str">
        <f t="shared" si="21"/>
        <v/>
      </c>
      <c r="Y101" s="11" t="s">
        <v>18</v>
      </c>
      <c r="Z101" s="11">
        <v>11</v>
      </c>
    </row>
    <row r="102" spans="1:26" x14ac:dyDescent="0.2">
      <c r="A102" s="11">
        <v>3</v>
      </c>
      <c r="B102" s="11">
        <v>5</v>
      </c>
      <c r="C102" s="11" t="s">
        <v>22</v>
      </c>
      <c r="D102" s="12">
        <v>26.617416608936988</v>
      </c>
      <c r="E102" s="12">
        <v>61.340976931511562</v>
      </c>
      <c r="F102" s="12">
        <v>0.984930145383344</v>
      </c>
      <c r="G102" s="12">
        <v>4.2878216410993319</v>
      </c>
      <c r="H102" s="12">
        <v>6.8034236708306413</v>
      </c>
      <c r="I102" s="12">
        <f t="shared" si="12"/>
        <v>53.645576067221675</v>
      </c>
      <c r="J102" s="12">
        <f t="shared" si="13"/>
        <v>36.804586158906936</v>
      </c>
      <c r="K102" s="12">
        <f t="shared" si="18"/>
        <v>0.8371906235758424</v>
      </c>
      <c r="L102" s="12">
        <f t="shared" si="18"/>
        <v>3.6446483949344319</v>
      </c>
      <c r="M102" s="12">
        <f t="shared" si="14"/>
        <v>5.1025677531229814</v>
      </c>
      <c r="N102" s="11">
        <v>0.95155958668538621</v>
      </c>
      <c r="O102" s="11">
        <v>0.82642000000000004</v>
      </c>
      <c r="P102" s="11"/>
      <c r="Q102" s="11"/>
      <c r="R102" s="11"/>
      <c r="S102" s="12" t="str">
        <f t="shared" si="19"/>
        <v/>
      </c>
      <c r="T102" s="12" t="str">
        <f t="shared" si="20"/>
        <v/>
      </c>
      <c r="U102" s="12"/>
      <c r="V102" s="17">
        <v>77.189902720000006</v>
      </c>
      <c r="W102" s="11"/>
      <c r="X102" s="11" t="str">
        <f t="shared" si="21"/>
        <v/>
      </c>
      <c r="Y102" s="11" t="s">
        <v>18</v>
      </c>
      <c r="Z102" s="11">
        <v>11</v>
      </c>
    </row>
    <row r="103" spans="1:26" x14ac:dyDescent="0.2">
      <c r="A103" s="11">
        <v>3</v>
      </c>
      <c r="B103" s="11">
        <v>5</v>
      </c>
      <c r="C103" s="11" t="s">
        <v>23</v>
      </c>
      <c r="D103" s="12">
        <v>26.617416608936988</v>
      </c>
      <c r="E103" s="12">
        <v>61.340976931511562</v>
      </c>
      <c r="F103" s="12">
        <v>0.984930145383344</v>
      </c>
      <c r="G103" s="12">
        <v>4.2878216410993319</v>
      </c>
      <c r="H103" s="12">
        <v>6.8034236708306413</v>
      </c>
      <c r="I103" s="12">
        <f t="shared" si="12"/>
        <v>53.645576067221675</v>
      </c>
      <c r="J103" s="12">
        <f t="shared" si="13"/>
        <v>36.804586158906936</v>
      </c>
      <c r="K103" s="12">
        <f t="shared" si="18"/>
        <v>0.8371906235758424</v>
      </c>
      <c r="L103" s="12">
        <f t="shared" si="18"/>
        <v>3.6446483949344319</v>
      </c>
      <c r="M103" s="12">
        <f t="shared" si="14"/>
        <v>5.1025677531229814</v>
      </c>
      <c r="N103" s="11">
        <v>0.94502244264656976</v>
      </c>
      <c r="O103" s="11">
        <v>0.88153000000000004</v>
      </c>
      <c r="P103" s="11"/>
      <c r="Q103" s="11"/>
      <c r="R103" s="11"/>
      <c r="S103" s="12" t="str">
        <f t="shared" si="19"/>
        <v/>
      </c>
      <c r="T103" s="12" t="str">
        <f t="shared" si="20"/>
        <v/>
      </c>
      <c r="U103" s="12"/>
      <c r="V103" s="17">
        <v>86.074720490000004</v>
      </c>
      <c r="W103" s="11"/>
      <c r="X103" s="11" t="str">
        <f t="shared" si="21"/>
        <v/>
      </c>
      <c r="Y103" s="11" t="s">
        <v>18</v>
      </c>
      <c r="Z103" s="11">
        <v>11</v>
      </c>
    </row>
    <row r="104" spans="1:26" x14ac:dyDescent="0.2">
      <c r="A104" s="11">
        <v>3</v>
      </c>
      <c r="B104" s="11">
        <v>6</v>
      </c>
      <c r="C104" s="11" t="s">
        <v>17</v>
      </c>
      <c r="D104" s="12">
        <v>4.9134459816222869</v>
      </c>
      <c r="E104" s="12">
        <v>80.120229922156696</v>
      </c>
      <c r="F104" s="12">
        <v>8.8400464114620547</v>
      </c>
      <c r="G104" s="12">
        <v>2.2704596388657068</v>
      </c>
      <c r="H104" s="12">
        <v>3.9185208750230691</v>
      </c>
      <c r="I104" s="12">
        <f t="shared" si="12"/>
        <v>39.607744076789899</v>
      </c>
      <c r="J104" s="12">
        <f t="shared" si="13"/>
        <v>48.072137953294018</v>
      </c>
      <c r="K104" s="12">
        <f t="shared" si="18"/>
        <v>7.5140394497427465</v>
      </c>
      <c r="L104" s="12">
        <f t="shared" si="18"/>
        <v>1.9298906930358508</v>
      </c>
      <c r="M104" s="12">
        <f t="shared" si="14"/>
        <v>2.9388906562673016</v>
      </c>
      <c r="N104" s="11">
        <v>0.98600541054759494</v>
      </c>
      <c r="O104" s="11">
        <v>1.07748</v>
      </c>
      <c r="P104" s="11"/>
      <c r="Q104" s="11"/>
      <c r="R104" s="12"/>
      <c r="S104" s="12" t="str">
        <f t="shared" si="19"/>
        <v/>
      </c>
      <c r="T104" s="12" t="str">
        <f t="shared" si="20"/>
        <v/>
      </c>
      <c r="U104" s="12"/>
      <c r="V104" s="17">
        <v>39.576414909999997</v>
      </c>
      <c r="W104" s="11"/>
      <c r="X104" s="11" t="str">
        <f t="shared" si="21"/>
        <v/>
      </c>
      <c r="Y104" s="11" t="s">
        <v>18</v>
      </c>
      <c r="Z104" s="11">
        <v>11</v>
      </c>
    </row>
    <row r="105" spans="1:26" x14ac:dyDescent="0.2">
      <c r="A105" s="11">
        <v>3</v>
      </c>
      <c r="B105" s="11">
        <v>6</v>
      </c>
      <c r="C105" s="11" t="s">
        <v>19</v>
      </c>
      <c r="D105" s="12">
        <v>4.9134459816222869</v>
      </c>
      <c r="E105" s="12">
        <v>80.120229922156696</v>
      </c>
      <c r="F105" s="12">
        <v>8.8400464114620547</v>
      </c>
      <c r="G105" s="12">
        <v>2.2704596388657068</v>
      </c>
      <c r="H105" s="12">
        <v>3.9185208750230691</v>
      </c>
      <c r="I105" s="12">
        <f t="shared" si="12"/>
        <v>39.607744076789899</v>
      </c>
      <c r="J105" s="12">
        <f t="shared" si="13"/>
        <v>48.072137953294018</v>
      </c>
      <c r="K105" s="12">
        <f t="shared" si="18"/>
        <v>7.5140394497427465</v>
      </c>
      <c r="L105" s="12">
        <f t="shared" si="18"/>
        <v>1.9298906930358508</v>
      </c>
      <c r="M105" s="12">
        <f t="shared" si="14"/>
        <v>2.9388906562673016</v>
      </c>
      <c r="N105" s="11">
        <v>0.98985828364090589</v>
      </c>
      <c r="O105" s="11">
        <v>1.048</v>
      </c>
      <c r="P105" s="11">
        <v>5962</v>
      </c>
      <c r="Q105" s="11">
        <v>5501</v>
      </c>
      <c r="R105" s="12">
        <v>5754</v>
      </c>
      <c r="S105" s="12">
        <f t="shared" si="19"/>
        <v>596.20000000000005</v>
      </c>
      <c r="T105" s="12">
        <f t="shared" si="20"/>
        <v>3.872287183189139</v>
      </c>
      <c r="U105" s="12"/>
      <c r="V105" s="17">
        <v>42.977583009999996</v>
      </c>
      <c r="W105" s="11"/>
      <c r="X105" s="11">
        <f t="shared" si="21"/>
        <v>390.27078367284128</v>
      </c>
      <c r="Y105" s="11" t="s">
        <v>18</v>
      </c>
      <c r="Z105" s="11">
        <v>11</v>
      </c>
    </row>
    <row r="106" spans="1:26" x14ac:dyDescent="0.2">
      <c r="A106" s="11">
        <v>3</v>
      </c>
      <c r="B106" s="11">
        <v>6</v>
      </c>
      <c r="C106" s="11" t="s">
        <v>20</v>
      </c>
      <c r="D106" s="12">
        <v>4.9134459816222869</v>
      </c>
      <c r="E106" s="12">
        <v>80.120229922156696</v>
      </c>
      <c r="F106" s="12">
        <v>8.8400464114620547</v>
      </c>
      <c r="G106" s="12">
        <v>2.2704596388657068</v>
      </c>
      <c r="H106" s="12">
        <v>3.9185208750230691</v>
      </c>
      <c r="I106" s="12">
        <f t="shared" si="12"/>
        <v>39.607744076789899</v>
      </c>
      <c r="J106" s="12">
        <f t="shared" si="13"/>
        <v>48.072137953294018</v>
      </c>
      <c r="K106" s="12">
        <f t="shared" si="18"/>
        <v>7.5140394497427465</v>
      </c>
      <c r="L106" s="12">
        <f t="shared" si="18"/>
        <v>1.9298906930358508</v>
      </c>
      <c r="M106" s="12">
        <f t="shared" si="14"/>
        <v>2.9388906562673016</v>
      </c>
      <c r="N106" s="11">
        <v>0.99019481259256437</v>
      </c>
      <c r="O106" s="11">
        <v>1.05219</v>
      </c>
      <c r="P106" s="11"/>
      <c r="Q106" s="11"/>
      <c r="R106" s="11"/>
      <c r="S106" s="12" t="str">
        <f t="shared" si="19"/>
        <v/>
      </c>
      <c r="T106" s="12" t="str">
        <f t="shared" si="20"/>
        <v/>
      </c>
      <c r="U106" s="12"/>
      <c r="V106" s="17">
        <v>38.684804040000003</v>
      </c>
      <c r="W106" s="11"/>
      <c r="X106" s="11" t="str">
        <f t="shared" si="21"/>
        <v/>
      </c>
      <c r="Y106" s="11" t="s">
        <v>18</v>
      </c>
      <c r="Z106" s="11">
        <v>11</v>
      </c>
    </row>
    <row r="107" spans="1:26" x14ac:dyDescent="0.2">
      <c r="A107" s="11">
        <v>3</v>
      </c>
      <c r="B107" s="11">
        <v>6</v>
      </c>
      <c r="C107" s="11" t="s">
        <v>21</v>
      </c>
      <c r="D107" s="12">
        <v>4.9134459816222869</v>
      </c>
      <c r="E107" s="12">
        <v>80.120229922156696</v>
      </c>
      <c r="F107" s="12">
        <v>8.8400464114620547</v>
      </c>
      <c r="G107" s="12">
        <v>2.2704596388657068</v>
      </c>
      <c r="H107" s="12">
        <v>3.9185208750230691</v>
      </c>
      <c r="I107" s="12">
        <f t="shared" si="12"/>
        <v>39.607744076789899</v>
      </c>
      <c r="J107" s="12">
        <f t="shared" si="13"/>
        <v>48.072137953294018</v>
      </c>
      <c r="K107" s="12">
        <f t="shared" si="18"/>
        <v>7.5140394497427465</v>
      </c>
      <c r="L107" s="12">
        <f t="shared" si="18"/>
        <v>1.9298906930358508</v>
      </c>
      <c r="M107" s="12">
        <f t="shared" si="14"/>
        <v>2.9388906562673016</v>
      </c>
      <c r="N107" s="11">
        <v>0.98850904278782525</v>
      </c>
      <c r="O107" s="11">
        <v>1.0552299999999999</v>
      </c>
      <c r="P107" s="11"/>
      <c r="Q107" s="11"/>
      <c r="R107" s="11"/>
      <c r="S107" s="12" t="str">
        <f t="shared" si="19"/>
        <v/>
      </c>
      <c r="T107" s="12" t="str">
        <f t="shared" si="20"/>
        <v/>
      </c>
      <c r="U107" s="12"/>
      <c r="V107" s="17">
        <v>39.07606019</v>
      </c>
      <c r="W107" s="11"/>
      <c r="X107" s="11" t="str">
        <f t="shared" si="21"/>
        <v/>
      </c>
      <c r="Y107" s="11" t="s">
        <v>18</v>
      </c>
      <c r="Z107" s="11">
        <v>11</v>
      </c>
    </row>
    <row r="108" spans="1:26" x14ac:dyDescent="0.2">
      <c r="A108" s="11">
        <v>3</v>
      </c>
      <c r="B108" s="11">
        <v>6</v>
      </c>
      <c r="C108" s="11" t="s">
        <v>22</v>
      </c>
      <c r="D108" s="12">
        <v>4.9134459816222869</v>
      </c>
      <c r="E108" s="12">
        <v>80.120229922156696</v>
      </c>
      <c r="F108" s="12">
        <v>8.8400464114620547</v>
      </c>
      <c r="G108" s="12">
        <v>2.2704596388657068</v>
      </c>
      <c r="H108" s="12">
        <v>3.9185208750230691</v>
      </c>
      <c r="I108" s="12">
        <f t="shared" si="12"/>
        <v>39.607744076789899</v>
      </c>
      <c r="J108" s="12">
        <f t="shared" si="13"/>
        <v>48.072137953294018</v>
      </c>
      <c r="K108" s="12">
        <f t="shared" si="18"/>
        <v>7.5140394497427465</v>
      </c>
      <c r="L108" s="12">
        <f t="shared" si="18"/>
        <v>1.9298906930358508</v>
      </c>
      <c r="M108" s="12">
        <f t="shared" si="14"/>
        <v>2.9388906562673016</v>
      </c>
      <c r="N108" s="11">
        <v>0.98932892407875472</v>
      </c>
      <c r="O108" s="11">
        <v>1.10941</v>
      </c>
      <c r="P108" s="11"/>
      <c r="Q108" s="11"/>
      <c r="R108" s="11"/>
      <c r="S108" s="12" t="str">
        <f t="shared" si="19"/>
        <v/>
      </c>
      <c r="T108" s="12" t="str">
        <f t="shared" si="20"/>
        <v/>
      </c>
      <c r="U108" s="12"/>
      <c r="V108" s="17">
        <v>35.78043967</v>
      </c>
      <c r="W108" s="11"/>
      <c r="X108" s="11" t="str">
        <f t="shared" si="21"/>
        <v/>
      </c>
      <c r="Y108" s="11" t="s">
        <v>18</v>
      </c>
      <c r="Z108" s="11">
        <v>11</v>
      </c>
    </row>
    <row r="109" spans="1:26" x14ac:dyDescent="0.2">
      <c r="A109" s="11">
        <v>3</v>
      </c>
      <c r="B109" s="11">
        <v>6</v>
      </c>
      <c r="C109" s="11" t="s">
        <v>23</v>
      </c>
      <c r="D109" s="12">
        <v>4.9134459816222869</v>
      </c>
      <c r="E109" s="12">
        <v>80.120229922156696</v>
      </c>
      <c r="F109" s="12">
        <v>8.8400464114620547</v>
      </c>
      <c r="G109" s="12">
        <v>2.2704596388657068</v>
      </c>
      <c r="H109" s="12">
        <v>3.9185208750230691</v>
      </c>
      <c r="I109" s="12">
        <f t="shared" si="12"/>
        <v>39.607744076789899</v>
      </c>
      <c r="J109" s="12">
        <f t="shared" si="13"/>
        <v>48.072137953294018</v>
      </c>
      <c r="K109" s="12">
        <f t="shared" si="18"/>
        <v>7.5140394497427465</v>
      </c>
      <c r="L109" s="12">
        <f t="shared" si="18"/>
        <v>1.9298906930358508</v>
      </c>
      <c r="M109" s="12">
        <f t="shared" si="14"/>
        <v>2.9388906562673016</v>
      </c>
      <c r="N109" s="11">
        <v>0.98487261700248308</v>
      </c>
      <c r="O109" s="11">
        <v>1.10538</v>
      </c>
      <c r="P109" s="11"/>
      <c r="Q109" s="11"/>
      <c r="R109" s="11"/>
      <c r="S109" s="12" t="str">
        <f t="shared" si="19"/>
        <v/>
      </c>
      <c r="T109" s="12" t="str">
        <f t="shared" si="20"/>
        <v/>
      </c>
      <c r="U109" s="12"/>
      <c r="V109" s="17"/>
      <c r="W109" s="11"/>
      <c r="X109" s="11" t="str">
        <f t="shared" si="21"/>
        <v/>
      </c>
      <c r="Y109" s="11" t="s">
        <v>18</v>
      </c>
      <c r="Z109" s="11">
        <v>11</v>
      </c>
    </row>
    <row r="110" spans="1:26" x14ac:dyDescent="0.2">
      <c r="A110" s="7">
        <v>4</v>
      </c>
      <c r="B110" s="7">
        <v>1</v>
      </c>
      <c r="C110" s="7" t="s">
        <v>17</v>
      </c>
      <c r="D110" s="8">
        <v>3.834964474175687</v>
      </c>
      <c r="E110" s="8">
        <v>72.67108691874077</v>
      </c>
      <c r="F110" s="8">
        <v>0.1186854925430465</v>
      </c>
      <c r="G110" s="8">
        <v>4.2700821238839817</v>
      </c>
      <c r="H110" s="8">
        <v>19.060773418542379</v>
      </c>
      <c r="I110" s="8">
        <f t="shared" si="12"/>
        <v>38.326907738771645</v>
      </c>
      <c r="J110" s="8">
        <f t="shared" si="13"/>
        <v>43.602652151244463</v>
      </c>
      <c r="K110" s="8">
        <f t="shared" si="18"/>
        <v>0.10088266866158953</v>
      </c>
      <c r="L110" s="8">
        <f t="shared" si="18"/>
        <v>3.6295698053013843</v>
      </c>
      <c r="M110" s="8">
        <f t="shared" si="14"/>
        <v>14.295580063906783</v>
      </c>
      <c r="N110" s="7">
        <v>1.0092611944197711</v>
      </c>
      <c r="O110" s="7">
        <v>1.2723500000000001</v>
      </c>
      <c r="P110" s="7"/>
      <c r="Q110" s="7"/>
      <c r="R110" s="7"/>
      <c r="S110" s="8" t="str">
        <f t="shared" si="19"/>
        <v/>
      </c>
      <c r="T110" s="8" t="str">
        <f t="shared" si="20"/>
        <v/>
      </c>
      <c r="U110" s="8"/>
      <c r="V110" s="18">
        <v>27.472913420000001</v>
      </c>
      <c r="W110" s="7"/>
      <c r="X110" s="7" t="str">
        <f t="shared" si="21"/>
        <v/>
      </c>
      <c r="Y110" s="7" t="s">
        <v>25</v>
      </c>
      <c r="Z110" s="7">
        <v>11</v>
      </c>
    </row>
    <row r="111" spans="1:26" x14ac:dyDescent="0.2">
      <c r="A111" s="7">
        <v>4</v>
      </c>
      <c r="B111" s="7">
        <v>1</v>
      </c>
      <c r="C111" s="7" t="s">
        <v>19</v>
      </c>
      <c r="D111" s="8">
        <v>3.834964474175687</v>
      </c>
      <c r="E111" s="8">
        <v>72.67108691874077</v>
      </c>
      <c r="F111" s="8">
        <v>0.1186854925430465</v>
      </c>
      <c r="G111" s="8">
        <v>4.2700821238839817</v>
      </c>
      <c r="H111" s="8">
        <v>19.060773418542379</v>
      </c>
      <c r="I111" s="8">
        <f t="shared" si="12"/>
        <v>38.326907738771645</v>
      </c>
      <c r="J111" s="8">
        <f t="shared" si="13"/>
        <v>43.602652151244463</v>
      </c>
      <c r="K111" s="8">
        <f t="shared" si="18"/>
        <v>0.10088266866158953</v>
      </c>
      <c r="L111" s="8">
        <f t="shared" si="18"/>
        <v>3.6295698053013843</v>
      </c>
      <c r="M111" s="8">
        <f t="shared" si="14"/>
        <v>14.295580063906783</v>
      </c>
      <c r="N111" s="7">
        <v>1.0199390807351381</v>
      </c>
      <c r="O111" s="7">
        <v>1.2703500000000001</v>
      </c>
      <c r="P111" s="7"/>
      <c r="Q111" s="7"/>
      <c r="R111" s="7"/>
      <c r="S111" s="8" t="str">
        <f t="shared" si="19"/>
        <v/>
      </c>
      <c r="T111" s="8" t="str">
        <f t="shared" si="20"/>
        <v/>
      </c>
      <c r="U111" s="8"/>
      <c r="V111" s="18">
        <v>29.820932859999999</v>
      </c>
      <c r="W111" s="7"/>
      <c r="X111" s="7" t="str">
        <f t="shared" si="21"/>
        <v/>
      </c>
      <c r="Y111" s="7" t="s">
        <v>25</v>
      </c>
      <c r="Z111" s="7">
        <v>11</v>
      </c>
    </row>
    <row r="112" spans="1:26" x14ac:dyDescent="0.2">
      <c r="A112" s="7">
        <v>4</v>
      </c>
      <c r="B112" s="7">
        <v>1</v>
      </c>
      <c r="C112" s="7" t="s">
        <v>20</v>
      </c>
      <c r="D112" s="8">
        <v>3.834964474175687</v>
      </c>
      <c r="E112" s="8">
        <v>72.67108691874077</v>
      </c>
      <c r="F112" s="8">
        <v>0.1186854925430465</v>
      </c>
      <c r="G112" s="8">
        <v>4.2700821238839817</v>
      </c>
      <c r="H112" s="8">
        <v>19.060773418542379</v>
      </c>
      <c r="I112" s="8">
        <f t="shared" si="12"/>
        <v>38.326907738771645</v>
      </c>
      <c r="J112" s="8">
        <f t="shared" si="13"/>
        <v>43.602652151244463</v>
      </c>
      <c r="K112" s="8">
        <f t="shared" si="18"/>
        <v>0.10088266866158953</v>
      </c>
      <c r="L112" s="8">
        <f t="shared" si="18"/>
        <v>3.6295698053013843</v>
      </c>
      <c r="M112" s="8">
        <f t="shared" si="14"/>
        <v>14.295580063906783</v>
      </c>
      <c r="N112" s="7">
        <v>1.0231492378196521</v>
      </c>
      <c r="O112" s="7">
        <v>1.2782199999999999</v>
      </c>
      <c r="P112" s="7"/>
      <c r="Q112" s="7"/>
      <c r="R112" s="7"/>
      <c r="S112" s="8" t="str">
        <f t="shared" si="19"/>
        <v/>
      </c>
      <c r="T112" s="8" t="str">
        <f t="shared" si="20"/>
        <v/>
      </c>
      <c r="U112" s="8"/>
      <c r="V112" s="18">
        <v>30.07510838</v>
      </c>
      <c r="W112" s="7"/>
      <c r="X112" s="7" t="str">
        <f t="shared" si="21"/>
        <v/>
      </c>
      <c r="Y112" s="7" t="s">
        <v>25</v>
      </c>
      <c r="Z112" s="7">
        <v>11</v>
      </c>
    </row>
    <row r="113" spans="1:26" x14ac:dyDescent="0.2">
      <c r="A113" s="7">
        <v>4</v>
      </c>
      <c r="B113" s="7">
        <v>1</v>
      </c>
      <c r="C113" s="7" t="s">
        <v>21</v>
      </c>
      <c r="D113" s="8">
        <v>3.834964474175687</v>
      </c>
      <c r="E113" s="8">
        <v>72.67108691874077</v>
      </c>
      <c r="F113" s="8">
        <v>0.1186854925430465</v>
      </c>
      <c r="G113" s="8">
        <v>4.2700821238839817</v>
      </c>
      <c r="H113" s="8">
        <v>19.060773418542379</v>
      </c>
      <c r="I113" s="8">
        <f t="shared" si="12"/>
        <v>38.326907738771645</v>
      </c>
      <c r="J113" s="8">
        <f t="shared" si="13"/>
        <v>43.602652151244463</v>
      </c>
      <c r="K113" s="8">
        <f t="shared" si="18"/>
        <v>0.10088266866158953</v>
      </c>
      <c r="L113" s="8">
        <f t="shared" si="18"/>
        <v>3.6295698053013843</v>
      </c>
      <c r="M113" s="8">
        <f t="shared" si="14"/>
        <v>14.295580063906783</v>
      </c>
      <c r="N113" s="7">
        <v>1.0247461556520718</v>
      </c>
      <c r="O113" s="7">
        <v>1.2202299999999999</v>
      </c>
      <c r="P113" s="7">
        <v>7553</v>
      </c>
      <c r="Q113" s="7">
        <v>7639</v>
      </c>
      <c r="R113" s="7">
        <v>7530</v>
      </c>
      <c r="S113" s="8">
        <f>IF(ISNUMBER(P113),P113/10,"")</f>
        <v>755.3</v>
      </c>
      <c r="T113" s="8">
        <f>IFERROR(_xlfn.STDEV.S(P113:R113)/P113*100,"")</f>
        <v>0.76068224134639084</v>
      </c>
      <c r="U113" s="8"/>
      <c r="V113" s="18">
        <v>31.211347499999999</v>
      </c>
      <c r="W113" s="7"/>
      <c r="X113" s="7">
        <f t="shared" si="21"/>
        <v>424.19739410215647</v>
      </c>
      <c r="Y113" s="7" t="s">
        <v>25</v>
      </c>
      <c r="Z113" s="7">
        <v>11</v>
      </c>
    </row>
    <row r="114" spans="1:26" x14ac:dyDescent="0.2">
      <c r="A114" s="7">
        <v>4</v>
      </c>
      <c r="B114" s="7">
        <v>1</v>
      </c>
      <c r="C114" s="7" t="s">
        <v>22</v>
      </c>
      <c r="D114" s="8">
        <v>3.834964474175687</v>
      </c>
      <c r="E114" s="8">
        <v>72.67108691874077</v>
      </c>
      <c r="F114" s="8">
        <v>0.1186854925430465</v>
      </c>
      <c r="G114" s="8">
        <v>4.2700821238839817</v>
      </c>
      <c r="H114" s="8">
        <v>19.060773418542379</v>
      </c>
      <c r="I114" s="8">
        <f t="shared" si="12"/>
        <v>38.326907738771645</v>
      </c>
      <c r="J114" s="8">
        <f t="shared" si="13"/>
        <v>43.602652151244463</v>
      </c>
      <c r="K114" s="8">
        <f t="shared" si="18"/>
        <v>0.10088266866158953</v>
      </c>
      <c r="L114" s="8">
        <f t="shared" si="18"/>
        <v>3.6295698053013843</v>
      </c>
      <c r="M114" s="8">
        <f t="shared" si="14"/>
        <v>14.295580063906783</v>
      </c>
      <c r="N114" s="7">
        <v>1.0267511771097428</v>
      </c>
      <c r="O114" s="7">
        <v>1.24335</v>
      </c>
      <c r="P114" s="7"/>
      <c r="Q114" s="7"/>
      <c r="R114" s="7"/>
      <c r="S114" s="8" t="str">
        <f t="shared" ref="S114:S148" si="22">IF(ISNUMBER(P114),P114/10,"")</f>
        <v/>
      </c>
      <c r="T114" s="8" t="str">
        <f t="shared" ref="T114:T148" si="23">IFERROR(_xlfn.STDEV.S(P114:R114)/P114*100,"")</f>
        <v/>
      </c>
      <c r="U114" s="8"/>
      <c r="V114" s="18">
        <v>30.1649548</v>
      </c>
      <c r="W114" s="7"/>
      <c r="X114" s="7" t="str">
        <f t="shared" si="21"/>
        <v/>
      </c>
      <c r="Y114" s="7" t="s">
        <v>25</v>
      </c>
      <c r="Z114" s="7">
        <v>11</v>
      </c>
    </row>
    <row r="115" spans="1:26" x14ac:dyDescent="0.2">
      <c r="A115" s="7">
        <v>4</v>
      </c>
      <c r="B115" s="7">
        <v>1</v>
      </c>
      <c r="C115" s="7" t="s">
        <v>23</v>
      </c>
      <c r="D115" s="8">
        <v>3.834964474175687</v>
      </c>
      <c r="E115" s="8">
        <v>72.67108691874077</v>
      </c>
      <c r="F115" s="8">
        <v>0.1186854925430465</v>
      </c>
      <c r="G115" s="8">
        <v>4.2700821238839817</v>
      </c>
      <c r="H115" s="8">
        <v>19.060773418542379</v>
      </c>
      <c r="I115" s="8">
        <f t="shared" si="12"/>
        <v>38.326907738771645</v>
      </c>
      <c r="J115" s="8">
        <f t="shared" si="13"/>
        <v>43.602652151244463</v>
      </c>
      <c r="K115" s="8">
        <f t="shared" si="18"/>
        <v>0.10088266866158953</v>
      </c>
      <c r="L115" s="8">
        <f t="shared" si="18"/>
        <v>3.6295698053013843</v>
      </c>
      <c r="M115" s="8">
        <f t="shared" si="14"/>
        <v>14.295580063906783</v>
      </c>
      <c r="N115" s="7">
        <v>1.0100861827125698</v>
      </c>
      <c r="O115" s="7">
        <v>1.2323299999999999</v>
      </c>
      <c r="P115" s="7"/>
      <c r="Q115" s="7"/>
      <c r="R115" s="7"/>
      <c r="S115" s="8" t="str">
        <f t="shared" si="22"/>
        <v/>
      </c>
      <c r="T115" s="8" t="str">
        <f t="shared" si="23"/>
        <v/>
      </c>
      <c r="U115" s="8"/>
      <c r="V115" s="18">
        <v>30.894397099999999</v>
      </c>
      <c r="W115" s="7"/>
      <c r="X115" s="7" t="str">
        <f t="shared" si="21"/>
        <v/>
      </c>
      <c r="Y115" s="7" t="s">
        <v>25</v>
      </c>
      <c r="Z115" s="7">
        <v>11</v>
      </c>
    </row>
    <row r="116" spans="1:26" x14ac:dyDescent="0.2">
      <c r="A116" s="7">
        <v>4</v>
      </c>
      <c r="B116" s="7">
        <v>2</v>
      </c>
      <c r="C116" s="7" t="s">
        <v>17</v>
      </c>
      <c r="D116" s="8">
        <v>2.6835421127939552</v>
      </c>
      <c r="E116" s="8">
        <v>69.340657033103966</v>
      </c>
      <c r="F116" s="8">
        <v>3.146452706421778</v>
      </c>
      <c r="G116" s="8">
        <v>2.174940694865652</v>
      </c>
      <c r="H116" s="8">
        <v>22.654612596846011</v>
      </c>
      <c r="I116" s="8">
        <f t="shared" si="12"/>
        <v>36.881667085440164</v>
      </c>
      <c r="J116" s="8">
        <f t="shared" si="13"/>
        <v>41.604394219862378</v>
      </c>
      <c r="K116" s="8">
        <f t="shared" si="18"/>
        <v>2.6744848004585111</v>
      </c>
      <c r="L116" s="8">
        <f t="shared" si="18"/>
        <v>1.8486995906358041</v>
      </c>
      <c r="M116" s="8">
        <f t="shared" si="14"/>
        <v>16.990959447634509</v>
      </c>
      <c r="N116" s="7">
        <v>1.0212870294006198</v>
      </c>
      <c r="O116" s="7">
        <v>1.14636</v>
      </c>
      <c r="P116" s="7">
        <v>8286</v>
      </c>
      <c r="Q116" s="7">
        <v>7374</v>
      </c>
      <c r="R116" s="7">
        <v>7340</v>
      </c>
      <c r="S116" s="8">
        <f t="shared" si="22"/>
        <v>828.6</v>
      </c>
      <c r="T116" s="8">
        <f t="shared" si="23"/>
        <v>6.4763183907747992</v>
      </c>
      <c r="U116" s="8"/>
      <c r="V116" s="18">
        <v>38.76865875</v>
      </c>
      <c r="W116" s="7"/>
      <c r="X116" s="7">
        <f t="shared" si="21"/>
        <v>311.29654080093457</v>
      </c>
      <c r="Y116" s="7" t="s">
        <v>25</v>
      </c>
      <c r="Z116" s="7">
        <v>11</v>
      </c>
    </row>
    <row r="117" spans="1:26" x14ac:dyDescent="0.2">
      <c r="A117" s="7">
        <v>4</v>
      </c>
      <c r="B117" s="7">
        <v>2</v>
      </c>
      <c r="C117" s="7" t="s">
        <v>19</v>
      </c>
      <c r="D117" s="8">
        <v>2.6835421127939552</v>
      </c>
      <c r="E117" s="8">
        <v>69.340657033103966</v>
      </c>
      <c r="F117" s="8">
        <v>3.146452706421778</v>
      </c>
      <c r="G117" s="8">
        <v>2.174940694865652</v>
      </c>
      <c r="H117" s="8">
        <v>22.654612596846011</v>
      </c>
      <c r="I117" s="8">
        <f t="shared" si="12"/>
        <v>36.881667085440164</v>
      </c>
      <c r="J117" s="8">
        <f t="shared" si="13"/>
        <v>41.604394219862378</v>
      </c>
      <c r="K117" s="8">
        <f t="shared" si="18"/>
        <v>2.6744848004585111</v>
      </c>
      <c r="L117" s="8">
        <f t="shared" si="18"/>
        <v>1.8486995906358041</v>
      </c>
      <c r="M117" s="8">
        <f t="shared" si="14"/>
        <v>16.990959447634509</v>
      </c>
      <c r="N117" s="7">
        <v>1.0235519600312974</v>
      </c>
      <c r="O117" s="7">
        <v>1.18909</v>
      </c>
      <c r="P117" s="7">
        <v>8518</v>
      </c>
      <c r="Q117" s="7">
        <v>8313</v>
      </c>
      <c r="R117" s="7">
        <v>8491</v>
      </c>
      <c r="S117" s="8">
        <f t="shared" si="22"/>
        <v>851.8</v>
      </c>
      <c r="T117" s="8">
        <f t="shared" si="23"/>
        <v>1.307627625411464</v>
      </c>
      <c r="U117" s="8"/>
      <c r="V117" s="18">
        <v>33.991087620000002</v>
      </c>
      <c r="W117" s="7"/>
      <c r="X117" s="7">
        <f t="shared" si="21"/>
        <v>345.38009390255434</v>
      </c>
      <c r="Y117" s="7" t="s">
        <v>25</v>
      </c>
      <c r="Z117" s="7">
        <v>11</v>
      </c>
    </row>
    <row r="118" spans="1:26" x14ac:dyDescent="0.2">
      <c r="A118" s="7">
        <v>4</v>
      </c>
      <c r="B118" s="7">
        <v>2</v>
      </c>
      <c r="C118" s="7" t="s">
        <v>20</v>
      </c>
      <c r="D118" s="8">
        <v>2.6835421127939552</v>
      </c>
      <c r="E118" s="8">
        <v>69.340657033103966</v>
      </c>
      <c r="F118" s="8">
        <v>3.146452706421778</v>
      </c>
      <c r="G118" s="8">
        <v>2.174940694865652</v>
      </c>
      <c r="H118" s="8">
        <v>22.654612596846011</v>
      </c>
      <c r="I118" s="8">
        <f t="shared" si="12"/>
        <v>36.881667085440164</v>
      </c>
      <c r="J118" s="8">
        <f t="shared" si="13"/>
        <v>41.604394219862378</v>
      </c>
      <c r="K118" s="8">
        <f t="shared" si="18"/>
        <v>2.6744848004585111</v>
      </c>
      <c r="L118" s="8">
        <f t="shared" si="18"/>
        <v>1.8486995906358041</v>
      </c>
      <c r="M118" s="8">
        <f t="shared" si="14"/>
        <v>16.990959447634509</v>
      </c>
      <c r="N118" s="7">
        <v>1.0280953757903044</v>
      </c>
      <c r="O118" s="7">
        <v>1.1221699999999999</v>
      </c>
      <c r="P118" s="7"/>
      <c r="Q118" s="7"/>
      <c r="R118" s="7"/>
      <c r="S118" s="8" t="str">
        <f t="shared" si="22"/>
        <v/>
      </c>
      <c r="T118" s="8" t="str">
        <f t="shared" si="23"/>
        <v/>
      </c>
      <c r="U118" s="8"/>
      <c r="V118" s="18">
        <v>36.116468859999998</v>
      </c>
      <c r="W118" s="7"/>
      <c r="X118" s="7" t="str">
        <f t="shared" si="21"/>
        <v/>
      </c>
      <c r="Y118" s="7" t="s">
        <v>25</v>
      </c>
      <c r="Z118" s="7">
        <v>11</v>
      </c>
    </row>
    <row r="119" spans="1:26" x14ac:dyDescent="0.2">
      <c r="A119" s="7">
        <v>4</v>
      </c>
      <c r="B119" s="7">
        <v>2</v>
      </c>
      <c r="C119" s="7" t="s">
        <v>21</v>
      </c>
      <c r="D119" s="8">
        <v>2.6835421127939552</v>
      </c>
      <c r="E119" s="8">
        <v>69.340657033103966</v>
      </c>
      <c r="F119" s="8">
        <v>3.146452706421778</v>
      </c>
      <c r="G119" s="8">
        <v>2.174940694865652</v>
      </c>
      <c r="H119" s="8">
        <v>22.654612596846011</v>
      </c>
      <c r="I119" s="8">
        <f t="shared" si="12"/>
        <v>36.881667085440164</v>
      </c>
      <c r="J119" s="8">
        <f t="shared" si="13"/>
        <v>41.604394219862378</v>
      </c>
      <c r="K119" s="8">
        <f t="shared" si="18"/>
        <v>2.6744848004585111</v>
      </c>
      <c r="L119" s="8">
        <f t="shared" si="18"/>
        <v>1.8486995906358041</v>
      </c>
      <c r="M119" s="8">
        <f t="shared" si="14"/>
        <v>16.990959447634509</v>
      </c>
      <c r="N119" s="7">
        <v>1.0268101761252446</v>
      </c>
      <c r="O119" s="7">
        <v>1.15279</v>
      </c>
      <c r="P119" s="7"/>
      <c r="Q119" s="7"/>
      <c r="R119" s="7"/>
      <c r="S119" s="8" t="str">
        <f t="shared" si="22"/>
        <v/>
      </c>
      <c r="T119" s="8" t="str">
        <f t="shared" si="23"/>
        <v/>
      </c>
      <c r="U119" s="8"/>
      <c r="V119" s="18">
        <v>36.210624930000002</v>
      </c>
      <c r="W119" s="7"/>
      <c r="X119" s="7" t="str">
        <f t="shared" si="21"/>
        <v/>
      </c>
      <c r="Y119" s="7" t="s">
        <v>25</v>
      </c>
      <c r="Z119" s="7">
        <v>11</v>
      </c>
    </row>
    <row r="120" spans="1:26" x14ac:dyDescent="0.2">
      <c r="A120" s="7">
        <v>4</v>
      </c>
      <c r="B120" s="7">
        <v>2</v>
      </c>
      <c r="C120" s="7" t="s">
        <v>22</v>
      </c>
      <c r="D120" s="8">
        <v>2.6835421127939552</v>
      </c>
      <c r="E120" s="8">
        <v>69.340657033103966</v>
      </c>
      <c r="F120" s="8">
        <v>3.146452706421778</v>
      </c>
      <c r="G120" s="8">
        <v>2.174940694865652</v>
      </c>
      <c r="H120" s="8">
        <v>22.654612596846011</v>
      </c>
      <c r="I120" s="8">
        <f t="shared" si="12"/>
        <v>36.881667085440164</v>
      </c>
      <c r="J120" s="8">
        <f t="shared" si="13"/>
        <v>41.604394219862378</v>
      </c>
      <c r="K120" s="8">
        <f t="shared" si="18"/>
        <v>2.6744848004585111</v>
      </c>
      <c r="L120" s="8">
        <f t="shared" si="18"/>
        <v>1.8486995906358041</v>
      </c>
      <c r="M120" s="8">
        <f t="shared" si="14"/>
        <v>16.990959447634509</v>
      </c>
      <c r="N120" s="7">
        <v>1.0248205957520538</v>
      </c>
      <c r="O120" s="7">
        <v>1.1748499999999999</v>
      </c>
      <c r="P120" s="7"/>
      <c r="Q120" s="7"/>
      <c r="R120" s="7"/>
      <c r="S120" s="8" t="str">
        <f t="shared" si="22"/>
        <v/>
      </c>
      <c r="T120" s="8" t="str">
        <f t="shared" si="23"/>
        <v/>
      </c>
      <c r="U120" s="8"/>
      <c r="V120" s="18">
        <v>38.227386639999999</v>
      </c>
      <c r="W120" s="7"/>
      <c r="X120" s="7" t="str">
        <f t="shared" si="21"/>
        <v/>
      </c>
      <c r="Y120" s="7" t="s">
        <v>25</v>
      </c>
      <c r="Z120" s="7">
        <v>11</v>
      </c>
    </row>
    <row r="121" spans="1:26" x14ac:dyDescent="0.2">
      <c r="A121" s="7">
        <v>4</v>
      </c>
      <c r="B121" s="7">
        <v>2</v>
      </c>
      <c r="C121" s="7" t="s">
        <v>23</v>
      </c>
      <c r="D121" s="8">
        <v>2.6835421127939552</v>
      </c>
      <c r="E121" s="8">
        <v>69.340657033103966</v>
      </c>
      <c r="F121" s="8">
        <v>3.146452706421778</v>
      </c>
      <c r="G121" s="8">
        <v>2.174940694865652</v>
      </c>
      <c r="H121" s="8">
        <v>22.654612596846011</v>
      </c>
      <c r="I121" s="8">
        <f t="shared" si="12"/>
        <v>36.881667085440164</v>
      </c>
      <c r="J121" s="8">
        <f t="shared" si="13"/>
        <v>41.604394219862378</v>
      </c>
      <c r="K121" s="8">
        <f t="shared" si="18"/>
        <v>2.6744848004585111</v>
      </c>
      <c r="L121" s="8">
        <f t="shared" si="18"/>
        <v>1.8486995906358041</v>
      </c>
      <c r="M121" s="8">
        <f t="shared" si="14"/>
        <v>16.990959447634509</v>
      </c>
      <c r="N121" s="7">
        <v>1.0195216044104873</v>
      </c>
      <c r="O121" s="7">
        <v>1.18472</v>
      </c>
      <c r="P121" s="7"/>
      <c r="Q121" s="7"/>
      <c r="R121" s="7"/>
      <c r="S121" s="8" t="str">
        <f t="shared" si="22"/>
        <v/>
      </c>
      <c r="T121" s="8" t="str">
        <f t="shared" si="23"/>
        <v/>
      </c>
      <c r="U121" s="8"/>
      <c r="V121" s="18"/>
      <c r="W121" s="7"/>
      <c r="X121" s="7" t="str">
        <f t="shared" si="21"/>
        <v/>
      </c>
      <c r="Y121" s="7" t="s">
        <v>25</v>
      </c>
      <c r="Z121" s="7">
        <v>11</v>
      </c>
    </row>
    <row r="122" spans="1:26" x14ac:dyDescent="0.2">
      <c r="A122" s="7">
        <v>4</v>
      </c>
      <c r="B122" s="7">
        <v>3</v>
      </c>
      <c r="C122" s="7" t="s">
        <v>17</v>
      </c>
      <c r="D122" s="8">
        <v>40.184615360969502</v>
      </c>
      <c r="E122" s="8">
        <v>50.866725291337282</v>
      </c>
      <c r="F122" s="8">
        <v>8.290433022759407</v>
      </c>
      <c r="G122" s="8">
        <v>0.23860717892372041</v>
      </c>
      <c r="H122" s="8">
        <v>0.48452321140206928</v>
      </c>
      <c r="I122" s="8">
        <f t="shared" si="12"/>
        <v>61.931792310607399</v>
      </c>
      <c r="J122" s="8">
        <f t="shared" si="13"/>
        <v>30.520035174802366</v>
      </c>
      <c r="K122" s="8">
        <f t="shared" si="18"/>
        <v>7.0468680693454955</v>
      </c>
      <c r="L122" s="8">
        <f t="shared" si="18"/>
        <v>0.20281610208516235</v>
      </c>
      <c r="M122" s="8">
        <f t="shared" si="14"/>
        <v>0.36339240855155197</v>
      </c>
      <c r="N122" s="7">
        <v>0.9242578787106065</v>
      </c>
      <c r="O122" s="7">
        <v>0.77368000000000003</v>
      </c>
      <c r="P122" s="7"/>
      <c r="Q122" s="7"/>
      <c r="R122" s="7"/>
      <c r="S122" s="8" t="str">
        <f t="shared" si="22"/>
        <v/>
      </c>
      <c r="T122" s="8" t="str">
        <f t="shared" si="23"/>
        <v/>
      </c>
      <c r="U122" s="8"/>
      <c r="V122" s="18">
        <v>100.5695752</v>
      </c>
      <c r="W122" s="7"/>
      <c r="X122" s="7" t="str">
        <f t="shared" si="21"/>
        <v/>
      </c>
      <c r="Y122" s="7" t="s">
        <v>25</v>
      </c>
      <c r="Z122" s="7">
        <v>11</v>
      </c>
    </row>
    <row r="123" spans="1:26" x14ac:dyDescent="0.2">
      <c r="A123" s="7">
        <v>4</v>
      </c>
      <c r="B123" s="7">
        <v>3</v>
      </c>
      <c r="C123" s="7" t="s">
        <v>19</v>
      </c>
      <c r="D123" s="8">
        <v>40.184615360969502</v>
      </c>
      <c r="E123" s="8">
        <v>50.866725291337282</v>
      </c>
      <c r="F123" s="8">
        <v>8.290433022759407</v>
      </c>
      <c r="G123" s="8">
        <v>0.23860717892372041</v>
      </c>
      <c r="H123" s="8">
        <v>0.48452321140206928</v>
      </c>
      <c r="I123" s="8">
        <f t="shared" si="12"/>
        <v>61.931792310607399</v>
      </c>
      <c r="J123" s="8">
        <f t="shared" si="13"/>
        <v>30.520035174802366</v>
      </c>
      <c r="K123" s="8">
        <f t="shared" si="18"/>
        <v>7.0468680693454955</v>
      </c>
      <c r="L123" s="8">
        <f t="shared" si="18"/>
        <v>0.20281610208516235</v>
      </c>
      <c r="M123" s="8">
        <f t="shared" si="14"/>
        <v>0.36339240855155197</v>
      </c>
      <c r="N123" s="7">
        <v>0.9321608413422261</v>
      </c>
      <c r="O123" s="7">
        <v>0.73495999999999995</v>
      </c>
      <c r="P123" s="7"/>
      <c r="Q123" s="7"/>
      <c r="R123" s="7"/>
      <c r="S123" s="8" t="str">
        <f t="shared" si="22"/>
        <v/>
      </c>
      <c r="T123" s="8" t="str">
        <f t="shared" si="23"/>
        <v/>
      </c>
      <c r="U123" s="8"/>
      <c r="V123" s="18">
        <v>101.23733540000001</v>
      </c>
      <c r="W123" s="7"/>
      <c r="X123" s="7" t="str">
        <f t="shared" si="21"/>
        <v/>
      </c>
      <c r="Y123" s="7" t="s">
        <v>25</v>
      </c>
      <c r="Z123" s="7">
        <v>11</v>
      </c>
    </row>
    <row r="124" spans="1:26" x14ac:dyDescent="0.2">
      <c r="A124" s="7">
        <v>4</v>
      </c>
      <c r="B124" s="7">
        <v>3</v>
      </c>
      <c r="C124" s="7" t="s">
        <v>20</v>
      </c>
      <c r="D124" s="8">
        <v>40.184615360969502</v>
      </c>
      <c r="E124" s="8">
        <v>50.866725291337282</v>
      </c>
      <c r="F124" s="8">
        <v>8.290433022759407</v>
      </c>
      <c r="G124" s="8">
        <v>0.23860717892372041</v>
      </c>
      <c r="H124" s="8">
        <v>0.48452321140206928</v>
      </c>
      <c r="I124" s="8">
        <f t="shared" si="12"/>
        <v>61.931792310607399</v>
      </c>
      <c r="J124" s="8">
        <f t="shared" si="13"/>
        <v>30.520035174802366</v>
      </c>
      <c r="K124" s="8">
        <f t="shared" si="18"/>
        <v>7.0468680693454955</v>
      </c>
      <c r="L124" s="8">
        <f t="shared" si="18"/>
        <v>0.20281610208516235</v>
      </c>
      <c r="M124" s="8">
        <f t="shared" si="14"/>
        <v>0.36339240855155197</v>
      </c>
      <c r="N124" s="7">
        <v>0.93263931414574408</v>
      </c>
      <c r="O124" s="7">
        <v>0.99321000000000004</v>
      </c>
      <c r="P124" s="7"/>
      <c r="Q124" s="7"/>
      <c r="R124" s="7"/>
      <c r="S124" s="8" t="str">
        <f t="shared" si="22"/>
        <v/>
      </c>
      <c r="T124" s="8" t="str">
        <f t="shared" si="23"/>
        <v/>
      </c>
      <c r="U124" s="8"/>
      <c r="V124" s="18">
        <v>54.957050260000003</v>
      </c>
      <c r="W124" s="7"/>
      <c r="X124" s="7" t="str">
        <f t="shared" si="21"/>
        <v/>
      </c>
      <c r="Y124" s="7" t="s">
        <v>25</v>
      </c>
      <c r="Z124" s="7">
        <v>11</v>
      </c>
    </row>
    <row r="125" spans="1:26" x14ac:dyDescent="0.2">
      <c r="A125" s="7">
        <v>4</v>
      </c>
      <c r="B125" s="7">
        <v>3</v>
      </c>
      <c r="C125" s="7" t="s">
        <v>21</v>
      </c>
      <c r="D125" s="8">
        <v>40.184615360969502</v>
      </c>
      <c r="E125" s="8">
        <v>50.866725291337282</v>
      </c>
      <c r="F125" s="8">
        <v>8.290433022759407</v>
      </c>
      <c r="G125" s="8">
        <v>0.23860717892372041</v>
      </c>
      <c r="H125" s="8">
        <v>0.48452321140206928</v>
      </c>
      <c r="I125" s="8">
        <f t="shared" si="12"/>
        <v>61.931792310607399</v>
      </c>
      <c r="J125" s="8">
        <f t="shared" si="13"/>
        <v>30.520035174802366</v>
      </c>
      <c r="K125" s="8">
        <f t="shared" si="18"/>
        <v>7.0468680693454955</v>
      </c>
      <c r="L125" s="8">
        <f t="shared" si="18"/>
        <v>0.20281610208516235</v>
      </c>
      <c r="M125" s="8">
        <f t="shared" si="14"/>
        <v>0.36339240855155197</v>
      </c>
      <c r="N125" s="7">
        <v>0.93319085739124141</v>
      </c>
      <c r="O125" s="7">
        <v>0.78561999999999999</v>
      </c>
      <c r="P125" s="7"/>
      <c r="Q125" s="7"/>
      <c r="R125" s="7"/>
      <c r="S125" s="8" t="str">
        <f t="shared" si="22"/>
        <v/>
      </c>
      <c r="T125" s="8" t="str">
        <f t="shared" si="23"/>
        <v/>
      </c>
      <c r="U125" s="8"/>
      <c r="V125" s="18">
        <v>94.326067429999995</v>
      </c>
      <c r="W125" s="7"/>
      <c r="X125" s="7" t="str">
        <f t="shared" si="21"/>
        <v/>
      </c>
      <c r="Y125" s="7" t="s">
        <v>25</v>
      </c>
      <c r="Z125" s="7">
        <v>11</v>
      </c>
    </row>
    <row r="126" spans="1:26" x14ac:dyDescent="0.2">
      <c r="A126" s="7">
        <v>4</v>
      </c>
      <c r="B126" s="7">
        <v>3</v>
      </c>
      <c r="C126" s="7" t="s">
        <v>22</v>
      </c>
      <c r="D126" s="8">
        <v>40.184615360969502</v>
      </c>
      <c r="E126" s="8">
        <v>50.866725291337282</v>
      </c>
      <c r="F126" s="8">
        <v>8.290433022759407</v>
      </c>
      <c r="G126" s="8">
        <v>0.23860717892372041</v>
      </c>
      <c r="H126" s="8">
        <v>0.48452321140206928</v>
      </c>
      <c r="I126" s="8">
        <f t="shared" si="12"/>
        <v>61.931792310607399</v>
      </c>
      <c r="J126" s="8">
        <f t="shared" si="13"/>
        <v>30.520035174802366</v>
      </c>
      <c r="K126" s="8">
        <f t="shared" si="18"/>
        <v>7.0468680693454955</v>
      </c>
      <c r="L126" s="8">
        <f t="shared" si="18"/>
        <v>0.20281610208516235</v>
      </c>
      <c r="M126" s="8">
        <f t="shared" si="14"/>
        <v>0.36339240855155197</v>
      </c>
      <c r="N126" s="7">
        <v>0.93616866541093657</v>
      </c>
      <c r="O126" s="7">
        <v>0.78020999999999996</v>
      </c>
      <c r="P126" s="7">
        <v>12080</v>
      </c>
      <c r="Q126" s="7">
        <v>11470</v>
      </c>
      <c r="R126" s="7">
        <v>11600</v>
      </c>
      <c r="S126" s="8">
        <f t="shared" si="22"/>
        <v>1208</v>
      </c>
      <c r="T126" s="8">
        <f t="shared" si="23"/>
        <v>2.6597636172408201</v>
      </c>
      <c r="U126" s="8"/>
      <c r="V126" s="18">
        <v>99.395501019999998</v>
      </c>
      <c r="W126" s="7"/>
      <c r="X126" s="7">
        <f t="shared" si="21"/>
        <v>83.284913405673564</v>
      </c>
      <c r="Y126" s="7" t="s">
        <v>25</v>
      </c>
      <c r="Z126" s="7">
        <v>11</v>
      </c>
    </row>
    <row r="127" spans="1:26" x14ac:dyDescent="0.2">
      <c r="A127" s="7">
        <v>4</v>
      </c>
      <c r="B127" s="7">
        <v>3</v>
      </c>
      <c r="C127" s="7" t="s">
        <v>23</v>
      </c>
      <c r="D127" s="8">
        <v>40.184615360969502</v>
      </c>
      <c r="E127" s="8">
        <v>50.866725291337282</v>
      </c>
      <c r="F127" s="8">
        <v>8.290433022759407</v>
      </c>
      <c r="G127" s="8">
        <v>0.23860717892372041</v>
      </c>
      <c r="H127" s="8">
        <v>0.48452321140206928</v>
      </c>
      <c r="I127" s="8">
        <f t="shared" si="12"/>
        <v>61.931792310607399</v>
      </c>
      <c r="J127" s="8">
        <f t="shared" si="13"/>
        <v>30.520035174802366</v>
      </c>
      <c r="K127" s="8">
        <f t="shared" si="18"/>
        <v>7.0468680693454955</v>
      </c>
      <c r="L127" s="8">
        <f t="shared" si="18"/>
        <v>0.20281610208516235</v>
      </c>
      <c r="M127" s="8">
        <f t="shared" si="14"/>
        <v>0.36339240855155197</v>
      </c>
      <c r="N127" s="7">
        <v>0.92933899158455002</v>
      </c>
      <c r="O127" s="7">
        <v>0.77031000000000005</v>
      </c>
      <c r="P127" s="7"/>
      <c r="Q127" s="7"/>
      <c r="R127" s="7"/>
      <c r="S127" s="8" t="str">
        <f t="shared" si="22"/>
        <v/>
      </c>
      <c r="T127" s="8" t="str">
        <f t="shared" si="23"/>
        <v/>
      </c>
      <c r="U127" s="8"/>
      <c r="V127" s="18"/>
      <c r="W127" s="7"/>
      <c r="X127" s="7" t="str">
        <f t="shared" si="21"/>
        <v/>
      </c>
      <c r="Y127" s="7" t="s">
        <v>25</v>
      </c>
      <c r="Z127" s="7">
        <v>11</v>
      </c>
    </row>
    <row r="128" spans="1:26" x14ac:dyDescent="0.2">
      <c r="A128" s="7">
        <v>4</v>
      </c>
      <c r="B128" s="7">
        <v>4</v>
      </c>
      <c r="C128" s="7" t="s">
        <v>17</v>
      </c>
      <c r="D128" s="8">
        <v>32.662443785299303</v>
      </c>
      <c r="E128" s="8">
        <v>52.230945356410572</v>
      </c>
      <c r="F128" s="8">
        <v>6.4226282668109409</v>
      </c>
      <c r="G128" s="8">
        <v>1.09665284851081</v>
      </c>
      <c r="H128" s="8">
        <v>7.6437295265926846</v>
      </c>
      <c r="I128" s="8">
        <f t="shared" si="12"/>
        <v>56.593646476809965</v>
      </c>
      <c r="J128" s="8">
        <f t="shared" si="13"/>
        <v>31.338567213846343</v>
      </c>
      <c r="K128" s="8">
        <f t="shared" si="18"/>
        <v>5.4592340267893</v>
      </c>
      <c r="L128" s="8">
        <f t="shared" si="18"/>
        <v>0.93215492123418853</v>
      </c>
      <c r="M128" s="8">
        <f t="shared" si="14"/>
        <v>5.732797144944513</v>
      </c>
      <c r="N128" s="7">
        <v>0.93019902162308588</v>
      </c>
      <c r="O128" s="7">
        <v>0.89</v>
      </c>
      <c r="P128" s="7"/>
      <c r="Q128" s="7"/>
      <c r="R128" s="7"/>
      <c r="S128" s="8" t="str">
        <f t="shared" si="22"/>
        <v/>
      </c>
      <c r="T128" s="8" t="str">
        <f t="shared" si="23"/>
        <v/>
      </c>
      <c r="U128" s="8"/>
      <c r="V128" s="18">
        <v>101.05780129999999</v>
      </c>
      <c r="W128" s="7"/>
      <c r="X128" s="7" t="str">
        <f t="shared" si="21"/>
        <v/>
      </c>
      <c r="Y128" s="7" t="s">
        <v>25</v>
      </c>
      <c r="Z128" s="7">
        <v>11</v>
      </c>
    </row>
    <row r="129" spans="1:26" x14ac:dyDescent="0.2">
      <c r="A129" s="7">
        <v>4</v>
      </c>
      <c r="B129" s="7">
        <v>4</v>
      </c>
      <c r="C129" s="7" t="s">
        <v>19</v>
      </c>
      <c r="D129" s="8">
        <v>32.662443785299303</v>
      </c>
      <c r="E129" s="8">
        <v>52.230945356410572</v>
      </c>
      <c r="F129" s="8">
        <v>6.4226282668109409</v>
      </c>
      <c r="G129" s="8">
        <v>1.09665284851081</v>
      </c>
      <c r="H129" s="8">
        <v>7.6437295265926846</v>
      </c>
      <c r="I129" s="8">
        <f t="shared" si="12"/>
        <v>56.593646476809965</v>
      </c>
      <c r="J129" s="8">
        <f t="shared" si="13"/>
        <v>31.338567213846343</v>
      </c>
      <c r="K129" s="8">
        <f t="shared" si="18"/>
        <v>5.4592340267893</v>
      </c>
      <c r="L129" s="8">
        <f t="shared" si="18"/>
        <v>0.93215492123418853</v>
      </c>
      <c r="M129" s="8">
        <f t="shared" si="14"/>
        <v>5.732797144944513</v>
      </c>
      <c r="N129" s="7">
        <v>0.93839725649414629</v>
      </c>
      <c r="O129" s="7">
        <v>0.83279999999999998</v>
      </c>
      <c r="P129" s="7"/>
      <c r="Q129" s="7"/>
      <c r="R129" s="7"/>
      <c r="S129" s="8" t="str">
        <f t="shared" si="22"/>
        <v/>
      </c>
      <c r="T129" s="8" t="str">
        <f t="shared" si="23"/>
        <v/>
      </c>
      <c r="U129" s="8"/>
      <c r="V129" s="18">
        <v>99.17146486</v>
      </c>
      <c r="W129" s="7"/>
      <c r="X129" s="7" t="str">
        <f t="shared" si="21"/>
        <v/>
      </c>
      <c r="Y129" s="7" t="s">
        <v>25</v>
      </c>
      <c r="Z129" s="7">
        <v>11</v>
      </c>
    </row>
    <row r="130" spans="1:26" x14ac:dyDescent="0.2">
      <c r="A130" s="7">
        <v>4</v>
      </c>
      <c r="B130" s="7">
        <v>4</v>
      </c>
      <c r="C130" s="7" t="s">
        <v>20</v>
      </c>
      <c r="D130" s="8">
        <v>32.662443785299303</v>
      </c>
      <c r="E130" s="8">
        <v>52.230945356410572</v>
      </c>
      <c r="F130" s="8">
        <v>6.4226282668109409</v>
      </c>
      <c r="G130" s="8">
        <v>1.09665284851081</v>
      </c>
      <c r="H130" s="8">
        <v>7.6437295265926846</v>
      </c>
      <c r="I130" s="8">
        <f t="shared" ref="I130:I163" si="24">D130+E130*0.4+F130*0.15+G130*0.15+H130*0.25</f>
        <v>56.593646476809965</v>
      </c>
      <c r="J130" s="8">
        <f t="shared" ref="J130:J163" si="25">E130*0.6</f>
        <v>31.338567213846343</v>
      </c>
      <c r="K130" s="8">
        <f t="shared" si="18"/>
        <v>5.4592340267893</v>
      </c>
      <c r="L130" s="8">
        <f t="shared" si="18"/>
        <v>0.93215492123418853</v>
      </c>
      <c r="M130" s="8">
        <f t="shared" ref="M130:M163" si="26">H130*0.75</f>
        <v>5.732797144944513</v>
      </c>
      <c r="N130" s="7">
        <v>0.93847742345419161</v>
      </c>
      <c r="O130" s="7">
        <v>0.82579000000000002</v>
      </c>
      <c r="P130" s="7"/>
      <c r="Q130" s="7"/>
      <c r="R130" s="7"/>
      <c r="S130" s="8" t="str">
        <f t="shared" si="22"/>
        <v/>
      </c>
      <c r="T130" s="8" t="str">
        <f t="shared" si="23"/>
        <v/>
      </c>
      <c r="U130" s="8"/>
      <c r="V130" s="18">
        <v>102.5892606</v>
      </c>
      <c r="W130" s="7"/>
      <c r="X130" s="7" t="str">
        <f t="shared" ref="X130:X163" si="27">IFERROR(1/(V130*S130)*10000000,"")</f>
        <v/>
      </c>
      <c r="Y130" s="7" t="s">
        <v>25</v>
      </c>
      <c r="Z130" s="7">
        <v>11</v>
      </c>
    </row>
    <row r="131" spans="1:26" x14ac:dyDescent="0.2">
      <c r="A131" s="7">
        <v>4</v>
      </c>
      <c r="B131" s="7">
        <v>4</v>
      </c>
      <c r="C131" s="7" t="s">
        <v>21</v>
      </c>
      <c r="D131" s="8">
        <v>32.662443785299303</v>
      </c>
      <c r="E131" s="8">
        <v>52.230945356410572</v>
      </c>
      <c r="F131" s="8">
        <v>6.4226282668109409</v>
      </c>
      <c r="G131" s="8">
        <v>1.09665284851081</v>
      </c>
      <c r="H131" s="8">
        <v>7.6437295265926846</v>
      </c>
      <c r="I131" s="8">
        <f t="shared" si="24"/>
        <v>56.593646476809965</v>
      </c>
      <c r="J131" s="8">
        <f t="shared" si="25"/>
        <v>31.338567213846343</v>
      </c>
      <c r="K131" s="8">
        <f t="shared" si="18"/>
        <v>5.4592340267893</v>
      </c>
      <c r="L131" s="8">
        <f t="shared" si="18"/>
        <v>0.93215492123418853</v>
      </c>
      <c r="M131" s="8">
        <f t="shared" si="26"/>
        <v>5.732797144944513</v>
      </c>
      <c r="N131" s="7">
        <v>0.93775189628694156</v>
      </c>
      <c r="O131" s="7">
        <v>0.86365999999999998</v>
      </c>
      <c r="P131" s="7"/>
      <c r="Q131" s="7"/>
      <c r="R131" s="7"/>
      <c r="S131" s="8" t="str">
        <f t="shared" si="22"/>
        <v/>
      </c>
      <c r="T131" s="8" t="str">
        <f t="shared" si="23"/>
        <v/>
      </c>
      <c r="U131" s="8"/>
      <c r="V131" s="18">
        <v>106.4389211</v>
      </c>
      <c r="W131" s="7"/>
      <c r="X131" s="7" t="str">
        <f t="shared" si="27"/>
        <v/>
      </c>
      <c r="Y131" s="7" t="s">
        <v>25</v>
      </c>
      <c r="Z131" s="7">
        <v>11</v>
      </c>
    </row>
    <row r="132" spans="1:26" x14ac:dyDescent="0.2">
      <c r="A132" s="7">
        <v>4</v>
      </c>
      <c r="B132" s="7">
        <v>4</v>
      </c>
      <c r="C132" s="7" t="s">
        <v>22</v>
      </c>
      <c r="D132" s="8">
        <v>32.662443785299303</v>
      </c>
      <c r="E132" s="8">
        <v>52.230945356410572</v>
      </c>
      <c r="F132" s="8">
        <v>6.4226282668109409</v>
      </c>
      <c r="G132" s="8">
        <v>1.09665284851081</v>
      </c>
      <c r="H132" s="8">
        <v>7.6437295265926846</v>
      </c>
      <c r="I132" s="8">
        <f t="shared" si="24"/>
        <v>56.593646476809965</v>
      </c>
      <c r="J132" s="8">
        <f t="shared" si="25"/>
        <v>31.338567213846343</v>
      </c>
      <c r="K132" s="8">
        <f t="shared" si="18"/>
        <v>5.4592340267893</v>
      </c>
      <c r="L132" s="8">
        <f t="shared" si="18"/>
        <v>0.93215492123418853</v>
      </c>
      <c r="M132" s="8">
        <f t="shared" si="26"/>
        <v>5.732797144944513</v>
      </c>
      <c r="N132" s="7">
        <v>0.94138927441923959</v>
      </c>
      <c r="O132" s="7">
        <v>0.83357000000000003</v>
      </c>
      <c r="P132" s="7"/>
      <c r="Q132" s="7"/>
      <c r="R132" s="7"/>
      <c r="S132" s="8" t="str">
        <f t="shared" si="22"/>
        <v/>
      </c>
      <c r="T132" s="8" t="str">
        <f t="shared" si="23"/>
        <v/>
      </c>
      <c r="U132" s="8"/>
      <c r="V132" s="18">
        <v>107.347004</v>
      </c>
      <c r="W132" s="7"/>
      <c r="X132" s="7" t="str">
        <f t="shared" si="27"/>
        <v/>
      </c>
      <c r="Y132" s="7" t="s">
        <v>25</v>
      </c>
      <c r="Z132" s="7">
        <v>11</v>
      </c>
    </row>
    <row r="133" spans="1:26" x14ac:dyDescent="0.2">
      <c r="A133" s="7">
        <v>4</v>
      </c>
      <c r="B133" s="7">
        <v>4</v>
      </c>
      <c r="C133" s="7" t="s">
        <v>23</v>
      </c>
      <c r="D133" s="8">
        <v>32.662443785299303</v>
      </c>
      <c r="E133" s="8">
        <v>52.230945356410572</v>
      </c>
      <c r="F133" s="8">
        <v>6.4226282668109409</v>
      </c>
      <c r="G133" s="8">
        <v>1.09665284851081</v>
      </c>
      <c r="H133" s="8">
        <v>7.6437295265926846</v>
      </c>
      <c r="I133" s="8">
        <f t="shared" si="24"/>
        <v>56.593646476809965</v>
      </c>
      <c r="J133" s="8">
        <f t="shared" si="25"/>
        <v>31.338567213846343</v>
      </c>
      <c r="K133" s="8">
        <f t="shared" si="18"/>
        <v>5.4592340267893</v>
      </c>
      <c r="L133" s="8">
        <f t="shared" si="18"/>
        <v>0.93215492123418853</v>
      </c>
      <c r="M133" s="8">
        <f t="shared" si="26"/>
        <v>5.732797144944513</v>
      </c>
      <c r="N133" s="7">
        <v>0.93084569415891127</v>
      </c>
      <c r="O133" s="7">
        <v>0.85624999999999996</v>
      </c>
      <c r="P133" s="7">
        <v>11740</v>
      </c>
      <c r="Q133" s="7">
        <v>11540</v>
      </c>
      <c r="R133" s="7">
        <v>11000</v>
      </c>
      <c r="S133" s="8">
        <f t="shared" si="22"/>
        <v>1174</v>
      </c>
      <c r="T133" s="8">
        <f t="shared" si="23"/>
        <v>3.2606194707451652</v>
      </c>
      <c r="U133" s="8"/>
      <c r="V133" s="18">
        <v>111.3268248</v>
      </c>
      <c r="W133" s="7"/>
      <c r="X133" s="7">
        <f t="shared" si="27"/>
        <v>76.512445039069846</v>
      </c>
      <c r="Y133" s="7" t="s">
        <v>25</v>
      </c>
      <c r="Z133" s="7">
        <v>11</v>
      </c>
    </row>
    <row r="134" spans="1:26" x14ac:dyDescent="0.2">
      <c r="A134" s="7">
        <v>4</v>
      </c>
      <c r="B134" s="7">
        <v>5</v>
      </c>
      <c r="C134" s="7" t="s">
        <v>17</v>
      </c>
      <c r="D134" s="8">
        <v>41.885812711006643</v>
      </c>
      <c r="E134" s="8">
        <v>45.557717529925043</v>
      </c>
      <c r="F134" s="8">
        <v>4.1479400355161564</v>
      </c>
      <c r="G134" s="8">
        <v>3.7019293543497631</v>
      </c>
      <c r="H134" s="8">
        <v>4.7461507029960508</v>
      </c>
      <c r="I134" s="8">
        <f t="shared" si="24"/>
        <v>62.472917807205562</v>
      </c>
      <c r="J134" s="8">
        <f t="shared" si="25"/>
        <v>27.334630517955024</v>
      </c>
      <c r="K134" s="8">
        <f t="shared" si="18"/>
        <v>3.5257490301887326</v>
      </c>
      <c r="L134" s="8">
        <f t="shared" si="18"/>
        <v>3.1466399511972987</v>
      </c>
      <c r="M134" s="8">
        <f t="shared" si="26"/>
        <v>3.5596130272470381</v>
      </c>
      <c r="N134" s="7">
        <v>0.88322773671242527</v>
      </c>
      <c r="O134" s="7">
        <v>0.86924999999999997</v>
      </c>
      <c r="P134" s="7"/>
      <c r="Q134" s="7"/>
      <c r="R134" s="7"/>
      <c r="S134" s="8" t="str">
        <f t="shared" si="22"/>
        <v/>
      </c>
      <c r="T134" s="8" t="str">
        <f t="shared" si="23"/>
        <v/>
      </c>
      <c r="U134" s="8"/>
      <c r="V134" s="18">
        <v>129.992144</v>
      </c>
      <c r="W134" s="7"/>
      <c r="X134" s="7" t="str">
        <f t="shared" si="27"/>
        <v/>
      </c>
      <c r="Y134" s="7" t="s">
        <v>25</v>
      </c>
      <c r="Z134" s="7">
        <v>11</v>
      </c>
    </row>
    <row r="135" spans="1:26" x14ac:dyDescent="0.2">
      <c r="A135" s="7">
        <v>4</v>
      </c>
      <c r="B135" s="7">
        <v>5</v>
      </c>
      <c r="C135" s="7" t="s">
        <v>19</v>
      </c>
      <c r="D135" s="8">
        <v>41.885812711006643</v>
      </c>
      <c r="E135" s="8">
        <v>45.557717529925043</v>
      </c>
      <c r="F135" s="8">
        <v>4.1479400355161564</v>
      </c>
      <c r="G135" s="8">
        <v>3.7019293543497631</v>
      </c>
      <c r="H135" s="8">
        <v>4.7461507029960508</v>
      </c>
      <c r="I135" s="8">
        <f t="shared" si="24"/>
        <v>62.472917807205562</v>
      </c>
      <c r="J135" s="8">
        <f t="shared" si="25"/>
        <v>27.334630517955024</v>
      </c>
      <c r="K135" s="8">
        <f t="shared" si="18"/>
        <v>3.5257490301887326</v>
      </c>
      <c r="L135" s="8">
        <f t="shared" si="18"/>
        <v>3.1466399511972987</v>
      </c>
      <c r="M135" s="8">
        <f t="shared" si="26"/>
        <v>3.5596130272470381</v>
      </c>
      <c r="N135" s="7">
        <v>0.88125739226040745</v>
      </c>
      <c r="O135" s="7">
        <v>0.76517999999999997</v>
      </c>
      <c r="P135" s="7"/>
      <c r="Q135" s="7"/>
      <c r="R135" s="7"/>
      <c r="S135" s="8" t="str">
        <f t="shared" si="22"/>
        <v/>
      </c>
      <c r="T135" s="8" t="str">
        <f t="shared" si="23"/>
        <v/>
      </c>
      <c r="U135" s="8"/>
      <c r="V135" s="18">
        <v>146.52660359999999</v>
      </c>
      <c r="W135" s="7"/>
      <c r="X135" s="7" t="str">
        <f t="shared" si="27"/>
        <v/>
      </c>
      <c r="Y135" s="7" t="s">
        <v>25</v>
      </c>
      <c r="Z135" s="7">
        <v>11</v>
      </c>
    </row>
    <row r="136" spans="1:26" x14ac:dyDescent="0.2">
      <c r="A136" s="7">
        <v>4</v>
      </c>
      <c r="B136" s="7">
        <v>5</v>
      </c>
      <c r="C136" s="7" t="s">
        <v>20</v>
      </c>
      <c r="D136" s="8">
        <v>41.885812711006643</v>
      </c>
      <c r="E136" s="8">
        <v>45.557717529925043</v>
      </c>
      <c r="F136" s="8">
        <v>4.1479400355161564</v>
      </c>
      <c r="G136" s="8">
        <v>3.7019293543497631</v>
      </c>
      <c r="H136" s="8">
        <v>4.7461507029960508</v>
      </c>
      <c r="I136" s="8">
        <f t="shared" si="24"/>
        <v>62.472917807205562</v>
      </c>
      <c r="J136" s="8">
        <f t="shared" si="25"/>
        <v>27.334630517955024</v>
      </c>
      <c r="K136" s="8">
        <f t="shared" si="18"/>
        <v>3.5257490301887326</v>
      </c>
      <c r="L136" s="8">
        <f t="shared" si="18"/>
        <v>3.1466399511972987</v>
      </c>
      <c r="M136" s="8">
        <f t="shared" si="26"/>
        <v>3.5596130272470381</v>
      </c>
      <c r="N136" s="7">
        <v>0.88999548024390829</v>
      </c>
      <c r="O136" s="7">
        <v>0.77171000000000001</v>
      </c>
      <c r="P136" s="7"/>
      <c r="Q136" s="7"/>
      <c r="R136" s="7"/>
      <c r="S136" s="8" t="str">
        <f t="shared" si="22"/>
        <v/>
      </c>
      <c r="T136" s="8" t="str">
        <f t="shared" si="23"/>
        <v/>
      </c>
      <c r="U136" s="8"/>
      <c r="V136" s="18">
        <v>146.8603573</v>
      </c>
      <c r="W136" s="7"/>
      <c r="X136" s="7" t="str">
        <f t="shared" si="27"/>
        <v/>
      </c>
      <c r="Y136" s="7" t="s">
        <v>25</v>
      </c>
      <c r="Z136" s="7">
        <v>11</v>
      </c>
    </row>
    <row r="137" spans="1:26" x14ac:dyDescent="0.2">
      <c r="A137" s="7">
        <v>4</v>
      </c>
      <c r="B137" s="7">
        <v>5</v>
      </c>
      <c r="C137" s="7" t="s">
        <v>21</v>
      </c>
      <c r="D137" s="8">
        <v>41.885812711006643</v>
      </c>
      <c r="E137" s="8">
        <v>45.557717529925043</v>
      </c>
      <c r="F137" s="8">
        <v>4.1479400355161564</v>
      </c>
      <c r="G137" s="8">
        <v>3.7019293543497631</v>
      </c>
      <c r="H137" s="8">
        <v>4.7461507029960508</v>
      </c>
      <c r="I137" s="8">
        <f t="shared" si="24"/>
        <v>62.472917807205562</v>
      </c>
      <c r="J137" s="8">
        <f t="shared" si="25"/>
        <v>27.334630517955024</v>
      </c>
      <c r="K137" s="8">
        <f t="shared" ref="K137:L163" si="28">F137*0.85</f>
        <v>3.5257490301887326</v>
      </c>
      <c r="L137" s="8">
        <f t="shared" si="28"/>
        <v>3.1466399511972987</v>
      </c>
      <c r="M137" s="8">
        <f t="shared" si="26"/>
        <v>3.5596130272470381</v>
      </c>
      <c r="N137" s="7">
        <v>0.88961699329413302</v>
      </c>
      <c r="O137" s="7">
        <v>0.78647</v>
      </c>
      <c r="P137" s="7"/>
      <c r="Q137" s="7"/>
      <c r="R137" s="7"/>
      <c r="S137" s="8" t="str">
        <f t="shared" si="22"/>
        <v/>
      </c>
      <c r="T137" s="8" t="str">
        <f t="shared" si="23"/>
        <v/>
      </c>
      <c r="U137" s="8"/>
      <c r="V137" s="18">
        <v>150.98292240000001</v>
      </c>
      <c r="W137" s="7"/>
      <c r="X137" s="7" t="str">
        <f t="shared" si="27"/>
        <v/>
      </c>
      <c r="Y137" s="7" t="s">
        <v>25</v>
      </c>
      <c r="Z137" s="7">
        <v>11</v>
      </c>
    </row>
    <row r="138" spans="1:26" x14ac:dyDescent="0.2">
      <c r="A138" s="7">
        <v>4</v>
      </c>
      <c r="B138" s="7">
        <v>5</v>
      </c>
      <c r="C138" s="7" t="s">
        <v>22</v>
      </c>
      <c r="D138" s="8">
        <v>41.885812711006643</v>
      </c>
      <c r="E138" s="8">
        <v>45.557717529925043</v>
      </c>
      <c r="F138" s="8">
        <v>4.1479400355161564</v>
      </c>
      <c r="G138" s="8">
        <v>3.7019293543497631</v>
      </c>
      <c r="H138" s="8">
        <v>4.7461507029960508</v>
      </c>
      <c r="I138" s="8">
        <f t="shared" si="24"/>
        <v>62.472917807205562</v>
      </c>
      <c r="J138" s="8">
        <f t="shared" si="25"/>
        <v>27.334630517955024</v>
      </c>
      <c r="K138" s="8">
        <f t="shared" si="28"/>
        <v>3.5257490301887326</v>
      </c>
      <c r="L138" s="8">
        <f t="shared" si="28"/>
        <v>3.1466399511972987</v>
      </c>
      <c r="M138" s="8">
        <f t="shared" si="26"/>
        <v>3.5596130272470381</v>
      </c>
      <c r="N138" s="7">
        <v>0.88446766364749829</v>
      </c>
      <c r="O138" s="7">
        <v>0.78907000000000005</v>
      </c>
      <c r="P138" s="7"/>
      <c r="Q138" s="7"/>
      <c r="R138" s="7"/>
      <c r="S138" s="8" t="str">
        <f t="shared" si="22"/>
        <v/>
      </c>
      <c r="T138" s="8" t="str">
        <f t="shared" si="23"/>
        <v/>
      </c>
      <c r="U138" s="8"/>
      <c r="V138" s="18">
        <v>162.63669290000001</v>
      </c>
      <c r="W138" s="7"/>
      <c r="X138" s="7" t="str">
        <f t="shared" si="27"/>
        <v/>
      </c>
      <c r="Y138" s="7" t="s">
        <v>25</v>
      </c>
      <c r="Z138" s="7">
        <v>11</v>
      </c>
    </row>
    <row r="139" spans="1:26" x14ac:dyDescent="0.2">
      <c r="A139" s="7">
        <v>4</v>
      </c>
      <c r="B139" s="7">
        <v>5</v>
      </c>
      <c r="C139" s="7" t="s">
        <v>23</v>
      </c>
      <c r="D139" s="8">
        <v>41.885812711006643</v>
      </c>
      <c r="E139" s="8">
        <v>45.557717529925043</v>
      </c>
      <c r="F139" s="8">
        <v>4.1479400355161564</v>
      </c>
      <c r="G139" s="8">
        <v>3.7019293543497631</v>
      </c>
      <c r="H139" s="8">
        <v>4.7461507029960508</v>
      </c>
      <c r="I139" s="8">
        <f t="shared" si="24"/>
        <v>62.472917807205562</v>
      </c>
      <c r="J139" s="8">
        <f t="shared" si="25"/>
        <v>27.334630517955024</v>
      </c>
      <c r="K139" s="8">
        <f t="shared" si="28"/>
        <v>3.5257490301887326</v>
      </c>
      <c r="L139" s="8">
        <f t="shared" si="28"/>
        <v>3.1466399511972987</v>
      </c>
      <c r="M139" s="8">
        <f t="shared" si="26"/>
        <v>3.5596130272470381</v>
      </c>
      <c r="N139" s="7">
        <v>0.87183094398046834</v>
      </c>
      <c r="O139" s="7">
        <v>0.79017000000000004</v>
      </c>
      <c r="P139" s="7"/>
      <c r="Q139" s="7"/>
      <c r="R139" s="7"/>
      <c r="S139" s="8" t="str">
        <f t="shared" si="22"/>
        <v/>
      </c>
      <c r="T139" s="8" t="str">
        <f t="shared" si="23"/>
        <v/>
      </c>
      <c r="U139" s="8"/>
      <c r="V139" s="18">
        <v>167.07715390000001</v>
      </c>
      <c r="W139" s="7"/>
      <c r="X139" s="7" t="str">
        <f t="shared" si="27"/>
        <v/>
      </c>
      <c r="Y139" s="7" t="s">
        <v>25</v>
      </c>
      <c r="Z139" s="7">
        <v>11</v>
      </c>
    </row>
    <row r="140" spans="1:26" x14ac:dyDescent="0.2">
      <c r="A140" s="7">
        <v>4</v>
      </c>
      <c r="B140" s="7">
        <v>6</v>
      </c>
      <c r="C140" s="7" t="s">
        <v>17</v>
      </c>
      <c r="D140" s="8">
        <v>1.1625482368186359</v>
      </c>
      <c r="E140" s="8">
        <v>81.078886314397735</v>
      </c>
      <c r="F140" s="8">
        <v>8.2644923637373786</v>
      </c>
      <c r="G140" s="8">
        <v>0.61018033603914246</v>
      </c>
      <c r="H140" s="8">
        <v>8.9405058146670822</v>
      </c>
      <c r="I140" s="8">
        <f t="shared" si="24"/>
        <v>37.160430121210986</v>
      </c>
      <c r="J140" s="8">
        <f t="shared" si="25"/>
        <v>48.647331788638638</v>
      </c>
      <c r="K140" s="8">
        <f t="shared" si="28"/>
        <v>7.0248185091767716</v>
      </c>
      <c r="L140" s="8">
        <f t="shared" si="28"/>
        <v>0.51865328563327107</v>
      </c>
      <c r="M140" s="8">
        <f t="shared" si="26"/>
        <v>6.7053793610003112</v>
      </c>
      <c r="N140" s="7">
        <v>1.009846903002612</v>
      </c>
      <c r="O140" s="7">
        <v>1.16913</v>
      </c>
      <c r="P140" s="7"/>
      <c r="Q140" s="7"/>
      <c r="R140" s="7"/>
      <c r="S140" s="8" t="str">
        <f t="shared" si="22"/>
        <v/>
      </c>
      <c r="T140" s="8" t="str">
        <f t="shared" si="23"/>
        <v/>
      </c>
      <c r="U140" s="8"/>
      <c r="V140" s="18">
        <v>90.542975190000007</v>
      </c>
      <c r="W140" s="7"/>
      <c r="X140" s="7" t="str">
        <f t="shared" si="27"/>
        <v/>
      </c>
      <c r="Y140" s="7" t="s">
        <v>25</v>
      </c>
      <c r="Z140" s="7">
        <v>11</v>
      </c>
    </row>
    <row r="141" spans="1:26" x14ac:dyDescent="0.2">
      <c r="A141" s="7">
        <v>4</v>
      </c>
      <c r="B141" s="7">
        <v>6</v>
      </c>
      <c r="C141" s="7" t="s">
        <v>19</v>
      </c>
      <c r="D141" s="8">
        <v>1.1625482368186359</v>
      </c>
      <c r="E141" s="8">
        <v>81.078886314397735</v>
      </c>
      <c r="F141" s="8">
        <v>8.2644923637373786</v>
      </c>
      <c r="G141" s="8">
        <v>0.61018033603914246</v>
      </c>
      <c r="H141" s="8">
        <v>8.9405058146670822</v>
      </c>
      <c r="I141" s="8">
        <f t="shared" si="24"/>
        <v>37.160430121210986</v>
      </c>
      <c r="J141" s="8">
        <f t="shared" si="25"/>
        <v>48.647331788638638</v>
      </c>
      <c r="K141" s="8">
        <f t="shared" si="28"/>
        <v>7.0248185091767716</v>
      </c>
      <c r="L141" s="8">
        <f t="shared" si="28"/>
        <v>0.51865328563327107</v>
      </c>
      <c r="M141" s="8">
        <f t="shared" si="26"/>
        <v>6.7053793610003112</v>
      </c>
      <c r="N141" s="7">
        <v>1.012967277103229</v>
      </c>
      <c r="O141" s="7">
        <v>1.1740999999999999</v>
      </c>
      <c r="P141" s="7"/>
      <c r="Q141" s="7"/>
      <c r="R141" s="7"/>
      <c r="S141" s="8" t="str">
        <f t="shared" si="22"/>
        <v/>
      </c>
      <c r="T141" s="8" t="str">
        <f t="shared" si="23"/>
        <v/>
      </c>
      <c r="U141" s="8"/>
      <c r="V141" s="18">
        <v>36.16569149</v>
      </c>
      <c r="W141" s="7"/>
      <c r="X141" s="7" t="str">
        <f t="shared" si="27"/>
        <v/>
      </c>
      <c r="Y141" s="7" t="s">
        <v>25</v>
      </c>
      <c r="Z141" s="7">
        <v>11</v>
      </c>
    </row>
    <row r="142" spans="1:26" x14ac:dyDescent="0.2">
      <c r="A142" s="7">
        <v>4</v>
      </c>
      <c r="B142" s="7">
        <v>6</v>
      </c>
      <c r="C142" s="7" t="s">
        <v>20</v>
      </c>
      <c r="D142" s="8">
        <v>1.1625482368186359</v>
      </c>
      <c r="E142" s="8">
        <v>81.078886314397735</v>
      </c>
      <c r="F142" s="8">
        <v>8.2644923637373786</v>
      </c>
      <c r="G142" s="8">
        <v>0.61018033603914246</v>
      </c>
      <c r="H142" s="8">
        <v>8.9405058146670822</v>
      </c>
      <c r="I142" s="8">
        <f t="shared" si="24"/>
        <v>37.160430121210986</v>
      </c>
      <c r="J142" s="8">
        <f t="shared" si="25"/>
        <v>48.647331788638638</v>
      </c>
      <c r="K142" s="8">
        <f t="shared" si="28"/>
        <v>7.0248185091767716</v>
      </c>
      <c r="L142" s="8">
        <f t="shared" si="28"/>
        <v>0.51865328563327107</v>
      </c>
      <c r="M142" s="8">
        <f t="shared" si="26"/>
        <v>6.7053793610003112</v>
      </c>
      <c r="N142" s="7">
        <v>1.0115655697639583</v>
      </c>
      <c r="O142" s="7">
        <v>1.05691</v>
      </c>
      <c r="P142" s="7"/>
      <c r="Q142" s="7"/>
      <c r="R142" s="7"/>
      <c r="S142" s="8" t="str">
        <f t="shared" si="22"/>
        <v/>
      </c>
      <c r="T142" s="8" t="str">
        <f t="shared" si="23"/>
        <v/>
      </c>
      <c r="U142" s="8"/>
      <c r="V142" s="18">
        <v>39.282065119999999</v>
      </c>
      <c r="W142" s="7"/>
      <c r="X142" s="7" t="str">
        <f t="shared" si="27"/>
        <v/>
      </c>
      <c r="Y142" s="7" t="s">
        <v>25</v>
      </c>
      <c r="Z142" s="7">
        <v>11</v>
      </c>
    </row>
    <row r="143" spans="1:26" x14ac:dyDescent="0.2">
      <c r="A143" s="7">
        <v>4</v>
      </c>
      <c r="B143" s="7">
        <v>6</v>
      </c>
      <c r="C143" s="7" t="s">
        <v>21</v>
      </c>
      <c r="D143" s="8">
        <v>1.1625482368186359</v>
      </c>
      <c r="E143" s="8">
        <v>81.078886314397735</v>
      </c>
      <c r="F143" s="8">
        <v>8.2644923637373786</v>
      </c>
      <c r="G143" s="8">
        <v>0.61018033603914246</v>
      </c>
      <c r="H143" s="8">
        <v>8.9405058146670822</v>
      </c>
      <c r="I143" s="8">
        <f t="shared" si="24"/>
        <v>37.160430121210986</v>
      </c>
      <c r="J143" s="8">
        <f t="shared" si="25"/>
        <v>48.647331788638638</v>
      </c>
      <c r="K143" s="8">
        <f t="shared" si="28"/>
        <v>7.0248185091767716</v>
      </c>
      <c r="L143" s="8">
        <f t="shared" si="28"/>
        <v>0.51865328563327107</v>
      </c>
      <c r="M143" s="8">
        <f t="shared" si="26"/>
        <v>6.7053793610003112</v>
      </c>
      <c r="N143" s="7">
        <v>1.0128827629414989</v>
      </c>
      <c r="O143" s="7">
        <v>1.0883400000000001</v>
      </c>
      <c r="P143" s="7"/>
      <c r="Q143" s="7"/>
      <c r="R143" s="7"/>
      <c r="S143" s="8" t="str">
        <f t="shared" si="22"/>
        <v/>
      </c>
      <c r="T143" s="8" t="str">
        <f t="shared" si="23"/>
        <v/>
      </c>
      <c r="U143" s="8"/>
      <c r="V143" s="18">
        <v>39.470702490000001</v>
      </c>
      <c r="W143" s="7"/>
      <c r="X143" s="7" t="str">
        <f t="shared" si="27"/>
        <v/>
      </c>
      <c r="Y143" s="7" t="s">
        <v>25</v>
      </c>
      <c r="Z143" s="7">
        <v>11</v>
      </c>
    </row>
    <row r="144" spans="1:26" x14ac:dyDescent="0.2">
      <c r="A144" s="7">
        <v>4</v>
      </c>
      <c r="B144" s="7">
        <v>6</v>
      </c>
      <c r="C144" s="7" t="s">
        <v>22</v>
      </c>
      <c r="D144" s="8">
        <v>1.1625482368186359</v>
      </c>
      <c r="E144" s="8">
        <v>81.078886314397735</v>
      </c>
      <c r="F144" s="8">
        <v>8.2644923637373786</v>
      </c>
      <c r="G144" s="8">
        <v>0.61018033603914246</v>
      </c>
      <c r="H144" s="8">
        <v>8.9405058146670822</v>
      </c>
      <c r="I144" s="8">
        <f t="shared" si="24"/>
        <v>37.160430121210986</v>
      </c>
      <c r="J144" s="8">
        <f t="shared" si="25"/>
        <v>48.647331788638638</v>
      </c>
      <c r="K144" s="8">
        <f t="shared" si="28"/>
        <v>7.0248185091767716</v>
      </c>
      <c r="L144" s="8">
        <f t="shared" si="28"/>
        <v>0.51865328563327107</v>
      </c>
      <c r="M144" s="8">
        <f t="shared" si="26"/>
        <v>6.7053793610003112</v>
      </c>
      <c r="N144" s="7">
        <v>1.0132423723774395</v>
      </c>
      <c r="O144" s="7">
        <v>1.0848599999999999</v>
      </c>
      <c r="P144" s="7"/>
      <c r="Q144" s="7"/>
      <c r="R144" s="7"/>
      <c r="S144" s="8" t="str">
        <f t="shared" si="22"/>
        <v/>
      </c>
      <c r="T144" s="8" t="str">
        <f t="shared" si="23"/>
        <v/>
      </c>
      <c r="U144" s="8"/>
      <c r="V144" s="18">
        <v>40.595087059999997</v>
      </c>
      <c r="W144" s="7"/>
      <c r="X144" s="7" t="str">
        <f t="shared" si="27"/>
        <v/>
      </c>
      <c r="Y144" s="7" t="s">
        <v>25</v>
      </c>
      <c r="Z144" s="7">
        <v>11</v>
      </c>
    </row>
    <row r="145" spans="1:26" x14ac:dyDescent="0.2">
      <c r="A145" s="7">
        <v>4</v>
      </c>
      <c r="B145" s="7">
        <v>6</v>
      </c>
      <c r="C145" s="7" t="s">
        <v>23</v>
      </c>
      <c r="D145" s="8">
        <v>1.1625482368186359</v>
      </c>
      <c r="E145" s="8">
        <v>81.078886314397735</v>
      </c>
      <c r="F145" s="8">
        <v>8.2644923637373786</v>
      </c>
      <c r="G145" s="8">
        <v>0.61018033603914246</v>
      </c>
      <c r="H145" s="8">
        <v>8.9405058146670822</v>
      </c>
      <c r="I145" s="8">
        <f t="shared" si="24"/>
        <v>37.160430121210986</v>
      </c>
      <c r="J145" s="8">
        <f t="shared" si="25"/>
        <v>48.647331788638638</v>
      </c>
      <c r="K145" s="8">
        <f t="shared" si="28"/>
        <v>7.0248185091767716</v>
      </c>
      <c r="L145" s="8">
        <f t="shared" si="28"/>
        <v>0.51865328563327107</v>
      </c>
      <c r="M145" s="8">
        <f t="shared" si="26"/>
        <v>6.7053793610003112</v>
      </c>
      <c r="N145" s="7">
        <v>1.0097479095122965</v>
      </c>
      <c r="O145" s="7">
        <v>1.1369800000000001</v>
      </c>
      <c r="P145" s="7"/>
      <c r="Q145" s="7"/>
      <c r="R145" s="7"/>
      <c r="S145" s="8" t="str">
        <f t="shared" si="22"/>
        <v/>
      </c>
      <c r="T145" s="8" t="str">
        <f t="shared" si="23"/>
        <v/>
      </c>
      <c r="U145" s="8"/>
      <c r="V145" s="18">
        <v>40.369692290000003</v>
      </c>
      <c r="W145" s="7"/>
      <c r="X145" s="7" t="str">
        <f t="shared" si="27"/>
        <v/>
      </c>
      <c r="Y145" s="7" t="s">
        <v>25</v>
      </c>
      <c r="Z145" s="7">
        <v>11</v>
      </c>
    </row>
    <row r="146" spans="1:26" x14ac:dyDescent="0.2">
      <c r="A146" s="1">
        <v>5</v>
      </c>
      <c r="B146" s="1">
        <v>1</v>
      </c>
      <c r="C146" s="1" t="s">
        <v>17</v>
      </c>
      <c r="D146" s="2">
        <v>27.91444813525175</v>
      </c>
      <c r="E146" s="2">
        <v>57.903698654958383</v>
      </c>
      <c r="F146" s="2">
        <v>8.5109885175701816</v>
      </c>
      <c r="G146" s="2">
        <v>8.5884725724668917E-2</v>
      </c>
      <c r="H146" s="2">
        <v>5.5668219366426284</v>
      </c>
      <c r="I146" s="2">
        <f t="shared" si="24"/>
        <v>53.757164067889995</v>
      </c>
      <c r="J146" s="2">
        <f t="shared" si="25"/>
        <v>34.742219192975028</v>
      </c>
      <c r="K146" s="2">
        <f t="shared" si="28"/>
        <v>7.2343402399346539</v>
      </c>
      <c r="L146" s="2">
        <f t="shared" si="28"/>
        <v>7.3002016865968578E-2</v>
      </c>
      <c r="M146" s="2">
        <f t="shared" si="26"/>
        <v>4.1751164524819711</v>
      </c>
      <c r="N146" s="1">
        <v>0.95438012754644341</v>
      </c>
      <c r="O146" s="1">
        <v>0.79852000000000001</v>
      </c>
      <c r="P146" s="1"/>
      <c r="Q146" s="1"/>
      <c r="R146" s="1"/>
      <c r="S146" s="2" t="str">
        <f t="shared" si="22"/>
        <v/>
      </c>
      <c r="T146" s="2" t="str">
        <f t="shared" si="23"/>
        <v/>
      </c>
      <c r="U146" s="2"/>
      <c r="V146" s="19">
        <v>84.176872750000001</v>
      </c>
      <c r="W146" s="1"/>
      <c r="X146" s="1" t="str">
        <f t="shared" si="27"/>
        <v/>
      </c>
      <c r="Y146" s="1" t="s">
        <v>25</v>
      </c>
      <c r="Z146" s="1">
        <v>11</v>
      </c>
    </row>
    <row r="147" spans="1:26" x14ac:dyDescent="0.2">
      <c r="A147" s="1">
        <v>5</v>
      </c>
      <c r="B147" s="1">
        <v>1</v>
      </c>
      <c r="C147" s="1" t="s">
        <v>19</v>
      </c>
      <c r="D147" s="2">
        <v>27.91444813525175</v>
      </c>
      <c r="E147" s="2">
        <v>57.903698654958383</v>
      </c>
      <c r="F147" s="2">
        <v>8.5109885175701816</v>
      </c>
      <c r="G147" s="2">
        <v>8.5884725724668917E-2</v>
      </c>
      <c r="H147" s="2">
        <v>5.5668219366426284</v>
      </c>
      <c r="I147" s="2">
        <f t="shared" si="24"/>
        <v>53.757164067889995</v>
      </c>
      <c r="J147" s="2">
        <f t="shared" si="25"/>
        <v>34.742219192975028</v>
      </c>
      <c r="K147" s="2">
        <f t="shared" si="28"/>
        <v>7.2343402399346539</v>
      </c>
      <c r="L147" s="2">
        <f t="shared" si="28"/>
        <v>7.3002016865968578E-2</v>
      </c>
      <c r="M147" s="2">
        <f t="shared" si="26"/>
        <v>4.1751164524819711</v>
      </c>
      <c r="N147" s="1">
        <v>0.95506081046983016</v>
      </c>
      <c r="O147" s="1">
        <v>0.77578999999999998</v>
      </c>
      <c r="P147" s="1"/>
      <c r="Q147" s="1"/>
      <c r="R147" s="1"/>
      <c r="S147" s="2" t="str">
        <f t="shared" si="22"/>
        <v/>
      </c>
      <c r="T147" s="2" t="str">
        <f t="shared" si="23"/>
        <v/>
      </c>
      <c r="U147" s="2"/>
      <c r="V147" s="19">
        <v>96.767626780000001</v>
      </c>
      <c r="W147" s="1"/>
      <c r="X147" s="1" t="str">
        <f t="shared" si="27"/>
        <v/>
      </c>
      <c r="Y147" s="1" t="s">
        <v>25</v>
      </c>
      <c r="Z147" s="1">
        <v>11</v>
      </c>
    </row>
    <row r="148" spans="1:26" x14ac:dyDescent="0.2">
      <c r="A148" s="1">
        <v>5</v>
      </c>
      <c r="B148" s="1">
        <v>1</v>
      </c>
      <c r="C148" s="1" t="s">
        <v>20</v>
      </c>
      <c r="D148" s="2">
        <v>27.91444813525175</v>
      </c>
      <c r="E148" s="2">
        <v>57.903698654958383</v>
      </c>
      <c r="F148" s="2">
        <v>8.5109885175701816</v>
      </c>
      <c r="G148" s="2">
        <v>8.5884725724668917E-2</v>
      </c>
      <c r="H148" s="2">
        <v>5.5668219366426284</v>
      </c>
      <c r="I148" s="2">
        <f t="shared" si="24"/>
        <v>53.757164067889995</v>
      </c>
      <c r="J148" s="2">
        <f t="shared" si="25"/>
        <v>34.742219192975028</v>
      </c>
      <c r="K148" s="2">
        <f t="shared" si="28"/>
        <v>7.2343402399346539</v>
      </c>
      <c r="L148" s="2">
        <f t="shared" si="28"/>
        <v>7.3002016865968578E-2</v>
      </c>
      <c r="M148" s="2">
        <f t="shared" si="26"/>
        <v>4.1751164524819711</v>
      </c>
      <c r="N148" s="1">
        <v>0.95968076801700786</v>
      </c>
      <c r="O148" s="1">
        <v>0.81196999999999997</v>
      </c>
      <c r="P148" s="1"/>
      <c r="Q148" s="1"/>
      <c r="R148" s="1"/>
      <c r="S148" s="2" t="str">
        <f t="shared" si="22"/>
        <v/>
      </c>
      <c r="T148" s="2" t="str">
        <f t="shared" si="23"/>
        <v/>
      </c>
      <c r="U148" s="2"/>
      <c r="V148" s="19">
        <v>92.44792425</v>
      </c>
      <c r="W148" s="1"/>
      <c r="X148" s="1" t="str">
        <f t="shared" si="27"/>
        <v/>
      </c>
      <c r="Y148" s="1" t="s">
        <v>25</v>
      </c>
      <c r="Z148" s="1">
        <v>11</v>
      </c>
    </row>
    <row r="149" spans="1:26" x14ac:dyDescent="0.2">
      <c r="A149" s="1">
        <v>5</v>
      </c>
      <c r="B149" s="1">
        <v>1</v>
      </c>
      <c r="C149" s="1" t="s">
        <v>21</v>
      </c>
      <c r="D149" s="2">
        <v>27.91444813525175</v>
      </c>
      <c r="E149" s="2">
        <v>57.903698654958383</v>
      </c>
      <c r="F149" s="2">
        <v>8.5109885175701816</v>
      </c>
      <c r="G149" s="2">
        <v>8.5884725724668917E-2</v>
      </c>
      <c r="H149" s="2">
        <v>5.5668219366426284</v>
      </c>
      <c r="I149" s="2">
        <f t="shared" si="24"/>
        <v>53.757164067889995</v>
      </c>
      <c r="J149" s="2">
        <f t="shared" si="25"/>
        <v>34.742219192975028</v>
      </c>
      <c r="K149" s="2">
        <f t="shared" si="28"/>
        <v>7.2343402399346539</v>
      </c>
      <c r="L149" s="2">
        <f t="shared" si="28"/>
        <v>7.3002016865968578E-2</v>
      </c>
      <c r="M149" s="2">
        <f t="shared" si="26"/>
        <v>4.1751164524819711</v>
      </c>
      <c r="N149" s="1">
        <v>0.96220158622613683</v>
      </c>
      <c r="O149" s="1">
        <v>0.84140000000000004</v>
      </c>
      <c r="P149" s="1"/>
      <c r="Q149" s="1"/>
      <c r="R149" s="1"/>
      <c r="S149" s="2" t="str">
        <f>IF(ISNUMBER(P149),P149/10,"")</f>
        <v/>
      </c>
      <c r="T149" s="2" t="str">
        <f>IFERROR(_xlfn.STDEV.S(P149:R149)/P149*100,"")</f>
        <v/>
      </c>
      <c r="U149" s="2"/>
      <c r="V149" s="19">
        <v>91.581078309999995</v>
      </c>
      <c r="W149" s="1"/>
      <c r="X149" s="1" t="str">
        <f t="shared" si="27"/>
        <v/>
      </c>
      <c r="Y149" s="1" t="s">
        <v>25</v>
      </c>
      <c r="Z149" s="1">
        <v>11</v>
      </c>
    </row>
    <row r="150" spans="1:26" x14ac:dyDescent="0.2">
      <c r="A150" s="1">
        <v>5</v>
      </c>
      <c r="B150" s="1">
        <v>1</v>
      </c>
      <c r="C150" s="1" t="s">
        <v>22</v>
      </c>
      <c r="D150" s="2">
        <v>27.91444813525175</v>
      </c>
      <c r="E150" s="2">
        <v>57.903698654958383</v>
      </c>
      <c r="F150" s="2">
        <v>8.5109885175701816</v>
      </c>
      <c r="G150" s="2">
        <v>8.5884725724668917E-2</v>
      </c>
      <c r="H150" s="2">
        <v>5.5668219366426284</v>
      </c>
      <c r="I150" s="2">
        <f t="shared" si="24"/>
        <v>53.757164067889995</v>
      </c>
      <c r="J150" s="2">
        <f t="shared" si="25"/>
        <v>34.742219192975028</v>
      </c>
      <c r="K150" s="2">
        <f t="shared" si="28"/>
        <v>7.2343402399346539</v>
      </c>
      <c r="L150" s="2">
        <f t="shared" si="28"/>
        <v>7.3002016865968578E-2</v>
      </c>
      <c r="M150" s="2">
        <f t="shared" si="26"/>
        <v>4.1751164524819711</v>
      </c>
      <c r="N150" s="1">
        <v>0.95788760041308307</v>
      </c>
      <c r="O150" s="1">
        <v>0.80927000000000004</v>
      </c>
      <c r="P150" s="1"/>
      <c r="Q150" s="1"/>
      <c r="R150" s="1"/>
      <c r="S150" s="2" t="str">
        <f t="shared" ref="S150:S163" si="29">IF(ISNUMBER(P150),P150/10,"")</f>
        <v/>
      </c>
      <c r="T150" s="2" t="str">
        <f t="shared" ref="T150:T163" si="30">IFERROR(_xlfn.STDEV.S(P150:R150)/P150*100,"")</f>
        <v/>
      </c>
      <c r="U150" s="2"/>
      <c r="V150" s="19">
        <v>103.1040651</v>
      </c>
      <c r="W150" s="1"/>
      <c r="X150" s="1" t="str">
        <f t="shared" si="27"/>
        <v/>
      </c>
      <c r="Y150" s="1" t="s">
        <v>25</v>
      </c>
      <c r="Z150" s="1">
        <v>11</v>
      </c>
    </row>
    <row r="151" spans="1:26" x14ac:dyDescent="0.2">
      <c r="A151" s="1">
        <v>5</v>
      </c>
      <c r="B151" s="1">
        <v>1</v>
      </c>
      <c r="C151" s="1" t="s">
        <v>23</v>
      </c>
      <c r="D151" s="2">
        <v>27.91444813525175</v>
      </c>
      <c r="E151" s="2">
        <v>57.903698654958383</v>
      </c>
      <c r="F151" s="2">
        <v>8.5109885175701816</v>
      </c>
      <c r="G151" s="2">
        <v>8.5884725724668917E-2</v>
      </c>
      <c r="H151" s="2">
        <v>5.5668219366426284</v>
      </c>
      <c r="I151" s="2">
        <f t="shared" si="24"/>
        <v>53.757164067889995</v>
      </c>
      <c r="J151" s="2">
        <f t="shared" si="25"/>
        <v>34.742219192975028</v>
      </c>
      <c r="K151" s="2">
        <f t="shared" si="28"/>
        <v>7.2343402399346539</v>
      </c>
      <c r="L151" s="2">
        <f t="shared" si="28"/>
        <v>7.3002016865968578E-2</v>
      </c>
      <c r="M151" s="2">
        <f t="shared" si="26"/>
        <v>4.1751164524819711</v>
      </c>
      <c r="N151" s="1">
        <v>0.95325533611383717</v>
      </c>
      <c r="O151" s="1">
        <v>0.82943</v>
      </c>
      <c r="P151" s="1"/>
      <c r="Q151" s="1"/>
      <c r="R151" s="1"/>
      <c r="S151" s="2" t="str">
        <f t="shared" si="29"/>
        <v/>
      </c>
      <c r="T151" s="2" t="str">
        <f t="shared" si="30"/>
        <v/>
      </c>
      <c r="U151" s="2"/>
      <c r="V151" s="19">
        <v>108.9834141</v>
      </c>
      <c r="W151" s="1"/>
      <c r="X151" s="1" t="str">
        <f t="shared" si="27"/>
        <v/>
      </c>
      <c r="Y151" s="1" t="s">
        <v>25</v>
      </c>
      <c r="Z151" s="1">
        <v>11</v>
      </c>
    </row>
    <row r="152" spans="1:26" x14ac:dyDescent="0.2">
      <c r="A152" s="1">
        <v>5</v>
      </c>
      <c r="B152" s="1">
        <v>2</v>
      </c>
      <c r="C152" s="1" t="s">
        <v>17</v>
      </c>
      <c r="D152" s="2">
        <v>2.702001634516408</v>
      </c>
      <c r="E152" s="2">
        <v>71.997911194279055</v>
      </c>
      <c r="F152" s="2">
        <v>3.2534989705071902</v>
      </c>
      <c r="G152" s="2">
        <v>2.1239228984172689</v>
      </c>
      <c r="H152" s="2">
        <v>19.922741184471398</v>
      </c>
      <c r="I152" s="2">
        <f t="shared" si="24"/>
        <v>37.288464688684549</v>
      </c>
      <c r="J152" s="2">
        <f t="shared" si="25"/>
        <v>43.198746716567435</v>
      </c>
      <c r="K152" s="2">
        <f t="shared" si="28"/>
        <v>2.7654741249311114</v>
      </c>
      <c r="L152" s="2">
        <f t="shared" si="28"/>
        <v>1.8053344636546784</v>
      </c>
      <c r="M152" s="2">
        <f t="shared" si="26"/>
        <v>14.942055888353549</v>
      </c>
      <c r="N152" s="1">
        <v>1.0098849206655898</v>
      </c>
      <c r="O152" s="1">
        <v>1.05514</v>
      </c>
      <c r="P152" s="1"/>
      <c r="Q152" s="1"/>
      <c r="R152" s="1"/>
      <c r="S152" s="2" t="str">
        <f t="shared" si="29"/>
        <v/>
      </c>
      <c r="T152" s="2" t="str">
        <f t="shared" si="30"/>
        <v/>
      </c>
      <c r="U152" s="2"/>
      <c r="V152" s="19">
        <v>36.647269289999997</v>
      </c>
      <c r="W152" s="1"/>
      <c r="X152" s="1" t="str">
        <f t="shared" si="27"/>
        <v/>
      </c>
      <c r="Y152" s="1" t="s">
        <v>25</v>
      </c>
      <c r="Z152" s="1">
        <v>11</v>
      </c>
    </row>
    <row r="153" spans="1:26" x14ac:dyDescent="0.2">
      <c r="A153" s="1">
        <v>5</v>
      </c>
      <c r="B153" s="1">
        <v>2</v>
      </c>
      <c r="C153" s="1" t="s">
        <v>19</v>
      </c>
      <c r="D153" s="2">
        <v>2.702001634516408</v>
      </c>
      <c r="E153" s="2">
        <v>71.997911194279055</v>
      </c>
      <c r="F153" s="2">
        <v>3.2534989705071902</v>
      </c>
      <c r="G153" s="2">
        <v>2.1239228984172689</v>
      </c>
      <c r="H153" s="2">
        <v>19.922741184471398</v>
      </c>
      <c r="I153" s="2">
        <f t="shared" si="24"/>
        <v>37.288464688684549</v>
      </c>
      <c r="J153" s="2">
        <f t="shared" si="25"/>
        <v>43.198746716567435</v>
      </c>
      <c r="K153" s="2">
        <f t="shared" si="28"/>
        <v>2.7654741249311114</v>
      </c>
      <c r="L153" s="2">
        <f t="shared" si="28"/>
        <v>1.8053344636546784</v>
      </c>
      <c r="M153" s="2">
        <f t="shared" si="26"/>
        <v>14.942055888353549</v>
      </c>
      <c r="N153" s="1">
        <v>1.0114125108333805</v>
      </c>
      <c r="O153" s="1">
        <v>1.0253300000000001</v>
      </c>
      <c r="P153" s="1"/>
      <c r="Q153" s="1"/>
      <c r="R153" s="1"/>
      <c r="S153" s="2" t="str">
        <f t="shared" si="29"/>
        <v/>
      </c>
      <c r="T153" s="2" t="str">
        <f t="shared" si="30"/>
        <v/>
      </c>
      <c r="U153" s="2"/>
      <c r="V153" s="19">
        <v>39.62685656</v>
      </c>
      <c r="W153" s="1"/>
      <c r="X153" s="1" t="str">
        <f t="shared" si="27"/>
        <v/>
      </c>
      <c r="Y153" s="1" t="s">
        <v>25</v>
      </c>
      <c r="Z153" s="1">
        <v>11</v>
      </c>
    </row>
    <row r="154" spans="1:26" x14ac:dyDescent="0.2">
      <c r="A154" s="1">
        <v>5</v>
      </c>
      <c r="B154" s="1">
        <v>2</v>
      </c>
      <c r="C154" s="1" t="s">
        <v>20</v>
      </c>
      <c r="D154" s="2">
        <v>2.702001634516408</v>
      </c>
      <c r="E154" s="2">
        <v>71.997911194279055</v>
      </c>
      <c r="F154" s="2">
        <v>3.2534989705071902</v>
      </c>
      <c r="G154" s="2">
        <v>2.1239228984172689</v>
      </c>
      <c r="H154" s="2">
        <v>19.922741184471398</v>
      </c>
      <c r="I154" s="2">
        <f t="shared" si="24"/>
        <v>37.288464688684549</v>
      </c>
      <c r="J154" s="2">
        <f t="shared" si="25"/>
        <v>43.198746716567435</v>
      </c>
      <c r="K154" s="2">
        <f t="shared" si="28"/>
        <v>2.7654741249311114</v>
      </c>
      <c r="L154" s="2">
        <f t="shared" si="28"/>
        <v>1.8053344636546784</v>
      </c>
      <c r="M154" s="2">
        <f t="shared" si="26"/>
        <v>14.942055888353549</v>
      </c>
      <c r="N154" s="1">
        <v>1.0088967089611418</v>
      </c>
      <c r="O154" s="1">
        <v>0.97985</v>
      </c>
      <c r="P154" s="1"/>
      <c r="Q154" s="1"/>
      <c r="R154" s="1"/>
      <c r="S154" s="2" t="str">
        <f t="shared" si="29"/>
        <v/>
      </c>
      <c r="T154" s="2" t="str">
        <f t="shared" si="30"/>
        <v/>
      </c>
      <c r="U154" s="2"/>
      <c r="V154" s="19">
        <v>42.526611750000001</v>
      </c>
      <c r="W154" s="1"/>
      <c r="X154" s="1" t="str">
        <f t="shared" si="27"/>
        <v/>
      </c>
      <c r="Y154" s="1" t="s">
        <v>25</v>
      </c>
      <c r="Z154" s="1">
        <v>11</v>
      </c>
    </row>
    <row r="155" spans="1:26" x14ac:dyDescent="0.2">
      <c r="A155" s="1">
        <v>5</v>
      </c>
      <c r="B155" s="1">
        <v>2</v>
      </c>
      <c r="C155" s="1" t="s">
        <v>21</v>
      </c>
      <c r="D155" s="2">
        <v>2.702001634516408</v>
      </c>
      <c r="E155" s="2">
        <v>71.997911194279055</v>
      </c>
      <c r="F155" s="2">
        <v>3.2534989705071902</v>
      </c>
      <c r="G155" s="2">
        <v>2.1239228984172689</v>
      </c>
      <c r="H155" s="2">
        <v>19.922741184471398</v>
      </c>
      <c r="I155" s="2">
        <f t="shared" si="24"/>
        <v>37.288464688684549</v>
      </c>
      <c r="J155" s="2">
        <f t="shared" si="25"/>
        <v>43.198746716567435</v>
      </c>
      <c r="K155" s="2">
        <f t="shared" si="28"/>
        <v>2.7654741249311114</v>
      </c>
      <c r="L155" s="2">
        <f t="shared" si="28"/>
        <v>1.8053344636546784</v>
      </c>
      <c r="M155" s="2">
        <f t="shared" si="26"/>
        <v>14.942055888353549</v>
      </c>
      <c r="N155" s="1">
        <v>1.01253306461771</v>
      </c>
      <c r="O155" s="1">
        <v>1.01156</v>
      </c>
      <c r="P155" s="1"/>
      <c r="Q155" s="1"/>
      <c r="R155" s="1"/>
      <c r="S155" s="2" t="str">
        <f t="shared" si="29"/>
        <v/>
      </c>
      <c r="T155" s="2" t="str">
        <f t="shared" si="30"/>
        <v/>
      </c>
      <c r="U155" s="2"/>
      <c r="V155" s="19">
        <v>39.655176279999999</v>
      </c>
      <c r="W155" s="1"/>
      <c r="X155" s="1" t="str">
        <f t="shared" si="27"/>
        <v/>
      </c>
      <c r="Y155" s="1" t="s">
        <v>25</v>
      </c>
      <c r="Z155" s="1">
        <v>11</v>
      </c>
    </row>
    <row r="156" spans="1:26" x14ac:dyDescent="0.2">
      <c r="A156" s="1">
        <v>5</v>
      </c>
      <c r="B156" s="1">
        <v>2</v>
      </c>
      <c r="C156" s="1" t="s">
        <v>22</v>
      </c>
      <c r="D156" s="2">
        <v>2.702001634516408</v>
      </c>
      <c r="E156" s="2">
        <v>71.997911194279055</v>
      </c>
      <c r="F156" s="2">
        <v>3.2534989705071902</v>
      </c>
      <c r="G156" s="2">
        <v>2.1239228984172689</v>
      </c>
      <c r="H156" s="2">
        <v>19.922741184471398</v>
      </c>
      <c r="I156" s="2">
        <f t="shared" si="24"/>
        <v>37.288464688684549</v>
      </c>
      <c r="J156" s="2">
        <f t="shared" si="25"/>
        <v>43.198746716567435</v>
      </c>
      <c r="K156" s="2">
        <f t="shared" si="28"/>
        <v>2.7654741249311114</v>
      </c>
      <c r="L156" s="2">
        <f t="shared" si="28"/>
        <v>1.8053344636546784</v>
      </c>
      <c r="M156" s="2">
        <f t="shared" si="26"/>
        <v>14.942055888353549</v>
      </c>
      <c r="N156" s="1">
        <v>1.009815825962977</v>
      </c>
      <c r="O156" s="1">
        <v>0.99628000000000005</v>
      </c>
      <c r="P156" s="1"/>
      <c r="Q156" s="1"/>
      <c r="R156" s="1"/>
      <c r="S156" s="2" t="str">
        <f t="shared" si="29"/>
        <v/>
      </c>
      <c r="T156" s="2" t="str">
        <f t="shared" si="30"/>
        <v/>
      </c>
      <c r="U156" s="2"/>
      <c r="V156" s="19">
        <v>33.494728270000003</v>
      </c>
      <c r="W156" s="1"/>
      <c r="X156" s="1" t="str">
        <f t="shared" si="27"/>
        <v/>
      </c>
      <c r="Y156" s="1" t="s">
        <v>25</v>
      </c>
      <c r="Z156" s="1">
        <v>11</v>
      </c>
    </row>
    <row r="157" spans="1:26" x14ac:dyDescent="0.2">
      <c r="A157" s="1">
        <v>5</v>
      </c>
      <c r="B157" s="1">
        <v>2</v>
      </c>
      <c r="C157" s="1" t="s">
        <v>23</v>
      </c>
      <c r="D157" s="2">
        <v>2.702001634516408</v>
      </c>
      <c r="E157" s="2">
        <v>71.997911194279055</v>
      </c>
      <c r="F157" s="2">
        <v>3.2534989705071902</v>
      </c>
      <c r="G157" s="2">
        <v>2.1239228984172689</v>
      </c>
      <c r="H157" s="2">
        <v>19.922741184471398</v>
      </c>
      <c r="I157" s="2">
        <f t="shared" si="24"/>
        <v>37.288464688684549</v>
      </c>
      <c r="J157" s="2">
        <f t="shared" si="25"/>
        <v>43.198746716567435</v>
      </c>
      <c r="K157" s="2">
        <f t="shared" si="28"/>
        <v>2.7654741249311114</v>
      </c>
      <c r="L157" s="2">
        <f t="shared" si="28"/>
        <v>1.8053344636546784</v>
      </c>
      <c r="M157" s="2">
        <f t="shared" si="26"/>
        <v>14.942055888353549</v>
      </c>
      <c r="N157" s="1">
        <v>1.0015337539767508</v>
      </c>
      <c r="O157" s="1">
        <v>1.0107900000000001</v>
      </c>
      <c r="P157" s="1">
        <v>6614</v>
      </c>
      <c r="Q157" s="1">
        <v>6367</v>
      </c>
      <c r="R157" s="1">
        <v>6484</v>
      </c>
      <c r="S157" s="2">
        <f t="shared" si="29"/>
        <v>661.4</v>
      </c>
      <c r="T157" s="2">
        <f t="shared" si="30"/>
        <v>1.8681131597821015</v>
      </c>
      <c r="U157" s="2"/>
      <c r="V157" s="19">
        <v>37.933669440000003</v>
      </c>
      <c r="W157" s="1"/>
      <c r="X157" s="1">
        <f t="shared" si="27"/>
        <v>398.57582532029772</v>
      </c>
      <c r="Y157" s="1" t="s">
        <v>25</v>
      </c>
      <c r="Z157" s="1">
        <v>11</v>
      </c>
    </row>
    <row r="158" spans="1:26" x14ac:dyDescent="0.2">
      <c r="A158" s="1">
        <v>5</v>
      </c>
      <c r="B158" s="1">
        <v>3</v>
      </c>
      <c r="C158" s="1" t="s">
        <v>17</v>
      </c>
      <c r="D158" s="2">
        <v>39.780237644063916</v>
      </c>
      <c r="E158" s="2">
        <v>43.456410138366891</v>
      </c>
      <c r="F158" s="2">
        <v>7.6419564277400553</v>
      </c>
      <c r="G158" s="2">
        <v>2.7123134813652832</v>
      </c>
      <c r="H158" s="2">
        <v>6.4952964473468606</v>
      </c>
      <c r="I158" s="2">
        <f t="shared" si="24"/>
        <v>60.339766297613195</v>
      </c>
      <c r="J158" s="2">
        <f t="shared" si="25"/>
        <v>26.073846083020133</v>
      </c>
      <c r="K158" s="2">
        <f t="shared" si="28"/>
        <v>6.495662963579047</v>
      </c>
      <c r="L158" s="2">
        <f t="shared" si="28"/>
        <v>2.3054664591604905</v>
      </c>
      <c r="M158" s="2">
        <f t="shared" si="26"/>
        <v>4.8714723355101457</v>
      </c>
      <c r="N158" s="1">
        <v>0.8983236643281165</v>
      </c>
      <c r="O158" s="1">
        <v>0.75738000000000005</v>
      </c>
      <c r="P158" s="1">
        <v>13460</v>
      </c>
      <c r="Q158" s="1">
        <v>12300</v>
      </c>
      <c r="R158" s="1">
        <v>12500</v>
      </c>
      <c r="S158" s="2">
        <f t="shared" si="29"/>
        <v>1346</v>
      </c>
      <c r="T158" s="2">
        <f t="shared" si="30"/>
        <v>4.6070395063827574</v>
      </c>
      <c r="U158" s="2"/>
      <c r="V158" s="19">
        <v>177.32017429999999</v>
      </c>
      <c r="W158" s="1"/>
      <c r="X158" s="1">
        <f t="shared" si="27"/>
        <v>41.898337482068413</v>
      </c>
      <c r="Y158" s="1" t="s">
        <v>25</v>
      </c>
      <c r="Z158" s="1">
        <v>11</v>
      </c>
    </row>
    <row r="159" spans="1:26" x14ac:dyDescent="0.2">
      <c r="A159" s="1">
        <v>5</v>
      </c>
      <c r="B159" s="1">
        <v>3</v>
      </c>
      <c r="C159" s="1" t="s">
        <v>19</v>
      </c>
      <c r="D159" s="2">
        <v>39.780237644063916</v>
      </c>
      <c r="E159" s="2">
        <v>43.456410138366891</v>
      </c>
      <c r="F159" s="2">
        <v>7.6419564277400553</v>
      </c>
      <c r="G159" s="2">
        <v>2.7123134813652832</v>
      </c>
      <c r="H159" s="2">
        <v>6.4952964473468606</v>
      </c>
      <c r="I159" s="2">
        <f t="shared" si="24"/>
        <v>60.339766297613195</v>
      </c>
      <c r="J159" s="2">
        <f t="shared" si="25"/>
        <v>26.073846083020133</v>
      </c>
      <c r="K159" s="2">
        <f t="shared" si="28"/>
        <v>6.495662963579047</v>
      </c>
      <c r="L159" s="2">
        <f t="shared" si="28"/>
        <v>2.3054664591604905</v>
      </c>
      <c r="M159" s="2">
        <f t="shared" si="26"/>
        <v>4.8714723355101457</v>
      </c>
      <c r="N159" s="1">
        <v>0.90267607173183784</v>
      </c>
      <c r="O159" s="1">
        <v>0.73895999999999995</v>
      </c>
      <c r="P159" s="1"/>
      <c r="Q159" s="1"/>
      <c r="R159" s="1"/>
      <c r="S159" s="2" t="str">
        <f t="shared" si="29"/>
        <v/>
      </c>
      <c r="T159" s="2" t="str">
        <f t="shared" si="30"/>
        <v/>
      </c>
      <c r="U159" s="2"/>
      <c r="V159" s="19">
        <v>182.51164410000001</v>
      </c>
      <c r="W159" s="1"/>
      <c r="X159" s="1" t="str">
        <f t="shared" si="27"/>
        <v/>
      </c>
      <c r="Y159" s="1" t="s">
        <v>25</v>
      </c>
      <c r="Z159" s="1">
        <v>11</v>
      </c>
    </row>
    <row r="160" spans="1:26" x14ac:dyDescent="0.2">
      <c r="A160" s="1">
        <v>5</v>
      </c>
      <c r="B160" s="1">
        <v>3</v>
      </c>
      <c r="C160" s="1" t="s">
        <v>20</v>
      </c>
      <c r="D160" s="2">
        <v>39.780237644063916</v>
      </c>
      <c r="E160" s="2">
        <v>43.456410138366891</v>
      </c>
      <c r="F160" s="2">
        <v>7.6419564277400553</v>
      </c>
      <c r="G160" s="2">
        <v>2.7123134813652832</v>
      </c>
      <c r="H160" s="2">
        <v>6.4952964473468606</v>
      </c>
      <c r="I160" s="2">
        <f t="shared" si="24"/>
        <v>60.339766297613195</v>
      </c>
      <c r="J160" s="2">
        <f t="shared" si="25"/>
        <v>26.073846083020133</v>
      </c>
      <c r="K160" s="2">
        <f t="shared" si="28"/>
        <v>6.495662963579047</v>
      </c>
      <c r="L160" s="2">
        <f t="shared" si="28"/>
        <v>2.3054664591604905</v>
      </c>
      <c r="M160" s="2">
        <f t="shared" si="26"/>
        <v>4.8714723355101457</v>
      </c>
      <c r="N160" s="1">
        <v>0.88499182921317066</v>
      </c>
      <c r="O160" s="1">
        <v>0.71613000000000004</v>
      </c>
      <c r="P160" s="1"/>
      <c r="Q160" s="1"/>
      <c r="R160" s="1"/>
      <c r="S160" s="2" t="str">
        <f t="shared" si="29"/>
        <v/>
      </c>
      <c r="T160" s="2" t="str">
        <f t="shared" si="30"/>
        <v/>
      </c>
      <c r="U160" s="2"/>
      <c r="V160" s="19">
        <v>213.7088248</v>
      </c>
      <c r="W160" s="1"/>
      <c r="X160" s="1" t="str">
        <f t="shared" si="27"/>
        <v/>
      </c>
      <c r="Y160" s="1" t="s">
        <v>25</v>
      </c>
      <c r="Z160" s="1">
        <v>11</v>
      </c>
    </row>
    <row r="161" spans="1:26" x14ac:dyDescent="0.2">
      <c r="A161" s="1">
        <v>5</v>
      </c>
      <c r="B161" s="1">
        <v>3</v>
      </c>
      <c r="C161" s="1" t="s">
        <v>21</v>
      </c>
      <c r="D161" s="2">
        <v>39.780237644063916</v>
      </c>
      <c r="E161" s="2">
        <v>43.456410138366891</v>
      </c>
      <c r="F161" s="2">
        <v>7.6419564277400553</v>
      </c>
      <c r="G161" s="2">
        <v>2.7123134813652832</v>
      </c>
      <c r="H161" s="2">
        <v>6.4952964473468606</v>
      </c>
      <c r="I161" s="2">
        <f t="shared" si="24"/>
        <v>60.339766297613195</v>
      </c>
      <c r="J161" s="2">
        <f t="shared" si="25"/>
        <v>26.073846083020133</v>
      </c>
      <c r="K161" s="2">
        <f t="shared" si="28"/>
        <v>6.495662963579047</v>
      </c>
      <c r="L161" s="2">
        <f t="shared" si="28"/>
        <v>2.3054664591604905</v>
      </c>
      <c r="M161" s="2">
        <f t="shared" si="26"/>
        <v>4.8714723355101457</v>
      </c>
      <c r="N161" s="1">
        <v>0.88490948813982528</v>
      </c>
      <c r="O161" s="1">
        <v>0.70365999999999995</v>
      </c>
      <c r="P161" s="1"/>
      <c r="Q161" s="1"/>
      <c r="R161" s="1"/>
      <c r="S161" s="2" t="str">
        <f t="shared" si="29"/>
        <v/>
      </c>
      <c r="T161" s="2" t="str">
        <f t="shared" si="30"/>
        <v/>
      </c>
      <c r="U161" s="2"/>
      <c r="V161" s="19">
        <v>215.12030010000001</v>
      </c>
      <c r="W161" s="1"/>
      <c r="X161" s="1" t="str">
        <f t="shared" si="27"/>
        <v/>
      </c>
      <c r="Y161" s="1" t="s">
        <v>25</v>
      </c>
      <c r="Z161" s="1">
        <v>11</v>
      </c>
    </row>
    <row r="162" spans="1:26" x14ac:dyDescent="0.2">
      <c r="A162" s="1">
        <v>5</v>
      </c>
      <c r="B162" s="1">
        <v>3</v>
      </c>
      <c r="C162" s="1" t="s">
        <v>22</v>
      </c>
      <c r="D162" s="2">
        <v>39.780237644063916</v>
      </c>
      <c r="E162" s="2">
        <v>43.456410138366891</v>
      </c>
      <c r="F162" s="2">
        <v>7.6419564277400553</v>
      </c>
      <c r="G162" s="2">
        <v>2.7123134813652832</v>
      </c>
      <c r="H162" s="2">
        <v>6.4952964473468606</v>
      </c>
      <c r="I162" s="2">
        <f t="shared" si="24"/>
        <v>60.339766297613195</v>
      </c>
      <c r="J162" s="2">
        <f t="shared" si="25"/>
        <v>26.073846083020133</v>
      </c>
      <c r="K162" s="2">
        <f t="shared" si="28"/>
        <v>6.495662963579047</v>
      </c>
      <c r="L162" s="2">
        <f t="shared" si="28"/>
        <v>2.3054664591604905</v>
      </c>
      <c r="M162" s="2">
        <f t="shared" si="26"/>
        <v>4.8714723355101457</v>
      </c>
      <c r="N162" s="1">
        <v>0.8854814915300222</v>
      </c>
      <c r="O162" s="1">
        <v>0.69294999999999995</v>
      </c>
      <c r="P162" s="1"/>
      <c r="Q162" s="1"/>
      <c r="R162" s="1"/>
      <c r="S162" s="2" t="str">
        <f t="shared" si="29"/>
        <v/>
      </c>
      <c r="T162" s="2" t="str">
        <f t="shared" si="30"/>
        <v/>
      </c>
      <c r="U162" s="2"/>
      <c r="V162" s="19">
        <v>229.73286709999999</v>
      </c>
      <c r="W162" s="1"/>
      <c r="X162" s="1" t="str">
        <f t="shared" si="27"/>
        <v/>
      </c>
      <c r="Y162" s="1" t="s">
        <v>25</v>
      </c>
      <c r="Z162" s="1">
        <v>11</v>
      </c>
    </row>
    <row r="163" spans="1:26" x14ac:dyDescent="0.2">
      <c r="A163" s="1">
        <v>5</v>
      </c>
      <c r="B163" s="1">
        <v>3</v>
      </c>
      <c r="C163" s="1" t="s">
        <v>23</v>
      </c>
      <c r="D163" s="2">
        <v>39.780237644063916</v>
      </c>
      <c r="E163" s="2">
        <v>43.456410138366891</v>
      </c>
      <c r="F163" s="2">
        <v>7.6419564277400553</v>
      </c>
      <c r="G163" s="2">
        <v>2.7123134813652832</v>
      </c>
      <c r="H163" s="2">
        <v>6.4952964473468606</v>
      </c>
      <c r="I163" s="2">
        <f t="shared" si="24"/>
        <v>60.339766297613195</v>
      </c>
      <c r="J163" s="2">
        <f t="shared" si="25"/>
        <v>26.073846083020133</v>
      </c>
      <c r="K163" s="2">
        <f t="shared" si="28"/>
        <v>6.495662963579047</v>
      </c>
      <c r="L163" s="2">
        <f t="shared" si="28"/>
        <v>2.3054664591604905</v>
      </c>
      <c r="M163" s="2">
        <f t="shared" si="26"/>
        <v>4.8714723355101457</v>
      </c>
      <c r="N163" s="1">
        <v>0.88476525018564722</v>
      </c>
      <c r="O163" s="1">
        <v>0.70211999999999997</v>
      </c>
      <c r="P163" s="1"/>
      <c r="Q163" s="1"/>
      <c r="R163" s="1"/>
      <c r="S163" s="2" t="str">
        <f t="shared" si="29"/>
        <v/>
      </c>
      <c r="T163" s="2" t="str">
        <f t="shared" si="30"/>
        <v/>
      </c>
      <c r="U163" s="2"/>
      <c r="V163" s="19">
        <v>240.05091540000001</v>
      </c>
      <c r="W163" s="1"/>
      <c r="X163" s="1" t="str">
        <f t="shared" si="27"/>
        <v/>
      </c>
      <c r="Y163" s="1" t="s">
        <v>25</v>
      </c>
      <c r="Z163" s="1">
        <v>11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69"/>
  <sheetViews>
    <sheetView zoomScaleNormal="100" workbookViewId="0">
      <pane ySplit="1" topLeftCell="A2" activePane="bottomLeft" state="frozen"/>
      <selection pane="bottomLeft" activeCell="X159" sqref="X159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4">
        <v>11.147813825363199</v>
      </c>
      <c r="E2" s="4">
        <v>79.212833935311238</v>
      </c>
      <c r="F2" s="4">
        <v>2.4118961801960719</v>
      </c>
      <c r="G2" s="4">
        <v>3.7270635461792292</v>
      </c>
      <c r="H2" s="4">
        <v>3.4437158460015529</v>
      </c>
      <c r="I2" s="4">
        <f t="shared" ref="I2:I65" si="0">D2+E2*0.4+F2*0.15+G2*0.15+H2*0.25</f>
        <v>44.614720319944382</v>
      </c>
      <c r="J2" s="4">
        <f t="shared" ref="J2:J65" si="1">E2*0.6</f>
        <v>47.527700361186739</v>
      </c>
      <c r="K2" s="4">
        <f t="shared" ref="K2:L17" si="2">F2*0.85</f>
        <v>2.0501117531666608</v>
      </c>
      <c r="L2" s="4">
        <f t="shared" si="2"/>
        <v>3.1680040142523449</v>
      </c>
      <c r="M2" s="4">
        <f t="shared" ref="M2:M65" si="3">H2*0.75</f>
        <v>2.5827868845011648</v>
      </c>
      <c r="N2" s="3">
        <v>1.0474505210558858</v>
      </c>
      <c r="O2" s="3">
        <v>1.6406000000000001</v>
      </c>
      <c r="P2" s="3"/>
      <c r="Q2" s="3"/>
      <c r="R2" s="3"/>
      <c r="S2" s="4" t="str">
        <f>IF(ISNUMBER(P2),P2/10,"")</f>
        <v/>
      </c>
      <c r="T2" s="4" t="str">
        <f t="shared" ref="T2:T4" si="4">IFERROR(_xlfn.STDEV.S(P2:R2)/P2*100,"")</f>
        <v/>
      </c>
      <c r="U2" s="4"/>
      <c r="V2" s="4">
        <v>34.986449999999998</v>
      </c>
      <c r="W2" s="3"/>
      <c r="X2" s="4" t="str">
        <f>IFERROR(1/(V2*S2)*10000000,"")</f>
        <v/>
      </c>
      <c r="Y2" s="3" t="s">
        <v>24</v>
      </c>
      <c r="Z2" s="3">
        <v>12</v>
      </c>
    </row>
    <row r="3" spans="1:26" x14ac:dyDescent="0.2">
      <c r="A3" s="3">
        <v>1</v>
      </c>
      <c r="B3" s="3">
        <v>1</v>
      </c>
      <c r="C3" s="3" t="s">
        <v>19</v>
      </c>
      <c r="D3" s="4">
        <v>11.147813825363199</v>
      </c>
      <c r="E3" s="4">
        <v>79.212833935311238</v>
      </c>
      <c r="F3" s="4">
        <v>2.4118961801960719</v>
      </c>
      <c r="G3" s="4">
        <v>3.7270635461792292</v>
      </c>
      <c r="H3" s="4">
        <v>3.4437158460015529</v>
      </c>
      <c r="I3" s="4">
        <f t="shared" si="0"/>
        <v>44.614720319944382</v>
      </c>
      <c r="J3" s="4">
        <f t="shared" si="1"/>
        <v>47.527700361186739</v>
      </c>
      <c r="K3" s="4">
        <f t="shared" si="2"/>
        <v>2.0501117531666608</v>
      </c>
      <c r="L3" s="4">
        <f t="shared" si="2"/>
        <v>3.1680040142523449</v>
      </c>
      <c r="M3" s="4">
        <f t="shared" si="3"/>
        <v>2.5827868845011648</v>
      </c>
      <c r="N3" s="3">
        <v>1.0555202209019126</v>
      </c>
      <c r="O3" s="3">
        <v>1.6293599999999999</v>
      </c>
      <c r="P3" s="3"/>
      <c r="Q3" s="3"/>
      <c r="R3" s="3"/>
      <c r="S3" s="4" t="str">
        <f>IF(ISNUMBER(P3),P3/10,"")</f>
        <v/>
      </c>
      <c r="T3" s="4" t="str">
        <f t="shared" si="4"/>
        <v/>
      </c>
      <c r="U3" s="4"/>
      <c r="V3" s="4">
        <v>26.061810000000001</v>
      </c>
      <c r="W3" s="3"/>
      <c r="X3" s="4" t="str">
        <f t="shared" ref="X3:X66" si="5">IFERROR(1/(V3*S3)*10000000,"")</f>
        <v/>
      </c>
      <c r="Y3" s="3" t="s">
        <v>24</v>
      </c>
      <c r="Z3" s="3">
        <v>12</v>
      </c>
    </row>
    <row r="4" spans="1:26" x14ac:dyDescent="0.2">
      <c r="A4" s="3">
        <v>1</v>
      </c>
      <c r="B4" s="3">
        <v>1</v>
      </c>
      <c r="C4" s="3" t="s">
        <v>20</v>
      </c>
      <c r="D4" s="4">
        <v>11.147813825363199</v>
      </c>
      <c r="E4" s="4">
        <v>79.212833935311238</v>
      </c>
      <c r="F4" s="4">
        <v>2.4118961801960719</v>
      </c>
      <c r="G4" s="4">
        <v>3.7270635461792292</v>
      </c>
      <c r="H4" s="4">
        <v>3.4437158460015529</v>
      </c>
      <c r="I4" s="4">
        <f t="shared" si="0"/>
        <v>44.614720319944382</v>
      </c>
      <c r="J4" s="4">
        <f t="shared" si="1"/>
        <v>47.527700361186739</v>
      </c>
      <c r="K4" s="4">
        <f t="shared" si="2"/>
        <v>2.0501117531666608</v>
      </c>
      <c r="L4" s="4">
        <f t="shared" si="2"/>
        <v>3.1680040142523449</v>
      </c>
      <c r="M4" s="4">
        <f t="shared" si="3"/>
        <v>2.5827868845011648</v>
      </c>
      <c r="N4" s="3">
        <v>1.0587107480625775</v>
      </c>
      <c r="O4" s="3">
        <v>1.5073700000000001</v>
      </c>
      <c r="P4" s="3">
        <v>13390</v>
      </c>
      <c r="Q4" s="3">
        <v>13230</v>
      </c>
      <c r="R4" s="3">
        <v>12160</v>
      </c>
      <c r="S4" s="4">
        <f>IF(ISNUMBER(P4),P4/10,"")</f>
        <v>1339</v>
      </c>
      <c r="T4" s="4">
        <f t="shared" si="4"/>
        <v>4.9944366115469441</v>
      </c>
      <c r="U4" s="4"/>
      <c r="V4" s="4">
        <v>25.777740000000001</v>
      </c>
      <c r="W4" s="3"/>
      <c r="X4" s="4">
        <f t="shared" si="5"/>
        <v>289.71740328843259</v>
      </c>
      <c r="Y4" s="3" t="s">
        <v>24</v>
      </c>
      <c r="Z4" s="3">
        <v>12</v>
      </c>
    </row>
    <row r="5" spans="1:26" x14ac:dyDescent="0.2">
      <c r="A5" s="3">
        <v>1</v>
      </c>
      <c r="B5" s="3">
        <v>1</v>
      </c>
      <c r="C5" s="3" t="s">
        <v>21</v>
      </c>
      <c r="D5" s="4">
        <v>11.147813825363199</v>
      </c>
      <c r="E5" s="4">
        <v>79.212833935311238</v>
      </c>
      <c r="F5" s="4">
        <v>2.4118961801960719</v>
      </c>
      <c r="G5" s="4">
        <v>3.7270635461792292</v>
      </c>
      <c r="H5" s="4">
        <v>3.4437158460015529</v>
      </c>
      <c r="I5" s="4">
        <f t="shared" si="0"/>
        <v>44.614720319944382</v>
      </c>
      <c r="J5" s="4">
        <f t="shared" si="1"/>
        <v>47.527700361186739</v>
      </c>
      <c r="K5" s="4">
        <f t="shared" si="2"/>
        <v>2.0501117531666608</v>
      </c>
      <c r="L5" s="4">
        <f t="shared" si="2"/>
        <v>3.1680040142523449</v>
      </c>
      <c r="M5" s="4">
        <f t="shared" si="3"/>
        <v>2.5827868845011648</v>
      </c>
      <c r="N5" s="3">
        <v>1.056589134669119</v>
      </c>
      <c r="O5" s="3">
        <v>1.5048600000000001</v>
      </c>
      <c r="P5" s="3"/>
      <c r="Q5" s="3"/>
      <c r="R5" s="3"/>
      <c r="S5" s="4" t="str">
        <f t="shared" ref="S5:S37" si="6">IF(ISNUMBER(P5),P5/10,"")</f>
        <v/>
      </c>
      <c r="T5" s="4" t="str">
        <f>IFERROR(_xlfn.STDEV.S(P5:R5)/P5*100,"")</f>
        <v/>
      </c>
      <c r="U5" s="4"/>
      <c r="V5" s="4">
        <v>21.536709999999999</v>
      </c>
      <c r="W5" s="3"/>
      <c r="X5" s="4" t="str">
        <f t="shared" si="5"/>
        <v/>
      </c>
      <c r="Y5" s="3" t="s">
        <v>24</v>
      </c>
      <c r="Z5" s="3">
        <v>12</v>
      </c>
    </row>
    <row r="6" spans="1:26" x14ac:dyDescent="0.2">
      <c r="A6" s="3">
        <v>1</v>
      </c>
      <c r="B6" s="3">
        <v>1</v>
      </c>
      <c r="C6" s="3" t="s">
        <v>22</v>
      </c>
      <c r="D6" s="4">
        <v>11.147813825363199</v>
      </c>
      <c r="E6" s="4">
        <v>79.212833935311238</v>
      </c>
      <c r="F6" s="4">
        <v>2.4118961801960719</v>
      </c>
      <c r="G6" s="4">
        <v>3.7270635461792292</v>
      </c>
      <c r="H6" s="4">
        <v>3.4437158460015529</v>
      </c>
      <c r="I6" s="4">
        <f t="shared" si="0"/>
        <v>44.614720319944382</v>
      </c>
      <c r="J6" s="4">
        <f t="shared" si="1"/>
        <v>47.527700361186739</v>
      </c>
      <c r="K6" s="4">
        <f t="shared" si="2"/>
        <v>2.0501117531666608</v>
      </c>
      <c r="L6" s="4">
        <f t="shared" si="2"/>
        <v>3.1680040142523449</v>
      </c>
      <c r="M6" s="4">
        <f t="shared" si="3"/>
        <v>2.5827868845011648</v>
      </c>
      <c r="N6" s="3">
        <v>1.0570671856770819</v>
      </c>
      <c r="O6" s="3">
        <v>1.4723299999999999</v>
      </c>
      <c r="P6" s="3"/>
      <c r="Q6" s="3"/>
      <c r="R6" s="3"/>
      <c r="S6" s="4" t="str">
        <f t="shared" si="6"/>
        <v/>
      </c>
      <c r="T6" s="4" t="str">
        <f t="shared" ref="T6:T69" si="7">IFERROR(_xlfn.STDEV.S(P6:R6)/P6*100,"")</f>
        <v/>
      </c>
      <c r="U6" s="4"/>
      <c r="V6" s="4">
        <v>29.5426</v>
      </c>
      <c r="W6" s="3"/>
      <c r="X6" s="4" t="str">
        <f t="shared" si="5"/>
        <v/>
      </c>
      <c r="Y6" s="3" t="s">
        <v>24</v>
      </c>
      <c r="Z6" s="3">
        <v>12</v>
      </c>
    </row>
    <row r="7" spans="1:26" x14ac:dyDescent="0.2">
      <c r="A7" s="3">
        <v>1</v>
      </c>
      <c r="B7" s="3">
        <v>1</v>
      </c>
      <c r="C7" s="3" t="s">
        <v>23</v>
      </c>
      <c r="D7" s="4">
        <v>11.147813825363199</v>
      </c>
      <c r="E7" s="4">
        <v>79.212833935311238</v>
      </c>
      <c r="F7" s="4">
        <v>2.4118961801960719</v>
      </c>
      <c r="G7" s="4">
        <v>3.7270635461792292</v>
      </c>
      <c r="H7" s="4">
        <v>3.4437158460015529</v>
      </c>
      <c r="I7" s="4">
        <f t="shared" si="0"/>
        <v>44.614720319944382</v>
      </c>
      <c r="J7" s="4">
        <f t="shared" si="1"/>
        <v>47.527700361186739</v>
      </c>
      <c r="K7" s="4">
        <f t="shared" si="2"/>
        <v>2.0501117531666608</v>
      </c>
      <c r="L7" s="4">
        <f t="shared" si="2"/>
        <v>3.1680040142523449</v>
      </c>
      <c r="M7" s="4">
        <f t="shared" si="3"/>
        <v>2.5827868845011648</v>
      </c>
      <c r="N7" s="3">
        <v>1.048461488136776</v>
      </c>
      <c r="O7" s="3">
        <v>1.4949300000000001</v>
      </c>
      <c r="P7" s="3"/>
      <c r="Q7" s="3"/>
      <c r="R7" s="3"/>
      <c r="S7" s="4" t="str">
        <f t="shared" si="6"/>
        <v/>
      </c>
      <c r="T7" s="4" t="str">
        <f t="shared" si="7"/>
        <v/>
      </c>
      <c r="U7" s="4"/>
      <c r="V7" s="4">
        <v>13.04415</v>
      </c>
      <c r="W7" s="3"/>
      <c r="X7" s="4" t="str">
        <f t="shared" si="5"/>
        <v/>
      </c>
      <c r="Y7" s="3" t="s">
        <v>24</v>
      </c>
      <c r="Z7" s="3">
        <v>12</v>
      </c>
    </row>
    <row r="8" spans="1:26" x14ac:dyDescent="0.2">
      <c r="A8" s="3">
        <v>1</v>
      </c>
      <c r="B8" s="3">
        <v>2</v>
      </c>
      <c r="C8" s="3" t="s">
        <v>17</v>
      </c>
      <c r="D8" s="4">
        <v>10.658409878375251</v>
      </c>
      <c r="E8" s="4">
        <v>80.781742696707724</v>
      </c>
      <c r="F8" s="4">
        <v>3.452867455238259</v>
      </c>
      <c r="G8" s="4">
        <v>1.8848322301173079</v>
      </c>
      <c r="H8" s="4">
        <v>3.1954934809027771</v>
      </c>
      <c r="I8" s="4">
        <f t="shared" si="0"/>
        <v>44.570635280087373</v>
      </c>
      <c r="J8" s="4">
        <f t="shared" si="1"/>
        <v>48.46904561802463</v>
      </c>
      <c r="K8" s="4">
        <f t="shared" si="2"/>
        <v>2.9349373369525202</v>
      </c>
      <c r="L8" s="4">
        <f t="shared" si="2"/>
        <v>1.6021073955997116</v>
      </c>
      <c r="M8" s="4">
        <f t="shared" si="3"/>
        <v>2.396620110677083</v>
      </c>
      <c r="N8" s="3">
        <v>1.044462291437517</v>
      </c>
      <c r="O8" s="3">
        <v>1.25091</v>
      </c>
      <c r="P8" s="3"/>
      <c r="Q8" s="3"/>
      <c r="R8" s="3"/>
      <c r="S8" s="4" t="str">
        <f t="shared" si="6"/>
        <v/>
      </c>
      <c r="T8" s="4" t="str">
        <f t="shared" si="7"/>
        <v/>
      </c>
      <c r="U8" s="4"/>
      <c r="V8" s="4">
        <v>30.300719999999998</v>
      </c>
      <c r="W8" s="3"/>
      <c r="X8" s="4" t="str">
        <f t="shared" si="5"/>
        <v/>
      </c>
      <c r="Y8" s="3" t="s">
        <v>24</v>
      </c>
      <c r="Z8" s="3">
        <v>12</v>
      </c>
    </row>
    <row r="9" spans="1:26" x14ac:dyDescent="0.2">
      <c r="A9" s="3">
        <v>1</v>
      </c>
      <c r="B9" s="3">
        <v>2</v>
      </c>
      <c r="C9" s="3" t="s">
        <v>19</v>
      </c>
      <c r="D9" s="4">
        <v>10.658409878375251</v>
      </c>
      <c r="E9" s="4">
        <v>80.781742696707724</v>
      </c>
      <c r="F9" s="4">
        <v>3.452867455238259</v>
      </c>
      <c r="G9" s="4">
        <v>1.8848322301173079</v>
      </c>
      <c r="H9" s="4">
        <v>3.1954934809027771</v>
      </c>
      <c r="I9" s="4">
        <f t="shared" si="0"/>
        <v>44.570635280087373</v>
      </c>
      <c r="J9" s="4">
        <f t="shared" si="1"/>
        <v>48.46904561802463</v>
      </c>
      <c r="K9" s="4">
        <f t="shared" si="2"/>
        <v>2.9349373369525202</v>
      </c>
      <c r="L9" s="4">
        <f t="shared" si="2"/>
        <v>1.6021073955997116</v>
      </c>
      <c r="M9" s="4">
        <f t="shared" si="3"/>
        <v>2.396620110677083</v>
      </c>
      <c r="N9" s="3">
        <v>1.0513586074642278</v>
      </c>
      <c r="O9" s="3">
        <v>1.24064</v>
      </c>
      <c r="P9" s="3">
        <v>12960</v>
      </c>
      <c r="Q9" s="3">
        <v>12520</v>
      </c>
      <c r="R9" s="3">
        <v>12460</v>
      </c>
      <c r="S9" s="4">
        <f t="shared" si="6"/>
        <v>1296</v>
      </c>
      <c r="T9" s="4">
        <f t="shared" si="7"/>
        <v>2.1065427190785257</v>
      </c>
      <c r="U9" s="4"/>
      <c r="V9" s="4">
        <v>38.268560000000001</v>
      </c>
      <c r="W9" s="3"/>
      <c r="X9" s="4">
        <f t="shared" si="5"/>
        <v>201.62894508484379</v>
      </c>
      <c r="Y9" s="3" t="s">
        <v>24</v>
      </c>
      <c r="Z9" s="3">
        <v>12</v>
      </c>
    </row>
    <row r="10" spans="1:26" x14ac:dyDescent="0.2">
      <c r="A10" s="3">
        <v>1</v>
      </c>
      <c r="B10" s="3">
        <v>2</v>
      </c>
      <c r="C10" s="3" t="s">
        <v>20</v>
      </c>
      <c r="D10" s="4">
        <v>10.658409878375251</v>
      </c>
      <c r="E10" s="4">
        <v>80.781742696707724</v>
      </c>
      <c r="F10" s="4">
        <v>3.452867455238259</v>
      </c>
      <c r="G10" s="4">
        <v>1.8848322301173079</v>
      </c>
      <c r="H10" s="4">
        <v>3.1954934809027771</v>
      </c>
      <c r="I10" s="4">
        <f t="shared" si="0"/>
        <v>44.570635280087373</v>
      </c>
      <c r="J10" s="4">
        <f t="shared" si="1"/>
        <v>48.46904561802463</v>
      </c>
      <c r="K10" s="4">
        <f t="shared" si="2"/>
        <v>2.9349373369525202</v>
      </c>
      <c r="L10" s="4">
        <f t="shared" si="2"/>
        <v>1.6021073955997116</v>
      </c>
      <c r="M10" s="4">
        <f t="shared" si="3"/>
        <v>2.396620110677083</v>
      </c>
      <c r="N10" s="3">
        <v>1.0518122503659233</v>
      </c>
      <c r="O10" s="3">
        <v>1.2255400000000001</v>
      </c>
      <c r="P10" s="3"/>
      <c r="Q10" s="3"/>
      <c r="R10" s="3"/>
      <c r="S10" s="4" t="str">
        <f t="shared" si="6"/>
        <v/>
      </c>
      <c r="T10" s="4" t="str">
        <f t="shared" si="7"/>
        <v/>
      </c>
      <c r="U10" s="4"/>
      <c r="V10" s="4">
        <v>38.109369999999998</v>
      </c>
      <c r="W10" s="3"/>
      <c r="X10" s="4" t="str">
        <f t="shared" si="5"/>
        <v/>
      </c>
      <c r="Y10" s="3" t="s">
        <v>24</v>
      </c>
      <c r="Z10" s="3">
        <v>12</v>
      </c>
    </row>
    <row r="11" spans="1:26" x14ac:dyDescent="0.2">
      <c r="A11" s="3">
        <v>1</v>
      </c>
      <c r="B11" s="3">
        <v>2</v>
      </c>
      <c r="C11" s="3" t="s">
        <v>21</v>
      </c>
      <c r="D11" s="4">
        <v>10.658409878375251</v>
      </c>
      <c r="E11" s="4">
        <v>80.781742696707724</v>
      </c>
      <c r="F11" s="4">
        <v>3.452867455238259</v>
      </c>
      <c r="G11" s="4">
        <v>1.8848322301173079</v>
      </c>
      <c r="H11" s="4">
        <v>3.1954934809027771</v>
      </c>
      <c r="I11" s="4">
        <f t="shared" si="0"/>
        <v>44.570635280087373</v>
      </c>
      <c r="J11" s="4">
        <f t="shared" si="1"/>
        <v>48.46904561802463</v>
      </c>
      <c r="K11" s="4">
        <f t="shared" si="2"/>
        <v>2.9349373369525202</v>
      </c>
      <c r="L11" s="4">
        <f t="shared" si="2"/>
        <v>1.6021073955997116</v>
      </c>
      <c r="M11" s="4">
        <f t="shared" si="3"/>
        <v>2.396620110677083</v>
      </c>
      <c r="N11" s="3">
        <v>1.0484301398814322</v>
      </c>
      <c r="O11" s="3">
        <v>1.2114499999999999</v>
      </c>
      <c r="P11" s="3">
        <v>13400</v>
      </c>
      <c r="Q11" s="3">
        <v>13140</v>
      </c>
      <c r="R11" s="3">
        <v>12910</v>
      </c>
      <c r="S11" s="4">
        <f t="shared" si="6"/>
        <v>1340</v>
      </c>
      <c r="T11" s="4">
        <f t="shared" si="7"/>
        <v>1.8295001003180988</v>
      </c>
      <c r="U11" s="4"/>
      <c r="V11" s="4">
        <v>38.67024</v>
      </c>
      <c r="W11" s="3"/>
      <c r="X11" s="4">
        <f t="shared" si="5"/>
        <v>192.98268040653949</v>
      </c>
      <c r="Y11" s="3" t="s">
        <v>24</v>
      </c>
      <c r="Z11" s="3">
        <v>12</v>
      </c>
    </row>
    <row r="12" spans="1:26" x14ac:dyDescent="0.2">
      <c r="A12" s="3">
        <v>1</v>
      </c>
      <c r="B12" s="3">
        <v>2</v>
      </c>
      <c r="C12" s="3" t="s">
        <v>22</v>
      </c>
      <c r="D12" s="4">
        <v>10.658409878375251</v>
      </c>
      <c r="E12" s="4">
        <v>80.781742696707724</v>
      </c>
      <c r="F12" s="4">
        <v>3.452867455238259</v>
      </c>
      <c r="G12" s="4">
        <v>1.8848322301173079</v>
      </c>
      <c r="H12" s="4">
        <v>3.1954934809027771</v>
      </c>
      <c r="I12" s="4">
        <f t="shared" si="0"/>
        <v>44.570635280087373</v>
      </c>
      <c r="J12" s="4">
        <f t="shared" si="1"/>
        <v>48.46904561802463</v>
      </c>
      <c r="K12" s="4">
        <f t="shared" si="2"/>
        <v>2.9349373369525202</v>
      </c>
      <c r="L12" s="4">
        <f t="shared" si="2"/>
        <v>1.6021073955997116</v>
      </c>
      <c r="M12" s="4">
        <f t="shared" si="3"/>
        <v>2.396620110677083</v>
      </c>
      <c r="N12" s="3">
        <v>1.047588342285676</v>
      </c>
      <c r="O12" s="3">
        <v>1.1535299999999999</v>
      </c>
      <c r="P12" s="3"/>
      <c r="Q12" s="3"/>
      <c r="R12" s="3"/>
      <c r="S12" s="4" t="str">
        <f t="shared" si="6"/>
        <v/>
      </c>
      <c r="T12" s="4" t="str">
        <f t="shared" si="7"/>
        <v/>
      </c>
      <c r="U12" s="4"/>
      <c r="V12" s="4">
        <v>39.127459999999999</v>
      </c>
      <c r="W12" s="3"/>
      <c r="X12" s="4" t="str">
        <f t="shared" si="5"/>
        <v/>
      </c>
      <c r="Y12" s="3" t="s">
        <v>24</v>
      </c>
      <c r="Z12" s="3">
        <v>12</v>
      </c>
    </row>
    <row r="13" spans="1:26" x14ac:dyDescent="0.2">
      <c r="A13" s="3">
        <v>1</v>
      </c>
      <c r="B13" s="3">
        <v>2</v>
      </c>
      <c r="C13" s="3" t="s">
        <v>23</v>
      </c>
      <c r="D13" s="4">
        <v>10.658409878375251</v>
      </c>
      <c r="E13" s="4">
        <v>80.781742696707724</v>
      </c>
      <c r="F13" s="4">
        <v>3.452867455238259</v>
      </c>
      <c r="G13" s="4">
        <v>1.8848322301173079</v>
      </c>
      <c r="H13" s="4">
        <v>3.1954934809027771</v>
      </c>
      <c r="I13" s="4">
        <f t="shared" si="0"/>
        <v>44.570635280087373</v>
      </c>
      <c r="J13" s="4">
        <f t="shared" si="1"/>
        <v>48.46904561802463</v>
      </c>
      <c r="K13" s="4">
        <f t="shared" si="2"/>
        <v>2.9349373369525202</v>
      </c>
      <c r="L13" s="4">
        <f t="shared" si="2"/>
        <v>1.6021073955997116</v>
      </c>
      <c r="M13" s="4">
        <f t="shared" si="3"/>
        <v>2.396620110677083</v>
      </c>
      <c r="N13" s="3">
        <v>1.0508394350394736</v>
      </c>
      <c r="O13" s="3">
        <v>1.24037</v>
      </c>
      <c r="P13" s="3">
        <v>13180</v>
      </c>
      <c r="Q13" s="3">
        <v>12950</v>
      </c>
      <c r="R13" s="3">
        <v>13250</v>
      </c>
      <c r="S13" s="4">
        <f t="shared" si="6"/>
        <v>1318</v>
      </c>
      <c r="T13" s="4">
        <f t="shared" si="7"/>
        <v>1.1908201686387003</v>
      </c>
      <c r="U13" s="4"/>
      <c r="V13" s="4">
        <v>39.630490000000002</v>
      </c>
      <c r="W13" s="3"/>
      <c r="X13" s="4">
        <f t="shared" si="5"/>
        <v>191.44990168589982</v>
      </c>
      <c r="Y13" s="3" t="s">
        <v>24</v>
      </c>
      <c r="Z13" s="3">
        <v>12</v>
      </c>
    </row>
    <row r="14" spans="1:26" x14ac:dyDescent="0.2">
      <c r="A14" s="3">
        <v>1</v>
      </c>
      <c r="B14" s="3">
        <v>3</v>
      </c>
      <c r="C14" s="3" t="s">
        <v>17</v>
      </c>
      <c r="D14" s="4">
        <v>10.534543352229671</v>
      </c>
      <c r="E14" s="4">
        <v>78.130666934953496</v>
      </c>
      <c r="F14" s="4">
        <v>2.328468501925907</v>
      </c>
      <c r="G14" s="4">
        <v>5.8949441850604147</v>
      </c>
      <c r="H14" s="4">
        <v>3.207288330292883</v>
      </c>
      <c r="I14" s="4">
        <f t="shared" si="0"/>
        <v>43.822144111832245</v>
      </c>
      <c r="J14" s="4">
        <f t="shared" si="1"/>
        <v>46.878400160972099</v>
      </c>
      <c r="K14" s="4">
        <f t="shared" si="2"/>
        <v>1.9791982266370209</v>
      </c>
      <c r="L14" s="4">
        <f t="shared" si="2"/>
        <v>5.0107025573013528</v>
      </c>
      <c r="M14" s="4">
        <f t="shared" si="3"/>
        <v>2.4054662477196622</v>
      </c>
      <c r="N14" s="3">
        <v>1.0314247546567508</v>
      </c>
      <c r="O14" s="3">
        <v>1.3674999999999999</v>
      </c>
      <c r="P14" s="3"/>
      <c r="Q14" s="3"/>
      <c r="R14" s="3"/>
      <c r="S14" s="4" t="str">
        <f t="shared" si="6"/>
        <v/>
      </c>
      <c r="T14" s="4" t="str">
        <f t="shared" si="7"/>
        <v/>
      </c>
      <c r="U14" s="4"/>
      <c r="V14" s="4">
        <v>41.5364</v>
      </c>
      <c r="W14" s="3"/>
      <c r="X14" s="4" t="str">
        <f t="shared" si="5"/>
        <v/>
      </c>
      <c r="Y14" s="3" t="s">
        <v>24</v>
      </c>
      <c r="Z14" s="3">
        <v>12</v>
      </c>
    </row>
    <row r="15" spans="1:26" x14ac:dyDescent="0.2">
      <c r="A15" s="3">
        <v>1</v>
      </c>
      <c r="B15" s="3">
        <v>3</v>
      </c>
      <c r="C15" s="3" t="s">
        <v>19</v>
      </c>
      <c r="D15" s="4">
        <v>10.534543352229671</v>
      </c>
      <c r="E15" s="4">
        <v>78.130666934953496</v>
      </c>
      <c r="F15" s="4">
        <v>2.328468501925907</v>
      </c>
      <c r="G15" s="4">
        <v>5.8949441850604147</v>
      </c>
      <c r="H15" s="4">
        <v>3.207288330292883</v>
      </c>
      <c r="I15" s="4">
        <f t="shared" si="0"/>
        <v>43.822144111832245</v>
      </c>
      <c r="J15" s="4">
        <f t="shared" si="1"/>
        <v>46.878400160972099</v>
      </c>
      <c r="K15" s="4">
        <f t="shared" si="2"/>
        <v>1.9791982266370209</v>
      </c>
      <c r="L15" s="4">
        <f t="shared" si="2"/>
        <v>5.0107025573013528</v>
      </c>
      <c r="M15" s="4">
        <f t="shared" si="3"/>
        <v>2.4054662477196622</v>
      </c>
      <c r="N15" s="3">
        <v>1.0349212086585942</v>
      </c>
      <c r="O15" s="3">
        <v>1.3805400000000001</v>
      </c>
      <c r="P15" s="3"/>
      <c r="Q15" s="3"/>
      <c r="R15" s="3"/>
      <c r="S15" s="4" t="str">
        <f t="shared" si="6"/>
        <v/>
      </c>
      <c r="T15" s="4" t="str">
        <f t="shared" si="7"/>
        <v/>
      </c>
      <c r="U15" s="4"/>
      <c r="V15" s="4">
        <v>43.099710000000002</v>
      </c>
      <c r="W15" s="3"/>
      <c r="X15" s="4" t="str">
        <f t="shared" si="5"/>
        <v/>
      </c>
      <c r="Y15" s="3" t="s">
        <v>24</v>
      </c>
      <c r="Z15" s="3">
        <v>12</v>
      </c>
    </row>
    <row r="16" spans="1:26" x14ac:dyDescent="0.2">
      <c r="A16" s="3">
        <v>1</v>
      </c>
      <c r="B16" s="3">
        <v>3</v>
      </c>
      <c r="C16" s="3" t="s">
        <v>20</v>
      </c>
      <c r="D16" s="4">
        <v>10.534543352229671</v>
      </c>
      <c r="E16" s="4">
        <v>78.130666934953496</v>
      </c>
      <c r="F16" s="4">
        <v>2.328468501925907</v>
      </c>
      <c r="G16" s="4">
        <v>5.8949441850604147</v>
      </c>
      <c r="H16" s="4">
        <v>3.207288330292883</v>
      </c>
      <c r="I16" s="4">
        <f t="shared" si="0"/>
        <v>43.822144111832245</v>
      </c>
      <c r="J16" s="4">
        <f t="shared" si="1"/>
        <v>46.878400160972099</v>
      </c>
      <c r="K16" s="4">
        <f t="shared" si="2"/>
        <v>1.9791982266370209</v>
      </c>
      <c r="L16" s="4">
        <f t="shared" si="2"/>
        <v>5.0107025573013528</v>
      </c>
      <c r="M16" s="4">
        <f t="shared" si="3"/>
        <v>2.4054662477196622</v>
      </c>
      <c r="N16" s="3">
        <v>1.039218008075689</v>
      </c>
      <c r="O16" s="3">
        <v>1.3352900000000001</v>
      </c>
      <c r="P16" s="3"/>
      <c r="Q16" s="3"/>
      <c r="R16" s="3"/>
      <c r="S16" s="4" t="str">
        <f t="shared" si="6"/>
        <v/>
      </c>
      <c r="T16" s="4" t="str">
        <f t="shared" si="7"/>
        <v/>
      </c>
      <c r="U16" s="4"/>
      <c r="V16" s="4">
        <v>41.285890000000002</v>
      </c>
      <c r="W16" s="3"/>
      <c r="X16" s="4" t="str">
        <f t="shared" si="5"/>
        <v/>
      </c>
      <c r="Y16" s="3" t="s">
        <v>24</v>
      </c>
      <c r="Z16" s="3">
        <v>12</v>
      </c>
    </row>
    <row r="17" spans="1:26" x14ac:dyDescent="0.2">
      <c r="A17" s="3">
        <v>1</v>
      </c>
      <c r="B17" s="3">
        <v>3</v>
      </c>
      <c r="C17" s="3" t="s">
        <v>21</v>
      </c>
      <c r="D17" s="4">
        <v>10.534543352229671</v>
      </c>
      <c r="E17" s="4">
        <v>78.130666934953496</v>
      </c>
      <c r="F17" s="4">
        <v>2.328468501925907</v>
      </c>
      <c r="G17" s="4">
        <v>5.8949441850604147</v>
      </c>
      <c r="H17" s="4">
        <v>3.207288330292883</v>
      </c>
      <c r="I17" s="4">
        <f t="shared" si="0"/>
        <v>43.822144111832245</v>
      </c>
      <c r="J17" s="4">
        <f t="shared" si="1"/>
        <v>46.878400160972099</v>
      </c>
      <c r="K17" s="4">
        <f t="shared" si="2"/>
        <v>1.9791982266370209</v>
      </c>
      <c r="L17" s="4">
        <f t="shared" si="2"/>
        <v>5.0107025573013528</v>
      </c>
      <c r="M17" s="4">
        <f t="shared" si="3"/>
        <v>2.4054662477196622</v>
      </c>
      <c r="N17" s="3">
        <v>1.0428007151955687</v>
      </c>
      <c r="O17" s="3">
        <v>1.3050900000000001</v>
      </c>
      <c r="P17" s="3"/>
      <c r="Q17" s="3"/>
      <c r="R17" s="3"/>
      <c r="S17" s="4" t="str">
        <f t="shared" si="6"/>
        <v/>
      </c>
      <c r="T17" s="4" t="str">
        <f t="shared" si="7"/>
        <v/>
      </c>
      <c r="U17" s="4"/>
      <c r="V17" s="4">
        <v>39.29392</v>
      </c>
      <c r="W17" s="3"/>
      <c r="X17" s="4" t="str">
        <f t="shared" si="5"/>
        <v/>
      </c>
      <c r="Y17" s="3" t="s">
        <v>24</v>
      </c>
      <c r="Z17" s="3">
        <v>12</v>
      </c>
    </row>
    <row r="18" spans="1:26" x14ac:dyDescent="0.2">
      <c r="A18" s="3">
        <v>1</v>
      </c>
      <c r="B18" s="3">
        <v>3</v>
      </c>
      <c r="C18" s="3" t="s">
        <v>22</v>
      </c>
      <c r="D18" s="4">
        <v>10.534543352229671</v>
      </c>
      <c r="E18" s="4">
        <v>78.130666934953496</v>
      </c>
      <c r="F18" s="4">
        <v>2.328468501925907</v>
      </c>
      <c r="G18" s="4">
        <v>5.8949441850604147</v>
      </c>
      <c r="H18" s="4">
        <v>3.207288330292883</v>
      </c>
      <c r="I18" s="4">
        <f t="shared" si="0"/>
        <v>43.822144111832245</v>
      </c>
      <c r="J18" s="4">
        <f t="shared" si="1"/>
        <v>46.878400160972099</v>
      </c>
      <c r="K18" s="4">
        <f t="shared" ref="K18:L46" si="8">F18*0.85</f>
        <v>1.9791982266370209</v>
      </c>
      <c r="L18" s="4">
        <f t="shared" si="8"/>
        <v>5.0107025573013528</v>
      </c>
      <c r="M18" s="4">
        <f t="shared" si="3"/>
        <v>2.4054662477196622</v>
      </c>
      <c r="N18" s="3">
        <v>1.0353481714074622</v>
      </c>
      <c r="O18" s="3">
        <v>1.34659</v>
      </c>
      <c r="P18" s="3"/>
      <c r="Q18" s="3"/>
      <c r="R18" s="3"/>
      <c r="S18" s="4" t="str">
        <f t="shared" si="6"/>
        <v/>
      </c>
      <c r="T18" s="4" t="str">
        <f t="shared" si="7"/>
        <v/>
      </c>
      <c r="U18" s="4"/>
      <c r="V18" s="4">
        <v>38.481430000000003</v>
      </c>
      <c r="W18" s="3"/>
      <c r="X18" s="4" t="str">
        <f t="shared" si="5"/>
        <v/>
      </c>
      <c r="Y18" s="3" t="s">
        <v>24</v>
      </c>
      <c r="Z18" s="3">
        <v>12</v>
      </c>
    </row>
    <row r="19" spans="1:26" x14ac:dyDescent="0.2">
      <c r="A19" s="3">
        <v>1</v>
      </c>
      <c r="B19" s="3">
        <v>3</v>
      </c>
      <c r="C19" s="3" t="s">
        <v>23</v>
      </c>
      <c r="D19" s="4">
        <v>10.534543352229671</v>
      </c>
      <c r="E19" s="4">
        <v>78.130666934953496</v>
      </c>
      <c r="F19" s="4">
        <v>2.328468501925907</v>
      </c>
      <c r="G19" s="4">
        <v>5.8949441850604147</v>
      </c>
      <c r="H19" s="4">
        <v>3.207288330292883</v>
      </c>
      <c r="I19" s="4">
        <f t="shared" si="0"/>
        <v>43.822144111832245</v>
      </c>
      <c r="J19" s="4">
        <f t="shared" si="1"/>
        <v>46.878400160972099</v>
      </c>
      <c r="K19" s="4">
        <f t="shared" si="8"/>
        <v>1.9791982266370209</v>
      </c>
      <c r="L19" s="4">
        <f t="shared" si="8"/>
        <v>5.0107025573013528</v>
      </c>
      <c r="M19" s="4">
        <f t="shared" si="3"/>
        <v>2.4054662477196622</v>
      </c>
      <c r="N19" s="3">
        <v>1.033827993451143</v>
      </c>
      <c r="O19" s="3">
        <v>1.29844</v>
      </c>
      <c r="P19" s="3"/>
      <c r="Q19" s="3"/>
      <c r="R19" s="3"/>
      <c r="S19" s="4" t="str">
        <f t="shared" si="6"/>
        <v/>
      </c>
      <c r="T19" s="4" t="str">
        <f t="shared" si="7"/>
        <v/>
      </c>
      <c r="U19" s="4"/>
      <c r="V19" s="4">
        <v>39.735460000000003</v>
      </c>
      <c r="W19" s="3"/>
      <c r="X19" s="4" t="str">
        <f t="shared" si="5"/>
        <v/>
      </c>
      <c r="Y19" s="3" t="s">
        <v>24</v>
      </c>
      <c r="Z19" s="3">
        <v>12</v>
      </c>
    </row>
    <row r="20" spans="1:26" x14ac:dyDescent="0.2">
      <c r="A20" s="3">
        <v>1</v>
      </c>
      <c r="B20" s="3">
        <v>4</v>
      </c>
      <c r="C20" s="3" t="s">
        <v>17</v>
      </c>
      <c r="D20" s="4">
        <v>8.4870883296556645</v>
      </c>
      <c r="E20" s="4">
        <v>82.161307166873542</v>
      </c>
      <c r="F20" s="4">
        <v>3.7163248920561358</v>
      </c>
      <c r="G20" s="4">
        <v>2.0242425724413131</v>
      </c>
      <c r="H20" s="4">
        <v>3.6500528308018851</v>
      </c>
      <c r="I20" s="4">
        <f t="shared" si="0"/>
        <v>43.125209523780171</v>
      </c>
      <c r="J20" s="4">
        <f t="shared" si="1"/>
        <v>49.296784300124123</v>
      </c>
      <c r="K20" s="4">
        <f t="shared" si="8"/>
        <v>3.1588761582477152</v>
      </c>
      <c r="L20" s="4">
        <f t="shared" si="8"/>
        <v>1.7206061865751161</v>
      </c>
      <c r="M20" s="4">
        <f t="shared" si="3"/>
        <v>2.737539623101414</v>
      </c>
      <c r="N20" s="3">
        <v>1.0478744328034884</v>
      </c>
      <c r="O20" s="3">
        <v>1.4691099999999999</v>
      </c>
      <c r="P20" s="3"/>
      <c r="Q20" s="3"/>
      <c r="R20" s="3"/>
      <c r="S20" s="4" t="str">
        <f t="shared" si="6"/>
        <v/>
      </c>
      <c r="T20" s="4" t="str">
        <f t="shared" si="7"/>
        <v/>
      </c>
      <c r="U20" s="4"/>
      <c r="V20" s="4">
        <v>39.756900000000002</v>
      </c>
      <c r="W20" s="3"/>
      <c r="X20" s="4" t="str">
        <f t="shared" si="5"/>
        <v/>
      </c>
      <c r="Y20" s="3" t="s">
        <v>24</v>
      </c>
      <c r="Z20" s="3">
        <v>12</v>
      </c>
    </row>
    <row r="21" spans="1:26" x14ac:dyDescent="0.2">
      <c r="A21" s="3">
        <v>1</v>
      </c>
      <c r="B21" s="3">
        <v>4</v>
      </c>
      <c r="C21" s="3" t="s">
        <v>19</v>
      </c>
      <c r="D21" s="4">
        <v>8.4870883296556645</v>
      </c>
      <c r="E21" s="4">
        <v>82.161307166873542</v>
      </c>
      <c r="F21" s="4">
        <v>3.7163248920561358</v>
      </c>
      <c r="G21" s="4">
        <v>2.0242425724413131</v>
      </c>
      <c r="H21" s="4">
        <v>3.6500528308018851</v>
      </c>
      <c r="I21" s="4">
        <f t="shared" si="0"/>
        <v>43.125209523780171</v>
      </c>
      <c r="J21" s="4">
        <f t="shared" si="1"/>
        <v>49.296784300124123</v>
      </c>
      <c r="K21" s="4">
        <f t="shared" si="8"/>
        <v>3.1588761582477152</v>
      </c>
      <c r="L21" s="4">
        <f t="shared" si="8"/>
        <v>1.7206061865751161</v>
      </c>
      <c r="M21" s="4">
        <f t="shared" si="3"/>
        <v>2.737539623101414</v>
      </c>
      <c r="N21" s="3">
        <v>1.0590009000900089</v>
      </c>
      <c r="O21" s="3">
        <v>1.4566300000000001</v>
      </c>
      <c r="P21" s="3"/>
      <c r="Q21" s="3"/>
      <c r="R21" s="3"/>
      <c r="S21" s="4" t="str">
        <f t="shared" si="6"/>
        <v/>
      </c>
      <c r="T21" s="4" t="str">
        <f t="shared" si="7"/>
        <v/>
      </c>
      <c r="U21" s="4"/>
      <c r="V21" s="4">
        <v>33.04419</v>
      </c>
      <c r="W21" s="3"/>
      <c r="X21" s="4" t="str">
        <f t="shared" si="5"/>
        <v/>
      </c>
      <c r="Y21" s="3" t="s">
        <v>24</v>
      </c>
      <c r="Z21" s="3">
        <v>12</v>
      </c>
    </row>
    <row r="22" spans="1:26" x14ac:dyDescent="0.2">
      <c r="A22" s="3">
        <v>1</v>
      </c>
      <c r="B22" s="3">
        <v>4</v>
      </c>
      <c r="C22" s="3" t="s">
        <v>20</v>
      </c>
      <c r="D22" s="4">
        <v>8.4870883296556645</v>
      </c>
      <c r="E22" s="4">
        <v>82.161307166873542</v>
      </c>
      <c r="F22" s="4">
        <v>3.7163248920561358</v>
      </c>
      <c r="G22" s="4">
        <v>2.0242425724413131</v>
      </c>
      <c r="H22" s="4">
        <v>3.6500528308018851</v>
      </c>
      <c r="I22" s="4">
        <f t="shared" si="0"/>
        <v>43.125209523780171</v>
      </c>
      <c r="J22" s="4">
        <f t="shared" si="1"/>
        <v>49.296784300124123</v>
      </c>
      <c r="K22" s="4">
        <f t="shared" si="8"/>
        <v>3.1588761582477152</v>
      </c>
      <c r="L22" s="4">
        <f t="shared" si="8"/>
        <v>1.7206061865751161</v>
      </c>
      <c r="M22" s="4">
        <f t="shared" si="3"/>
        <v>2.737539623101414</v>
      </c>
      <c r="N22" s="3">
        <v>1.0493796867612648</v>
      </c>
      <c r="O22" s="3">
        <v>1.3007899999999999</v>
      </c>
      <c r="P22" s="3"/>
      <c r="Q22" s="3"/>
      <c r="R22" s="3"/>
      <c r="S22" s="4" t="str">
        <f t="shared" si="6"/>
        <v/>
      </c>
      <c r="T22" s="4" t="str">
        <f t="shared" si="7"/>
        <v/>
      </c>
      <c r="U22" s="4"/>
      <c r="V22" s="4">
        <v>35.749740000000003</v>
      </c>
      <c r="W22" s="3"/>
      <c r="X22" s="4" t="str">
        <f t="shared" si="5"/>
        <v/>
      </c>
      <c r="Y22" s="3" t="s">
        <v>24</v>
      </c>
      <c r="Z22" s="3">
        <v>12</v>
      </c>
    </row>
    <row r="23" spans="1:26" x14ac:dyDescent="0.2">
      <c r="A23" s="3">
        <v>1</v>
      </c>
      <c r="B23" s="3">
        <v>4</v>
      </c>
      <c r="C23" s="3" t="s">
        <v>21</v>
      </c>
      <c r="D23" s="4">
        <v>8.4870883296556645</v>
      </c>
      <c r="E23" s="4">
        <v>82.161307166873542</v>
      </c>
      <c r="F23" s="4">
        <v>3.7163248920561358</v>
      </c>
      <c r="G23" s="4">
        <v>2.0242425724413131</v>
      </c>
      <c r="H23" s="4">
        <v>3.6500528308018851</v>
      </c>
      <c r="I23" s="4">
        <f t="shared" si="0"/>
        <v>43.125209523780171</v>
      </c>
      <c r="J23" s="4">
        <f t="shared" si="1"/>
        <v>49.296784300124123</v>
      </c>
      <c r="K23" s="4">
        <f t="shared" si="8"/>
        <v>3.1588761582477152</v>
      </c>
      <c r="L23" s="4">
        <f t="shared" si="8"/>
        <v>1.7206061865751161</v>
      </c>
      <c r="M23" s="4">
        <f t="shared" si="3"/>
        <v>2.737539623101414</v>
      </c>
      <c r="N23" s="3">
        <v>1.0447486027000852</v>
      </c>
      <c r="O23" s="3">
        <v>1.32162</v>
      </c>
      <c r="P23" s="3"/>
      <c r="Q23" s="3"/>
      <c r="R23" s="3"/>
      <c r="S23" s="4" t="str">
        <f t="shared" si="6"/>
        <v/>
      </c>
      <c r="T23" s="4" t="str">
        <f t="shared" si="7"/>
        <v/>
      </c>
      <c r="U23" s="4"/>
      <c r="V23" s="4">
        <v>40.925730000000001</v>
      </c>
      <c r="W23" s="3"/>
      <c r="X23" s="4" t="str">
        <f t="shared" si="5"/>
        <v/>
      </c>
      <c r="Y23" s="3" t="s">
        <v>24</v>
      </c>
      <c r="Z23" s="3">
        <v>12</v>
      </c>
    </row>
    <row r="24" spans="1:26" x14ac:dyDescent="0.2">
      <c r="A24" s="3">
        <v>1</v>
      </c>
      <c r="B24" s="3">
        <v>4</v>
      </c>
      <c r="C24" s="3" t="s">
        <v>22</v>
      </c>
      <c r="D24" s="4">
        <v>8.4870883296556645</v>
      </c>
      <c r="E24" s="4">
        <v>82.161307166873542</v>
      </c>
      <c r="F24" s="4">
        <v>3.7163248920561358</v>
      </c>
      <c r="G24" s="4">
        <v>2.0242425724413131</v>
      </c>
      <c r="H24" s="4">
        <v>3.6500528308018851</v>
      </c>
      <c r="I24" s="4">
        <f t="shared" si="0"/>
        <v>43.125209523780171</v>
      </c>
      <c r="J24" s="4">
        <f t="shared" si="1"/>
        <v>49.296784300124123</v>
      </c>
      <c r="K24" s="4">
        <f t="shared" si="8"/>
        <v>3.1588761582477152</v>
      </c>
      <c r="L24" s="4">
        <f t="shared" si="8"/>
        <v>1.7206061865751161</v>
      </c>
      <c r="M24" s="4">
        <f t="shared" si="3"/>
        <v>2.737539623101414</v>
      </c>
      <c r="N24" s="3">
        <v>1.0453645558562086</v>
      </c>
      <c r="O24" s="3">
        <v>1.3146199999999999</v>
      </c>
      <c r="P24" s="3">
        <v>11250</v>
      </c>
      <c r="Q24" s="3">
        <v>10590</v>
      </c>
      <c r="R24" s="3">
        <v>11680</v>
      </c>
      <c r="S24" s="4">
        <f t="shared" si="6"/>
        <v>1125</v>
      </c>
      <c r="T24" s="4">
        <f t="shared" si="7"/>
        <v>4.8802617483604589</v>
      </c>
      <c r="U24" s="4"/>
      <c r="V24" s="4">
        <v>36.969709999999999</v>
      </c>
      <c r="W24" s="3"/>
      <c r="X24" s="4">
        <f t="shared" si="5"/>
        <v>240.43707372573084</v>
      </c>
      <c r="Y24" s="3" t="s">
        <v>24</v>
      </c>
      <c r="Z24" s="3">
        <v>12</v>
      </c>
    </row>
    <row r="25" spans="1:26" x14ac:dyDescent="0.2">
      <c r="A25" s="3">
        <v>1</v>
      </c>
      <c r="B25" s="3">
        <v>4</v>
      </c>
      <c r="C25" s="3" t="s">
        <v>23</v>
      </c>
      <c r="D25" s="4">
        <v>8.4870883296556645</v>
      </c>
      <c r="E25" s="4">
        <v>82.161307166873542</v>
      </c>
      <c r="F25" s="4">
        <v>3.7163248920561358</v>
      </c>
      <c r="G25" s="4">
        <v>2.0242425724413131</v>
      </c>
      <c r="H25" s="4">
        <v>3.6500528308018851</v>
      </c>
      <c r="I25" s="4">
        <f t="shared" si="0"/>
        <v>43.125209523780171</v>
      </c>
      <c r="J25" s="4">
        <f t="shared" si="1"/>
        <v>49.296784300124123</v>
      </c>
      <c r="K25" s="4">
        <f t="shared" si="8"/>
        <v>3.1588761582477152</v>
      </c>
      <c r="L25" s="4">
        <f t="shared" si="8"/>
        <v>1.7206061865751161</v>
      </c>
      <c r="M25" s="4">
        <f t="shared" si="3"/>
        <v>2.737539623101414</v>
      </c>
      <c r="N25" s="3">
        <v>1.0432861463150587</v>
      </c>
      <c r="O25" s="3">
        <v>1.23997</v>
      </c>
      <c r="P25" s="3"/>
      <c r="Q25" s="3"/>
      <c r="R25" s="3"/>
      <c r="S25" s="4" t="str">
        <f t="shared" si="6"/>
        <v/>
      </c>
      <c r="T25" s="4" t="str">
        <f t="shared" si="7"/>
        <v/>
      </c>
      <c r="U25" s="4"/>
      <c r="V25" s="4">
        <v>36.986240000000002</v>
      </c>
      <c r="W25" s="3"/>
      <c r="X25" s="4" t="str">
        <f t="shared" si="5"/>
        <v/>
      </c>
      <c r="Y25" s="3" t="s">
        <v>24</v>
      </c>
      <c r="Z25" s="3">
        <v>12</v>
      </c>
    </row>
    <row r="26" spans="1:26" x14ac:dyDescent="0.2">
      <c r="A26" s="3">
        <v>1</v>
      </c>
      <c r="B26" s="3">
        <v>5</v>
      </c>
      <c r="C26" s="3" t="s">
        <v>17</v>
      </c>
      <c r="D26" s="4">
        <v>8.3643027425956085</v>
      </c>
      <c r="E26" s="4">
        <v>79.707360748858264</v>
      </c>
      <c r="F26" s="4">
        <v>5.8249565934833027</v>
      </c>
      <c r="G26" s="4">
        <v>3.7048244690663852</v>
      </c>
      <c r="H26" s="4">
        <v>2.419398837696582</v>
      </c>
      <c r="I26" s="4">
        <f t="shared" si="0"/>
        <v>42.281563910945515</v>
      </c>
      <c r="J26" s="4">
        <f t="shared" si="1"/>
        <v>47.82441644931496</v>
      </c>
      <c r="K26" s="4">
        <f t="shared" si="8"/>
        <v>4.9512131044608072</v>
      </c>
      <c r="L26" s="4">
        <f t="shared" si="8"/>
        <v>3.1491007987064275</v>
      </c>
      <c r="M26" s="4">
        <f t="shared" si="3"/>
        <v>1.8145491282724366</v>
      </c>
      <c r="N26" s="3">
        <v>1.0394210681651148</v>
      </c>
      <c r="O26" s="3">
        <v>1.3657699999999999</v>
      </c>
      <c r="P26" s="3"/>
      <c r="Q26" s="3"/>
      <c r="R26" s="3"/>
      <c r="S26" s="4" t="str">
        <f t="shared" si="6"/>
        <v/>
      </c>
      <c r="T26" s="4" t="str">
        <f t="shared" si="7"/>
        <v/>
      </c>
      <c r="U26" s="4"/>
      <c r="V26" s="4">
        <v>40.344929999999998</v>
      </c>
      <c r="W26" s="3"/>
      <c r="X26" s="4" t="str">
        <f t="shared" si="5"/>
        <v/>
      </c>
      <c r="Y26" s="3" t="s">
        <v>24</v>
      </c>
      <c r="Z26" s="3">
        <v>12</v>
      </c>
    </row>
    <row r="27" spans="1:26" x14ac:dyDescent="0.2">
      <c r="A27" s="3">
        <v>1</v>
      </c>
      <c r="B27" s="3">
        <v>5</v>
      </c>
      <c r="C27" s="3" t="s">
        <v>19</v>
      </c>
      <c r="D27" s="4">
        <v>8.3643027425956085</v>
      </c>
      <c r="E27" s="4">
        <v>79.707360748858264</v>
      </c>
      <c r="F27" s="4">
        <v>5.8249565934833027</v>
      </c>
      <c r="G27" s="4">
        <v>3.7048244690663852</v>
      </c>
      <c r="H27" s="4">
        <v>2.419398837696582</v>
      </c>
      <c r="I27" s="4">
        <f t="shared" si="0"/>
        <v>42.281563910945515</v>
      </c>
      <c r="J27" s="4">
        <f t="shared" si="1"/>
        <v>47.82441644931496</v>
      </c>
      <c r="K27" s="4">
        <f t="shared" si="8"/>
        <v>4.9512131044608072</v>
      </c>
      <c r="L27" s="4">
        <f t="shared" si="8"/>
        <v>3.1491007987064275</v>
      </c>
      <c r="M27" s="4">
        <f t="shared" si="3"/>
        <v>1.8145491282724366</v>
      </c>
      <c r="N27" s="3">
        <v>1.0403074056256203</v>
      </c>
      <c r="O27" s="3">
        <v>1.32447</v>
      </c>
      <c r="P27" s="3"/>
      <c r="Q27" s="3"/>
      <c r="R27" s="3"/>
      <c r="S27" s="4" t="str">
        <f t="shared" si="6"/>
        <v/>
      </c>
      <c r="T27" s="4" t="str">
        <f t="shared" si="7"/>
        <v/>
      </c>
      <c r="U27" s="4"/>
      <c r="V27" s="4">
        <v>40.254570000000001</v>
      </c>
      <c r="W27" s="3"/>
      <c r="X27" s="4" t="str">
        <f t="shared" si="5"/>
        <v/>
      </c>
      <c r="Y27" s="3" t="s">
        <v>24</v>
      </c>
      <c r="Z27" s="3">
        <v>12</v>
      </c>
    </row>
    <row r="28" spans="1:26" x14ac:dyDescent="0.2">
      <c r="A28" s="3">
        <v>1</v>
      </c>
      <c r="B28" s="3">
        <v>5</v>
      </c>
      <c r="C28" s="3" t="s">
        <v>20</v>
      </c>
      <c r="D28" s="4">
        <v>8.3643027425956085</v>
      </c>
      <c r="E28" s="4">
        <v>79.707360748858264</v>
      </c>
      <c r="F28" s="4">
        <v>5.8249565934833027</v>
      </c>
      <c r="G28" s="4">
        <v>3.7048244690663852</v>
      </c>
      <c r="H28" s="4">
        <v>2.419398837696582</v>
      </c>
      <c r="I28" s="4">
        <f t="shared" si="0"/>
        <v>42.281563910945515</v>
      </c>
      <c r="J28" s="4">
        <f t="shared" si="1"/>
        <v>47.82441644931496</v>
      </c>
      <c r="K28" s="4">
        <f t="shared" si="8"/>
        <v>4.9512131044608072</v>
      </c>
      <c r="L28" s="4">
        <f t="shared" si="8"/>
        <v>3.1491007987064275</v>
      </c>
      <c r="M28" s="4">
        <f t="shared" si="3"/>
        <v>1.8145491282724366</v>
      </c>
      <c r="N28" s="3">
        <v>1.0449401523394994</v>
      </c>
      <c r="O28" s="3">
        <v>1.3047899999999999</v>
      </c>
      <c r="P28" s="3"/>
      <c r="Q28" s="3"/>
      <c r="R28" s="3"/>
      <c r="S28" s="4" t="str">
        <f t="shared" si="6"/>
        <v/>
      </c>
      <c r="T28" s="4" t="str">
        <f t="shared" si="7"/>
        <v/>
      </c>
      <c r="U28" s="4"/>
      <c r="V28" s="4">
        <v>39.303150000000002</v>
      </c>
      <c r="W28" s="3"/>
      <c r="X28" s="4" t="str">
        <f t="shared" si="5"/>
        <v/>
      </c>
      <c r="Y28" s="3" t="s">
        <v>24</v>
      </c>
      <c r="Z28" s="3">
        <v>12</v>
      </c>
    </row>
    <row r="29" spans="1:26" x14ac:dyDescent="0.2">
      <c r="A29" s="3">
        <v>1</v>
      </c>
      <c r="B29" s="3">
        <v>5</v>
      </c>
      <c r="C29" s="3" t="s">
        <v>21</v>
      </c>
      <c r="D29" s="4">
        <v>8.3643027425956085</v>
      </c>
      <c r="E29" s="4">
        <v>79.707360748858264</v>
      </c>
      <c r="F29" s="4">
        <v>5.8249565934833027</v>
      </c>
      <c r="G29" s="4">
        <v>3.7048244690663852</v>
      </c>
      <c r="H29" s="4">
        <v>2.419398837696582</v>
      </c>
      <c r="I29" s="4">
        <f t="shared" si="0"/>
        <v>42.281563910945515</v>
      </c>
      <c r="J29" s="4">
        <f t="shared" si="1"/>
        <v>47.82441644931496</v>
      </c>
      <c r="K29" s="4">
        <f t="shared" si="8"/>
        <v>4.9512131044608072</v>
      </c>
      <c r="L29" s="4">
        <f t="shared" si="8"/>
        <v>3.1491007987064275</v>
      </c>
      <c r="M29" s="4">
        <f t="shared" si="3"/>
        <v>1.8145491282724366</v>
      </c>
      <c r="N29" s="3">
        <v>1.0419132027826603</v>
      </c>
      <c r="O29" s="3">
        <v>1.27003</v>
      </c>
      <c r="P29" s="3"/>
      <c r="Q29" s="3"/>
      <c r="R29" s="3"/>
      <c r="S29" s="4" t="str">
        <f t="shared" si="6"/>
        <v/>
      </c>
      <c r="T29" s="4" t="str">
        <f t="shared" si="7"/>
        <v/>
      </c>
      <c r="U29" s="4"/>
      <c r="V29" s="4">
        <v>40.22775</v>
      </c>
      <c r="W29" s="3"/>
      <c r="X29" s="4" t="str">
        <f t="shared" si="5"/>
        <v/>
      </c>
      <c r="Y29" s="3" t="s">
        <v>24</v>
      </c>
      <c r="Z29" s="3">
        <v>12</v>
      </c>
    </row>
    <row r="30" spans="1:26" x14ac:dyDescent="0.2">
      <c r="A30" s="3">
        <v>1</v>
      </c>
      <c r="B30" s="3">
        <v>5</v>
      </c>
      <c r="C30" s="3" t="s">
        <v>22</v>
      </c>
      <c r="D30" s="4">
        <v>8.3643027425956085</v>
      </c>
      <c r="E30" s="4">
        <v>79.707360748858264</v>
      </c>
      <c r="F30" s="4">
        <v>5.8249565934833027</v>
      </c>
      <c r="G30" s="4">
        <v>3.7048244690663852</v>
      </c>
      <c r="H30" s="4">
        <v>2.419398837696582</v>
      </c>
      <c r="I30" s="4">
        <f t="shared" si="0"/>
        <v>42.281563910945515</v>
      </c>
      <c r="J30" s="4">
        <f t="shared" si="1"/>
        <v>47.82441644931496</v>
      </c>
      <c r="K30" s="4">
        <f t="shared" si="8"/>
        <v>4.9512131044608072</v>
      </c>
      <c r="L30" s="4">
        <f t="shared" si="8"/>
        <v>3.1491007987064275</v>
      </c>
      <c r="M30" s="4">
        <f t="shared" si="3"/>
        <v>1.8145491282724366</v>
      </c>
      <c r="N30" s="3">
        <v>1.042634476192801</v>
      </c>
      <c r="O30" s="3">
        <v>1.2664200000000001</v>
      </c>
      <c r="P30" s="3"/>
      <c r="Q30" s="3"/>
      <c r="R30" s="3"/>
      <c r="S30" s="4" t="str">
        <f t="shared" si="6"/>
        <v/>
      </c>
      <c r="T30" s="4" t="str">
        <f t="shared" si="7"/>
        <v/>
      </c>
      <c r="U30" s="4"/>
      <c r="V30" s="4">
        <v>40.127690000000001</v>
      </c>
      <c r="W30" s="3"/>
      <c r="X30" s="4" t="str">
        <f t="shared" si="5"/>
        <v/>
      </c>
      <c r="Y30" s="3" t="s">
        <v>24</v>
      </c>
      <c r="Z30" s="3">
        <v>12</v>
      </c>
    </row>
    <row r="31" spans="1:26" x14ac:dyDescent="0.2">
      <c r="A31" s="3">
        <v>1</v>
      </c>
      <c r="B31" s="3">
        <v>5</v>
      </c>
      <c r="C31" s="3" t="s">
        <v>23</v>
      </c>
      <c r="D31" s="4">
        <v>8.3643027425956085</v>
      </c>
      <c r="E31" s="4">
        <v>79.707360748858264</v>
      </c>
      <c r="F31" s="4">
        <v>5.8249565934833027</v>
      </c>
      <c r="G31" s="4">
        <v>3.7048244690663852</v>
      </c>
      <c r="H31" s="4">
        <v>2.419398837696582</v>
      </c>
      <c r="I31" s="4">
        <f t="shared" si="0"/>
        <v>42.281563910945515</v>
      </c>
      <c r="J31" s="4">
        <f t="shared" si="1"/>
        <v>47.82441644931496</v>
      </c>
      <c r="K31" s="4">
        <f t="shared" si="8"/>
        <v>4.9512131044608072</v>
      </c>
      <c r="L31" s="4">
        <f t="shared" si="8"/>
        <v>3.1491007987064275</v>
      </c>
      <c r="M31" s="4">
        <f t="shared" si="3"/>
        <v>1.8145491282724366</v>
      </c>
      <c r="N31" s="3">
        <v>1.0357826507211494</v>
      </c>
      <c r="O31" s="3">
        <v>1.2110099999999999</v>
      </c>
      <c r="P31" s="3"/>
      <c r="Q31" s="3"/>
      <c r="R31" s="3"/>
      <c r="S31" s="4" t="str">
        <f t="shared" si="6"/>
        <v/>
      </c>
      <c r="T31" s="4" t="str">
        <f t="shared" si="7"/>
        <v/>
      </c>
      <c r="U31" s="4"/>
      <c r="V31" s="4">
        <v>46.07732</v>
      </c>
      <c r="W31" s="3"/>
      <c r="X31" s="4" t="str">
        <f t="shared" si="5"/>
        <v/>
      </c>
      <c r="Y31" s="3" t="s">
        <v>24</v>
      </c>
      <c r="Z31" s="3">
        <v>12</v>
      </c>
    </row>
    <row r="32" spans="1:26" x14ac:dyDescent="0.2">
      <c r="A32" s="3">
        <v>1</v>
      </c>
      <c r="B32" s="3">
        <v>6</v>
      </c>
      <c r="C32" s="3" t="s">
        <v>17</v>
      </c>
      <c r="D32" s="4">
        <v>12.540228401650079</v>
      </c>
      <c r="E32" s="4">
        <v>75.309017298345069</v>
      </c>
      <c r="F32" s="4">
        <v>3.895850070311011</v>
      </c>
      <c r="G32" s="4">
        <v>5.2132895630670326</v>
      </c>
      <c r="H32" s="4">
        <v>3.1394629040501059</v>
      </c>
      <c r="I32" s="4">
        <f t="shared" si="0"/>
        <v>44.815071992007347</v>
      </c>
      <c r="J32" s="4">
        <f t="shared" si="1"/>
        <v>45.185410379007038</v>
      </c>
      <c r="K32" s="4">
        <f t="shared" si="8"/>
        <v>3.3114725597643595</v>
      </c>
      <c r="L32" s="4">
        <f t="shared" si="8"/>
        <v>4.4312961286069772</v>
      </c>
      <c r="M32" s="4">
        <f t="shared" si="3"/>
        <v>2.3545971780375794</v>
      </c>
      <c r="N32" s="3">
        <v>1.0218024045092695</v>
      </c>
      <c r="O32" s="3">
        <v>1.35473</v>
      </c>
      <c r="P32" s="3"/>
      <c r="Q32" s="3"/>
      <c r="R32" s="3"/>
      <c r="S32" s="4" t="str">
        <f t="shared" si="6"/>
        <v/>
      </c>
      <c r="T32" s="4" t="str">
        <f t="shared" si="7"/>
        <v/>
      </c>
      <c r="U32" s="4"/>
      <c r="V32" s="4">
        <v>47.161009999999997</v>
      </c>
      <c r="W32" s="3"/>
      <c r="X32" s="4" t="str">
        <f t="shared" si="5"/>
        <v/>
      </c>
      <c r="Y32" s="3" t="s">
        <v>24</v>
      </c>
      <c r="Z32" s="3">
        <v>12</v>
      </c>
    </row>
    <row r="33" spans="1:26" x14ac:dyDescent="0.2">
      <c r="A33" s="3">
        <v>1</v>
      </c>
      <c r="B33" s="3">
        <v>6</v>
      </c>
      <c r="C33" s="3" t="s">
        <v>19</v>
      </c>
      <c r="D33" s="4">
        <v>12.540228401650079</v>
      </c>
      <c r="E33" s="4">
        <v>75.309017298345069</v>
      </c>
      <c r="F33" s="4">
        <v>3.895850070311011</v>
      </c>
      <c r="G33" s="4">
        <v>5.2132895630670326</v>
      </c>
      <c r="H33" s="4">
        <v>3.1394629040501059</v>
      </c>
      <c r="I33" s="4">
        <f t="shared" si="0"/>
        <v>44.815071992007347</v>
      </c>
      <c r="J33" s="4">
        <f t="shared" si="1"/>
        <v>45.185410379007038</v>
      </c>
      <c r="K33" s="4">
        <f t="shared" si="8"/>
        <v>3.3114725597643595</v>
      </c>
      <c r="L33" s="4">
        <f t="shared" si="8"/>
        <v>4.4312961286069772</v>
      </c>
      <c r="M33" s="4">
        <f t="shared" si="3"/>
        <v>2.3545971780375794</v>
      </c>
      <c r="N33" s="3">
        <v>1.0301106856213609</v>
      </c>
      <c r="O33" s="3">
        <v>1.2875399999999999</v>
      </c>
      <c r="P33" s="3"/>
      <c r="Q33" s="3"/>
      <c r="R33" s="3"/>
      <c r="S33" s="4" t="str">
        <f t="shared" si="6"/>
        <v/>
      </c>
      <c r="T33" s="4" t="str">
        <f t="shared" si="7"/>
        <v/>
      </c>
      <c r="U33" s="4"/>
      <c r="V33" s="4">
        <v>37.642310000000002</v>
      </c>
      <c r="W33" s="3"/>
      <c r="X33" s="4" t="str">
        <f t="shared" si="5"/>
        <v/>
      </c>
      <c r="Y33" s="3" t="s">
        <v>24</v>
      </c>
      <c r="Z33" s="3">
        <v>12</v>
      </c>
    </row>
    <row r="34" spans="1:26" x14ac:dyDescent="0.2">
      <c r="A34" s="3">
        <v>1</v>
      </c>
      <c r="B34" s="3">
        <v>6</v>
      </c>
      <c r="C34" s="3" t="s">
        <v>20</v>
      </c>
      <c r="D34" s="4">
        <v>12.540228401650079</v>
      </c>
      <c r="E34" s="4">
        <v>75.309017298345069</v>
      </c>
      <c r="F34" s="4">
        <v>3.895850070311011</v>
      </c>
      <c r="G34" s="4">
        <v>5.2132895630670326</v>
      </c>
      <c r="H34" s="4">
        <v>3.1394629040501059</v>
      </c>
      <c r="I34" s="4">
        <f t="shared" si="0"/>
        <v>44.815071992007347</v>
      </c>
      <c r="J34" s="4">
        <f t="shared" si="1"/>
        <v>45.185410379007038</v>
      </c>
      <c r="K34" s="4">
        <f t="shared" si="8"/>
        <v>3.3114725597643595</v>
      </c>
      <c r="L34" s="4">
        <f t="shared" si="8"/>
        <v>4.4312961286069772</v>
      </c>
      <c r="M34" s="4">
        <f t="shared" si="3"/>
        <v>2.3545971780375794</v>
      </c>
      <c r="N34" s="3">
        <v>1.026688042816589</v>
      </c>
      <c r="O34" s="3">
        <v>1.3028200000000001</v>
      </c>
      <c r="P34" s="3"/>
      <c r="Q34" s="3"/>
      <c r="R34" s="3"/>
      <c r="S34" s="4" t="str">
        <f t="shared" si="6"/>
        <v/>
      </c>
      <c r="T34" s="4" t="str">
        <f t="shared" si="7"/>
        <v/>
      </c>
      <c r="U34" s="4"/>
      <c r="V34" s="4">
        <v>38.411349999999999</v>
      </c>
      <c r="W34" s="3"/>
      <c r="X34" s="4" t="str">
        <f t="shared" si="5"/>
        <v/>
      </c>
      <c r="Y34" s="3" t="s">
        <v>24</v>
      </c>
      <c r="Z34" s="3">
        <v>12</v>
      </c>
    </row>
    <row r="35" spans="1:26" x14ac:dyDescent="0.2">
      <c r="A35" s="3">
        <v>1</v>
      </c>
      <c r="B35" s="3">
        <v>6</v>
      </c>
      <c r="C35" s="3" t="s">
        <v>21</v>
      </c>
      <c r="D35" s="4">
        <v>12.540228401650079</v>
      </c>
      <c r="E35" s="4">
        <v>75.309017298345069</v>
      </c>
      <c r="F35" s="4">
        <v>3.895850070311011</v>
      </c>
      <c r="G35" s="4">
        <v>5.2132895630670326</v>
      </c>
      <c r="H35" s="4">
        <v>3.1394629040501059</v>
      </c>
      <c r="I35" s="4">
        <f t="shared" si="0"/>
        <v>44.815071992007347</v>
      </c>
      <c r="J35" s="4">
        <f t="shared" si="1"/>
        <v>45.185410379007038</v>
      </c>
      <c r="K35" s="4">
        <f t="shared" si="8"/>
        <v>3.3114725597643595</v>
      </c>
      <c r="L35" s="4">
        <f t="shared" si="8"/>
        <v>4.4312961286069772</v>
      </c>
      <c r="M35" s="4">
        <f t="shared" si="3"/>
        <v>2.3545971780375794</v>
      </c>
      <c r="N35" s="3">
        <v>1.029176208304557</v>
      </c>
      <c r="O35" s="3">
        <v>1.2512099999999999</v>
      </c>
      <c r="P35" s="3"/>
      <c r="Q35" s="3"/>
      <c r="R35" s="3"/>
      <c r="S35" s="4" t="str">
        <f t="shared" si="6"/>
        <v/>
      </c>
      <c r="T35" s="4" t="str">
        <f t="shared" si="7"/>
        <v/>
      </c>
      <c r="U35" s="4"/>
      <c r="V35" s="4">
        <v>39.77937</v>
      </c>
      <c r="W35" s="3"/>
      <c r="X35" s="4" t="str">
        <f t="shared" si="5"/>
        <v/>
      </c>
      <c r="Y35" s="3" t="s">
        <v>24</v>
      </c>
      <c r="Z35" s="3">
        <v>12</v>
      </c>
    </row>
    <row r="36" spans="1:26" x14ac:dyDescent="0.2">
      <c r="A36" s="3">
        <v>1</v>
      </c>
      <c r="B36" s="3">
        <v>6</v>
      </c>
      <c r="C36" s="3" t="s">
        <v>22</v>
      </c>
      <c r="D36" s="4">
        <v>12.540228401650079</v>
      </c>
      <c r="E36" s="4">
        <v>75.309017298345069</v>
      </c>
      <c r="F36" s="4">
        <v>3.895850070311011</v>
      </c>
      <c r="G36" s="4">
        <v>5.2132895630670326</v>
      </c>
      <c r="H36" s="4">
        <v>3.1394629040501059</v>
      </c>
      <c r="I36" s="4">
        <f t="shared" si="0"/>
        <v>44.815071992007347</v>
      </c>
      <c r="J36" s="4">
        <f t="shared" si="1"/>
        <v>45.185410379007038</v>
      </c>
      <c r="K36" s="4">
        <f t="shared" si="8"/>
        <v>3.3114725597643595</v>
      </c>
      <c r="L36" s="4">
        <f t="shared" si="8"/>
        <v>4.4312961286069772</v>
      </c>
      <c r="M36" s="4">
        <f t="shared" si="3"/>
        <v>2.3545971780375794</v>
      </c>
      <c r="N36" s="3">
        <v>1.0275191380096469</v>
      </c>
      <c r="O36" s="3">
        <v>1.21658</v>
      </c>
      <c r="P36" s="3"/>
      <c r="Q36" s="3"/>
      <c r="R36" s="3"/>
      <c r="S36" s="4" t="str">
        <f t="shared" si="6"/>
        <v/>
      </c>
      <c r="T36" s="4" t="str">
        <f t="shared" si="7"/>
        <v/>
      </c>
      <c r="U36" s="4"/>
      <c r="V36" s="4">
        <v>41.991570000000003</v>
      </c>
      <c r="W36" s="3"/>
      <c r="X36" s="4" t="str">
        <f t="shared" si="5"/>
        <v/>
      </c>
      <c r="Y36" s="3" t="s">
        <v>24</v>
      </c>
      <c r="Z36" s="3">
        <v>12</v>
      </c>
    </row>
    <row r="37" spans="1:26" x14ac:dyDescent="0.2">
      <c r="A37" s="3">
        <v>1</v>
      </c>
      <c r="B37" s="3">
        <v>6</v>
      </c>
      <c r="C37" s="3" t="s">
        <v>23</v>
      </c>
      <c r="D37" s="4">
        <v>12.540228401650079</v>
      </c>
      <c r="E37" s="4">
        <v>75.309017298345069</v>
      </c>
      <c r="F37" s="4">
        <v>3.895850070311011</v>
      </c>
      <c r="G37" s="4">
        <v>5.2132895630670326</v>
      </c>
      <c r="H37" s="4">
        <v>3.1394629040501059</v>
      </c>
      <c r="I37" s="4">
        <f t="shared" si="0"/>
        <v>44.815071992007347</v>
      </c>
      <c r="J37" s="4">
        <f t="shared" si="1"/>
        <v>45.185410379007038</v>
      </c>
      <c r="K37" s="4">
        <f t="shared" si="8"/>
        <v>3.3114725597643595</v>
      </c>
      <c r="L37" s="4">
        <f t="shared" si="8"/>
        <v>4.4312961286069772</v>
      </c>
      <c r="M37" s="4">
        <f t="shared" si="3"/>
        <v>2.3545971780375794</v>
      </c>
      <c r="N37" s="3">
        <v>1.0237211269591373</v>
      </c>
      <c r="O37" s="3">
        <v>1.23706</v>
      </c>
      <c r="P37" s="3"/>
      <c r="Q37" s="3"/>
      <c r="R37" s="3"/>
      <c r="S37" s="4" t="str">
        <f t="shared" si="6"/>
        <v/>
      </c>
      <c r="T37" s="4" t="str">
        <f t="shared" si="7"/>
        <v/>
      </c>
      <c r="U37" s="4"/>
      <c r="V37" s="4">
        <v>46.335990000000002</v>
      </c>
      <c r="W37" s="3"/>
      <c r="X37" s="4" t="str">
        <f t="shared" si="5"/>
        <v/>
      </c>
      <c r="Y37" s="3" t="s">
        <v>24</v>
      </c>
      <c r="Z37" s="3">
        <v>12</v>
      </c>
    </row>
    <row r="38" spans="1:26" x14ac:dyDescent="0.2">
      <c r="A38" s="5">
        <v>2</v>
      </c>
      <c r="B38" s="5">
        <v>1</v>
      </c>
      <c r="C38" s="5" t="s">
        <v>17</v>
      </c>
      <c r="D38" s="6">
        <v>7.2229003589887517</v>
      </c>
      <c r="E38" s="6">
        <v>81.009064484019262</v>
      </c>
      <c r="F38" s="6">
        <v>4.4525389710595</v>
      </c>
      <c r="G38" s="6">
        <v>2.1966759508938658</v>
      </c>
      <c r="H38" s="6">
        <v>5.1127456000922491</v>
      </c>
      <c r="I38" s="6">
        <f t="shared" si="0"/>
        <v>41.902094790912528</v>
      </c>
      <c r="J38" s="6">
        <f t="shared" si="1"/>
        <v>48.605438690411553</v>
      </c>
      <c r="K38" s="6">
        <f t="shared" si="8"/>
        <v>3.7846581254005751</v>
      </c>
      <c r="L38" s="6">
        <f t="shared" si="8"/>
        <v>1.8671745582597858</v>
      </c>
      <c r="M38" s="6">
        <f t="shared" si="3"/>
        <v>3.8345592000691866</v>
      </c>
      <c r="N38" s="5">
        <v>1.0671174930217837</v>
      </c>
      <c r="O38" s="5">
        <v>1.43737</v>
      </c>
      <c r="P38" s="5"/>
      <c r="Q38" s="5"/>
      <c r="R38" s="5"/>
      <c r="S38" s="6" t="str">
        <f>IF(ISNUMBER(P38),P38/10,"")</f>
        <v/>
      </c>
      <c r="T38" s="6" t="str">
        <f t="shared" si="7"/>
        <v/>
      </c>
      <c r="U38" s="6"/>
      <c r="V38" s="6">
        <v>32.234729999999999</v>
      </c>
      <c r="W38" s="5"/>
      <c r="X38" s="6" t="str">
        <f>IFERROR(1/(V38*S38)*10000000,"")</f>
        <v/>
      </c>
      <c r="Y38" s="5" t="s">
        <v>24</v>
      </c>
      <c r="Z38" s="5">
        <v>12</v>
      </c>
    </row>
    <row r="39" spans="1:26" x14ac:dyDescent="0.2">
      <c r="A39" s="5">
        <v>2</v>
      </c>
      <c r="B39" s="5">
        <v>1</v>
      </c>
      <c r="C39" s="5" t="s">
        <v>19</v>
      </c>
      <c r="D39" s="6">
        <v>7.2229003589887517</v>
      </c>
      <c r="E39" s="6">
        <v>81.009064484019262</v>
      </c>
      <c r="F39" s="6">
        <v>4.4525389710595</v>
      </c>
      <c r="G39" s="6">
        <v>2.1966759508938658</v>
      </c>
      <c r="H39" s="6">
        <v>5.1127456000922491</v>
      </c>
      <c r="I39" s="6">
        <f t="shared" si="0"/>
        <v>41.902094790912528</v>
      </c>
      <c r="J39" s="6">
        <f t="shared" si="1"/>
        <v>48.605438690411553</v>
      </c>
      <c r="K39" s="6">
        <f t="shared" si="8"/>
        <v>3.7846581254005751</v>
      </c>
      <c r="L39" s="6">
        <f t="shared" si="8"/>
        <v>1.8671745582597858</v>
      </c>
      <c r="M39" s="6">
        <f t="shared" si="3"/>
        <v>3.8345592000691866</v>
      </c>
      <c r="N39" s="5">
        <v>1.0667633760999757</v>
      </c>
      <c r="O39" s="5">
        <v>1.42927</v>
      </c>
      <c r="P39" s="5"/>
      <c r="Q39" s="5"/>
      <c r="R39" s="5"/>
      <c r="S39" s="6" t="str">
        <f>IF(ISNUMBER(P39),P39/10,"")</f>
        <v/>
      </c>
      <c r="T39" s="6" t="str">
        <f t="shared" si="7"/>
        <v/>
      </c>
      <c r="U39" s="6"/>
      <c r="V39" s="6">
        <v>28.194189999999999</v>
      </c>
      <c r="W39" s="5"/>
      <c r="X39" s="6" t="str">
        <f t="shared" si="5"/>
        <v/>
      </c>
      <c r="Y39" s="5" t="s">
        <v>24</v>
      </c>
      <c r="Z39" s="5">
        <v>12</v>
      </c>
    </row>
    <row r="40" spans="1:26" x14ac:dyDescent="0.2">
      <c r="A40" s="5">
        <v>2</v>
      </c>
      <c r="B40" s="5">
        <v>1</v>
      </c>
      <c r="C40" s="5" t="s">
        <v>20</v>
      </c>
      <c r="D40" s="6">
        <v>7.2229003589887517</v>
      </c>
      <c r="E40" s="6">
        <v>81.009064484019262</v>
      </c>
      <c r="F40" s="6">
        <v>4.4525389710595</v>
      </c>
      <c r="G40" s="6">
        <v>2.1966759508938658</v>
      </c>
      <c r="H40" s="6">
        <v>5.1127456000922491</v>
      </c>
      <c r="I40" s="6">
        <f t="shared" si="0"/>
        <v>41.902094790912528</v>
      </c>
      <c r="J40" s="6">
        <f t="shared" si="1"/>
        <v>48.605438690411553</v>
      </c>
      <c r="K40" s="6">
        <f t="shared" si="8"/>
        <v>3.7846581254005751</v>
      </c>
      <c r="L40" s="6">
        <f t="shared" si="8"/>
        <v>1.8671745582597858</v>
      </c>
      <c r="M40" s="6">
        <f t="shared" si="3"/>
        <v>3.8345592000691866</v>
      </c>
      <c r="N40" s="5">
        <v>1.0709108751684835</v>
      </c>
      <c r="O40" s="5">
        <v>1.31708</v>
      </c>
      <c r="P40" s="5"/>
      <c r="Q40" s="5"/>
      <c r="R40" s="5"/>
      <c r="S40" s="6" t="str">
        <f>IF(ISNUMBER(P40),P40/10,"")</f>
        <v/>
      </c>
      <c r="T40" s="6" t="str">
        <f t="shared" si="7"/>
        <v/>
      </c>
      <c r="U40" s="6"/>
      <c r="V40" s="6">
        <v>31.813649999999999</v>
      </c>
      <c r="W40" s="5"/>
      <c r="X40" s="6" t="str">
        <f t="shared" si="5"/>
        <v/>
      </c>
      <c r="Y40" s="5" t="s">
        <v>24</v>
      </c>
      <c r="Z40" s="5">
        <v>12</v>
      </c>
    </row>
    <row r="41" spans="1:26" x14ac:dyDescent="0.2">
      <c r="A41" s="5">
        <v>2</v>
      </c>
      <c r="B41" s="5">
        <v>1</v>
      </c>
      <c r="C41" s="5" t="s">
        <v>21</v>
      </c>
      <c r="D41" s="6">
        <v>7.2229003589887517</v>
      </c>
      <c r="E41" s="6">
        <v>81.009064484019262</v>
      </c>
      <c r="F41" s="6">
        <v>4.4525389710595</v>
      </c>
      <c r="G41" s="6">
        <v>2.1966759508938658</v>
      </c>
      <c r="H41" s="6">
        <v>5.1127456000922491</v>
      </c>
      <c r="I41" s="6">
        <f t="shared" si="0"/>
        <v>41.902094790912528</v>
      </c>
      <c r="J41" s="6">
        <f t="shared" si="1"/>
        <v>48.605438690411553</v>
      </c>
      <c r="K41" s="6">
        <f t="shared" si="8"/>
        <v>3.7846581254005751</v>
      </c>
      <c r="L41" s="6">
        <f t="shared" si="8"/>
        <v>1.8671745582597858</v>
      </c>
      <c r="M41" s="6">
        <f t="shared" si="3"/>
        <v>3.8345592000691866</v>
      </c>
      <c r="N41" s="5">
        <v>1.0765009127754113</v>
      </c>
      <c r="O41" s="5">
        <v>1.4299900000000001</v>
      </c>
      <c r="P41" s="5"/>
      <c r="Q41" s="5"/>
      <c r="R41" s="5"/>
      <c r="S41" s="6" t="str">
        <f t="shared" ref="S41:S73" si="9">IF(ISNUMBER(P41),P41/10,"")</f>
        <v/>
      </c>
      <c r="T41" s="6" t="str">
        <f>IFERROR(_xlfn.STDEV.S(P41:R41)/P41*100,"")</f>
        <v/>
      </c>
      <c r="U41" s="6"/>
      <c r="V41" s="6">
        <v>29.339590000000001</v>
      </c>
      <c r="W41" s="5"/>
      <c r="X41" s="6" t="str">
        <f t="shared" si="5"/>
        <v/>
      </c>
      <c r="Y41" s="5" t="s">
        <v>24</v>
      </c>
      <c r="Z41" s="5">
        <v>12</v>
      </c>
    </row>
    <row r="42" spans="1:26" x14ac:dyDescent="0.2">
      <c r="A42" s="5">
        <v>2</v>
      </c>
      <c r="B42" s="5">
        <v>1</v>
      </c>
      <c r="C42" s="5" t="s">
        <v>22</v>
      </c>
      <c r="D42" s="6">
        <v>7.2229003589887517</v>
      </c>
      <c r="E42" s="6">
        <v>81.009064484019262</v>
      </c>
      <c r="F42" s="6">
        <v>4.4525389710595</v>
      </c>
      <c r="G42" s="6">
        <v>2.1966759508938658</v>
      </c>
      <c r="H42" s="6">
        <v>5.1127456000922491</v>
      </c>
      <c r="I42" s="6">
        <f t="shared" si="0"/>
        <v>41.902094790912528</v>
      </c>
      <c r="J42" s="6">
        <f t="shared" si="1"/>
        <v>48.605438690411553</v>
      </c>
      <c r="K42" s="6">
        <f t="shared" si="8"/>
        <v>3.7846581254005751</v>
      </c>
      <c r="L42" s="6">
        <f t="shared" si="8"/>
        <v>1.8671745582597858</v>
      </c>
      <c r="M42" s="6">
        <f t="shared" si="3"/>
        <v>3.8345592000691866</v>
      </c>
      <c r="N42" s="5">
        <v>1.0727382444413498</v>
      </c>
      <c r="O42" s="5">
        <v>1.4059600000000001</v>
      </c>
      <c r="P42" s="5">
        <v>15760</v>
      </c>
      <c r="Q42" s="5">
        <v>15500</v>
      </c>
      <c r="R42" s="5">
        <v>14530</v>
      </c>
      <c r="S42" s="6">
        <f t="shared" si="9"/>
        <v>1576</v>
      </c>
      <c r="T42" s="6">
        <f t="shared" si="7"/>
        <v>4.1132872171308819</v>
      </c>
      <c r="U42" s="6"/>
      <c r="V42" s="6">
        <v>29.522580000000001</v>
      </c>
      <c r="W42" s="5"/>
      <c r="X42" s="6">
        <f t="shared" si="5"/>
        <v>214.92625864591167</v>
      </c>
      <c r="Y42" s="5" t="s">
        <v>24</v>
      </c>
      <c r="Z42" s="5">
        <v>12</v>
      </c>
    </row>
    <row r="43" spans="1:26" x14ac:dyDescent="0.2">
      <c r="A43" s="5">
        <v>2</v>
      </c>
      <c r="B43" s="5">
        <v>1</v>
      </c>
      <c r="C43" s="5" t="s">
        <v>23</v>
      </c>
      <c r="D43" s="6">
        <v>7.2229003589887517</v>
      </c>
      <c r="E43" s="6">
        <v>81.009064484019262</v>
      </c>
      <c r="F43" s="6">
        <v>4.4525389710595</v>
      </c>
      <c r="G43" s="6">
        <v>2.1966759508938658</v>
      </c>
      <c r="H43" s="6">
        <v>5.1127456000922491</v>
      </c>
      <c r="I43" s="6">
        <f t="shared" si="0"/>
        <v>41.902094790912528</v>
      </c>
      <c r="J43" s="6">
        <f t="shared" si="1"/>
        <v>48.605438690411553</v>
      </c>
      <c r="K43" s="6">
        <f t="shared" si="8"/>
        <v>3.7846581254005751</v>
      </c>
      <c r="L43" s="6">
        <f t="shared" si="8"/>
        <v>1.8671745582597858</v>
      </c>
      <c r="M43" s="6">
        <f t="shared" si="3"/>
        <v>3.8345592000691866</v>
      </c>
      <c r="N43" s="5">
        <v>1.0690464980719219</v>
      </c>
      <c r="O43" s="5">
        <v>1.4961100000000001</v>
      </c>
      <c r="P43" s="5"/>
      <c r="Q43" s="5"/>
      <c r="R43" s="5"/>
      <c r="S43" s="6" t="str">
        <f t="shared" si="9"/>
        <v/>
      </c>
      <c r="T43" s="6" t="str">
        <f t="shared" si="7"/>
        <v/>
      </c>
      <c r="U43" s="6"/>
      <c r="V43" s="6">
        <v>29.93205</v>
      </c>
      <c r="W43" s="5"/>
      <c r="X43" s="6" t="str">
        <f t="shared" si="5"/>
        <v/>
      </c>
      <c r="Y43" s="5" t="s">
        <v>24</v>
      </c>
      <c r="Z43" s="5">
        <v>12</v>
      </c>
    </row>
    <row r="44" spans="1:26" x14ac:dyDescent="0.2">
      <c r="A44" s="5">
        <v>2</v>
      </c>
      <c r="B44" s="5">
        <v>2</v>
      </c>
      <c r="C44" s="5" t="s">
        <v>17</v>
      </c>
      <c r="D44" s="6">
        <v>13.477690222922019</v>
      </c>
      <c r="E44" s="6">
        <v>75.28289569868501</v>
      </c>
      <c r="F44" s="6">
        <v>1.767410474358075</v>
      </c>
      <c r="G44" s="6">
        <v>4.6079617874930401</v>
      </c>
      <c r="H44" s="6">
        <v>4.8623419607814764</v>
      </c>
      <c r="I44" s="6">
        <f t="shared" si="0"/>
        <v>45.762739831869062</v>
      </c>
      <c r="J44" s="6">
        <f t="shared" si="1"/>
        <v>45.169737419211003</v>
      </c>
      <c r="K44" s="6">
        <f t="shared" si="8"/>
        <v>1.5022989032043637</v>
      </c>
      <c r="L44" s="6">
        <f t="shared" si="8"/>
        <v>3.9167675193690838</v>
      </c>
      <c r="M44" s="6">
        <f t="shared" si="3"/>
        <v>3.6467564705861073</v>
      </c>
      <c r="N44" s="5">
        <v>1.0361918693921308</v>
      </c>
      <c r="O44" s="5">
        <v>1.2102599999999999</v>
      </c>
      <c r="P44" s="5"/>
      <c r="Q44" s="5"/>
      <c r="R44" s="5"/>
      <c r="S44" s="6" t="str">
        <f t="shared" si="9"/>
        <v/>
      </c>
      <c r="T44" s="6" t="str">
        <f t="shared" si="7"/>
        <v/>
      </c>
      <c r="U44" s="6"/>
      <c r="V44" s="6">
        <v>34.129069999999999</v>
      </c>
      <c r="W44" s="5"/>
      <c r="X44" s="6" t="str">
        <f t="shared" si="5"/>
        <v/>
      </c>
      <c r="Y44" s="5" t="s">
        <v>24</v>
      </c>
      <c r="Z44" s="5">
        <v>12</v>
      </c>
    </row>
    <row r="45" spans="1:26" x14ac:dyDescent="0.2">
      <c r="A45" s="5">
        <v>2</v>
      </c>
      <c r="B45" s="5">
        <v>2</v>
      </c>
      <c r="C45" s="5" t="s">
        <v>19</v>
      </c>
      <c r="D45" s="6">
        <v>13.477690222922019</v>
      </c>
      <c r="E45" s="6">
        <v>75.28289569868501</v>
      </c>
      <c r="F45" s="6">
        <v>1.767410474358075</v>
      </c>
      <c r="G45" s="6">
        <v>4.6079617874930401</v>
      </c>
      <c r="H45" s="6">
        <v>4.8623419607814764</v>
      </c>
      <c r="I45" s="6">
        <f t="shared" si="0"/>
        <v>45.762739831869062</v>
      </c>
      <c r="J45" s="6">
        <f t="shared" si="1"/>
        <v>45.169737419211003</v>
      </c>
      <c r="K45" s="6">
        <f t="shared" si="8"/>
        <v>1.5022989032043637</v>
      </c>
      <c r="L45" s="6">
        <f t="shared" si="8"/>
        <v>3.9167675193690838</v>
      </c>
      <c r="M45" s="6">
        <f t="shared" si="3"/>
        <v>3.6467564705861073</v>
      </c>
      <c r="N45" s="5">
        <v>1.045066707595059</v>
      </c>
      <c r="O45" s="5">
        <v>1.2701499999999999</v>
      </c>
      <c r="P45" s="5"/>
      <c r="Q45" s="5"/>
      <c r="R45" s="5"/>
      <c r="S45" s="6" t="str">
        <f t="shared" si="9"/>
        <v/>
      </c>
      <c r="T45" s="6" t="str">
        <f t="shared" si="7"/>
        <v/>
      </c>
      <c r="U45" s="6"/>
      <c r="V45" s="6">
        <v>35.630070000000003</v>
      </c>
      <c r="W45" s="5"/>
      <c r="X45" s="6" t="str">
        <f t="shared" si="5"/>
        <v/>
      </c>
      <c r="Y45" s="5" t="s">
        <v>24</v>
      </c>
      <c r="Z45" s="5">
        <v>12</v>
      </c>
    </row>
    <row r="46" spans="1:26" x14ac:dyDescent="0.2">
      <c r="A46" s="5">
        <v>2</v>
      </c>
      <c r="B46" s="5">
        <v>2</v>
      </c>
      <c r="C46" s="5" t="s">
        <v>20</v>
      </c>
      <c r="D46" s="6">
        <v>13.477690222922019</v>
      </c>
      <c r="E46" s="6">
        <v>75.28289569868501</v>
      </c>
      <c r="F46" s="6">
        <v>1.767410474358075</v>
      </c>
      <c r="G46" s="6">
        <v>4.6079617874930401</v>
      </c>
      <c r="H46" s="6">
        <v>4.8623419607814764</v>
      </c>
      <c r="I46" s="6">
        <f t="shared" si="0"/>
        <v>45.762739831869062</v>
      </c>
      <c r="J46" s="6">
        <f t="shared" si="1"/>
        <v>45.169737419211003</v>
      </c>
      <c r="K46" s="6">
        <f t="shared" si="8"/>
        <v>1.5022989032043637</v>
      </c>
      <c r="L46" s="6">
        <f t="shared" si="8"/>
        <v>3.9167675193690838</v>
      </c>
      <c r="M46" s="6">
        <f t="shared" si="3"/>
        <v>3.6467564705861073</v>
      </c>
      <c r="N46" s="5">
        <v>1.0457605493852928</v>
      </c>
      <c r="O46" s="5">
        <v>1.1514899999999999</v>
      </c>
      <c r="P46" s="5"/>
      <c r="Q46" s="5"/>
      <c r="R46" s="5"/>
      <c r="S46" s="6" t="str">
        <f t="shared" si="9"/>
        <v/>
      </c>
      <c r="T46" s="6" t="str">
        <f t="shared" si="7"/>
        <v/>
      </c>
      <c r="U46" s="6"/>
      <c r="V46" s="6">
        <v>35.754930000000002</v>
      </c>
      <c r="W46" s="5"/>
      <c r="X46" s="6" t="str">
        <f t="shared" si="5"/>
        <v/>
      </c>
      <c r="Y46" s="5" t="s">
        <v>24</v>
      </c>
      <c r="Z46" s="5">
        <v>12</v>
      </c>
    </row>
    <row r="47" spans="1:26" x14ac:dyDescent="0.2">
      <c r="A47" s="5">
        <v>2</v>
      </c>
      <c r="B47" s="5">
        <v>2</v>
      </c>
      <c r="C47" s="5" t="s">
        <v>21</v>
      </c>
      <c r="D47" s="6">
        <v>13.477690222922019</v>
      </c>
      <c r="E47" s="6">
        <v>75.28289569868501</v>
      </c>
      <c r="F47" s="6">
        <v>1.767410474358075</v>
      </c>
      <c r="G47" s="6">
        <v>4.6079617874930401</v>
      </c>
      <c r="H47" s="6">
        <v>4.8623419607814764</v>
      </c>
      <c r="I47" s="6">
        <f t="shared" si="0"/>
        <v>45.762739831869062</v>
      </c>
      <c r="J47" s="6">
        <f t="shared" si="1"/>
        <v>45.169737419211003</v>
      </c>
      <c r="K47" s="6">
        <f t="shared" ref="K47:L76" si="10">F47*0.85</f>
        <v>1.5022989032043637</v>
      </c>
      <c r="L47" s="6">
        <f t="shared" si="10"/>
        <v>3.9167675193690838</v>
      </c>
      <c r="M47" s="6">
        <f t="shared" si="3"/>
        <v>3.6467564705861073</v>
      </c>
      <c r="N47" s="5">
        <v>1.0594584484029621</v>
      </c>
      <c r="O47" s="5">
        <v>1.40588</v>
      </c>
      <c r="P47" s="5"/>
      <c r="Q47" s="5"/>
      <c r="R47" s="5"/>
      <c r="S47" s="6" t="str">
        <f t="shared" si="9"/>
        <v/>
      </c>
      <c r="T47" s="6" t="str">
        <f t="shared" si="7"/>
        <v/>
      </c>
      <c r="U47" s="6"/>
      <c r="V47" s="6">
        <v>28.096640000000001</v>
      </c>
      <c r="W47" s="5"/>
      <c r="X47" s="6" t="str">
        <f t="shared" si="5"/>
        <v/>
      </c>
      <c r="Y47" s="5" t="s">
        <v>24</v>
      </c>
      <c r="Z47" s="5">
        <v>12</v>
      </c>
    </row>
    <row r="48" spans="1:26" x14ac:dyDescent="0.2">
      <c r="A48" s="5">
        <v>2</v>
      </c>
      <c r="B48" s="5">
        <v>2</v>
      </c>
      <c r="C48" s="5" t="s">
        <v>22</v>
      </c>
      <c r="D48" s="6">
        <v>13.477690222922019</v>
      </c>
      <c r="E48" s="6">
        <v>75.28289569868501</v>
      </c>
      <c r="F48" s="6">
        <v>1.767410474358075</v>
      </c>
      <c r="G48" s="6">
        <v>4.6079617874930401</v>
      </c>
      <c r="H48" s="6">
        <v>4.8623419607814764</v>
      </c>
      <c r="I48" s="6">
        <f t="shared" si="0"/>
        <v>45.762739831869062</v>
      </c>
      <c r="J48" s="6">
        <f t="shared" si="1"/>
        <v>45.169737419211003</v>
      </c>
      <c r="K48" s="6">
        <f t="shared" si="10"/>
        <v>1.5022989032043637</v>
      </c>
      <c r="L48" s="6">
        <f t="shared" si="10"/>
        <v>3.9167675193690838</v>
      </c>
      <c r="M48" s="6">
        <f t="shared" si="3"/>
        <v>3.6467564705861073</v>
      </c>
      <c r="N48" s="5">
        <v>1.0666633492569002</v>
      </c>
      <c r="O48" s="5">
        <v>1.3799699999999999</v>
      </c>
      <c r="P48" s="5"/>
      <c r="Q48" s="5"/>
      <c r="R48" s="5"/>
      <c r="S48" s="6" t="str">
        <f t="shared" si="9"/>
        <v/>
      </c>
      <c r="T48" s="6" t="str">
        <f t="shared" si="7"/>
        <v/>
      </c>
      <c r="U48" s="6"/>
      <c r="V48" s="6">
        <v>32.274720000000002</v>
      </c>
      <c r="W48" s="5"/>
      <c r="X48" s="6" t="str">
        <f t="shared" si="5"/>
        <v/>
      </c>
      <c r="Y48" s="5" t="s">
        <v>24</v>
      </c>
      <c r="Z48" s="5">
        <v>12</v>
      </c>
    </row>
    <row r="49" spans="1:26" x14ac:dyDescent="0.2">
      <c r="A49" s="5">
        <v>2</v>
      </c>
      <c r="B49" s="5">
        <v>2</v>
      </c>
      <c r="C49" s="5" t="s">
        <v>23</v>
      </c>
      <c r="D49" s="6">
        <v>13.477690222922019</v>
      </c>
      <c r="E49" s="6">
        <v>75.28289569868501</v>
      </c>
      <c r="F49" s="6">
        <v>1.767410474358075</v>
      </c>
      <c r="G49" s="6">
        <v>4.6079617874930401</v>
      </c>
      <c r="H49" s="6">
        <v>4.8623419607814764</v>
      </c>
      <c r="I49" s="6">
        <f t="shared" si="0"/>
        <v>45.762739831869062</v>
      </c>
      <c r="J49" s="6">
        <f t="shared" si="1"/>
        <v>45.169737419211003</v>
      </c>
      <c r="K49" s="6">
        <f t="shared" si="10"/>
        <v>1.5022989032043637</v>
      </c>
      <c r="L49" s="6">
        <f t="shared" si="10"/>
        <v>3.9167675193690838</v>
      </c>
      <c r="M49" s="6">
        <f t="shared" si="3"/>
        <v>3.6467564705861073</v>
      </c>
      <c r="N49" s="5">
        <v>1.0435063660814259</v>
      </c>
      <c r="O49" s="5">
        <v>1.21069</v>
      </c>
      <c r="P49" s="5"/>
      <c r="Q49" s="5"/>
      <c r="R49" s="5"/>
      <c r="S49" s="6" t="str">
        <f t="shared" si="9"/>
        <v/>
      </c>
      <c r="T49" s="6" t="str">
        <f t="shared" si="7"/>
        <v/>
      </c>
      <c r="U49" s="6"/>
      <c r="V49" s="6">
        <v>36.986249999999998</v>
      </c>
      <c r="W49" s="5"/>
      <c r="X49" s="6" t="str">
        <f t="shared" si="5"/>
        <v/>
      </c>
      <c r="Y49" s="5" t="s">
        <v>24</v>
      </c>
      <c r="Z49" s="5">
        <v>12</v>
      </c>
    </row>
    <row r="50" spans="1:26" x14ac:dyDescent="0.2">
      <c r="A50" s="5">
        <v>2</v>
      </c>
      <c r="B50" s="5">
        <v>3</v>
      </c>
      <c r="C50" s="5" t="s">
        <v>17</v>
      </c>
      <c r="D50" s="6">
        <v>63.284154507859853</v>
      </c>
      <c r="E50" s="6">
        <v>32.551403943897597</v>
      </c>
      <c r="F50" s="6">
        <v>0.05</v>
      </c>
      <c r="G50" s="6">
        <v>3.3183063101125212</v>
      </c>
      <c r="H50" s="6">
        <v>0.89098361411396831</v>
      </c>
      <c r="I50" s="6">
        <f t="shared" si="0"/>
        <v>77.032707935464245</v>
      </c>
      <c r="J50" s="6">
        <f t="shared" si="1"/>
        <v>19.530842366338558</v>
      </c>
      <c r="K50" s="6">
        <f t="shared" si="10"/>
        <v>4.2500000000000003E-2</v>
      </c>
      <c r="L50" s="6">
        <f t="shared" si="10"/>
        <v>2.8205603635956429</v>
      </c>
      <c r="M50" s="6">
        <f t="shared" si="3"/>
        <v>0.66823771058547621</v>
      </c>
      <c r="N50" s="5">
        <v>1.0004500900180036</v>
      </c>
      <c r="O50" s="5">
        <v>0.87653000000000003</v>
      </c>
      <c r="P50" s="5"/>
      <c r="Q50" s="5"/>
      <c r="R50" s="5"/>
      <c r="S50" s="6" t="str">
        <f t="shared" si="9"/>
        <v/>
      </c>
      <c r="T50" s="6" t="str">
        <f t="shared" si="7"/>
        <v/>
      </c>
      <c r="U50" s="6"/>
      <c r="V50" s="6">
        <v>55.216360000000002</v>
      </c>
      <c r="W50" s="5"/>
      <c r="X50" s="6" t="str">
        <f t="shared" si="5"/>
        <v/>
      </c>
      <c r="Y50" s="5" t="s">
        <v>24</v>
      </c>
      <c r="Z50" s="5">
        <v>12</v>
      </c>
    </row>
    <row r="51" spans="1:26" x14ac:dyDescent="0.2">
      <c r="A51" s="5">
        <v>2</v>
      </c>
      <c r="B51" s="5">
        <v>3</v>
      </c>
      <c r="C51" s="5" t="s">
        <v>19</v>
      </c>
      <c r="D51" s="6">
        <v>63.284154507859853</v>
      </c>
      <c r="E51" s="6">
        <v>32.551403943897597</v>
      </c>
      <c r="F51" s="6">
        <v>0.05</v>
      </c>
      <c r="G51" s="6">
        <v>3.3183063101125212</v>
      </c>
      <c r="H51" s="6">
        <v>0.89098361411396831</v>
      </c>
      <c r="I51" s="6">
        <f t="shared" si="0"/>
        <v>77.032707935464245</v>
      </c>
      <c r="J51" s="6">
        <f t="shared" si="1"/>
        <v>19.530842366338558</v>
      </c>
      <c r="K51" s="6">
        <f t="shared" si="10"/>
        <v>4.2500000000000003E-2</v>
      </c>
      <c r="L51" s="6">
        <f t="shared" si="10"/>
        <v>2.8205603635956429</v>
      </c>
      <c r="M51" s="6">
        <f t="shared" si="3"/>
        <v>0.66823771058547621</v>
      </c>
      <c r="N51" s="5">
        <v>0.99591436914511733</v>
      </c>
      <c r="O51" s="5">
        <v>0.91793000000000002</v>
      </c>
      <c r="P51" s="5"/>
      <c r="Q51" s="5"/>
      <c r="R51" s="5"/>
      <c r="S51" s="6" t="str">
        <f t="shared" si="9"/>
        <v/>
      </c>
      <c r="T51" s="6" t="str">
        <f t="shared" si="7"/>
        <v/>
      </c>
      <c r="U51" s="6"/>
      <c r="V51" s="6">
        <v>57.870829999999998</v>
      </c>
      <c r="W51" s="5"/>
      <c r="X51" s="6" t="str">
        <f t="shared" si="5"/>
        <v/>
      </c>
      <c r="Y51" s="5" t="s">
        <v>24</v>
      </c>
      <c r="Z51" s="5">
        <v>12</v>
      </c>
    </row>
    <row r="52" spans="1:26" x14ac:dyDescent="0.2">
      <c r="A52" s="5">
        <v>2</v>
      </c>
      <c r="B52" s="5">
        <v>3</v>
      </c>
      <c r="C52" s="5" t="s">
        <v>20</v>
      </c>
      <c r="D52" s="6">
        <v>63.284154507859853</v>
      </c>
      <c r="E52" s="6">
        <v>32.551403943897597</v>
      </c>
      <c r="F52" s="6">
        <v>0.05</v>
      </c>
      <c r="G52" s="6">
        <v>3.3183063101125212</v>
      </c>
      <c r="H52" s="6">
        <v>0.89098361411396831</v>
      </c>
      <c r="I52" s="6">
        <f t="shared" si="0"/>
        <v>77.032707935464245</v>
      </c>
      <c r="J52" s="6">
        <f t="shared" si="1"/>
        <v>19.530842366338558</v>
      </c>
      <c r="K52" s="6">
        <f t="shared" si="10"/>
        <v>4.2500000000000003E-2</v>
      </c>
      <c r="L52" s="6">
        <f t="shared" si="10"/>
        <v>2.8205603635956429</v>
      </c>
      <c r="M52" s="6">
        <f t="shared" si="3"/>
        <v>0.66823771058547621</v>
      </c>
      <c r="N52" s="5">
        <v>0.97707035433844358</v>
      </c>
      <c r="O52" s="5">
        <v>0.83479000000000003</v>
      </c>
      <c r="P52" s="5"/>
      <c r="Q52" s="5"/>
      <c r="R52" s="5"/>
      <c r="S52" s="6" t="str">
        <f t="shared" si="9"/>
        <v/>
      </c>
      <c r="T52" s="6" t="str">
        <f t="shared" si="7"/>
        <v/>
      </c>
      <c r="U52" s="6"/>
      <c r="V52" s="6">
        <v>65.572770000000006</v>
      </c>
      <c r="W52" s="5"/>
      <c r="X52" s="6" t="str">
        <f t="shared" si="5"/>
        <v/>
      </c>
      <c r="Y52" s="5" t="s">
        <v>24</v>
      </c>
      <c r="Z52" s="5">
        <v>12</v>
      </c>
    </row>
    <row r="53" spans="1:26" x14ac:dyDescent="0.2">
      <c r="A53" s="5">
        <v>2</v>
      </c>
      <c r="B53" s="5">
        <v>3</v>
      </c>
      <c r="C53" s="5" t="s">
        <v>21</v>
      </c>
      <c r="D53" s="6">
        <v>63.284154507859853</v>
      </c>
      <c r="E53" s="6">
        <v>32.551403943897597</v>
      </c>
      <c r="F53" s="6">
        <v>0.05</v>
      </c>
      <c r="G53" s="6">
        <v>3.3183063101125212</v>
      </c>
      <c r="H53" s="6">
        <v>0.89098361411396831</v>
      </c>
      <c r="I53" s="6">
        <f t="shared" si="0"/>
        <v>77.032707935464245</v>
      </c>
      <c r="J53" s="6">
        <f t="shared" si="1"/>
        <v>19.530842366338558</v>
      </c>
      <c r="K53" s="6">
        <f t="shared" si="10"/>
        <v>4.2500000000000003E-2</v>
      </c>
      <c r="L53" s="6">
        <f t="shared" si="10"/>
        <v>2.8205603635956429</v>
      </c>
      <c r="M53" s="6">
        <f t="shared" si="3"/>
        <v>0.66823771058547621</v>
      </c>
      <c r="N53" s="5">
        <v>0.95586718098004286</v>
      </c>
      <c r="O53" s="5">
        <v>0.76319999999999999</v>
      </c>
      <c r="P53" s="5"/>
      <c r="Q53" s="5"/>
      <c r="R53" s="5"/>
      <c r="S53" s="6" t="str">
        <f t="shared" si="9"/>
        <v/>
      </c>
      <c r="T53" s="6" t="str">
        <f t="shared" si="7"/>
        <v/>
      </c>
      <c r="U53" s="6"/>
      <c r="V53" s="6">
        <v>74.266400000000004</v>
      </c>
      <c r="W53" s="5"/>
      <c r="X53" s="6" t="str">
        <f t="shared" si="5"/>
        <v/>
      </c>
      <c r="Y53" s="5" t="s">
        <v>24</v>
      </c>
      <c r="Z53" s="5">
        <v>12</v>
      </c>
    </row>
    <row r="54" spans="1:26" x14ac:dyDescent="0.2">
      <c r="A54" s="5">
        <v>2</v>
      </c>
      <c r="B54" s="5">
        <v>3</v>
      </c>
      <c r="C54" s="5" t="s">
        <v>22</v>
      </c>
      <c r="D54" s="6">
        <v>63.284154507859853</v>
      </c>
      <c r="E54" s="6">
        <v>32.551403943897597</v>
      </c>
      <c r="F54" s="6">
        <v>0.05</v>
      </c>
      <c r="G54" s="6">
        <v>3.3183063101125212</v>
      </c>
      <c r="H54" s="6">
        <v>0.89098361411396831</v>
      </c>
      <c r="I54" s="6">
        <f t="shared" si="0"/>
        <v>77.032707935464245</v>
      </c>
      <c r="J54" s="6">
        <f t="shared" si="1"/>
        <v>19.530842366338558</v>
      </c>
      <c r="K54" s="6">
        <f t="shared" si="10"/>
        <v>4.2500000000000003E-2</v>
      </c>
      <c r="L54" s="6">
        <f t="shared" si="10"/>
        <v>2.8205603635956429</v>
      </c>
      <c r="M54" s="6">
        <f t="shared" si="3"/>
        <v>0.66823771058547621</v>
      </c>
      <c r="N54" s="5">
        <v>0.93378281395057905</v>
      </c>
      <c r="O54" s="5">
        <v>0.72967000000000004</v>
      </c>
      <c r="P54" s="5"/>
      <c r="Q54" s="5"/>
      <c r="R54" s="5"/>
      <c r="S54" s="6" t="str">
        <f t="shared" si="9"/>
        <v/>
      </c>
      <c r="T54" s="6" t="str">
        <f t="shared" si="7"/>
        <v/>
      </c>
      <c r="U54" s="6"/>
      <c r="V54" s="6">
        <v>77.743129999999994</v>
      </c>
      <c r="W54" s="5"/>
      <c r="X54" s="6" t="str">
        <f t="shared" si="5"/>
        <v/>
      </c>
      <c r="Y54" s="5" t="s">
        <v>24</v>
      </c>
      <c r="Z54" s="5">
        <v>12</v>
      </c>
    </row>
    <row r="55" spans="1:26" x14ac:dyDescent="0.2">
      <c r="A55" s="5">
        <v>2</v>
      </c>
      <c r="B55" s="5">
        <v>3</v>
      </c>
      <c r="C55" s="5" t="s">
        <v>23</v>
      </c>
      <c r="D55" s="6">
        <v>63.284154507859853</v>
      </c>
      <c r="E55" s="6">
        <v>32.551403943897597</v>
      </c>
      <c r="F55" s="6">
        <v>0.05</v>
      </c>
      <c r="G55" s="6">
        <v>3.3183063101125212</v>
      </c>
      <c r="H55" s="6">
        <v>0.89098361411396831</v>
      </c>
      <c r="I55" s="6">
        <f t="shared" si="0"/>
        <v>77.032707935464245</v>
      </c>
      <c r="J55" s="6">
        <f t="shared" si="1"/>
        <v>19.530842366338558</v>
      </c>
      <c r="K55" s="6">
        <f t="shared" si="10"/>
        <v>4.2500000000000003E-2</v>
      </c>
      <c r="L55" s="6">
        <f t="shared" si="10"/>
        <v>2.8205603635956429</v>
      </c>
      <c r="M55" s="6">
        <f t="shared" si="3"/>
        <v>0.66823771058547621</v>
      </c>
      <c r="N55" s="5">
        <v>0.91371481643920438</v>
      </c>
      <c r="O55" s="5">
        <v>0.70437000000000005</v>
      </c>
      <c r="P55" s="5"/>
      <c r="Q55" s="5"/>
      <c r="R55" s="5"/>
      <c r="S55" s="6" t="str">
        <f t="shared" si="9"/>
        <v/>
      </c>
      <c r="T55" s="6" t="str">
        <f t="shared" si="7"/>
        <v/>
      </c>
      <c r="U55" s="6"/>
      <c r="V55" s="6">
        <v>84.288719999999998</v>
      </c>
      <c r="W55" s="5"/>
      <c r="X55" s="6" t="str">
        <f t="shared" si="5"/>
        <v/>
      </c>
      <c r="Y55" s="5" t="s">
        <v>24</v>
      </c>
      <c r="Z55" s="5">
        <v>12</v>
      </c>
    </row>
    <row r="56" spans="1:26" x14ac:dyDescent="0.2">
      <c r="A56" s="5">
        <v>2</v>
      </c>
      <c r="B56" s="5">
        <v>4</v>
      </c>
      <c r="C56" s="5" t="s">
        <v>17</v>
      </c>
      <c r="D56" s="6">
        <v>52.830145671807067</v>
      </c>
      <c r="E56" s="6">
        <v>46.930511495934873</v>
      </c>
      <c r="F56" s="6">
        <v>0.05</v>
      </c>
      <c r="G56" s="6">
        <v>0.12773019297419169</v>
      </c>
      <c r="H56" s="6">
        <v>6.2990078991538745E-2</v>
      </c>
      <c r="I56" s="6">
        <f t="shared" si="0"/>
        <v>71.644757318875037</v>
      </c>
      <c r="J56" s="6">
        <f t="shared" si="1"/>
        <v>28.158306897560923</v>
      </c>
      <c r="K56" s="6">
        <f t="shared" si="10"/>
        <v>4.2500000000000003E-2</v>
      </c>
      <c r="L56" s="6">
        <f t="shared" si="10"/>
        <v>0.10857066402806294</v>
      </c>
      <c r="M56" s="6">
        <f t="shared" si="3"/>
        <v>4.7242559243654059E-2</v>
      </c>
      <c r="N56" s="5">
        <v>0.98131861238316287</v>
      </c>
      <c r="O56" s="5">
        <v>0.78137000000000001</v>
      </c>
      <c r="P56" s="5"/>
      <c r="Q56" s="5"/>
      <c r="R56" s="5"/>
      <c r="S56" s="6" t="str">
        <f t="shared" si="9"/>
        <v/>
      </c>
      <c r="T56" s="6" t="str">
        <f t="shared" si="7"/>
        <v/>
      </c>
      <c r="U56" s="6"/>
      <c r="V56" s="6">
        <v>60.648650000000004</v>
      </c>
      <c r="W56" s="5"/>
      <c r="X56" s="6" t="str">
        <f t="shared" si="5"/>
        <v/>
      </c>
      <c r="Y56" s="5" t="s">
        <v>18</v>
      </c>
      <c r="Z56" s="5">
        <v>12</v>
      </c>
    </row>
    <row r="57" spans="1:26" x14ac:dyDescent="0.2">
      <c r="A57" s="5">
        <v>2</v>
      </c>
      <c r="B57" s="5">
        <v>4</v>
      </c>
      <c r="C57" s="5" t="s">
        <v>19</v>
      </c>
      <c r="D57" s="6">
        <v>52.830145671807067</v>
      </c>
      <c r="E57" s="6">
        <v>46.930511495934873</v>
      </c>
      <c r="F57" s="6">
        <v>0.05</v>
      </c>
      <c r="G57" s="6">
        <v>0.12773019297419169</v>
      </c>
      <c r="H57" s="6">
        <v>6.2990078991538745E-2</v>
      </c>
      <c r="I57" s="6">
        <f t="shared" si="0"/>
        <v>71.644757318875037</v>
      </c>
      <c r="J57" s="6">
        <f t="shared" si="1"/>
        <v>28.158306897560923</v>
      </c>
      <c r="K57" s="6">
        <f t="shared" si="10"/>
        <v>4.2500000000000003E-2</v>
      </c>
      <c r="L57" s="6">
        <f t="shared" si="10"/>
        <v>0.10857066402806294</v>
      </c>
      <c r="M57" s="6">
        <f t="shared" si="3"/>
        <v>4.7242559243654059E-2</v>
      </c>
      <c r="N57" s="5">
        <v>0.98422362221398696</v>
      </c>
      <c r="O57" s="5">
        <v>0.79315999999999998</v>
      </c>
      <c r="P57" s="5"/>
      <c r="Q57" s="5"/>
      <c r="R57" s="5"/>
      <c r="S57" s="6" t="str">
        <f t="shared" si="9"/>
        <v/>
      </c>
      <c r="T57" s="6" t="str">
        <f t="shared" si="7"/>
        <v/>
      </c>
      <c r="U57" s="6"/>
      <c r="V57" s="6">
        <v>56.205590000000001</v>
      </c>
      <c r="W57" s="5"/>
      <c r="X57" s="6" t="str">
        <f t="shared" si="5"/>
        <v/>
      </c>
      <c r="Y57" s="5" t="s">
        <v>18</v>
      </c>
      <c r="Z57" s="5">
        <v>12</v>
      </c>
    </row>
    <row r="58" spans="1:26" x14ac:dyDescent="0.2">
      <c r="A58" s="5">
        <v>2</v>
      </c>
      <c r="B58" s="5">
        <v>4</v>
      </c>
      <c r="C58" s="5" t="s">
        <v>20</v>
      </c>
      <c r="D58" s="6">
        <v>52.830145671807067</v>
      </c>
      <c r="E58" s="6">
        <v>46.930511495934873</v>
      </c>
      <c r="F58" s="6">
        <v>0.05</v>
      </c>
      <c r="G58" s="6">
        <v>0.12773019297419169</v>
      </c>
      <c r="H58" s="6">
        <v>6.2990078991538745E-2</v>
      </c>
      <c r="I58" s="6">
        <f t="shared" si="0"/>
        <v>71.644757318875037</v>
      </c>
      <c r="J58" s="6">
        <f t="shared" si="1"/>
        <v>28.158306897560923</v>
      </c>
      <c r="K58" s="6">
        <f t="shared" si="10"/>
        <v>4.2500000000000003E-2</v>
      </c>
      <c r="L58" s="6">
        <f t="shared" si="10"/>
        <v>0.10857066402806294</v>
      </c>
      <c r="M58" s="6">
        <f t="shared" si="3"/>
        <v>4.7242559243654059E-2</v>
      </c>
      <c r="N58" s="5">
        <v>0.9766910599971198</v>
      </c>
      <c r="O58" s="5">
        <v>0.77976000000000001</v>
      </c>
      <c r="P58" s="5"/>
      <c r="Q58" s="5"/>
      <c r="R58" s="5"/>
      <c r="S58" s="6" t="str">
        <f t="shared" si="9"/>
        <v/>
      </c>
      <c r="T58" s="6" t="str">
        <f t="shared" si="7"/>
        <v/>
      </c>
      <c r="U58" s="6"/>
      <c r="V58" s="6">
        <v>56.783619999999999</v>
      </c>
      <c r="W58" s="5"/>
      <c r="X58" s="6" t="str">
        <f t="shared" si="5"/>
        <v/>
      </c>
      <c r="Y58" s="5" t="s">
        <v>18</v>
      </c>
      <c r="Z58" s="5">
        <v>12</v>
      </c>
    </row>
    <row r="59" spans="1:26" x14ac:dyDescent="0.2">
      <c r="A59" s="5">
        <v>2</v>
      </c>
      <c r="B59" s="5">
        <v>4</v>
      </c>
      <c r="C59" s="5" t="s">
        <v>21</v>
      </c>
      <c r="D59" s="6">
        <v>52.830145671807067</v>
      </c>
      <c r="E59" s="6">
        <v>46.930511495934873</v>
      </c>
      <c r="F59" s="6">
        <v>0.05</v>
      </c>
      <c r="G59" s="6">
        <v>0.12773019297419169</v>
      </c>
      <c r="H59" s="6">
        <v>6.2990078991538745E-2</v>
      </c>
      <c r="I59" s="6">
        <f t="shared" si="0"/>
        <v>71.644757318875037</v>
      </c>
      <c r="J59" s="6">
        <f t="shared" si="1"/>
        <v>28.158306897560923</v>
      </c>
      <c r="K59" s="6">
        <f t="shared" si="10"/>
        <v>4.2500000000000003E-2</v>
      </c>
      <c r="L59" s="6">
        <f t="shared" si="10"/>
        <v>0.10857066402806294</v>
      </c>
      <c r="M59" s="6">
        <f t="shared" si="3"/>
        <v>4.7242559243654059E-2</v>
      </c>
      <c r="N59" s="5">
        <v>0.98015030170761952</v>
      </c>
      <c r="O59" s="5">
        <v>0.77569999999999995</v>
      </c>
      <c r="P59" s="5">
        <v>8761</v>
      </c>
      <c r="Q59" s="5">
        <v>9100</v>
      </c>
      <c r="R59" s="5">
        <v>7982</v>
      </c>
      <c r="S59" s="6">
        <f t="shared" si="9"/>
        <v>876.1</v>
      </c>
      <c r="T59" s="6">
        <f t="shared" si="7"/>
        <v>6.5431905934881183</v>
      </c>
      <c r="U59" s="6"/>
      <c r="V59" s="6">
        <v>58.4345</v>
      </c>
      <c r="W59" s="5"/>
      <c r="X59" s="6">
        <f t="shared" si="5"/>
        <v>195.33361491520367</v>
      </c>
      <c r="Y59" s="5" t="s">
        <v>18</v>
      </c>
      <c r="Z59" s="5">
        <v>12</v>
      </c>
    </row>
    <row r="60" spans="1:26" x14ac:dyDescent="0.2">
      <c r="A60" s="5">
        <v>2</v>
      </c>
      <c r="B60" s="5">
        <v>4</v>
      </c>
      <c r="C60" s="5" t="s">
        <v>22</v>
      </c>
      <c r="D60" s="6">
        <v>52.830145671807067</v>
      </c>
      <c r="E60" s="6">
        <v>46.930511495934873</v>
      </c>
      <c r="F60" s="6">
        <v>0.05</v>
      </c>
      <c r="G60" s="6">
        <v>0.12773019297419169</v>
      </c>
      <c r="H60" s="6">
        <v>6.2990078991538745E-2</v>
      </c>
      <c r="I60" s="6">
        <f t="shared" si="0"/>
        <v>71.644757318875037</v>
      </c>
      <c r="J60" s="6">
        <f t="shared" si="1"/>
        <v>28.158306897560923</v>
      </c>
      <c r="K60" s="6">
        <f t="shared" si="10"/>
        <v>4.2500000000000003E-2</v>
      </c>
      <c r="L60" s="6">
        <f t="shared" si="10"/>
        <v>0.10857066402806294</v>
      </c>
      <c r="M60" s="6">
        <f t="shared" si="3"/>
        <v>4.7242559243654059E-2</v>
      </c>
      <c r="N60" s="5">
        <v>0.96598128644279169</v>
      </c>
      <c r="O60" s="5">
        <v>0.74782999999999999</v>
      </c>
      <c r="P60" s="5">
        <v>7277</v>
      </c>
      <c r="Q60" s="5">
        <v>7343</v>
      </c>
      <c r="R60" s="5">
        <v>5853</v>
      </c>
      <c r="S60" s="6">
        <f t="shared" si="9"/>
        <v>727.7</v>
      </c>
      <c r="T60" s="6">
        <f t="shared" si="7"/>
        <v>11.568591225137517</v>
      </c>
      <c r="U60" s="6"/>
      <c r="V60" s="6">
        <v>64.364930000000001</v>
      </c>
      <c r="W60" s="5"/>
      <c r="X60" s="6">
        <f t="shared" si="5"/>
        <v>213.50021849028437</v>
      </c>
      <c r="Y60" s="5" t="s">
        <v>18</v>
      </c>
      <c r="Z60" s="5">
        <v>12</v>
      </c>
    </row>
    <row r="61" spans="1:26" x14ac:dyDescent="0.2">
      <c r="A61" s="5">
        <v>2</v>
      </c>
      <c r="B61" s="5">
        <v>4</v>
      </c>
      <c r="C61" s="5" t="s">
        <v>23</v>
      </c>
      <c r="D61" s="6">
        <v>52.830145671807067</v>
      </c>
      <c r="E61" s="6">
        <v>46.930511495934873</v>
      </c>
      <c r="F61" s="6">
        <v>0.05</v>
      </c>
      <c r="G61" s="6">
        <v>0.12773019297419169</v>
      </c>
      <c r="H61" s="6">
        <v>6.2990078991538745E-2</v>
      </c>
      <c r="I61" s="6">
        <f t="shared" si="0"/>
        <v>71.644757318875037</v>
      </c>
      <c r="J61" s="6">
        <f t="shared" si="1"/>
        <v>28.158306897560923</v>
      </c>
      <c r="K61" s="6">
        <f t="shared" si="10"/>
        <v>4.2500000000000003E-2</v>
      </c>
      <c r="L61" s="6">
        <f t="shared" si="10"/>
        <v>0.10857066402806294</v>
      </c>
      <c r="M61" s="6">
        <f t="shared" si="3"/>
        <v>4.7242559243654059E-2</v>
      </c>
      <c r="N61" s="5">
        <v>0.98457110981515761</v>
      </c>
      <c r="O61" s="5">
        <v>0.77117999999999998</v>
      </c>
      <c r="P61" s="5"/>
      <c r="Q61" s="5"/>
      <c r="R61" s="5"/>
      <c r="S61" s="6" t="str">
        <f t="shared" si="9"/>
        <v/>
      </c>
      <c r="T61" s="6" t="str">
        <f t="shared" si="7"/>
        <v/>
      </c>
      <c r="U61" s="6"/>
      <c r="V61" s="6">
        <v>58.684869999999997</v>
      </c>
      <c r="W61" s="5"/>
      <c r="X61" s="6" t="str">
        <f t="shared" si="5"/>
        <v/>
      </c>
      <c r="Y61" s="5" t="s">
        <v>18</v>
      </c>
      <c r="Z61" s="5">
        <v>12</v>
      </c>
    </row>
    <row r="62" spans="1:26" x14ac:dyDescent="0.2">
      <c r="A62" s="5">
        <v>2</v>
      </c>
      <c r="B62" s="5">
        <v>5</v>
      </c>
      <c r="C62" s="5" t="s">
        <v>17</v>
      </c>
      <c r="D62" s="6">
        <v>51.39192284061771</v>
      </c>
      <c r="E62" s="6">
        <v>45.297697920215143</v>
      </c>
      <c r="F62" s="6">
        <v>1.7076947257648969</v>
      </c>
      <c r="G62" s="6">
        <v>0.32095963735255723</v>
      </c>
      <c r="H62" s="6">
        <v>1.2877178476080311</v>
      </c>
      <c r="I62" s="6">
        <f t="shared" si="0"/>
        <v>70.137229625073388</v>
      </c>
      <c r="J62" s="6">
        <f t="shared" si="1"/>
        <v>27.178618752129086</v>
      </c>
      <c r="K62" s="6">
        <f t="shared" si="10"/>
        <v>1.4515405169001623</v>
      </c>
      <c r="L62" s="6">
        <f t="shared" si="10"/>
        <v>0.27281569174967363</v>
      </c>
      <c r="M62" s="6">
        <f t="shared" si="3"/>
        <v>0.96578838570602332</v>
      </c>
      <c r="N62" s="5">
        <v>0.98116754847847754</v>
      </c>
      <c r="O62" s="5">
        <v>0.75527999999999995</v>
      </c>
      <c r="P62" s="5">
        <v>8789</v>
      </c>
      <c r="Q62" s="5">
        <v>8732</v>
      </c>
      <c r="R62" s="5">
        <v>7869</v>
      </c>
      <c r="S62" s="6">
        <f t="shared" si="9"/>
        <v>878.9</v>
      </c>
      <c r="T62" s="6">
        <f t="shared" si="7"/>
        <v>5.8652429296308854</v>
      </c>
      <c r="U62" s="6"/>
      <c r="V62" s="6">
        <v>63.522550000000003</v>
      </c>
      <c r="W62" s="5"/>
      <c r="X62" s="6">
        <f t="shared" si="5"/>
        <v>179.11526988439707</v>
      </c>
      <c r="Y62" s="5" t="s">
        <v>18</v>
      </c>
      <c r="Z62" s="5">
        <v>12</v>
      </c>
    </row>
    <row r="63" spans="1:26" x14ac:dyDescent="0.2">
      <c r="A63" s="5">
        <v>2</v>
      </c>
      <c r="B63" s="5">
        <v>5</v>
      </c>
      <c r="C63" s="5" t="s">
        <v>19</v>
      </c>
      <c r="D63" s="6">
        <v>51.39192284061771</v>
      </c>
      <c r="E63" s="6">
        <v>45.297697920215143</v>
      </c>
      <c r="F63" s="6">
        <v>1.7076947257648969</v>
      </c>
      <c r="G63" s="6">
        <v>0.32095963735255723</v>
      </c>
      <c r="H63" s="6">
        <v>1.2877178476080311</v>
      </c>
      <c r="I63" s="6">
        <f t="shared" si="0"/>
        <v>70.137229625073388</v>
      </c>
      <c r="J63" s="6">
        <f t="shared" si="1"/>
        <v>27.178618752129086</v>
      </c>
      <c r="K63" s="6">
        <f t="shared" si="10"/>
        <v>1.4515405169001623</v>
      </c>
      <c r="L63" s="6">
        <f t="shared" si="10"/>
        <v>0.27281569174967363</v>
      </c>
      <c r="M63" s="6">
        <f t="shared" si="3"/>
        <v>0.96578838570602332</v>
      </c>
      <c r="N63" s="5">
        <v>0.98119877769680242</v>
      </c>
      <c r="O63" s="5">
        <v>0.74324999999999997</v>
      </c>
      <c r="P63" s="5"/>
      <c r="Q63" s="5"/>
      <c r="R63" s="5"/>
      <c r="S63" s="6" t="str">
        <f t="shared" si="9"/>
        <v/>
      </c>
      <c r="T63" s="6" t="str">
        <f t="shared" si="7"/>
        <v/>
      </c>
      <c r="U63" s="6"/>
      <c r="V63" s="6">
        <v>62.554630000000003</v>
      </c>
      <c r="W63" s="5"/>
      <c r="X63" s="6" t="str">
        <f t="shared" si="5"/>
        <v/>
      </c>
      <c r="Y63" s="5" t="s">
        <v>18</v>
      </c>
      <c r="Z63" s="5">
        <v>12</v>
      </c>
    </row>
    <row r="64" spans="1:26" x14ac:dyDescent="0.2">
      <c r="A64" s="5">
        <v>2</v>
      </c>
      <c r="B64" s="5">
        <v>5</v>
      </c>
      <c r="C64" s="5" t="s">
        <v>20</v>
      </c>
      <c r="D64" s="6">
        <v>51.39192284061771</v>
      </c>
      <c r="E64" s="6">
        <v>45.297697920215143</v>
      </c>
      <c r="F64" s="6">
        <v>1.7076947257648969</v>
      </c>
      <c r="G64" s="6">
        <v>0.32095963735255723</v>
      </c>
      <c r="H64" s="6">
        <v>1.2877178476080311</v>
      </c>
      <c r="I64" s="6">
        <f t="shared" si="0"/>
        <v>70.137229625073388</v>
      </c>
      <c r="J64" s="6">
        <f t="shared" si="1"/>
        <v>27.178618752129086</v>
      </c>
      <c r="K64" s="6">
        <f t="shared" si="10"/>
        <v>1.4515405169001623</v>
      </c>
      <c r="L64" s="6">
        <f t="shared" si="10"/>
        <v>0.27281569174967363</v>
      </c>
      <c r="M64" s="6">
        <f t="shared" si="3"/>
        <v>0.96578838570602332</v>
      </c>
      <c r="N64" s="5">
        <v>0.98236034453373888</v>
      </c>
      <c r="O64" s="5">
        <v>0.75661999999999996</v>
      </c>
      <c r="P64" s="5"/>
      <c r="Q64" s="5"/>
      <c r="R64" s="5"/>
      <c r="S64" s="6" t="str">
        <f t="shared" si="9"/>
        <v/>
      </c>
      <c r="T64" s="6" t="str">
        <f t="shared" si="7"/>
        <v/>
      </c>
      <c r="U64" s="6"/>
      <c r="V64" s="6">
        <v>66.174379999999999</v>
      </c>
      <c r="W64" s="5"/>
      <c r="X64" s="6" t="str">
        <f t="shared" si="5"/>
        <v/>
      </c>
      <c r="Y64" s="5" t="s">
        <v>18</v>
      </c>
      <c r="Z64" s="5">
        <v>12</v>
      </c>
    </row>
    <row r="65" spans="1:26" x14ac:dyDescent="0.2">
      <c r="A65" s="5">
        <v>2</v>
      </c>
      <c r="B65" s="5">
        <v>5</v>
      </c>
      <c r="C65" s="5" t="s">
        <v>21</v>
      </c>
      <c r="D65" s="6">
        <v>51.39192284061771</v>
      </c>
      <c r="E65" s="6">
        <v>45.297697920215143</v>
      </c>
      <c r="F65" s="6">
        <v>1.7076947257648969</v>
      </c>
      <c r="G65" s="6">
        <v>0.32095963735255723</v>
      </c>
      <c r="H65" s="6">
        <v>1.2877178476080311</v>
      </c>
      <c r="I65" s="6">
        <f t="shared" si="0"/>
        <v>70.137229625073388</v>
      </c>
      <c r="J65" s="6">
        <f t="shared" si="1"/>
        <v>27.178618752129086</v>
      </c>
      <c r="K65" s="6">
        <f t="shared" si="10"/>
        <v>1.4515405169001623</v>
      </c>
      <c r="L65" s="6">
        <f t="shared" si="10"/>
        <v>0.27281569174967363</v>
      </c>
      <c r="M65" s="6">
        <f t="shared" si="3"/>
        <v>0.96578838570602332</v>
      </c>
      <c r="N65" s="5">
        <v>0.98456433171244573</v>
      </c>
      <c r="O65" s="5">
        <v>0.73675999999999997</v>
      </c>
      <c r="P65" s="5"/>
      <c r="Q65" s="5"/>
      <c r="R65" s="5"/>
      <c r="S65" s="6" t="str">
        <f t="shared" si="9"/>
        <v/>
      </c>
      <c r="T65" s="6" t="str">
        <f t="shared" si="7"/>
        <v/>
      </c>
      <c r="U65" s="6"/>
      <c r="V65" s="6">
        <v>55.046840000000003</v>
      </c>
      <c r="W65" s="5"/>
      <c r="X65" s="6" t="str">
        <f t="shared" si="5"/>
        <v/>
      </c>
      <c r="Y65" s="5" t="s">
        <v>18</v>
      </c>
      <c r="Z65" s="5">
        <v>12</v>
      </c>
    </row>
    <row r="66" spans="1:26" x14ac:dyDescent="0.2">
      <c r="A66" s="5">
        <v>2</v>
      </c>
      <c r="B66" s="5">
        <v>5</v>
      </c>
      <c r="C66" s="5" t="s">
        <v>22</v>
      </c>
      <c r="D66" s="6">
        <v>51.39192284061771</v>
      </c>
      <c r="E66" s="6">
        <v>45.297697920215143</v>
      </c>
      <c r="F66" s="6">
        <v>1.7076947257648969</v>
      </c>
      <c r="G66" s="6">
        <v>0.32095963735255723</v>
      </c>
      <c r="H66" s="6">
        <v>1.2877178476080311</v>
      </c>
      <c r="I66" s="6">
        <f t="shared" ref="I66:I129" si="11">D66+E66*0.4+F66*0.15+G66*0.15+H66*0.25</f>
        <v>70.137229625073388</v>
      </c>
      <c r="J66" s="6">
        <f t="shared" ref="J66:J129" si="12">E66*0.6</f>
        <v>27.178618752129086</v>
      </c>
      <c r="K66" s="6">
        <f t="shared" si="10"/>
        <v>1.4515405169001623</v>
      </c>
      <c r="L66" s="6">
        <f t="shared" si="10"/>
        <v>0.27281569174967363</v>
      </c>
      <c r="M66" s="6">
        <f t="shared" ref="M66:M129" si="13">H66*0.75</f>
        <v>0.96578838570602332</v>
      </c>
      <c r="N66" s="5">
        <v>0.98827675305073037</v>
      </c>
      <c r="O66" s="5">
        <v>0.77915999999999996</v>
      </c>
      <c r="P66" s="5"/>
      <c r="Q66" s="5"/>
      <c r="R66" s="5"/>
      <c r="S66" s="6" t="str">
        <f t="shared" si="9"/>
        <v/>
      </c>
      <c r="T66" s="6" t="str">
        <f t="shared" si="7"/>
        <v/>
      </c>
      <c r="U66" s="6"/>
      <c r="V66" s="6">
        <v>57.011029999999998</v>
      </c>
      <c r="W66" s="5"/>
      <c r="X66" s="6" t="str">
        <f t="shared" si="5"/>
        <v/>
      </c>
      <c r="Y66" s="5" t="s">
        <v>18</v>
      </c>
      <c r="Z66" s="5">
        <v>12</v>
      </c>
    </row>
    <row r="67" spans="1:26" x14ac:dyDescent="0.2">
      <c r="A67" s="5">
        <v>2</v>
      </c>
      <c r="B67" s="5">
        <v>5</v>
      </c>
      <c r="C67" s="5" t="s">
        <v>23</v>
      </c>
      <c r="D67" s="6">
        <v>51.39192284061771</v>
      </c>
      <c r="E67" s="6">
        <v>45.297697920215143</v>
      </c>
      <c r="F67" s="6">
        <v>1.7076947257648969</v>
      </c>
      <c r="G67" s="6">
        <v>0.32095963735255723</v>
      </c>
      <c r="H67" s="6">
        <v>1.2877178476080311</v>
      </c>
      <c r="I67" s="6">
        <f t="shared" si="11"/>
        <v>70.137229625073388</v>
      </c>
      <c r="J67" s="6">
        <f t="shared" si="12"/>
        <v>27.178618752129086</v>
      </c>
      <c r="K67" s="6">
        <f t="shared" si="10"/>
        <v>1.4515405169001623</v>
      </c>
      <c r="L67" s="6">
        <f t="shared" si="10"/>
        <v>0.27281569174967363</v>
      </c>
      <c r="M67" s="6">
        <f t="shared" si="13"/>
        <v>0.96578838570602332</v>
      </c>
      <c r="N67" s="5">
        <v>0.98011108008315484</v>
      </c>
      <c r="O67" s="5">
        <v>0.76785000000000003</v>
      </c>
      <c r="P67" s="5"/>
      <c r="Q67" s="5"/>
      <c r="R67" s="5"/>
      <c r="S67" s="6" t="str">
        <f t="shared" si="9"/>
        <v/>
      </c>
      <c r="T67" s="6" t="str">
        <f t="shared" si="7"/>
        <v/>
      </c>
      <c r="U67" s="6"/>
      <c r="V67" s="6">
        <v>56.977499999999999</v>
      </c>
      <c r="W67" s="5"/>
      <c r="X67" s="6" t="str">
        <f t="shared" ref="X67:X73" si="14">IFERROR(1/(V67*S67)*10000000,"")</f>
        <v/>
      </c>
      <c r="Y67" s="5" t="s">
        <v>18</v>
      </c>
      <c r="Z67" s="5">
        <v>12</v>
      </c>
    </row>
    <row r="68" spans="1:26" x14ac:dyDescent="0.2">
      <c r="A68" s="5">
        <v>2</v>
      </c>
      <c r="B68" s="5">
        <v>6</v>
      </c>
      <c r="C68" s="5" t="s">
        <v>17</v>
      </c>
      <c r="D68" s="6">
        <v>49.914858212861411</v>
      </c>
      <c r="E68" s="6">
        <v>44.651695984960519</v>
      </c>
      <c r="F68" s="6">
        <v>0.80914975812321199</v>
      </c>
      <c r="G68" s="6">
        <v>1.2132782487892171</v>
      </c>
      <c r="H68" s="6">
        <v>3.42957443232295</v>
      </c>
      <c r="I68" s="6">
        <f t="shared" si="11"/>
        <v>68.936294415963232</v>
      </c>
      <c r="J68" s="6">
        <f t="shared" si="12"/>
        <v>26.79101759097631</v>
      </c>
      <c r="K68" s="6">
        <f t="shared" si="10"/>
        <v>0.68777729440473012</v>
      </c>
      <c r="L68" s="6">
        <f t="shared" si="10"/>
        <v>1.0312865114708345</v>
      </c>
      <c r="M68" s="6">
        <f t="shared" si="13"/>
        <v>2.5721808242422126</v>
      </c>
      <c r="N68" s="5">
        <v>0.98228080102342064</v>
      </c>
      <c r="O68" s="5">
        <v>0.83082999999999996</v>
      </c>
      <c r="P68" s="5"/>
      <c r="Q68" s="5"/>
      <c r="R68" s="5"/>
      <c r="S68" s="6" t="str">
        <f t="shared" si="9"/>
        <v/>
      </c>
      <c r="T68" s="6" t="str">
        <f t="shared" si="7"/>
        <v/>
      </c>
      <c r="U68" s="6"/>
      <c r="V68" s="6">
        <v>193.53434999999999</v>
      </c>
      <c r="W68" s="5"/>
      <c r="X68" s="6" t="str">
        <f t="shared" si="14"/>
        <v/>
      </c>
      <c r="Y68" s="5" t="s">
        <v>18</v>
      </c>
      <c r="Z68" s="5">
        <v>12</v>
      </c>
    </row>
    <row r="69" spans="1:26" x14ac:dyDescent="0.2">
      <c r="A69" s="5">
        <v>2</v>
      </c>
      <c r="B69" s="5">
        <v>6</v>
      </c>
      <c r="C69" s="5" t="s">
        <v>19</v>
      </c>
      <c r="D69" s="6">
        <v>49.914858212861411</v>
      </c>
      <c r="E69" s="6">
        <v>44.651695984960519</v>
      </c>
      <c r="F69" s="6">
        <v>0.80914975812321199</v>
      </c>
      <c r="G69" s="6">
        <v>1.2132782487892171</v>
      </c>
      <c r="H69" s="6">
        <v>3.42957443232295</v>
      </c>
      <c r="I69" s="6">
        <f t="shared" si="11"/>
        <v>68.936294415963232</v>
      </c>
      <c r="J69" s="6">
        <f t="shared" si="12"/>
        <v>26.79101759097631</v>
      </c>
      <c r="K69" s="6">
        <f t="shared" si="10"/>
        <v>0.68777729440473012</v>
      </c>
      <c r="L69" s="6">
        <f t="shared" si="10"/>
        <v>1.0312865114708345</v>
      </c>
      <c r="M69" s="6">
        <f t="shared" si="13"/>
        <v>2.5721808242422126</v>
      </c>
      <c r="N69" s="5">
        <v>0.98726294388897085</v>
      </c>
      <c r="O69" s="5">
        <v>0.77990000000000004</v>
      </c>
      <c r="P69" s="5"/>
      <c r="Q69" s="5"/>
      <c r="R69" s="5"/>
      <c r="S69" s="6" t="str">
        <f t="shared" si="9"/>
        <v/>
      </c>
      <c r="T69" s="6" t="str">
        <f t="shared" si="7"/>
        <v/>
      </c>
      <c r="U69" s="6"/>
      <c r="V69" s="6">
        <v>118.53454000000001</v>
      </c>
      <c r="W69" s="5"/>
      <c r="X69" s="6" t="str">
        <f t="shared" si="14"/>
        <v/>
      </c>
      <c r="Y69" s="5" t="s">
        <v>18</v>
      </c>
      <c r="Z69" s="5">
        <v>12</v>
      </c>
    </row>
    <row r="70" spans="1:26" x14ac:dyDescent="0.2">
      <c r="A70" s="5">
        <v>2</v>
      </c>
      <c r="B70" s="5">
        <v>6</v>
      </c>
      <c r="C70" s="5" t="s">
        <v>20</v>
      </c>
      <c r="D70" s="6">
        <v>49.914858212861411</v>
      </c>
      <c r="E70" s="6">
        <v>44.651695984960519</v>
      </c>
      <c r="F70" s="6">
        <v>0.80914975812321199</v>
      </c>
      <c r="G70" s="6">
        <v>1.2132782487892171</v>
      </c>
      <c r="H70" s="6">
        <v>3.42957443232295</v>
      </c>
      <c r="I70" s="6">
        <f t="shared" si="11"/>
        <v>68.936294415963232</v>
      </c>
      <c r="J70" s="6">
        <f t="shared" si="12"/>
        <v>26.79101759097631</v>
      </c>
      <c r="K70" s="6">
        <f t="shared" si="10"/>
        <v>0.68777729440473012</v>
      </c>
      <c r="L70" s="6">
        <f t="shared" si="10"/>
        <v>1.0312865114708345</v>
      </c>
      <c r="M70" s="6">
        <f t="shared" si="13"/>
        <v>2.5721808242422126</v>
      </c>
      <c r="N70" s="5">
        <v>0.98637742755714974</v>
      </c>
      <c r="O70" s="5">
        <v>0.82262000000000002</v>
      </c>
      <c r="P70" s="5">
        <v>8878</v>
      </c>
      <c r="Q70" s="5">
        <v>8758</v>
      </c>
      <c r="R70" s="5">
        <v>7739</v>
      </c>
      <c r="S70" s="6">
        <f t="shared" si="9"/>
        <v>887.8</v>
      </c>
      <c r="T70" s="6">
        <f t="shared" ref="T70:T76" si="15">IFERROR(_xlfn.STDEV.S(P70:R70)/P70*100,"")</f>
        <v>7.0493770804988225</v>
      </c>
      <c r="U70" s="6"/>
      <c r="V70" s="6">
        <v>54.262830000000001</v>
      </c>
      <c r="W70" s="5"/>
      <c r="X70" s="6">
        <f t="shared" si="14"/>
        <v>207.57852387605112</v>
      </c>
      <c r="Y70" s="5" t="s">
        <v>18</v>
      </c>
      <c r="Z70" s="5">
        <v>12</v>
      </c>
    </row>
    <row r="71" spans="1:26" x14ac:dyDescent="0.2">
      <c r="A71" s="5">
        <v>2</v>
      </c>
      <c r="B71" s="5">
        <v>6</v>
      </c>
      <c r="C71" s="5" t="s">
        <v>21</v>
      </c>
      <c r="D71" s="6">
        <v>49.914858212861411</v>
      </c>
      <c r="E71" s="6">
        <v>44.651695984960519</v>
      </c>
      <c r="F71" s="6">
        <v>0.80914975812321199</v>
      </c>
      <c r="G71" s="6">
        <v>1.2132782487892171</v>
      </c>
      <c r="H71" s="6">
        <v>3.42957443232295</v>
      </c>
      <c r="I71" s="6">
        <f t="shared" si="11"/>
        <v>68.936294415963232</v>
      </c>
      <c r="J71" s="6">
        <f t="shared" si="12"/>
        <v>26.79101759097631</v>
      </c>
      <c r="K71" s="6">
        <f t="shared" si="10"/>
        <v>0.68777729440473012</v>
      </c>
      <c r="L71" s="6">
        <f t="shared" si="10"/>
        <v>1.0312865114708345</v>
      </c>
      <c r="M71" s="6">
        <f t="shared" si="13"/>
        <v>2.5721808242422126</v>
      </c>
      <c r="N71" s="5">
        <v>0.98435030840597437</v>
      </c>
      <c r="O71" s="5">
        <v>0.79005000000000003</v>
      </c>
      <c r="P71" s="5"/>
      <c r="Q71" s="5"/>
      <c r="R71" s="5"/>
      <c r="S71" s="6" t="str">
        <f t="shared" si="9"/>
        <v/>
      </c>
      <c r="T71" s="6" t="str">
        <f t="shared" si="15"/>
        <v/>
      </c>
      <c r="U71" s="6"/>
      <c r="V71" s="6">
        <v>54.369970000000002</v>
      </c>
      <c r="W71" s="5"/>
      <c r="X71" s="6" t="str">
        <f t="shared" si="14"/>
        <v/>
      </c>
      <c r="Y71" s="5" t="s">
        <v>18</v>
      </c>
      <c r="Z71" s="5">
        <v>12</v>
      </c>
    </row>
    <row r="72" spans="1:26" x14ac:dyDescent="0.2">
      <c r="A72" s="5">
        <v>2</v>
      </c>
      <c r="B72" s="5">
        <v>6</v>
      </c>
      <c r="C72" s="5" t="s">
        <v>22</v>
      </c>
      <c r="D72" s="6">
        <v>49.914858212861411</v>
      </c>
      <c r="E72" s="6">
        <v>44.651695984960519</v>
      </c>
      <c r="F72" s="6">
        <v>0.80914975812321199</v>
      </c>
      <c r="G72" s="6">
        <v>1.2132782487892171</v>
      </c>
      <c r="H72" s="6">
        <v>3.42957443232295</v>
      </c>
      <c r="I72" s="6">
        <f t="shared" si="11"/>
        <v>68.936294415963232</v>
      </c>
      <c r="J72" s="6">
        <f t="shared" si="12"/>
        <v>26.79101759097631</v>
      </c>
      <c r="K72" s="6">
        <f t="shared" si="10"/>
        <v>0.68777729440473012</v>
      </c>
      <c r="L72" s="6">
        <f t="shared" si="10"/>
        <v>1.0312865114708345</v>
      </c>
      <c r="M72" s="6">
        <f t="shared" si="13"/>
        <v>2.5721808242422126</v>
      </c>
      <c r="N72" s="5">
        <v>0.98503425215093487</v>
      </c>
      <c r="O72" s="5">
        <v>0.80430000000000001</v>
      </c>
      <c r="P72" s="5"/>
      <c r="Q72" s="5"/>
      <c r="R72" s="5"/>
      <c r="S72" s="6" t="str">
        <f t="shared" si="9"/>
        <v/>
      </c>
      <c r="T72" s="6" t="str">
        <f t="shared" si="15"/>
        <v/>
      </c>
      <c r="U72" s="6"/>
      <c r="V72" s="6">
        <v>56.093499999999999</v>
      </c>
      <c r="W72" s="5"/>
      <c r="X72" s="6" t="str">
        <f t="shared" si="14"/>
        <v/>
      </c>
      <c r="Y72" s="5" t="s">
        <v>18</v>
      </c>
      <c r="Z72" s="5">
        <v>12</v>
      </c>
    </row>
    <row r="73" spans="1:26" x14ac:dyDescent="0.2">
      <c r="A73" s="5">
        <v>2</v>
      </c>
      <c r="B73" s="5">
        <v>6</v>
      </c>
      <c r="C73" s="5" t="s">
        <v>23</v>
      </c>
      <c r="D73" s="6">
        <v>49.914858212861411</v>
      </c>
      <c r="E73" s="6">
        <v>44.651695984960519</v>
      </c>
      <c r="F73" s="6">
        <v>0.80914975812321199</v>
      </c>
      <c r="G73" s="6">
        <v>1.2132782487892171</v>
      </c>
      <c r="H73" s="6">
        <v>3.42957443232295</v>
      </c>
      <c r="I73" s="6">
        <f t="shared" si="11"/>
        <v>68.936294415963232</v>
      </c>
      <c r="J73" s="6">
        <f t="shared" si="12"/>
        <v>26.79101759097631</v>
      </c>
      <c r="K73" s="6">
        <f t="shared" si="10"/>
        <v>0.68777729440473012</v>
      </c>
      <c r="L73" s="6">
        <f t="shared" si="10"/>
        <v>1.0312865114708345</v>
      </c>
      <c r="M73" s="6">
        <f t="shared" si="13"/>
        <v>2.5721808242422126</v>
      </c>
      <c r="N73" s="5">
        <v>0.97973071946485679</v>
      </c>
      <c r="O73" s="5">
        <v>0.80478000000000005</v>
      </c>
      <c r="P73" s="5"/>
      <c r="Q73" s="5"/>
      <c r="R73" s="5"/>
      <c r="S73" s="6" t="str">
        <f t="shared" si="9"/>
        <v/>
      </c>
      <c r="T73" s="6" t="str">
        <f t="shared" si="15"/>
        <v/>
      </c>
      <c r="U73" s="6"/>
      <c r="V73" s="6">
        <v>52.8489</v>
      </c>
      <c r="W73" s="5"/>
      <c r="X73" s="6" t="str">
        <f t="shared" si="14"/>
        <v/>
      </c>
      <c r="Y73" s="5" t="s">
        <v>18</v>
      </c>
      <c r="Z73" s="5">
        <v>12</v>
      </c>
    </row>
    <row r="74" spans="1:26" x14ac:dyDescent="0.2">
      <c r="A74" s="11">
        <v>3</v>
      </c>
      <c r="B74" s="11">
        <v>1</v>
      </c>
      <c r="C74" s="11" t="s">
        <v>17</v>
      </c>
      <c r="D74" s="12">
        <v>5.2980101211336832</v>
      </c>
      <c r="E74" s="12">
        <v>81.176289173477898</v>
      </c>
      <c r="F74" s="12">
        <v>5.6043126046753962</v>
      </c>
      <c r="G74" s="12">
        <v>5.6385343492262274</v>
      </c>
      <c r="H74" s="12">
        <v>2.2267931257495062</v>
      </c>
      <c r="I74" s="12">
        <f t="shared" si="11"/>
        <v>40.011651115047464</v>
      </c>
      <c r="J74" s="12">
        <f t="shared" si="12"/>
        <v>48.705773504086736</v>
      </c>
      <c r="K74" s="12">
        <f t="shared" si="10"/>
        <v>4.7636657139740866</v>
      </c>
      <c r="L74" s="12">
        <f t="shared" si="10"/>
        <v>4.7927541968422931</v>
      </c>
      <c r="M74" s="12">
        <f t="shared" si="13"/>
        <v>1.6700948443121297</v>
      </c>
      <c r="N74" s="11">
        <v>0.94389453156240199</v>
      </c>
      <c r="O74" s="11">
        <v>1.24437</v>
      </c>
      <c r="P74" s="11"/>
      <c r="Q74" s="11"/>
      <c r="R74" s="12"/>
      <c r="S74" s="12" t="str">
        <f>IF(ISNUMBER(P74),P74/10,"")</f>
        <v/>
      </c>
      <c r="T74" s="12" t="str">
        <f t="shared" si="15"/>
        <v/>
      </c>
      <c r="U74" s="12"/>
      <c r="V74" s="12">
        <v>27.281169999999999</v>
      </c>
      <c r="W74" s="11"/>
      <c r="X74" s="12" t="str">
        <f>IFERROR(1/(V74*S74)*10000000,"")</f>
        <v/>
      </c>
      <c r="Y74" s="11" t="s">
        <v>18</v>
      </c>
      <c r="Z74" s="11">
        <v>12</v>
      </c>
    </row>
    <row r="75" spans="1:26" x14ac:dyDescent="0.2">
      <c r="A75" s="11">
        <v>3</v>
      </c>
      <c r="B75" s="11">
        <v>1</v>
      </c>
      <c r="C75" s="11" t="s">
        <v>19</v>
      </c>
      <c r="D75" s="12">
        <v>5.2980101211336832</v>
      </c>
      <c r="E75" s="12">
        <v>81.176289173477898</v>
      </c>
      <c r="F75" s="12">
        <v>5.6043126046753962</v>
      </c>
      <c r="G75" s="12">
        <v>5.6385343492262274</v>
      </c>
      <c r="H75" s="12">
        <v>2.2267931257495062</v>
      </c>
      <c r="I75" s="12">
        <f t="shared" si="11"/>
        <v>40.011651115047464</v>
      </c>
      <c r="J75" s="12">
        <f t="shared" si="12"/>
        <v>48.705773504086736</v>
      </c>
      <c r="K75" s="12">
        <f t="shared" si="10"/>
        <v>4.7636657139740866</v>
      </c>
      <c r="L75" s="12">
        <f t="shared" si="10"/>
        <v>4.7927541968422931</v>
      </c>
      <c r="M75" s="12">
        <f t="shared" si="13"/>
        <v>1.6700948443121297</v>
      </c>
      <c r="N75" s="11">
        <v>0.95858967100710835</v>
      </c>
      <c r="O75" s="11">
        <v>1.2691300000000001</v>
      </c>
      <c r="P75" s="11"/>
      <c r="Q75" s="11"/>
      <c r="R75" s="12"/>
      <c r="S75" s="12" t="str">
        <f>IF(ISNUMBER(P75),P75/10,"")</f>
        <v/>
      </c>
      <c r="T75" s="12" t="str">
        <f t="shared" si="15"/>
        <v/>
      </c>
      <c r="U75" s="12"/>
      <c r="V75" s="12">
        <v>27.854590000000002</v>
      </c>
      <c r="W75" s="11"/>
      <c r="X75" s="12" t="str">
        <f t="shared" ref="X75:X109" si="16">IFERROR(1/(V75*S75)*10000000,"")</f>
        <v/>
      </c>
      <c r="Y75" s="11" t="s">
        <v>18</v>
      </c>
      <c r="Z75" s="11">
        <v>12</v>
      </c>
    </row>
    <row r="76" spans="1:26" x14ac:dyDescent="0.2">
      <c r="A76" s="11">
        <v>3</v>
      </c>
      <c r="B76" s="11">
        <v>1</v>
      </c>
      <c r="C76" s="11" t="s">
        <v>20</v>
      </c>
      <c r="D76" s="12">
        <v>5.2980101211336832</v>
      </c>
      <c r="E76" s="12">
        <v>81.176289173477898</v>
      </c>
      <c r="F76" s="12">
        <v>5.6043126046753962</v>
      </c>
      <c r="G76" s="12">
        <v>5.6385343492262274</v>
      </c>
      <c r="H76" s="12">
        <v>2.2267931257495062</v>
      </c>
      <c r="I76" s="12">
        <f t="shared" si="11"/>
        <v>40.011651115047464</v>
      </c>
      <c r="J76" s="12">
        <f t="shared" si="12"/>
        <v>48.705773504086736</v>
      </c>
      <c r="K76" s="12">
        <f t="shared" si="10"/>
        <v>4.7636657139740866</v>
      </c>
      <c r="L76" s="12">
        <f t="shared" si="10"/>
        <v>4.7927541968422931</v>
      </c>
      <c r="M76" s="12">
        <f t="shared" si="13"/>
        <v>1.6700948443121297</v>
      </c>
      <c r="N76" s="11">
        <v>0.96344602137886315</v>
      </c>
      <c r="O76" s="11">
        <v>1.1667700000000001</v>
      </c>
      <c r="P76" s="11"/>
      <c r="Q76" s="11"/>
      <c r="R76" s="11"/>
      <c r="S76" s="12" t="str">
        <f>IF(ISNUMBER(P76),P76/10,"")</f>
        <v/>
      </c>
      <c r="T76" s="12" t="str">
        <f t="shared" si="15"/>
        <v/>
      </c>
      <c r="U76" s="12"/>
      <c r="V76" s="12">
        <v>27.613189999999999</v>
      </c>
      <c r="W76" s="11"/>
      <c r="X76" s="12" t="str">
        <f t="shared" si="16"/>
        <v/>
      </c>
      <c r="Y76" s="11" t="s">
        <v>18</v>
      </c>
      <c r="Z76" s="11">
        <v>12</v>
      </c>
    </row>
    <row r="77" spans="1:26" x14ac:dyDescent="0.2">
      <c r="A77" s="11">
        <v>3</v>
      </c>
      <c r="B77" s="11">
        <v>1</v>
      </c>
      <c r="C77" s="11" t="s">
        <v>21</v>
      </c>
      <c r="D77" s="12">
        <v>5.2980101211336832</v>
      </c>
      <c r="E77" s="12">
        <v>81.176289173477898</v>
      </c>
      <c r="F77" s="12">
        <v>5.6043126046753962</v>
      </c>
      <c r="G77" s="12">
        <v>5.6385343492262274</v>
      </c>
      <c r="H77" s="12">
        <v>2.2267931257495062</v>
      </c>
      <c r="I77" s="12">
        <f t="shared" si="11"/>
        <v>40.011651115047464</v>
      </c>
      <c r="J77" s="12">
        <f t="shared" si="12"/>
        <v>48.705773504086736</v>
      </c>
      <c r="K77" s="12">
        <f t="shared" ref="K77:L136" si="17">F77*0.85</f>
        <v>4.7636657139740866</v>
      </c>
      <c r="L77" s="12">
        <f t="shared" si="17"/>
        <v>4.7927541968422931</v>
      </c>
      <c r="M77" s="12">
        <f t="shared" si="13"/>
        <v>1.6700948443121297</v>
      </c>
      <c r="N77" s="11">
        <v>0.96179443410882448</v>
      </c>
      <c r="O77" s="11">
        <v>1.21191</v>
      </c>
      <c r="P77" s="11"/>
      <c r="Q77" s="11"/>
      <c r="R77" s="11"/>
      <c r="S77" s="12" t="str">
        <f t="shared" ref="S77:S109" si="18">IF(ISNUMBER(P77),P77/10,"")</f>
        <v/>
      </c>
      <c r="T77" s="12" t="str">
        <f>IFERROR(_xlfn.STDEV.S(P77:R77)/P77*100,"")</f>
        <v/>
      </c>
      <c r="U77" s="12"/>
      <c r="V77" s="12">
        <v>26.718689999999999</v>
      </c>
      <c r="W77" s="11"/>
      <c r="X77" s="12" t="str">
        <f t="shared" si="16"/>
        <v/>
      </c>
      <c r="Y77" s="11" t="s">
        <v>18</v>
      </c>
      <c r="Z77" s="11">
        <v>12</v>
      </c>
    </row>
    <row r="78" spans="1:26" x14ac:dyDescent="0.2">
      <c r="A78" s="11">
        <v>3</v>
      </c>
      <c r="B78" s="11">
        <v>1</v>
      </c>
      <c r="C78" s="11" t="s">
        <v>22</v>
      </c>
      <c r="D78" s="12">
        <v>5.2980101211336832</v>
      </c>
      <c r="E78" s="12">
        <v>81.176289173477898</v>
      </c>
      <c r="F78" s="12">
        <v>5.6043126046753962</v>
      </c>
      <c r="G78" s="12">
        <v>5.6385343492262274</v>
      </c>
      <c r="H78" s="12">
        <v>2.2267931257495062</v>
      </c>
      <c r="I78" s="12">
        <f t="shared" si="11"/>
        <v>40.011651115047464</v>
      </c>
      <c r="J78" s="12">
        <f t="shared" si="12"/>
        <v>48.705773504086736</v>
      </c>
      <c r="K78" s="12">
        <f t="shared" si="17"/>
        <v>4.7636657139740866</v>
      </c>
      <c r="L78" s="12">
        <f t="shared" si="17"/>
        <v>4.7927541968422931</v>
      </c>
      <c r="M78" s="12">
        <f t="shared" si="13"/>
        <v>1.6700948443121297</v>
      </c>
      <c r="N78" s="11">
        <v>0.97171222715350758</v>
      </c>
      <c r="O78" s="11">
        <v>1.2799400000000001</v>
      </c>
      <c r="P78" s="11">
        <v>5660</v>
      </c>
      <c r="Q78" s="11">
        <v>4974</v>
      </c>
      <c r="R78" s="11">
        <v>5949</v>
      </c>
      <c r="S78" s="12">
        <f t="shared" si="18"/>
        <v>566</v>
      </c>
      <c r="T78" s="12">
        <f t="shared" ref="T78:T112" si="19">IFERROR(_xlfn.STDEV.S(P78:R78)/P78*100,"")</f>
        <v>8.8478747295395017</v>
      </c>
      <c r="U78" s="12"/>
      <c r="V78" s="12"/>
      <c r="W78" s="11"/>
      <c r="X78" s="12" t="str">
        <f t="shared" si="16"/>
        <v/>
      </c>
      <c r="Y78" s="11" t="s">
        <v>18</v>
      </c>
      <c r="Z78" s="11">
        <v>12</v>
      </c>
    </row>
    <row r="79" spans="1:26" x14ac:dyDescent="0.2">
      <c r="A79" s="11">
        <v>3</v>
      </c>
      <c r="B79" s="11">
        <v>1</v>
      </c>
      <c r="C79" s="11" t="s">
        <v>23</v>
      </c>
      <c r="D79" s="12">
        <v>5.2980101211336832</v>
      </c>
      <c r="E79" s="12">
        <v>81.176289173477898</v>
      </c>
      <c r="F79" s="12">
        <v>5.6043126046753962</v>
      </c>
      <c r="G79" s="12">
        <v>5.6385343492262274</v>
      </c>
      <c r="H79" s="12">
        <v>2.2267931257495062</v>
      </c>
      <c r="I79" s="12">
        <f t="shared" si="11"/>
        <v>40.011651115047464</v>
      </c>
      <c r="J79" s="12">
        <f t="shared" si="12"/>
        <v>48.705773504086736</v>
      </c>
      <c r="K79" s="12">
        <f t="shared" si="17"/>
        <v>4.7636657139740866</v>
      </c>
      <c r="L79" s="12">
        <f t="shared" si="17"/>
        <v>4.7927541968422931</v>
      </c>
      <c r="M79" s="12">
        <f t="shared" si="13"/>
        <v>1.6700948443121297</v>
      </c>
      <c r="N79" s="11">
        <v>0.98570449242457603</v>
      </c>
      <c r="O79" s="11">
        <v>1.2651399999999999</v>
      </c>
      <c r="P79" s="11"/>
      <c r="Q79" s="11"/>
      <c r="R79" s="11"/>
      <c r="S79" s="12" t="str">
        <f t="shared" si="18"/>
        <v/>
      </c>
      <c r="T79" s="12" t="str">
        <f t="shared" si="19"/>
        <v/>
      </c>
      <c r="U79" s="12"/>
      <c r="V79" s="12">
        <v>28.69492</v>
      </c>
      <c r="W79" s="11"/>
      <c r="X79" s="12" t="str">
        <f t="shared" si="16"/>
        <v/>
      </c>
      <c r="Y79" s="11" t="s">
        <v>18</v>
      </c>
      <c r="Z79" s="11">
        <v>12</v>
      </c>
    </row>
    <row r="80" spans="1:26" x14ac:dyDescent="0.2">
      <c r="A80" s="11">
        <v>3</v>
      </c>
      <c r="B80" s="11">
        <v>2</v>
      </c>
      <c r="C80" s="11" t="s">
        <v>17</v>
      </c>
      <c r="D80" s="12">
        <v>5.0098899349323069</v>
      </c>
      <c r="E80" s="12">
        <v>83.529075316153012</v>
      </c>
      <c r="F80" s="12">
        <v>8.2359850920432951</v>
      </c>
      <c r="G80" s="12">
        <v>2.697287134213783</v>
      </c>
      <c r="H80" s="12">
        <v>0.5043451276511004</v>
      </c>
      <c r="I80" s="12">
        <f t="shared" si="11"/>
        <v>40.187597177244847</v>
      </c>
      <c r="J80" s="12">
        <f t="shared" si="12"/>
        <v>50.117445189691807</v>
      </c>
      <c r="K80" s="12">
        <f t="shared" si="17"/>
        <v>7.0005873282368007</v>
      </c>
      <c r="L80" s="12">
        <f t="shared" si="17"/>
        <v>2.2926940640817155</v>
      </c>
      <c r="M80" s="12">
        <f t="shared" si="13"/>
        <v>0.3782588457383253</v>
      </c>
      <c r="N80" s="11">
        <v>0.95981791448218512</v>
      </c>
      <c r="O80" s="11">
        <v>1.0465599999999999</v>
      </c>
      <c r="P80" s="11"/>
      <c r="Q80" s="11"/>
      <c r="R80" s="11"/>
      <c r="S80" s="12" t="str">
        <f t="shared" si="18"/>
        <v/>
      </c>
      <c r="T80" s="12" t="str">
        <f t="shared" si="19"/>
        <v/>
      </c>
      <c r="U80" s="12"/>
      <c r="V80" s="12">
        <v>55.661670000000001</v>
      </c>
      <c r="W80" s="11"/>
      <c r="X80" s="12" t="str">
        <f t="shared" si="16"/>
        <v/>
      </c>
      <c r="Y80" s="11" t="s">
        <v>18</v>
      </c>
      <c r="Z80" s="11">
        <v>12</v>
      </c>
    </row>
    <row r="81" spans="1:26" x14ac:dyDescent="0.2">
      <c r="A81" s="11">
        <v>3</v>
      </c>
      <c r="B81" s="11">
        <v>2</v>
      </c>
      <c r="C81" s="11" t="s">
        <v>19</v>
      </c>
      <c r="D81" s="12">
        <v>5.0098899349323069</v>
      </c>
      <c r="E81" s="12">
        <v>83.529075316153012</v>
      </c>
      <c r="F81" s="12">
        <v>8.2359850920432951</v>
      </c>
      <c r="G81" s="12">
        <v>2.697287134213783</v>
      </c>
      <c r="H81" s="12">
        <v>0.5043451276511004</v>
      </c>
      <c r="I81" s="12">
        <f t="shared" si="11"/>
        <v>40.187597177244847</v>
      </c>
      <c r="J81" s="12">
        <f t="shared" si="12"/>
        <v>50.117445189691807</v>
      </c>
      <c r="K81" s="12">
        <f t="shared" si="17"/>
        <v>7.0005873282368007</v>
      </c>
      <c r="L81" s="12">
        <f t="shared" si="17"/>
        <v>2.2926940640817155</v>
      </c>
      <c r="M81" s="12">
        <f t="shared" si="13"/>
        <v>0.3782588457383253</v>
      </c>
      <c r="N81" s="11">
        <v>0.97762065878711568</v>
      </c>
      <c r="O81" s="11">
        <v>1.04271</v>
      </c>
      <c r="P81" s="11"/>
      <c r="Q81" s="11"/>
      <c r="R81" s="11"/>
      <c r="S81" s="12" t="str">
        <f t="shared" si="18"/>
        <v/>
      </c>
      <c r="T81" s="12" t="str">
        <f t="shared" si="19"/>
        <v/>
      </c>
      <c r="U81" s="12"/>
      <c r="V81" s="12"/>
      <c r="W81" s="11"/>
      <c r="X81" s="12" t="str">
        <f t="shared" si="16"/>
        <v/>
      </c>
      <c r="Y81" s="11" t="s">
        <v>18</v>
      </c>
      <c r="Z81" s="11">
        <v>12</v>
      </c>
    </row>
    <row r="82" spans="1:26" x14ac:dyDescent="0.2">
      <c r="A82" s="11">
        <v>3</v>
      </c>
      <c r="B82" s="11">
        <v>2</v>
      </c>
      <c r="C82" s="11" t="s">
        <v>20</v>
      </c>
      <c r="D82" s="12">
        <v>5.0098899349323069</v>
      </c>
      <c r="E82" s="12">
        <v>83.529075316153012</v>
      </c>
      <c r="F82" s="12">
        <v>8.2359850920432951</v>
      </c>
      <c r="G82" s="12">
        <v>2.697287134213783</v>
      </c>
      <c r="H82" s="12">
        <v>0.5043451276511004</v>
      </c>
      <c r="I82" s="12">
        <f t="shared" si="11"/>
        <v>40.187597177244847</v>
      </c>
      <c r="J82" s="12">
        <f t="shared" si="12"/>
        <v>50.117445189691807</v>
      </c>
      <c r="K82" s="12">
        <f t="shared" si="17"/>
        <v>7.0005873282368007</v>
      </c>
      <c r="L82" s="12">
        <f t="shared" si="17"/>
        <v>2.2926940640817155</v>
      </c>
      <c r="M82" s="12">
        <f t="shared" si="13"/>
        <v>0.3782588457383253</v>
      </c>
      <c r="N82" s="11">
        <v>0.97849839278655759</v>
      </c>
      <c r="O82" s="11">
        <v>1.0639099999999999</v>
      </c>
      <c r="P82" s="11"/>
      <c r="Q82" s="11"/>
      <c r="R82" s="11"/>
      <c r="S82" s="12" t="str">
        <f t="shared" si="18"/>
        <v/>
      </c>
      <c r="T82" s="12" t="str">
        <f t="shared" si="19"/>
        <v/>
      </c>
      <c r="U82" s="12"/>
      <c r="V82" s="12"/>
      <c r="W82" s="11"/>
      <c r="X82" s="12" t="str">
        <f t="shared" si="16"/>
        <v/>
      </c>
      <c r="Y82" s="11" t="s">
        <v>18</v>
      </c>
      <c r="Z82" s="11">
        <v>12</v>
      </c>
    </row>
    <row r="83" spans="1:26" x14ac:dyDescent="0.2">
      <c r="A83" s="11">
        <v>3</v>
      </c>
      <c r="B83" s="11">
        <v>2</v>
      </c>
      <c r="C83" s="11" t="s">
        <v>21</v>
      </c>
      <c r="D83" s="12">
        <v>5.0098899349323069</v>
      </c>
      <c r="E83" s="12">
        <v>83.529075316153012</v>
      </c>
      <c r="F83" s="12">
        <v>8.2359850920432951</v>
      </c>
      <c r="G83" s="12">
        <v>2.697287134213783</v>
      </c>
      <c r="H83" s="12">
        <v>0.5043451276511004</v>
      </c>
      <c r="I83" s="12">
        <f t="shared" si="11"/>
        <v>40.187597177244847</v>
      </c>
      <c r="J83" s="12">
        <f t="shared" si="12"/>
        <v>50.117445189691807</v>
      </c>
      <c r="K83" s="12">
        <f t="shared" si="17"/>
        <v>7.0005873282368007</v>
      </c>
      <c r="L83" s="12">
        <f t="shared" si="17"/>
        <v>2.2926940640817155</v>
      </c>
      <c r="M83" s="12">
        <f t="shared" si="13"/>
        <v>0.3782588457383253</v>
      </c>
      <c r="N83" s="11">
        <v>0.9862059080484874</v>
      </c>
      <c r="O83" s="11">
        <v>1.17035</v>
      </c>
      <c r="P83" s="11"/>
      <c r="Q83" s="11"/>
      <c r="R83" s="11"/>
      <c r="S83" s="12" t="str">
        <f t="shared" si="18"/>
        <v/>
      </c>
      <c r="T83" s="12" t="str">
        <f t="shared" si="19"/>
        <v/>
      </c>
      <c r="U83" s="12"/>
      <c r="V83" s="12"/>
      <c r="W83" s="11"/>
      <c r="X83" s="12" t="str">
        <f t="shared" si="16"/>
        <v/>
      </c>
      <c r="Y83" s="11" t="s">
        <v>18</v>
      </c>
      <c r="Z83" s="11">
        <v>12</v>
      </c>
    </row>
    <row r="84" spans="1:26" x14ac:dyDescent="0.2">
      <c r="A84" s="11">
        <v>3</v>
      </c>
      <c r="B84" s="11">
        <v>2</v>
      </c>
      <c r="C84" s="11" t="s">
        <v>22</v>
      </c>
      <c r="D84" s="12">
        <v>5.0098899349323069</v>
      </c>
      <c r="E84" s="12">
        <v>83.529075316153012</v>
      </c>
      <c r="F84" s="12">
        <v>8.2359850920432951</v>
      </c>
      <c r="G84" s="12">
        <v>2.697287134213783</v>
      </c>
      <c r="H84" s="12">
        <v>0.5043451276511004</v>
      </c>
      <c r="I84" s="12">
        <f t="shared" si="11"/>
        <v>40.187597177244847</v>
      </c>
      <c r="J84" s="12">
        <f t="shared" si="12"/>
        <v>50.117445189691807</v>
      </c>
      <c r="K84" s="12">
        <f t="shared" si="17"/>
        <v>7.0005873282368007</v>
      </c>
      <c r="L84" s="12">
        <f t="shared" si="17"/>
        <v>2.2926940640817155</v>
      </c>
      <c r="M84" s="12">
        <f t="shared" si="13"/>
        <v>0.3782588457383253</v>
      </c>
      <c r="N84" s="11">
        <v>0.98657279908976903</v>
      </c>
      <c r="O84" s="11">
        <v>1.20587</v>
      </c>
      <c r="P84" s="11"/>
      <c r="Q84" s="11"/>
      <c r="R84" s="11"/>
      <c r="S84" s="12" t="str">
        <f t="shared" si="18"/>
        <v/>
      </c>
      <c r="T84" s="12" t="str">
        <f t="shared" si="19"/>
        <v/>
      </c>
      <c r="U84" s="12"/>
      <c r="V84" s="12"/>
      <c r="W84" s="11"/>
      <c r="X84" s="12" t="str">
        <f t="shared" si="16"/>
        <v/>
      </c>
      <c r="Y84" s="11" t="s">
        <v>18</v>
      </c>
      <c r="Z84" s="11">
        <v>12</v>
      </c>
    </row>
    <row r="85" spans="1:26" x14ac:dyDescent="0.2">
      <c r="A85" s="11">
        <v>3</v>
      </c>
      <c r="B85" s="11">
        <v>2</v>
      </c>
      <c r="C85" s="11" t="s">
        <v>23</v>
      </c>
      <c r="D85" s="12">
        <v>5.0098899349323069</v>
      </c>
      <c r="E85" s="12">
        <v>83.529075316153012</v>
      </c>
      <c r="F85" s="12">
        <v>8.2359850920432951</v>
      </c>
      <c r="G85" s="12">
        <v>2.697287134213783</v>
      </c>
      <c r="H85" s="12">
        <v>0.5043451276511004</v>
      </c>
      <c r="I85" s="12">
        <f t="shared" si="11"/>
        <v>40.187597177244847</v>
      </c>
      <c r="J85" s="12">
        <f t="shared" si="12"/>
        <v>50.117445189691807</v>
      </c>
      <c r="K85" s="12">
        <f t="shared" si="17"/>
        <v>7.0005873282368007</v>
      </c>
      <c r="L85" s="12">
        <f t="shared" si="17"/>
        <v>2.2926940640817155</v>
      </c>
      <c r="M85" s="12">
        <f t="shared" si="13"/>
        <v>0.3782588457383253</v>
      </c>
      <c r="N85" s="11">
        <v>0.98737839681229145</v>
      </c>
      <c r="O85" s="11">
        <v>1.09901</v>
      </c>
      <c r="P85" s="11"/>
      <c r="Q85" s="11"/>
      <c r="R85" s="11"/>
      <c r="S85" s="12" t="str">
        <f t="shared" si="18"/>
        <v/>
      </c>
      <c r="T85" s="12" t="str">
        <f t="shared" si="19"/>
        <v/>
      </c>
      <c r="U85" s="12"/>
      <c r="V85" s="12">
        <v>130.66</v>
      </c>
      <c r="W85" s="11"/>
      <c r="X85" s="12" t="str">
        <f t="shared" si="16"/>
        <v/>
      </c>
      <c r="Y85" s="11" t="s">
        <v>18</v>
      </c>
      <c r="Z85" s="11">
        <v>12</v>
      </c>
    </row>
    <row r="86" spans="1:26" x14ac:dyDescent="0.2">
      <c r="A86" s="11">
        <v>3</v>
      </c>
      <c r="B86" s="11">
        <v>3</v>
      </c>
      <c r="C86" s="11" t="s">
        <v>17</v>
      </c>
      <c r="D86" s="12">
        <v>15.45822038022861</v>
      </c>
      <c r="E86" s="12">
        <v>72.89897944867252</v>
      </c>
      <c r="F86" s="12">
        <v>5.9723457948184429</v>
      </c>
      <c r="G86" s="12">
        <v>0.91905469373671345</v>
      </c>
      <c r="H86" s="12">
        <v>4.8173559654253424</v>
      </c>
      <c r="I86" s="12">
        <f t="shared" si="11"/>
        <v>46.855861224337232</v>
      </c>
      <c r="J86" s="12">
        <f t="shared" si="12"/>
        <v>43.739387669203509</v>
      </c>
      <c r="K86" s="12">
        <f t="shared" si="17"/>
        <v>5.0764939255956767</v>
      </c>
      <c r="L86" s="12">
        <f t="shared" si="17"/>
        <v>0.78119648967620636</v>
      </c>
      <c r="M86" s="12">
        <f t="shared" si="13"/>
        <v>3.6130169740690068</v>
      </c>
      <c r="N86" s="11">
        <v>0.9496531058499581</v>
      </c>
      <c r="O86" s="11">
        <v>1.0883</v>
      </c>
      <c r="P86" s="11"/>
      <c r="Q86" s="11"/>
      <c r="R86" s="11"/>
      <c r="S86" s="12" t="str">
        <f t="shared" si="18"/>
        <v/>
      </c>
      <c r="T86" s="12" t="str">
        <f t="shared" si="19"/>
        <v/>
      </c>
      <c r="U86" s="12"/>
      <c r="V86" s="12">
        <v>65.360429999999994</v>
      </c>
      <c r="W86" s="11"/>
      <c r="X86" s="12" t="str">
        <f t="shared" si="16"/>
        <v/>
      </c>
      <c r="Y86" s="11" t="s">
        <v>18</v>
      </c>
      <c r="Z86" s="11">
        <v>12</v>
      </c>
    </row>
    <row r="87" spans="1:26" x14ac:dyDescent="0.2">
      <c r="A87" s="11">
        <v>3</v>
      </c>
      <c r="B87" s="11">
        <v>3</v>
      </c>
      <c r="C87" s="11" t="s">
        <v>19</v>
      </c>
      <c r="D87" s="12">
        <v>15.45822038022861</v>
      </c>
      <c r="E87" s="12">
        <v>72.89897944867252</v>
      </c>
      <c r="F87" s="12">
        <v>5.9723457948184429</v>
      </c>
      <c r="G87" s="12">
        <v>0.91905469373671345</v>
      </c>
      <c r="H87" s="12">
        <v>4.8173559654253424</v>
      </c>
      <c r="I87" s="12">
        <f t="shared" si="11"/>
        <v>46.855861224337232</v>
      </c>
      <c r="J87" s="12">
        <f t="shared" si="12"/>
        <v>43.739387669203509</v>
      </c>
      <c r="K87" s="12">
        <f t="shared" si="17"/>
        <v>5.0764939255956767</v>
      </c>
      <c r="L87" s="12">
        <f t="shared" si="17"/>
        <v>0.78119648967620636</v>
      </c>
      <c r="M87" s="12">
        <f t="shared" si="13"/>
        <v>3.6130169740690068</v>
      </c>
      <c r="N87" s="11">
        <v>0.96097347363951224</v>
      </c>
      <c r="O87" s="11">
        <v>1.1312899999999999</v>
      </c>
      <c r="P87" s="11"/>
      <c r="Q87" s="11"/>
      <c r="R87" s="11"/>
      <c r="S87" s="12" t="str">
        <f t="shared" si="18"/>
        <v/>
      </c>
      <c r="T87" s="12" t="str">
        <f t="shared" si="19"/>
        <v/>
      </c>
      <c r="U87" s="12"/>
      <c r="V87" s="12">
        <v>35.09431</v>
      </c>
      <c r="W87" s="11"/>
      <c r="X87" s="12" t="str">
        <f t="shared" si="16"/>
        <v/>
      </c>
      <c r="Y87" s="11" t="s">
        <v>18</v>
      </c>
      <c r="Z87" s="11">
        <v>12</v>
      </c>
    </row>
    <row r="88" spans="1:26" x14ac:dyDescent="0.2">
      <c r="A88" s="11">
        <v>3</v>
      </c>
      <c r="B88" s="11">
        <v>3</v>
      </c>
      <c r="C88" s="11" t="s">
        <v>20</v>
      </c>
      <c r="D88" s="12">
        <v>15.45822038022861</v>
      </c>
      <c r="E88" s="12">
        <v>72.89897944867252</v>
      </c>
      <c r="F88" s="12">
        <v>5.9723457948184429</v>
      </c>
      <c r="G88" s="12">
        <v>0.91905469373671345</v>
      </c>
      <c r="H88" s="12">
        <v>4.8173559654253424</v>
      </c>
      <c r="I88" s="12">
        <f t="shared" si="11"/>
        <v>46.855861224337232</v>
      </c>
      <c r="J88" s="12">
        <f t="shared" si="12"/>
        <v>43.739387669203509</v>
      </c>
      <c r="K88" s="12">
        <f t="shared" si="17"/>
        <v>5.0764939255956767</v>
      </c>
      <c r="L88" s="12">
        <f t="shared" si="17"/>
        <v>0.78119648967620636</v>
      </c>
      <c r="M88" s="12">
        <f t="shared" si="13"/>
        <v>3.6130169740690068</v>
      </c>
      <c r="N88" s="11">
        <v>0.96657356748415402</v>
      </c>
      <c r="O88" s="11">
        <v>1.20496</v>
      </c>
      <c r="P88" s="11"/>
      <c r="Q88" s="11"/>
      <c r="R88" s="11"/>
      <c r="S88" s="12" t="str">
        <f t="shared" si="18"/>
        <v/>
      </c>
      <c r="T88" s="12" t="str">
        <f t="shared" si="19"/>
        <v/>
      </c>
      <c r="U88" s="12"/>
      <c r="V88" s="12">
        <v>33.315040000000003</v>
      </c>
      <c r="W88" s="11"/>
      <c r="X88" s="12" t="str">
        <f t="shared" si="16"/>
        <v/>
      </c>
      <c r="Y88" s="11" t="s">
        <v>18</v>
      </c>
      <c r="Z88" s="11">
        <v>12</v>
      </c>
    </row>
    <row r="89" spans="1:26" x14ac:dyDescent="0.2">
      <c r="A89" s="11">
        <v>3</v>
      </c>
      <c r="B89" s="11">
        <v>3</v>
      </c>
      <c r="C89" s="11" t="s">
        <v>21</v>
      </c>
      <c r="D89" s="12">
        <v>15.45822038022861</v>
      </c>
      <c r="E89" s="12">
        <v>72.89897944867252</v>
      </c>
      <c r="F89" s="12">
        <v>5.9723457948184429</v>
      </c>
      <c r="G89" s="12">
        <v>0.91905469373671345</v>
      </c>
      <c r="H89" s="12">
        <v>4.8173559654253424</v>
      </c>
      <c r="I89" s="12">
        <f t="shared" si="11"/>
        <v>46.855861224337232</v>
      </c>
      <c r="J89" s="12">
        <f t="shared" si="12"/>
        <v>43.739387669203509</v>
      </c>
      <c r="K89" s="12">
        <f t="shared" si="17"/>
        <v>5.0764939255956767</v>
      </c>
      <c r="L89" s="12">
        <f t="shared" si="17"/>
        <v>0.78119648967620636</v>
      </c>
      <c r="M89" s="12">
        <f t="shared" si="13"/>
        <v>3.6130169740690068</v>
      </c>
      <c r="N89" s="11">
        <v>0.96897907219403989</v>
      </c>
      <c r="O89" s="11">
        <v>1.16649</v>
      </c>
      <c r="P89" s="11"/>
      <c r="Q89" s="11"/>
      <c r="R89" s="11"/>
      <c r="S89" s="12" t="str">
        <f t="shared" si="18"/>
        <v/>
      </c>
      <c r="T89" s="12" t="str">
        <f t="shared" si="19"/>
        <v/>
      </c>
      <c r="U89" s="12"/>
      <c r="V89" s="12">
        <v>34.049329999999998</v>
      </c>
      <c r="W89" s="11"/>
      <c r="X89" s="12" t="str">
        <f t="shared" si="16"/>
        <v/>
      </c>
      <c r="Y89" s="11" t="s">
        <v>18</v>
      </c>
      <c r="Z89" s="11">
        <v>12</v>
      </c>
    </row>
    <row r="90" spans="1:26" x14ac:dyDescent="0.2">
      <c r="A90" s="11">
        <v>3</v>
      </c>
      <c r="B90" s="11">
        <v>3</v>
      </c>
      <c r="C90" s="11" t="s">
        <v>22</v>
      </c>
      <c r="D90" s="12">
        <v>15.45822038022861</v>
      </c>
      <c r="E90" s="12">
        <v>72.89897944867252</v>
      </c>
      <c r="F90" s="12">
        <v>5.9723457948184429</v>
      </c>
      <c r="G90" s="12">
        <v>0.91905469373671345</v>
      </c>
      <c r="H90" s="12">
        <v>4.8173559654253424</v>
      </c>
      <c r="I90" s="12">
        <f t="shared" si="11"/>
        <v>46.855861224337232</v>
      </c>
      <c r="J90" s="12">
        <f t="shared" si="12"/>
        <v>43.739387669203509</v>
      </c>
      <c r="K90" s="12">
        <f t="shared" si="17"/>
        <v>5.0764939255956767</v>
      </c>
      <c r="L90" s="12">
        <f t="shared" si="17"/>
        <v>0.78119648967620636</v>
      </c>
      <c r="M90" s="12">
        <f t="shared" si="13"/>
        <v>3.6130169740690068</v>
      </c>
      <c r="N90" s="11">
        <v>0.96487077046403691</v>
      </c>
      <c r="O90" s="11">
        <v>1.1658500000000001</v>
      </c>
      <c r="P90" s="11">
        <v>6490</v>
      </c>
      <c r="Q90" s="11">
        <v>6229</v>
      </c>
      <c r="R90" s="11">
        <v>6175</v>
      </c>
      <c r="S90" s="12">
        <f t="shared" si="18"/>
        <v>649</v>
      </c>
      <c r="T90" s="12">
        <f t="shared" si="19"/>
        <v>2.5956046486347839</v>
      </c>
      <c r="U90" s="12"/>
      <c r="V90" s="12">
        <v>33.706989999999998</v>
      </c>
      <c r="W90" s="11"/>
      <c r="X90" s="12">
        <f t="shared" si="16"/>
        <v>457.12537645948981</v>
      </c>
      <c r="Y90" s="11" t="s">
        <v>18</v>
      </c>
      <c r="Z90" s="11">
        <v>12</v>
      </c>
    </row>
    <row r="91" spans="1:26" x14ac:dyDescent="0.2">
      <c r="A91" s="11">
        <v>3</v>
      </c>
      <c r="B91" s="11">
        <v>3</v>
      </c>
      <c r="C91" s="11" t="s">
        <v>23</v>
      </c>
      <c r="D91" s="12">
        <v>15.45822038022861</v>
      </c>
      <c r="E91" s="12">
        <v>72.89897944867252</v>
      </c>
      <c r="F91" s="12">
        <v>5.9723457948184429</v>
      </c>
      <c r="G91" s="12">
        <v>0.91905469373671345</v>
      </c>
      <c r="H91" s="12">
        <v>4.8173559654253424</v>
      </c>
      <c r="I91" s="12">
        <f t="shared" si="11"/>
        <v>46.855861224337232</v>
      </c>
      <c r="J91" s="12">
        <f t="shared" si="12"/>
        <v>43.739387669203509</v>
      </c>
      <c r="K91" s="12">
        <f t="shared" si="17"/>
        <v>5.0764939255956767</v>
      </c>
      <c r="L91" s="12">
        <f t="shared" si="17"/>
        <v>0.78119648967620636</v>
      </c>
      <c r="M91" s="12">
        <f t="shared" si="13"/>
        <v>3.6130169740690068</v>
      </c>
      <c r="N91" s="11">
        <v>0.96755486862442053</v>
      </c>
      <c r="O91" s="11">
        <v>1.16327</v>
      </c>
      <c r="P91" s="11">
        <v>6586</v>
      </c>
      <c r="Q91" s="11">
        <v>5689</v>
      </c>
      <c r="R91" s="11">
        <v>6391</v>
      </c>
      <c r="S91" s="12">
        <f t="shared" si="18"/>
        <v>658.6</v>
      </c>
      <c r="T91" s="12">
        <f t="shared" si="19"/>
        <v>7.1633226556669527</v>
      </c>
      <c r="U91" s="12"/>
      <c r="V91" s="12">
        <v>33.618819999999999</v>
      </c>
      <c r="W91" s="11"/>
      <c r="X91" s="12">
        <f t="shared" si="16"/>
        <v>451.64354515987139</v>
      </c>
      <c r="Y91" s="11" t="s">
        <v>18</v>
      </c>
      <c r="Z91" s="11">
        <v>12</v>
      </c>
    </row>
    <row r="92" spans="1:26" x14ac:dyDescent="0.2">
      <c r="A92" s="11">
        <v>3</v>
      </c>
      <c r="B92" s="11">
        <v>4</v>
      </c>
      <c r="C92" s="11" t="s">
        <v>17</v>
      </c>
      <c r="D92" s="12">
        <v>7.0654623433018404</v>
      </c>
      <c r="E92" s="12">
        <v>79.93031742910857</v>
      </c>
      <c r="F92" s="12">
        <v>1.778953743430256</v>
      </c>
      <c r="G92" s="12">
        <v>7.3837244522919807</v>
      </c>
      <c r="H92" s="12">
        <v>3.8452996323848949</v>
      </c>
      <c r="I92" s="12">
        <f t="shared" si="11"/>
        <v>41.373315952399828</v>
      </c>
      <c r="J92" s="12">
        <f t="shared" si="12"/>
        <v>47.958190457465143</v>
      </c>
      <c r="K92" s="12">
        <f t="shared" si="17"/>
        <v>1.5121106819157175</v>
      </c>
      <c r="L92" s="12">
        <f t="shared" si="17"/>
        <v>6.2761657844481835</v>
      </c>
      <c r="M92" s="12">
        <f t="shared" si="13"/>
        <v>2.8839747242886711</v>
      </c>
      <c r="N92" s="11">
        <v>0.96076231039473603</v>
      </c>
      <c r="O92" s="11">
        <v>1.2225900000000001</v>
      </c>
      <c r="P92" s="11"/>
      <c r="Q92" s="11"/>
      <c r="R92" s="11"/>
      <c r="S92" s="12" t="str">
        <f t="shared" si="18"/>
        <v/>
      </c>
      <c r="T92" s="12" t="str">
        <f t="shared" si="19"/>
        <v/>
      </c>
      <c r="U92" s="12"/>
      <c r="V92" s="12">
        <v>32.54233</v>
      </c>
      <c r="W92" s="11"/>
      <c r="X92" s="12" t="str">
        <f t="shared" si="16"/>
        <v/>
      </c>
      <c r="Y92" s="11" t="s">
        <v>18</v>
      </c>
      <c r="Z92" s="11">
        <v>12</v>
      </c>
    </row>
    <row r="93" spans="1:26" x14ac:dyDescent="0.2">
      <c r="A93" s="11">
        <v>3</v>
      </c>
      <c r="B93" s="11">
        <v>4</v>
      </c>
      <c r="C93" s="11" t="s">
        <v>19</v>
      </c>
      <c r="D93" s="12">
        <v>7.0654623433018404</v>
      </c>
      <c r="E93" s="12">
        <v>79.93031742910857</v>
      </c>
      <c r="F93" s="12">
        <v>1.778953743430256</v>
      </c>
      <c r="G93" s="12">
        <v>7.3837244522919807</v>
      </c>
      <c r="H93" s="12">
        <v>3.8452996323848949</v>
      </c>
      <c r="I93" s="12">
        <f t="shared" si="11"/>
        <v>41.373315952399828</v>
      </c>
      <c r="J93" s="12">
        <f t="shared" si="12"/>
        <v>47.958190457465143</v>
      </c>
      <c r="K93" s="12">
        <f t="shared" si="17"/>
        <v>1.5121106819157175</v>
      </c>
      <c r="L93" s="12">
        <f t="shared" si="17"/>
        <v>6.2761657844481835</v>
      </c>
      <c r="M93" s="12">
        <f t="shared" si="13"/>
        <v>2.8839747242886711</v>
      </c>
      <c r="N93" s="11">
        <v>0.96605218832713957</v>
      </c>
      <c r="O93" s="11">
        <v>1.1399900000000001</v>
      </c>
      <c r="P93" s="11"/>
      <c r="Q93" s="11"/>
      <c r="R93" s="11"/>
      <c r="S93" s="12" t="str">
        <f t="shared" si="18"/>
        <v/>
      </c>
      <c r="T93" s="12" t="str">
        <f t="shared" si="19"/>
        <v/>
      </c>
      <c r="U93" s="12"/>
      <c r="V93" s="12">
        <v>30.170919999999999</v>
      </c>
      <c r="W93" s="11"/>
      <c r="X93" s="12" t="str">
        <f t="shared" si="16"/>
        <v/>
      </c>
      <c r="Y93" s="11" t="s">
        <v>18</v>
      </c>
      <c r="Z93" s="11">
        <v>12</v>
      </c>
    </row>
    <row r="94" spans="1:26" x14ac:dyDescent="0.2">
      <c r="A94" s="11">
        <v>3</v>
      </c>
      <c r="B94" s="11">
        <v>4</v>
      </c>
      <c r="C94" s="11" t="s">
        <v>20</v>
      </c>
      <c r="D94" s="12">
        <v>7.0654623433018404</v>
      </c>
      <c r="E94" s="12">
        <v>79.93031742910857</v>
      </c>
      <c r="F94" s="12">
        <v>1.778953743430256</v>
      </c>
      <c r="G94" s="12">
        <v>7.3837244522919807</v>
      </c>
      <c r="H94" s="12">
        <v>3.8452996323848949</v>
      </c>
      <c r="I94" s="12">
        <f t="shared" si="11"/>
        <v>41.373315952399828</v>
      </c>
      <c r="J94" s="12">
        <f t="shared" si="12"/>
        <v>47.958190457465143</v>
      </c>
      <c r="K94" s="12">
        <f t="shared" si="17"/>
        <v>1.5121106819157175</v>
      </c>
      <c r="L94" s="12">
        <f t="shared" si="17"/>
        <v>6.2761657844481835</v>
      </c>
      <c r="M94" s="12">
        <f t="shared" si="13"/>
        <v>2.8839747242886711</v>
      </c>
      <c r="N94" s="11">
        <v>0.97221057520496956</v>
      </c>
      <c r="O94" s="11">
        <v>1.1873899999999999</v>
      </c>
      <c r="P94" s="11"/>
      <c r="Q94" s="11"/>
      <c r="R94" s="11"/>
      <c r="S94" s="12" t="str">
        <f t="shared" si="18"/>
        <v/>
      </c>
      <c r="T94" s="12" t="str">
        <f t="shared" si="19"/>
        <v/>
      </c>
      <c r="U94" s="12"/>
      <c r="V94" s="12">
        <v>31.20533</v>
      </c>
      <c r="W94" s="11"/>
      <c r="X94" s="12" t="str">
        <f t="shared" si="16"/>
        <v/>
      </c>
      <c r="Y94" s="11" t="s">
        <v>18</v>
      </c>
      <c r="Z94" s="11">
        <v>12</v>
      </c>
    </row>
    <row r="95" spans="1:26" x14ac:dyDescent="0.2">
      <c r="A95" s="11">
        <v>3</v>
      </c>
      <c r="B95" s="11">
        <v>4</v>
      </c>
      <c r="C95" s="11" t="s">
        <v>21</v>
      </c>
      <c r="D95" s="12">
        <v>7.0654623433018404</v>
      </c>
      <c r="E95" s="12">
        <v>79.93031742910857</v>
      </c>
      <c r="F95" s="12">
        <v>1.778953743430256</v>
      </c>
      <c r="G95" s="12">
        <v>7.3837244522919807</v>
      </c>
      <c r="H95" s="12">
        <v>3.8452996323848949</v>
      </c>
      <c r="I95" s="12">
        <f t="shared" si="11"/>
        <v>41.373315952399828</v>
      </c>
      <c r="J95" s="12">
        <f t="shared" si="12"/>
        <v>47.958190457465143</v>
      </c>
      <c r="K95" s="12">
        <f t="shared" si="17"/>
        <v>1.5121106819157175</v>
      </c>
      <c r="L95" s="12">
        <f t="shared" si="17"/>
        <v>6.2761657844481835</v>
      </c>
      <c r="M95" s="12">
        <f t="shared" si="13"/>
        <v>2.8839747242886711</v>
      </c>
      <c r="N95" s="11">
        <v>0.97878050931817884</v>
      </c>
      <c r="O95" s="11">
        <v>1.25203</v>
      </c>
      <c r="P95" s="11"/>
      <c r="Q95" s="11"/>
      <c r="R95" s="11"/>
      <c r="S95" s="12" t="str">
        <f t="shared" si="18"/>
        <v/>
      </c>
      <c r="T95" s="12" t="str">
        <f t="shared" si="19"/>
        <v/>
      </c>
      <c r="U95" s="12"/>
      <c r="V95" s="12">
        <v>32.15719</v>
      </c>
      <c r="W95" s="11"/>
      <c r="X95" s="12" t="str">
        <f t="shared" si="16"/>
        <v/>
      </c>
      <c r="Y95" s="11" t="s">
        <v>18</v>
      </c>
      <c r="Z95" s="11">
        <v>12</v>
      </c>
    </row>
    <row r="96" spans="1:26" x14ac:dyDescent="0.2">
      <c r="A96" s="11">
        <v>3</v>
      </c>
      <c r="B96" s="11">
        <v>4</v>
      </c>
      <c r="C96" s="11" t="s">
        <v>22</v>
      </c>
      <c r="D96" s="12">
        <v>7.0654623433018404</v>
      </c>
      <c r="E96" s="12">
        <v>79.93031742910857</v>
      </c>
      <c r="F96" s="12">
        <v>1.778953743430256</v>
      </c>
      <c r="G96" s="12">
        <v>7.3837244522919807</v>
      </c>
      <c r="H96" s="12">
        <v>3.8452996323848949</v>
      </c>
      <c r="I96" s="12">
        <f t="shared" si="11"/>
        <v>41.373315952399828</v>
      </c>
      <c r="J96" s="12">
        <f t="shared" si="12"/>
        <v>47.958190457465143</v>
      </c>
      <c r="K96" s="12">
        <f t="shared" si="17"/>
        <v>1.5121106819157175</v>
      </c>
      <c r="L96" s="12">
        <f t="shared" si="17"/>
        <v>6.2761657844481835</v>
      </c>
      <c r="M96" s="12">
        <f t="shared" si="13"/>
        <v>2.8839747242886711</v>
      </c>
      <c r="N96" s="11">
        <v>0.97571536025586725</v>
      </c>
      <c r="O96" s="11">
        <v>1.2566600000000001</v>
      </c>
      <c r="P96" s="11"/>
      <c r="Q96" s="11"/>
      <c r="R96" s="11"/>
      <c r="S96" s="12" t="str">
        <f t="shared" si="18"/>
        <v/>
      </c>
      <c r="T96" s="12" t="str">
        <f t="shared" si="19"/>
        <v/>
      </c>
      <c r="U96" s="12"/>
      <c r="V96" s="12">
        <v>31.54852</v>
      </c>
      <c r="W96" s="11"/>
      <c r="X96" s="12" t="str">
        <f t="shared" si="16"/>
        <v/>
      </c>
      <c r="Y96" s="11" t="s">
        <v>18</v>
      </c>
      <c r="Z96" s="11">
        <v>12</v>
      </c>
    </row>
    <row r="97" spans="1:26" x14ac:dyDescent="0.2">
      <c r="A97" s="11">
        <v>3</v>
      </c>
      <c r="B97" s="11">
        <v>4</v>
      </c>
      <c r="C97" s="11" t="s">
        <v>23</v>
      </c>
      <c r="D97" s="12">
        <v>7.0654623433018404</v>
      </c>
      <c r="E97" s="12">
        <v>79.93031742910857</v>
      </c>
      <c r="F97" s="12">
        <v>1.778953743430256</v>
      </c>
      <c r="G97" s="12">
        <v>7.3837244522919807</v>
      </c>
      <c r="H97" s="12">
        <v>3.8452996323848949</v>
      </c>
      <c r="I97" s="12">
        <f t="shared" si="11"/>
        <v>41.373315952399828</v>
      </c>
      <c r="J97" s="12">
        <f t="shared" si="12"/>
        <v>47.958190457465143</v>
      </c>
      <c r="K97" s="12">
        <f t="shared" si="17"/>
        <v>1.5121106819157175</v>
      </c>
      <c r="L97" s="12">
        <f t="shared" si="17"/>
        <v>6.2761657844481835</v>
      </c>
      <c r="M97" s="12">
        <f t="shared" si="13"/>
        <v>2.8839747242886711</v>
      </c>
      <c r="N97" s="11">
        <v>0.97929121610225078</v>
      </c>
      <c r="O97" s="11">
        <v>1.19604</v>
      </c>
      <c r="P97" s="11"/>
      <c r="Q97" s="11"/>
      <c r="R97" s="11"/>
      <c r="S97" s="12" t="str">
        <f t="shared" si="18"/>
        <v/>
      </c>
      <c r="T97" s="12" t="str">
        <f t="shared" si="19"/>
        <v/>
      </c>
      <c r="U97" s="12"/>
      <c r="V97" s="12">
        <v>30.569929999999999</v>
      </c>
      <c r="W97" s="11"/>
      <c r="X97" s="12" t="str">
        <f t="shared" si="16"/>
        <v/>
      </c>
      <c r="Y97" s="11" t="s">
        <v>18</v>
      </c>
      <c r="Z97" s="11">
        <v>12</v>
      </c>
    </row>
    <row r="98" spans="1:26" x14ac:dyDescent="0.2">
      <c r="A98" s="11">
        <v>3</v>
      </c>
      <c r="B98" s="11">
        <v>5</v>
      </c>
      <c r="C98" s="11" t="s">
        <v>17</v>
      </c>
      <c r="D98" s="12">
        <v>8.1030874667622061</v>
      </c>
      <c r="E98" s="12">
        <v>76.653225052833221</v>
      </c>
      <c r="F98" s="12">
        <v>9.6143541160922616</v>
      </c>
      <c r="G98" s="12">
        <v>0.05</v>
      </c>
      <c r="H98" s="12">
        <v>5.6535675698284908</v>
      </c>
      <c r="I98" s="12">
        <f t="shared" si="11"/>
        <v>41.627422497766453</v>
      </c>
      <c r="J98" s="12">
        <f t="shared" si="12"/>
        <v>45.991935031699931</v>
      </c>
      <c r="K98" s="12">
        <f t="shared" si="17"/>
        <v>8.1722009986784219</v>
      </c>
      <c r="L98" s="12">
        <f t="shared" si="17"/>
        <v>4.2500000000000003E-2</v>
      </c>
      <c r="M98" s="12">
        <f t="shared" si="13"/>
        <v>4.2401756773713686</v>
      </c>
      <c r="N98" s="11">
        <v>0.97131590458791139</v>
      </c>
      <c r="O98" s="11">
        <v>1.17761</v>
      </c>
      <c r="P98" s="11"/>
      <c r="Q98" s="11"/>
      <c r="R98" s="11"/>
      <c r="S98" s="12" t="str">
        <f t="shared" si="18"/>
        <v/>
      </c>
      <c r="T98" s="12" t="str">
        <f t="shared" si="19"/>
        <v/>
      </c>
      <c r="U98" s="12"/>
      <c r="V98" s="12">
        <v>34.53145</v>
      </c>
      <c r="W98" s="11"/>
      <c r="X98" s="12" t="str">
        <f t="shared" si="16"/>
        <v/>
      </c>
      <c r="Y98" s="11" t="s">
        <v>18</v>
      </c>
      <c r="Z98" s="11">
        <v>12</v>
      </c>
    </row>
    <row r="99" spans="1:26" x14ac:dyDescent="0.2">
      <c r="A99" s="11">
        <v>3</v>
      </c>
      <c r="B99" s="11">
        <v>5</v>
      </c>
      <c r="C99" s="11" t="s">
        <v>19</v>
      </c>
      <c r="D99" s="12">
        <v>8.1030874667622061</v>
      </c>
      <c r="E99" s="12">
        <v>76.653225052833221</v>
      </c>
      <c r="F99" s="12">
        <v>9.6143541160922616</v>
      </c>
      <c r="G99" s="12">
        <v>0.05</v>
      </c>
      <c r="H99" s="12">
        <v>5.6535675698284908</v>
      </c>
      <c r="I99" s="12">
        <f t="shared" si="11"/>
        <v>41.627422497766453</v>
      </c>
      <c r="J99" s="12">
        <f t="shared" si="12"/>
        <v>45.991935031699931</v>
      </c>
      <c r="K99" s="12">
        <f t="shared" si="17"/>
        <v>8.1722009986784219</v>
      </c>
      <c r="L99" s="12">
        <f t="shared" si="17"/>
        <v>4.2500000000000003E-2</v>
      </c>
      <c r="M99" s="12">
        <f t="shared" si="13"/>
        <v>4.2401756773713686</v>
      </c>
      <c r="N99" s="11">
        <v>0.9748626689911517</v>
      </c>
      <c r="O99" s="11">
        <v>1.1847700000000001</v>
      </c>
      <c r="P99" s="11"/>
      <c r="Q99" s="11"/>
      <c r="R99" s="11"/>
      <c r="S99" s="12" t="str">
        <f t="shared" si="18"/>
        <v/>
      </c>
      <c r="T99" s="12" t="str">
        <f t="shared" si="19"/>
        <v/>
      </c>
      <c r="U99" s="12"/>
      <c r="V99" s="12">
        <v>34.059159999999999</v>
      </c>
      <c r="W99" s="11"/>
      <c r="X99" s="12" t="str">
        <f t="shared" si="16"/>
        <v/>
      </c>
      <c r="Y99" s="11" t="s">
        <v>18</v>
      </c>
      <c r="Z99" s="11">
        <v>12</v>
      </c>
    </row>
    <row r="100" spans="1:26" x14ac:dyDescent="0.2">
      <c r="A100" s="11">
        <v>3</v>
      </c>
      <c r="B100" s="11">
        <v>5</v>
      </c>
      <c r="C100" s="11" t="s">
        <v>20</v>
      </c>
      <c r="D100" s="12">
        <v>8.1030874667622061</v>
      </c>
      <c r="E100" s="12">
        <v>76.653225052833221</v>
      </c>
      <c r="F100" s="12">
        <v>9.6143541160922616</v>
      </c>
      <c r="G100" s="12">
        <v>0.05</v>
      </c>
      <c r="H100" s="12">
        <v>5.6535675698284908</v>
      </c>
      <c r="I100" s="12">
        <f t="shared" si="11"/>
        <v>41.627422497766453</v>
      </c>
      <c r="J100" s="12">
        <f t="shared" si="12"/>
        <v>45.991935031699931</v>
      </c>
      <c r="K100" s="12">
        <f t="shared" si="17"/>
        <v>8.1722009986784219</v>
      </c>
      <c r="L100" s="12">
        <f t="shared" si="17"/>
        <v>4.2500000000000003E-2</v>
      </c>
      <c r="M100" s="12">
        <f t="shared" si="13"/>
        <v>4.2401756773713686</v>
      </c>
      <c r="N100" s="11">
        <v>0.98096513525285556</v>
      </c>
      <c r="O100" s="11">
        <v>1.2296899999999999</v>
      </c>
      <c r="P100" s="11">
        <v>4719</v>
      </c>
      <c r="Q100" s="11">
        <v>3433</v>
      </c>
      <c r="R100" s="11">
        <v>5882</v>
      </c>
      <c r="S100" s="12">
        <f t="shared" si="18"/>
        <v>471.9</v>
      </c>
      <c r="T100" s="12">
        <f t="shared" si="19"/>
        <v>25.959200970320524</v>
      </c>
      <c r="U100" s="12"/>
      <c r="V100" s="12">
        <v>30.429549999999999</v>
      </c>
      <c r="W100" s="11"/>
      <c r="X100" s="12">
        <f t="shared" si="16"/>
        <v>696.39315342617215</v>
      </c>
      <c r="Y100" s="11" t="s">
        <v>18</v>
      </c>
      <c r="Z100" s="11">
        <v>12</v>
      </c>
    </row>
    <row r="101" spans="1:26" x14ac:dyDescent="0.2">
      <c r="A101" s="11">
        <v>3</v>
      </c>
      <c r="B101" s="11">
        <v>5</v>
      </c>
      <c r="C101" s="11" t="s">
        <v>21</v>
      </c>
      <c r="D101" s="12">
        <v>8.1030874667622061</v>
      </c>
      <c r="E101" s="12">
        <v>76.653225052833221</v>
      </c>
      <c r="F101" s="12">
        <v>9.6143541160922616</v>
      </c>
      <c r="G101" s="12">
        <v>0.05</v>
      </c>
      <c r="H101" s="12">
        <v>5.6535675698284908</v>
      </c>
      <c r="I101" s="12">
        <f t="shared" si="11"/>
        <v>41.627422497766453</v>
      </c>
      <c r="J101" s="12">
        <f t="shared" si="12"/>
        <v>45.991935031699931</v>
      </c>
      <c r="K101" s="12">
        <f t="shared" si="17"/>
        <v>8.1722009986784219</v>
      </c>
      <c r="L101" s="12">
        <f t="shared" si="17"/>
        <v>4.2500000000000003E-2</v>
      </c>
      <c r="M101" s="12">
        <f t="shared" si="13"/>
        <v>4.2401756773713686</v>
      </c>
      <c r="N101" s="11">
        <v>0.98450667746926901</v>
      </c>
      <c r="O101" s="11">
        <v>1.2084699999999999</v>
      </c>
      <c r="P101" s="11"/>
      <c r="Q101" s="11"/>
      <c r="R101" s="11"/>
      <c r="S101" s="12" t="str">
        <f t="shared" si="18"/>
        <v/>
      </c>
      <c r="T101" s="12" t="str">
        <f t="shared" si="19"/>
        <v/>
      </c>
      <c r="U101" s="12"/>
      <c r="V101" s="12">
        <v>30.084009999999999</v>
      </c>
      <c r="W101" s="11"/>
      <c r="X101" s="12" t="str">
        <f t="shared" si="16"/>
        <v/>
      </c>
      <c r="Y101" s="11" t="s">
        <v>18</v>
      </c>
      <c r="Z101" s="11">
        <v>12</v>
      </c>
    </row>
    <row r="102" spans="1:26" x14ac:dyDescent="0.2">
      <c r="A102" s="11">
        <v>3</v>
      </c>
      <c r="B102" s="11">
        <v>5</v>
      </c>
      <c r="C102" s="11" t="s">
        <v>22</v>
      </c>
      <c r="D102" s="12">
        <v>8.1030874667622061</v>
      </c>
      <c r="E102" s="12">
        <v>76.653225052833221</v>
      </c>
      <c r="F102" s="12">
        <v>9.6143541160922616</v>
      </c>
      <c r="G102" s="12">
        <v>0.05</v>
      </c>
      <c r="H102" s="12">
        <v>5.6535675698284908</v>
      </c>
      <c r="I102" s="12">
        <f t="shared" si="11"/>
        <v>41.627422497766453</v>
      </c>
      <c r="J102" s="12">
        <f t="shared" si="12"/>
        <v>45.991935031699931</v>
      </c>
      <c r="K102" s="12">
        <f t="shared" si="17"/>
        <v>8.1722009986784219</v>
      </c>
      <c r="L102" s="12">
        <f t="shared" si="17"/>
        <v>4.2500000000000003E-2</v>
      </c>
      <c r="M102" s="12">
        <f t="shared" si="13"/>
        <v>4.2401756773713686</v>
      </c>
      <c r="N102" s="11">
        <v>0.97728864684760863</v>
      </c>
      <c r="O102" s="11">
        <v>1.19997</v>
      </c>
      <c r="P102" s="11"/>
      <c r="Q102" s="11"/>
      <c r="R102" s="11"/>
      <c r="S102" s="12" t="str">
        <f t="shared" si="18"/>
        <v/>
      </c>
      <c r="T102" s="12" t="str">
        <f t="shared" si="19"/>
        <v/>
      </c>
      <c r="U102" s="12"/>
      <c r="V102" s="12">
        <v>31.1708</v>
      </c>
      <c r="W102" s="11"/>
      <c r="X102" s="12" t="str">
        <f t="shared" si="16"/>
        <v/>
      </c>
      <c r="Y102" s="11" t="s">
        <v>18</v>
      </c>
      <c r="Z102" s="11">
        <v>12</v>
      </c>
    </row>
    <row r="103" spans="1:26" x14ac:dyDescent="0.2">
      <c r="A103" s="11">
        <v>3</v>
      </c>
      <c r="B103" s="11">
        <v>5</v>
      </c>
      <c r="C103" s="11" t="s">
        <v>23</v>
      </c>
      <c r="D103" s="12">
        <v>8.1030874667622061</v>
      </c>
      <c r="E103" s="12">
        <v>76.653225052833221</v>
      </c>
      <c r="F103" s="12">
        <v>9.6143541160922616</v>
      </c>
      <c r="G103" s="12">
        <v>0.05</v>
      </c>
      <c r="H103" s="12">
        <v>5.6535675698284908</v>
      </c>
      <c r="I103" s="12">
        <f t="shared" si="11"/>
        <v>41.627422497766453</v>
      </c>
      <c r="J103" s="12">
        <f t="shared" si="12"/>
        <v>45.991935031699931</v>
      </c>
      <c r="K103" s="12">
        <f t="shared" si="17"/>
        <v>8.1722009986784219</v>
      </c>
      <c r="L103" s="12">
        <f t="shared" si="17"/>
        <v>4.2500000000000003E-2</v>
      </c>
      <c r="M103" s="12">
        <f t="shared" si="13"/>
        <v>4.2401756773713686</v>
      </c>
      <c r="N103" s="11">
        <v>0.98185706191627919</v>
      </c>
      <c r="O103" s="11">
        <v>1.2201200000000001</v>
      </c>
      <c r="P103" s="11"/>
      <c r="Q103" s="11"/>
      <c r="R103" s="11"/>
      <c r="S103" s="12" t="str">
        <f t="shared" si="18"/>
        <v/>
      </c>
      <c r="T103" s="12" t="str">
        <f t="shared" si="19"/>
        <v/>
      </c>
      <c r="U103" s="12"/>
      <c r="V103" s="12">
        <v>31.588470000000001</v>
      </c>
      <c r="W103" s="11"/>
      <c r="X103" s="12" t="str">
        <f t="shared" si="16"/>
        <v/>
      </c>
      <c r="Y103" s="11" t="s">
        <v>18</v>
      </c>
      <c r="Z103" s="11">
        <v>12</v>
      </c>
    </row>
    <row r="104" spans="1:26" x14ac:dyDescent="0.2">
      <c r="A104" s="11">
        <v>3</v>
      </c>
      <c r="B104" s="11">
        <v>6</v>
      </c>
      <c r="C104" s="11" t="s">
        <v>17</v>
      </c>
      <c r="D104" s="12">
        <v>14.31296439336154</v>
      </c>
      <c r="E104" s="12">
        <v>70.42127633124656</v>
      </c>
      <c r="F104" s="12">
        <v>9.1949216364681519</v>
      </c>
      <c r="G104" s="12">
        <v>2.332232111045935</v>
      </c>
      <c r="H104" s="12">
        <v>3.7738623752959408</v>
      </c>
      <c r="I104" s="12">
        <f t="shared" si="11"/>
        <v>45.154013581811263</v>
      </c>
      <c r="J104" s="12">
        <f t="shared" si="12"/>
        <v>42.252765798747937</v>
      </c>
      <c r="K104" s="12">
        <f t="shared" si="17"/>
        <v>7.8156833909979291</v>
      </c>
      <c r="L104" s="12">
        <f t="shared" si="17"/>
        <v>1.9823972943890447</v>
      </c>
      <c r="M104" s="12">
        <f t="shared" si="13"/>
        <v>2.8303967814719555</v>
      </c>
      <c r="N104" s="11">
        <v>0.95641191627635402</v>
      </c>
      <c r="O104" s="11">
        <v>1.1787399999999999</v>
      </c>
      <c r="P104" s="11"/>
      <c r="Q104" s="11"/>
      <c r="R104" s="12"/>
      <c r="S104" s="12" t="str">
        <f t="shared" si="18"/>
        <v/>
      </c>
      <c r="T104" s="12" t="str">
        <f t="shared" si="19"/>
        <v/>
      </c>
      <c r="U104" s="12"/>
      <c r="V104" s="12">
        <v>43.001519999999999</v>
      </c>
      <c r="W104" s="11"/>
      <c r="X104" s="12" t="str">
        <f t="shared" si="16"/>
        <v/>
      </c>
      <c r="Y104" s="11" t="s">
        <v>18</v>
      </c>
      <c r="Z104" s="11">
        <v>12</v>
      </c>
    </row>
    <row r="105" spans="1:26" x14ac:dyDescent="0.2">
      <c r="A105" s="11">
        <v>3</v>
      </c>
      <c r="B105" s="11">
        <v>6</v>
      </c>
      <c r="C105" s="11" t="s">
        <v>19</v>
      </c>
      <c r="D105" s="12">
        <v>14.31296439336154</v>
      </c>
      <c r="E105" s="12">
        <v>70.42127633124656</v>
      </c>
      <c r="F105" s="12">
        <v>9.1949216364681519</v>
      </c>
      <c r="G105" s="12">
        <v>2.332232111045935</v>
      </c>
      <c r="H105" s="12">
        <v>3.7738623752959408</v>
      </c>
      <c r="I105" s="12">
        <f t="shared" si="11"/>
        <v>45.154013581811263</v>
      </c>
      <c r="J105" s="12">
        <f t="shared" si="12"/>
        <v>42.252765798747937</v>
      </c>
      <c r="K105" s="12">
        <f t="shared" si="17"/>
        <v>7.8156833909979291</v>
      </c>
      <c r="L105" s="12">
        <f t="shared" si="17"/>
        <v>1.9823972943890447</v>
      </c>
      <c r="M105" s="12">
        <f t="shared" si="13"/>
        <v>2.8303967814719555</v>
      </c>
      <c r="N105" s="11">
        <v>0.97101655090500649</v>
      </c>
      <c r="O105" s="11">
        <v>1.22404</v>
      </c>
      <c r="P105" s="11"/>
      <c r="Q105" s="11"/>
      <c r="R105" s="12"/>
      <c r="S105" s="12" t="str">
        <f t="shared" si="18"/>
        <v/>
      </c>
      <c r="T105" s="12" t="str">
        <f t="shared" si="19"/>
        <v/>
      </c>
      <c r="U105" s="12"/>
      <c r="V105" s="12">
        <v>42.057760000000002</v>
      </c>
      <c r="W105" s="11"/>
      <c r="X105" s="12" t="str">
        <f t="shared" si="16"/>
        <v/>
      </c>
      <c r="Y105" s="11" t="s">
        <v>18</v>
      </c>
      <c r="Z105" s="11">
        <v>12</v>
      </c>
    </row>
    <row r="106" spans="1:26" x14ac:dyDescent="0.2">
      <c r="A106" s="11">
        <v>3</v>
      </c>
      <c r="B106" s="11">
        <v>6</v>
      </c>
      <c r="C106" s="11" t="s">
        <v>20</v>
      </c>
      <c r="D106" s="12">
        <v>14.31296439336154</v>
      </c>
      <c r="E106" s="12">
        <v>70.42127633124656</v>
      </c>
      <c r="F106" s="12">
        <v>9.1949216364681519</v>
      </c>
      <c r="G106" s="12">
        <v>2.332232111045935</v>
      </c>
      <c r="H106" s="12">
        <v>3.7738623752959408</v>
      </c>
      <c r="I106" s="12">
        <f t="shared" si="11"/>
        <v>45.154013581811263</v>
      </c>
      <c r="J106" s="12">
        <f t="shared" si="12"/>
        <v>42.252765798747937</v>
      </c>
      <c r="K106" s="12">
        <f t="shared" si="17"/>
        <v>7.8156833909979291</v>
      </c>
      <c r="L106" s="12">
        <f t="shared" si="17"/>
        <v>1.9823972943890447</v>
      </c>
      <c r="M106" s="12">
        <f t="shared" si="13"/>
        <v>2.8303967814719555</v>
      </c>
      <c r="N106" s="11">
        <v>0.97295854715694963</v>
      </c>
      <c r="O106" s="11">
        <v>1.21601</v>
      </c>
      <c r="P106" s="11"/>
      <c r="Q106" s="11"/>
      <c r="R106" s="11"/>
      <c r="S106" s="12" t="str">
        <f t="shared" si="18"/>
        <v/>
      </c>
      <c r="T106" s="12" t="str">
        <f t="shared" si="19"/>
        <v/>
      </c>
      <c r="U106" s="12"/>
      <c r="V106" s="12">
        <v>39.683439999999997</v>
      </c>
      <c r="W106" s="11"/>
      <c r="X106" s="12" t="str">
        <f t="shared" si="16"/>
        <v/>
      </c>
      <c r="Y106" s="11" t="s">
        <v>18</v>
      </c>
      <c r="Z106" s="11">
        <v>12</v>
      </c>
    </row>
    <row r="107" spans="1:26" x14ac:dyDescent="0.2">
      <c r="A107" s="11">
        <v>3</v>
      </c>
      <c r="B107" s="11">
        <v>6</v>
      </c>
      <c r="C107" s="11" t="s">
        <v>21</v>
      </c>
      <c r="D107" s="12">
        <v>14.31296439336154</v>
      </c>
      <c r="E107" s="12">
        <v>70.42127633124656</v>
      </c>
      <c r="F107" s="12">
        <v>9.1949216364681519</v>
      </c>
      <c r="G107" s="12">
        <v>2.332232111045935</v>
      </c>
      <c r="H107" s="12">
        <v>3.7738623752959408</v>
      </c>
      <c r="I107" s="12">
        <f t="shared" si="11"/>
        <v>45.154013581811263</v>
      </c>
      <c r="J107" s="12">
        <f t="shared" si="12"/>
        <v>42.252765798747937</v>
      </c>
      <c r="K107" s="12">
        <f t="shared" si="17"/>
        <v>7.8156833909979291</v>
      </c>
      <c r="L107" s="12">
        <f t="shared" si="17"/>
        <v>1.9823972943890447</v>
      </c>
      <c r="M107" s="12">
        <f t="shared" si="13"/>
        <v>2.8303967814719555</v>
      </c>
      <c r="N107" s="11">
        <v>0.97232017375750612</v>
      </c>
      <c r="O107" s="11">
        <v>1.2064600000000001</v>
      </c>
      <c r="P107" s="11"/>
      <c r="Q107" s="11"/>
      <c r="R107" s="11"/>
      <c r="S107" s="12" t="str">
        <f t="shared" si="18"/>
        <v/>
      </c>
      <c r="T107" s="12" t="str">
        <f t="shared" si="19"/>
        <v/>
      </c>
      <c r="U107" s="12"/>
      <c r="V107" s="12">
        <v>37.308639999999997</v>
      </c>
      <c r="W107" s="11"/>
      <c r="X107" s="12" t="str">
        <f t="shared" si="16"/>
        <v/>
      </c>
      <c r="Y107" s="11" t="s">
        <v>18</v>
      </c>
      <c r="Z107" s="11">
        <v>12</v>
      </c>
    </row>
    <row r="108" spans="1:26" x14ac:dyDescent="0.2">
      <c r="A108" s="11">
        <v>3</v>
      </c>
      <c r="B108" s="11">
        <v>6</v>
      </c>
      <c r="C108" s="11" t="s">
        <v>22</v>
      </c>
      <c r="D108" s="12">
        <v>14.31296439336154</v>
      </c>
      <c r="E108" s="12">
        <v>70.42127633124656</v>
      </c>
      <c r="F108" s="12">
        <v>9.1949216364681519</v>
      </c>
      <c r="G108" s="12">
        <v>2.332232111045935</v>
      </c>
      <c r="H108" s="12">
        <v>3.7738623752959408</v>
      </c>
      <c r="I108" s="12">
        <f t="shared" si="11"/>
        <v>45.154013581811263</v>
      </c>
      <c r="J108" s="12">
        <f t="shared" si="12"/>
        <v>42.252765798747937</v>
      </c>
      <c r="K108" s="12">
        <f t="shared" si="17"/>
        <v>7.8156833909979291</v>
      </c>
      <c r="L108" s="12">
        <f t="shared" si="17"/>
        <v>1.9823972943890447</v>
      </c>
      <c r="M108" s="12">
        <f t="shared" si="13"/>
        <v>2.8303967814719555</v>
      </c>
      <c r="N108" s="11">
        <v>0.96986085687587209</v>
      </c>
      <c r="O108" s="11">
        <v>1.19234</v>
      </c>
      <c r="P108" s="11"/>
      <c r="Q108" s="11"/>
      <c r="R108" s="11"/>
      <c r="S108" s="12" t="str">
        <f t="shared" si="18"/>
        <v/>
      </c>
      <c r="T108" s="12" t="str">
        <f t="shared" si="19"/>
        <v/>
      </c>
      <c r="U108" s="12"/>
      <c r="V108" s="12">
        <v>36.072249999999997</v>
      </c>
      <c r="W108" s="11"/>
      <c r="X108" s="12" t="str">
        <f t="shared" si="16"/>
        <v/>
      </c>
      <c r="Y108" s="11" t="s">
        <v>18</v>
      </c>
      <c r="Z108" s="11">
        <v>12</v>
      </c>
    </row>
    <row r="109" spans="1:26" x14ac:dyDescent="0.2">
      <c r="A109" s="11">
        <v>3</v>
      </c>
      <c r="B109" s="11">
        <v>6</v>
      </c>
      <c r="C109" s="11" t="s">
        <v>23</v>
      </c>
      <c r="D109" s="12">
        <v>14.31296439336154</v>
      </c>
      <c r="E109" s="12">
        <v>70.42127633124656</v>
      </c>
      <c r="F109" s="12">
        <v>9.1949216364681519</v>
      </c>
      <c r="G109" s="12">
        <v>2.332232111045935</v>
      </c>
      <c r="H109" s="12">
        <v>3.7738623752959408</v>
      </c>
      <c r="I109" s="12">
        <f t="shared" si="11"/>
        <v>45.154013581811263</v>
      </c>
      <c r="J109" s="12">
        <f t="shared" si="12"/>
        <v>42.252765798747937</v>
      </c>
      <c r="K109" s="12">
        <f t="shared" si="17"/>
        <v>7.8156833909979291</v>
      </c>
      <c r="L109" s="12">
        <f t="shared" si="17"/>
        <v>1.9823972943890447</v>
      </c>
      <c r="M109" s="12">
        <f t="shared" si="13"/>
        <v>2.8303967814719555</v>
      </c>
      <c r="N109" s="11">
        <v>0.968442111977732</v>
      </c>
      <c r="O109" s="11">
        <v>1.2601899999999999</v>
      </c>
      <c r="P109" s="11">
        <v>6471</v>
      </c>
      <c r="Q109" s="11">
        <v>5205</v>
      </c>
      <c r="R109" s="11">
        <v>6925</v>
      </c>
      <c r="S109" s="12">
        <f t="shared" si="18"/>
        <v>647.1</v>
      </c>
      <c r="T109" s="12">
        <f t="shared" si="19"/>
        <v>13.774883698591145</v>
      </c>
      <c r="U109" s="12"/>
      <c r="V109" s="12">
        <v>39.049790000000002</v>
      </c>
      <c r="W109" s="11"/>
      <c r="X109" s="12">
        <f t="shared" si="16"/>
        <v>395.73995266175859</v>
      </c>
      <c r="Y109" s="11" t="s">
        <v>18</v>
      </c>
      <c r="Z109" s="11">
        <v>12</v>
      </c>
    </row>
    <row r="110" spans="1:26" x14ac:dyDescent="0.2">
      <c r="A110" s="7">
        <v>4</v>
      </c>
      <c r="B110" s="7">
        <v>1</v>
      </c>
      <c r="C110" s="7" t="s">
        <v>17</v>
      </c>
      <c r="D110" s="8">
        <v>1.1504659484806761</v>
      </c>
      <c r="E110" s="8">
        <v>66.018440568344261</v>
      </c>
      <c r="F110" s="8">
        <v>0.23177347139271701</v>
      </c>
      <c r="G110" s="8">
        <v>10.376424783614169</v>
      </c>
      <c r="H110" s="8">
        <v>22.188933055625</v>
      </c>
      <c r="I110" s="8">
        <f t="shared" si="11"/>
        <v>34.696305177975667</v>
      </c>
      <c r="J110" s="8">
        <f t="shared" si="12"/>
        <v>39.611064341006553</v>
      </c>
      <c r="K110" s="8">
        <f t="shared" si="17"/>
        <v>0.19700745068380945</v>
      </c>
      <c r="L110" s="8">
        <f t="shared" si="17"/>
        <v>8.8199610660720431</v>
      </c>
      <c r="M110" s="8">
        <f t="shared" si="13"/>
        <v>16.64169979171875</v>
      </c>
      <c r="N110" s="7">
        <v>0.97807693295329079</v>
      </c>
      <c r="O110" s="7">
        <v>1.2459499999999999</v>
      </c>
      <c r="P110" s="7"/>
      <c r="Q110" s="7"/>
      <c r="R110" s="7"/>
      <c r="S110" s="8" t="str">
        <f>IF(ISNUMBER(P110),P110/10,"")</f>
        <v/>
      </c>
      <c r="T110" s="8" t="str">
        <f t="shared" si="19"/>
        <v/>
      </c>
      <c r="U110" s="8"/>
      <c r="V110" s="8">
        <v>34.456139999999998</v>
      </c>
      <c r="W110" s="7"/>
      <c r="X110" s="8" t="str">
        <f>IFERROR(1/(V110*S110)*10000000,"")</f>
        <v/>
      </c>
      <c r="Y110" s="7" t="s">
        <v>25</v>
      </c>
      <c r="Z110" s="7">
        <v>12</v>
      </c>
    </row>
    <row r="111" spans="1:26" x14ac:dyDescent="0.2">
      <c r="A111" s="7">
        <v>4</v>
      </c>
      <c r="B111" s="7">
        <v>1</v>
      </c>
      <c r="C111" s="7" t="s">
        <v>19</v>
      </c>
      <c r="D111" s="8">
        <v>1.1504659484806761</v>
      </c>
      <c r="E111" s="8">
        <v>66.018440568344261</v>
      </c>
      <c r="F111" s="8">
        <v>0.23177347139271701</v>
      </c>
      <c r="G111" s="8">
        <v>10.376424783614169</v>
      </c>
      <c r="H111" s="8">
        <v>22.188933055625</v>
      </c>
      <c r="I111" s="8">
        <f t="shared" si="11"/>
        <v>34.696305177975667</v>
      </c>
      <c r="J111" s="8">
        <f t="shared" si="12"/>
        <v>39.611064341006553</v>
      </c>
      <c r="K111" s="8">
        <f t="shared" si="17"/>
        <v>0.19700745068380945</v>
      </c>
      <c r="L111" s="8">
        <f t="shared" si="17"/>
        <v>8.8199610660720431</v>
      </c>
      <c r="M111" s="8">
        <f t="shared" si="13"/>
        <v>16.64169979171875</v>
      </c>
      <c r="N111" s="7">
        <v>0.99853270623992874</v>
      </c>
      <c r="O111" s="7">
        <v>1.2704899999999999</v>
      </c>
      <c r="P111" s="7"/>
      <c r="Q111" s="7"/>
      <c r="R111" s="7"/>
      <c r="S111" s="8" t="str">
        <f>IF(ISNUMBER(P111),P111/10,"")</f>
        <v/>
      </c>
      <c r="T111" s="8" t="str">
        <f t="shared" si="19"/>
        <v/>
      </c>
      <c r="U111" s="8"/>
      <c r="V111" s="8">
        <v>47.284149999999997</v>
      </c>
      <c r="W111" s="7"/>
      <c r="X111" s="8" t="str">
        <f t="shared" ref="X111:X163" si="20">IFERROR(1/(V111*S111)*10000000,"")</f>
        <v/>
      </c>
      <c r="Y111" s="7" t="s">
        <v>25</v>
      </c>
      <c r="Z111" s="7">
        <v>12</v>
      </c>
    </row>
    <row r="112" spans="1:26" x14ac:dyDescent="0.2">
      <c r="A112" s="7">
        <v>4</v>
      </c>
      <c r="B112" s="7">
        <v>1</v>
      </c>
      <c r="C112" s="7" t="s">
        <v>20</v>
      </c>
      <c r="D112" s="8">
        <v>1.1504659484806761</v>
      </c>
      <c r="E112" s="8">
        <v>66.018440568344261</v>
      </c>
      <c r="F112" s="8">
        <v>0.23177347139271701</v>
      </c>
      <c r="G112" s="8">
        <v>10.376424783614169</v>
      </c>
      <c r="H112" s="8">
        <v>22.188933055625</v>
      </c>
      <c r="I112" s="8">
        <f t="shared" si="11"/>
        <v>34.696305177975667</v>
      </c>
      <c r="J112" s="8">
        <f t="shared" si="12"/>
        <v>39.611064341006553</v>
      </c>
      <c r="K112" s="8">
        <f t="shared" si="17"/>
        <v>0.19700745068380945</v>
      </c>
      <c r="L112" s="8">
        <f t="shared" si="17"/>
        <v>8.8199610660720431</v>
      </c>
      <c r="M112" s="8">
        <f t="shared" si="13"/>
        <v>16.64169979171875</v>
      </c>
      <c r="N112" s="7">
        <v>1.0009231819002828</v>
      </c>
      <c r="O112" s="7">
        <v>1.2163900000000001</v>
      </c>
      <c r="P112" s="7"/>
      <c r="Q112" s="7"/>
      <c r="R112" s="7"/>
      <c r="S112" s="8" t="str">
        <f>IF(ISNUMBER(P112),P112/10,"")</f>
        <v/>
      </c>
      <c r="T112" s="8" t="str">
        <f t="shared" si="19"/>
        <v/>
      </c>
      <c r="U112" s="8"/>
      <c r="V112" s="8">
        <v>52.177900000000001</v>
      </c>
      <c r="W112" s="7"/>
      <c r="X112" s="8" t="str">
        <f t="shared" si="20"/>
        <v/>
      </c>
      <c r="Y112" s="7" t="s">
        <v>25</v>
      </c>
      <c r="Z112" s="7">
        <v>12</v>
      </c>
    </row>
    <row r="113" spans="1:26" x14ac:dyDescent="0.2">
      <c r="A113" s="7">
        <v>4</v>
      </c>
      <c r="B113" s="7">
        <v>1</v>
      </c>
      <c r="C113" s="7" t="s">
        <v>21</v>
      </c>
      <c r="D113" s="8">
        <v>1.1504659484806761</v>
      </c>
      <c r="E113" s="8">
        <v>66.018440568344261</v>
      </c>
      <c r="F113" s="8">
        <v>0.23177347139271701</v>
      </c>
      <c r="G113" s="8">
        <v>10.376424783614169</v>
      </c>
      <c r="H113" s="8">
        <v>22.188933055625</v>
      </c>
      <c r="I113" s="8">
        <f t="shared" si="11"/>
        <v>34.696305177975667</v>
      </c>
      <c r="J113" s="8">
        <f t="shared" si="12"/>
        <v>39.611064341006553</v>
      </c>
      <c r="K113" s="8">
        <f t="shared" si="17"/>
        <v>0.19700745068380945</v>
      </c>
      <c r="L113" s="8">
        <f t="shared" si="17"/>
        <v>8.8199610660720431</v>
      </c>
      <c r="M113" s="8">
        <f t="shared" si="13"/>
        <v>16.64169979171875</v>
      </c>
      <c r="N113" s="7">
        <v>1.0034883487814168</v>
      </c>
      <c r="O113" s="7">
        <v>1.24264</v>
      </c>
      <c r="P113" s="7"/>
      <c r="Q113" s="7"/>
      <c r="R113" s="7"/>
      <c r="S113" s="8" t="str">
        <f t="shared" ref="S113:S145" si="21">IF(ISNUMBER(P113),P113/10,"")</f>
        <v/>
      </c>
      <c r="T113" s="8" t="str">
        <f>IFERROR(_xlfn.STDEV.S(P113:R113)/P113*100,"")</f>
        <v/>
      </c>
      <c r="U113" s="8"/>
      <c r="V113" s="8">
        <v>46.672139999999999</v>
      </c>
      <c r="W113" s="7"/>
      <c r="X113" s="8" t="str">
        <f t="shared" si="20"/>
        <v/>
      </c>
      <c r="Y113" s="7" t="s">
        <v>25</v>
      </c>
      <c r="Z113" s="7">
        <v>12</v>
      </c>
    </row>
    <row r="114" spans="1:26" x14ac:dyDescent="0.2">
      <c r="A114" s="7">
        <v>4</v>
      </c>
      <c r="B114" s="7">
        <v>1</v>
      </c>
      <c r="C114" s="7" t="s">
        <v>22</v>
      </c>
      <c r="D114" s="8">
        <v>1.1504659484806761</v>
      </c>
      <c r="E114" s="8">
        <v>66.018440568344261</v>
      </c>
      <c r="F114" s="8">
        <v>0.23177347139271701</v>
      </c>
      <c r="G114" s="8">
        <v>10.376424783614169</v>
      </c>
      <c r="H114" s="8">
        <v>22.188933055625</v>
      </c>
      <c r="I114" s="8">
        <f t="shared" si="11"/>
        <v>34.696305177975667</v>
      </c>
      <c r="J114" s="8">
        <f t="shared" si="12"/>
        <v>39.611064341006553</v>
      </c>
      <c r="K114" s="8">
        <f t="shared" si="17"/>
        <v>0.19700745068380945</v>
      </c>
      <c r="L114" s="8">
        <f t="shared" si="17"/>
        <v>8.8199610660720431</v>
      </c>
      <c r="M114" s="8">
        <f t="shared" si="13"/>
        <v>16.64169979171875</v>
      </c>
      <c r="N114" s="7">
        <v>1.0055727765098612</v>
      </c>
      <c r="O114" s="7">
        <v>1.19411</v>
      </c>
      <c r="P114" s="7"/>
      <c r="Q114" s="7"/>
      <c r="R114" s="7"/>
      <c r="S114" s="8" t="str">
        <f t="shared" si="21"/>
        <v/>
      </c>
      <c r="T114" s="8" t="str">
        <f t="shared" ref="T114:T148" si="22">IFERROR(_xlfn.STDEV.S(P114:R114)/P114*100,"")</f>
        <v/>
      </c>
      <c r="U114" s="8"/>
      <c r="V114" s="8">
        <v>46.991900000000001</v>
      </c>
      <c r="W114" s="7"/>
      <c r="X114" s="8" t="str">
        <f t="shared" si="20"/>
        <v/>
      </c>
      <c r="Y114" s="7" t="s">
        <v>25</v>
      </c>
      <c r="Z114" s="7">
        <v>12</v>
      </c>
    </row>
    <row r="115" spans="1:26" x14ac:dyDescent="0.2">
      <c r="A115" s="7">
        <v>4</v>
      </c>
      <c r="B115" s="7">
        <v>1</v>
      </c>
      <c r="C115" s="7" t="s">
        <v>23</v>
      </c>
      <c r="D115" s="8">
        <v>1.1504659484806761</v>
      </c>
      <c r="E115" s="8">
        <v>66.018440568344261</v>
      </c>
      <c r="F115" s="8">
        <v>0.23177347139271701</v>
      </c>
      <c r="G115" s="8">
        <v>10.376424783614169</v>
      </c>
      <c r="H115" s="8">
        <v>22.188933055625</v>
      </c>
      <c r="I115" s="8">
        <f t="shared" si="11"/>
        <v>34.696305177975667</v>
      </c>
      <c r="J115" s="8">
        <f t="shared" si="12"/>
        <v>39.611064341006553</v>
      </c>
      <c r="K115" s="8">
        <f t="shared" si="17"/>
        <v>0.19700745068380945</v>
      </c>
      <c r="L115" s="8">
        <f t="shared" si="17"/>
        <v>8.8199610660720431</v>
      </c>
      <c r="M115" s="8">
        <f t="shared" si="13"/>
        <v>16.64169979171875</v>
      </c>
      <c r="N115" s="7">
        <v>1.0052555849033662</v>
      </c>
      <c r="O115" s="7">
        <v>1.23448</v>
      </c>
      <c r="P115" s="7"/>
      <c r="Q115" s="7"/>
      <c r="R115" s="7"/>
      <c r="S115" s="8" t="str">
        <f t="shared" si="21"/>
        <v/>
      </c>
      <c r="T115" s="8" t="str">
        <f t="shared" si="22"/>
        <v/>
      </c>
      <c r="U115" s="8"/>
      <c r="V115" s="8">
        <v>41.149830000000001</v>
      </c>
      <c r="W115" s="7"/>
      <c r="X115" s="8" t="str">
        <f t="shared" si="20"/>
        <v/>
      </c>
      <c r="Y115" s="7" t="s">
        <v>25</v>
      </c>
      <c r="Z115" s="7">
        <v>12</v>
      </c>
    </row>
    <row r="116" spans="1:26" x14ac:dyDescent="0.2">
      <c r="A116" s="7">
        <v>4</v>
      </c>
      <c r="B116" s="7">
        <v>2</v>
      </c>
      <c r="C116" s="7" t="s">
        <v>17</v>
      </c>
      <c r="D116" s="8">
        <v>13.507364135735351</v>
      </c>
      <c r="E116" s="8">
        <v>60.618656379063857</v>
      </c>
      <c r="F116" s="8">
        <v>1.1647225178473499</v>
      </c>
      <c r="G116" s="8">
        <v>2.8745116564539268</v>
      </c>
      <c r="H116" s="8">
        <v>21.866182047402429</v>
      </c>
      <c r="I116" s="8">
        <f t="shared" si="11"/>
        <v>43.82725732535669</v>
      </c>
      <c r="J116" s="8">
        <f t="shared" si="12"/>
        <v>36.371193827438312</v>
      </c>
      <c r="K116" s="8">
        <f t="shared" si="17"/>
        <v>0.99001414017024736</v>
      </c>
      <c r="L116" s="8">
        <f t="shared" si="17"/>
        <v>2.4433349079858377</v>
      </c>
      <c r="M116" s="8">
        <f t="shared" si="13"/>
        <v>16.399636535551821</v>
      </c>
      <c r="N116" s="7">
        <v>0.98674872865444219</v>
      </c>
      <c r="O116" s="7">
        <v>1.1953499999999999</v>
      </c>
      <c r="P116" s="7"/>
      <c r="Q116" s="7"/>
      <c r="R116" s="7"/>
      <c r="S116" s="8" t="str">
        <f t="shared" si="21"/>
        <v/>
      </c>
      <c r="T116" s="8" t="str">
        <f t="shared" si="22"/>
        <v/>
      </c>
      <c r="U116" s="8"/>
      <c r="V116" s="8">
        <v>37.946060000000003</v>
      </c>
      <c r="W116" s="7"/>
      <c r="X116" s="8" t="str">
        <f t="shared" si="20"/>
        <v/>
      </c>
      <c r="Y116" s="7" t="s">
        <v>25</v>
      </c>
      <c r="Z116" s="7">
        <v>12</v>
      </c>
    </row>
    <row r="117" spans="1:26" x14ac:dyDescent="0.2">
      <c r="A117" s="7">
        <v>4</v>
      </c>
      <c r="B117" s="7">
        <v>2</v>
      </c>
      <c r="C117" s="7" t="s">
        <v>19</v>
      </c>
      <c r="D117" s="8">
        <v>13.507364135735351</v>
      </c>
      <c r="E117" s="8">
        <v>60.618656379063857</v>
      </c>
      <c r="F117" s="8">
        <v>1.1647225178473499</v>
      </c>
      <c r="G117" s="8">
        <v>2.8745116564539268</v>
      </c>
      <c r="H117" s="8">
        <v>21.866182047402429</v>
      </c>
      <c r="I117" s="8">
        <f t="shared" si="11"/>
        <v>43.82725732535669</v>
      </c>
      <c r="J117" s="8">
        <f t="shared" si="12"/>
        <v>36.371193827438312</v>
      </c>
      <c r="K117" s="8">
        <f t="shared" si="17"/>
        <v>0.99001414017024736</v>
      </c>
      <c r="L117" s="8">
        <f t="shared" si="17"/>
        <v>2.4433349079858377</v>
      </c>
      <c r="M117" s="8">
        <f t="shared" si="13"/>
        <v>16.399636535551821</v>
      </c>
      <c r="N117" s="7">
        <v>0.9929579729251744</v>
      </c>
      <c r="O117" s="7">
        <v>1.17153</v>
      </c>
      <c r="P117" s="7"/>
      <c r="Q117" s="7"/>
      <c r="R117" s="7"/>
      <c r="S117" s="8" t="str">
        <f t="shared" si="21"/>
        <v/>
      </c>
      <c r="T117" s="8" t="str">
        <f t="shared" si="22"/>
        <v/>
      </c>
      <c r="U117" s="8"/>
      <c r="V117" s="8">
        <v>37.112369999999999</v>
      </c>
      <c r="W117" s="7"/>
      <c r="X117" s="8" t="str">
        <f t="shared" si="20"/>
        <v/>
      </c>
      <c r="Y117" s="7" t="s">
        <v>25</v>
      </c>
      <c r="Z117" s="7">
        <v>12</v>
      </c>
    </row>
    <row r="118" spans="1:26" x14ac:dyDescent="0.2">
      <c r="A118" s="7">
        <v>4</v>
      </c>
      <c r="B118" s="7">
        <v>2</v>
      </c>
      <c r="C118" s="7" t="s">
        <v>20</v>
      </c>
      <c r="D118" s="8">
        <v>13.507364135735351</v>
      </c>
      <c r="E118" s="8">
        <v>60.618656379063857</v>
      </c>
      <c r="F118" s="8">
        <v>1.1647225178473499</v>
      </c>
      <c r="G118" s="8">
        <v>2.8745116564539268</v>
      </c>
      <c r="H118" s="8">
        <v>21.866182047402429</v>
      </c>
      <c r="I118" s="8">
        <f t="shared" si="11"/>
        <v>43.82725732535669</v>
      </c>
      <c r="J118" s="8">
        <f t="shared" si="12"/>
        <v>36.371193827438312</v>
      </c>
      <c r="K118" s="8">
        <f t="shared" si="17"/>
        <v>0.99001414017024736</v>
      </c>
      <c r="L118" s="8">
        <f t="shared" si="17"/>
        <v>2.4433349079858377</v>
      </c>
      <c r="M118" s="8">
        <f t="shared" si="13"/>
        <v>16.399636535551821</v>
      </c>
      <c r="N118" s="7">
        <v>0.99337534654312942</v>
      </c>
      <c r="O118" s="7">
        <v>1.0745100000000001</v>
      </c>
      <c r="P118" s="7"/>
      <c r="Q118" s="7"/>
      <c r="R118" s="7"/>
      <c r="S118" s="8" t="str">
        <f t="shared" si="21"/>
        <v/>
      </c>
      <c r="T118" s="8" t="str">
        <f t="shared" si="22"/>
        <v/>
      </c>
      <c r="U118" s="8"/>
      <c r="V118" s="8"/>
      <c r="W118" s="7"/>
      <c r="X118" s="8" t="str">
        <f t="shared" si="20"/>
        <v/>
      </c>
      <c r="Y118" s="7" t="s">
        <v>25</v>
      </c>
      <c r="Z118" s="7">
        <v>12</v>
      </c>
    </row>
    <row r="119" spans="1:26" x14ac:dyDescent="0.2">
      <c r="A119" s="7">
        <v>4</v>
      </c>
      <c r="B119" s="7">
        <v>2</v>
      </c>
      <c r="C119" s="7" t="s">
        <v>21</v>
      </c>
      <c r="D119" s="8">
        <v>13.507364135735351</v>
      </c>
      <c r="E119" s="8">
        <v>60.618656379063857</v>
      </c>
      <c r="F119" s="8">
        <v>1.1647225178473499</v>
      </c>
      <c r="G119" s="8">
        <v>2.8745116564539268</v>
      </c>
      <c r="H119" s="8">
        <v>21.866182047402429</v>
      </c>
      <c r="I119" s="8">
        <f t="shared" si="11"/>
        <v>43.82725732535669</v>
      </c>
      <c r="J119" s="8">
        <f t="shared" si="12"/>
        <v>36.371193827438312</v>
      </c>
      <c r="K119" s="8">
        <f t="shared" si="17"/>
        <v>0.99001414017024736</v>
      </c>
      <c r="L119" s="8">
        <f t="shared" si="17"/>
        <v>2.4433349079858377</v>
      </c>
      <c r="M119" s="8">
        <f t="shared" si="13"/>
        <v>16.399636535551821</v>
      </c>
      <c r="N119" s="7">
        <v>0.99117150877848093</v>
      </c>
      <c r="O119" s="7">
        <v>1.1277999999999999</v>
      </c>
      <c r="P119" s="7"/>
      <c r="Q119" s="7"/>
      <c r="R119" s="7"/>
      <c r="S119" s="8" t="str">
        <f t="shared" si="21"/>
        <v/>
      </c>
      <c r="T119" s="8" t="str">
        <f t="shared" si="22"/>
        <v/>
      </c>
      <c r="U119" s="8"/>
      <c r="V119" s="8">
        <v>46.949280000000002</v>
      </c>
      <c r="W119" s="7"/>
      <c r="X119" s="8" t="str">
        <f t="shared" si="20"/>
        <v/>
      </c>
      <c r="Y119" s="7" t="s">
        <v>25</v>
      </c>
      <c r="Z119" s="7">
        <v>12</v>
      </c>
    </row>
    <row r="120" spans="1:26" x14ac:dyDescent="0.2">
      <c r="A120" s="7">
        <v>4</v>
      </c>
      <c r="B120" s="7">
        <v>2</v>
      </c>
      <c r="C120" s="7" t="s">
        <v>22</v>
      </c>
      <c r="D120" s="8">
        <v>13.507364135735351</v>
      </c>
      <c r="E120" s="8">
        <v>60.618656379063857</v>
      </c>
      <c r="F120" s="8">
        <v>1.1647225178473499</v>
      </c>
      <c r="G120" s="8">
        <v>2.8745116564539268</v>
      </c>
      <c r="H120" s="8">
        <v>21.866182047402429</v>
      </c>
      <c r="I120" s="8">
        <f t="shared" si="11"/>
        <v>43.82725732535669</v>
      </c>
      <c r="J120" s="8">
        <f t="shared" si="12"/>
        <v>36.371193827438312</v>
      </c>
      <c r="K120" s="8">
        <f t="shared" si="17"/>
        <v>0.99001414017024736</v>
      </c>
      <c r="L120" s="8">
        <f t="shared" si="17"/>
        <v>2.4433349079858377</v>
      </c>
      <c r="M120" s="8">
        <f t="shared" si="13"/>
        <v>16.399636535551821</v>
      </c>
      <c r="N120" s="7">
        <v>1.0015794431577532</v>
      </c>
      <c r="O120" s="7">
        <v>1.1051</v>
      </c>
      <c r="P120" s="7">
        <v>7571</v>
      </c>
      <c r="Q120" s="7">
        <v>7194</v>
      </c>
      <c r="R120" s="7">
        <v>7377</v>
      </c>
      <c r="S120" s="8">
        <f t="shared" si="21"/>
        <v>757.1</v>
      </c>
      <c r="T120" s="8">
        <f t="shared" si="22"/>
        <v>2.4901168187164462</v>
      </c>
      <c r="U120" s="8"/>
      <c r="V120" s="8">
        <v>44.329839999999997</v>
      </c>
      <c r="W120" s="7"/>
      <c r="X120" s="8">
        <f t="shared" si="20"/>
        <v>297.95493981345612</v>
      </c>
      <c r="Y120" s="7" t="s">
        <v>25</v>
      </c>
      <c r="Z120" s="7">
        <v>12</v>
      </c>
    </row>
    <row r="121" spans="1:26" x14ac:dyDescent="0.2">
      <c r="A121" s="7">
        <v>4</v>
      </c>
      <c r="B121" s="7">
        <v>2</v>
      </c>
      <c r="C121" s="7" t="s">
        <v>23</v>
      </c>
      <c r="D121" s="8">
        <v>13.507364135735351</v>
      </c>
      <c r="E121" s="8">
        <v>60.618656379063857</v>
      </c>
      <c r="F121" s="8">
        <v>1.1647225178473499</v>
      </c>
      <c r="G121" s="8">
        <v>2.8745116564539268</v>
      </c>
      <c r="H121" s="8">
        <v>21.866182047402429</v>
      </c>
      <c r="I121" s="8">
        <f t="shared" si="11"/>
        <v>43.82725732535669</v>
      </c>
      <c r="J121" s="8">
        <f t="shared" si="12"/>
        <v>36.371193827438312</v>
      </c>
      <c r="K121" s="8">
        <f t="shared" si="17"/>
        <v>0.99001414017024736</v>
      </c>
      <c r="L121" s="8">
        <f t="shared" si="17"/>
        <v>2.4433349079858377</v>
      </c>
      <c r="M121" s="8">
        <f t="shared" si="13"/>
        <v>16.399636535551821</v>
      </c>
      <c r="N121" s="7">
        <v>1.0010655153565671</v>
      </c>
      <c r="O121" s="7">
        <v>1.1261099999999999</v>
      </c>
      <c r="P121" s="7"/>
      <c r="Q121" s="7"/>
      <c r="R121" s="7"/>
      <c r="S121" s="8" t="str">
        <f t="shared" si="21"/>
        <v/>
      </c>
      <c r="T121" s="8" t="str">
        <f t="shared" si="22"/>
        <v/>
      </c>
      <c r="U121" s="8"/>
      <c r="V121" s="8">
        <v>42.029260000000001</v>
      </c>
      <c r="W121" s="7"/>
      <c r="X121" s="8" t="str">
        <f t="shared" si="20"/>
        <v/>
      </c>
      <c r="Y121" s="7" t="s">
        <v>25</v>
      </c>
      <c r="Z121" s="7">
        <v>12</v>
      </c>
    </row>
    <row r="122" spans="1:26" x14ac:dyDescent="0.2">
      <c r="A122" s="7">
        <v>4</v>
      </c>
      <c r="B122" s="7">
        <v>3</v>
      </c>
      <c r="C122" s="7" t="s">
        <v>17</v>
      </c>
      <c r="D122" s="8">
        <v>1.1608425585358799</v>
      </c>
      <c r="E122" s="8">
        <v>64.827384307660893</v>
      </c>
      <c r="F122" s="8">
        <v>0.8570083210734607</v>
      </c>
      <c r="G122" s="8">
        <v>14.91369696474495</v>
      </c>
      <c r="H122" s="8">
        <v>18.202572107827219</v>
      </c>
      <c r="I122" s="8">
        <f t="shared" si="11"/>
        <v>34.008045101429808</v>
      </c>
      <c r="J122" s="8">
        <f t="shared" si="12"/>
        <v>38.896430584596537</v>
      </c>
      <c r="K122" s="8">
        <f t="shared" si="17"/>
        <v>0.72845707291244155</v>
      </c>
      <c r="L122" s="8">
        <f t="shared" si="17"/>
        <v>12.676642420033208</v>
      </c>
      <c r="M122" s="8">
        <f t="shared" si="13"/>
        <v>13.651929080870413</v>
      </c>
      <c r="N122" s="7">
        <v>0.99434540062629195</v>
      </c>
      <c r="O122" s="7">
        <v>1.2004900000000001</v>
      </c>
      <c r="P122" s="7"/>
      <c r="Q122" s="7"/>
      <c r="R122" s="7"/>
      <c r="S122" s="8" t="str">
        <f t="shared" si="21"/>
        <v/>
      </c>
      <c r="T122" s="8" t="str">
        <f t="shared" si="22"/>
        <v/>
      </c>
      <c r="U122" s="8"/>
      <c r="V122" s="8">
        <v>55.432479999999998</v>
      </c>
      <c r="W122" s="7"/>
      <c r="X122" s="8" t="str">
        <f t="shared" si="20"/>
        <v/>
      </c>
      <c r="Y122" s="7" t="s">
        <v>25</v>
      </c>
      <c r="Z122" s="7">
        <v>12</v>
      </c>
    </row>
    <row r="123" spans="1:26" x14ac:dyDescent="0.2">
      <c r="A123" s="7">
        <v>4</v>
      </c>
      <c r="B123" s="7">
        <v>3</v>
      </c>
      <c r="C123" s="7" t="s">
        <v>19</v>
      </c>
      <c r="D123" s="8">
        <v>1.1608425585358799</v>
      </c>
      <c r="E123" s="8">
        <v>64.827384307660893</v>
      </c>
      <c r="F123" s="8">
        <v>0.8570083210734607</v>
      </c>
      <c r="G123" s="8">
        <v>14.91369696474495</v>
      </c>
      <c r="H123" s="8">
        <v>18.202572107827219</v>
      </c>
      <c r="I123" s="8">
        <f t="shared" si="11"/>
        <v>34.008045101429808</v>
      </c>
      <c r="J123" s="8">
        <f t="shared" si="12"/>
        <v>38.896430584596537</v>
      </c>
      <c r="K123" s="8">
        <f t="shared" si="17"/>
        <v>0.72845707291244155</v>
      </c>
      <c r="L123" s="8">
        <f t="shared" si="17"/>
        <v>12.676642420033208</v>
      </c>
      <c r="M123" s="8">
        <f t="shared" si="13"/>
        <v>13.651929080870413</v>
      </c>
      <c r="N123" s="7">
        <v>0.99630463378581791</v>
      </c>
      <c r="O123" s="7">
        <v>1.20102</v>
      </c>
      <c r="P123" s="7">
        <v>7119</v>
      </c>
      <c r="Q123" s="7">
        <v>6998</v>
      </c>
      <c r="R123" s="7">
        <v>6620</v>
      </c>
      <c r="S123" s="8">
        <f t="shared" si="21"/>
        <v>711.9</v>
      </c>
      <c r="T123" s="8">
        <f t="shared" si="22"/>
        <v>3.6563650184918832</v>
      </c>
      <c r="U123" s="8"/>
      <c r="V123" s="8">
        <v>52.36495</v>
      </c>
      <c r="W123" s="7"/>
      <c r="X123" s="8">
        <f t="shared" si="20"/>
        <v>268.25036024638541</v>
      </c>
      <c r="Y123" s="7" t="s">
        <v>25</v>
      </c>
      <c r="Z123" s="7">
        <v>12</v>
      </c>
    </row>
    <row r="124" spans="1:26" x14ac:dyDescent="0.2">
      <c r="A124" s="7">
        <v>4</v>
      </c>
      <c r="B124" s="7">
        <v>3</v>
      </c>
      <c r="C124" s="7" t="s">
        <v>20</v>
      </c>
      <c r="D124" s="8">
        <v>1.1608425585358799</v>
      </c>
      <c r="E124" s="8">
        <v>64.827384307660893</v>
      </c>
      <c r="F124" s="8">
        <v>0.8570083210734607</v>
      </c>
      <c r="G124" s="8">
        <v>14.91369696474495</v>
      </c>
      <c r="H124" s="8">
        <v>18.202572107827219</v>
      </c>
      <c r="I124" s="8">
        <f t="shared" si="11"/>
        <v>34.008045101429808</v>
      </c>
      <c r="J124" s="8">
        <f t="shared" si="12"/>
        <v>38.896430584596537</v>
      </c>
      <c r="K124" s="8">
        <f t="shared" si="17"/>
        <v>0.72845707291244155</v>
      </c>
      <c r="L124" s="8">
        <f t="shared" si="17"/>
        <v>12.676642420033208</v>
      </c>
      <c r="M124" s="8">
        <f t="shared" si="13"/>
        <v>13.651929080870413</v>
      </c>
      <c r="N124" s="7">
        <v>0.99746453732877183</v>
      </c>
      <c r="O124" s="7">
        <v>1.26464</v>
      </c>
      <c r="P124" s="7"/>
      <c r="Q124" s="7"/>
      <c r="R124" s="7"/>
      <c r="S124" s="8" t="str">
        <f t="shared" si="21"/>
        <v/>
      </c>
      <c r="T124" s="8" t="str">
        <f t="shared" si="22"/>
        <v/>
      </c>
      <c r="U124" s="8"/>
      <c r="V124" s="8">
        <v>44.71199</v>
      </c>
      <c r="W124" s="7"/>
      <c r="X124" s="8" t="str">
        <f t="shared" si="20"/>
        <v/>
      </c>
      <c r="Y124" s="7" t="s">
        <v>25</v>
      </c>
      <c r="Z124" s="7">
        <v>12</v>
      </c>
    </row>
    <row r="125" spans="1:26" x14ac:dyDescent="0.2">
      <c r="A125" s="7">
        <v>4</v>
      </c>
      <c r="B125" s="7">
        <v>3</v>
      </c>
      <c r="C125" s="7" t="s">
        <v>21</v>
      </c>
      <c r="D125" s="8">
        <v>1.1608425585358799</v>
      </c>
      <c r="E125" s="8">
        <v>64.827384307660893</v>
      </c>
      <c r="F125" s="8">
        <v>0.8570083210734607</v>
      </c>
      <c r="G125" s="8">
        <v>14.91369696474495</v>
      </c>
      <c r="H125" s="8">
        <v>18.202572107827219</v>
      </c>
      <c r="I125" s="8">
        <f t="shared" si="11"/>
        <v>34.008045101429808</v>
      </c>
      <c r="J125" s="8">
        <f t="shared" si="12"/>
        <v>38.896430584596537</v>
      </c>
      <c r="K125" s="8">
        <f t="shared" si="17"/>
        <v>0.72845707291244155</v>
      </c>
      <c r="L125" s="8">
        <f t="shared" si="17"/>
        <v>12.676642420033208</v>
      </c>
      <c r="M125" s="8">
        <f t="shared" si="13"/>
        <v>13.651929080870413</v>
      </c>
      <c r="N125" s="7">
        <v>1.0020500971625854</v>
      </c>
      <c r="O125" s="7">
        <v>1.2843899999999999</v>
      </c>
      <c r="P125" s="7"/>
      <c r="Q125" s="7"/>
      <c r="R125" s="7"/>
      <c r="S125" s="8" t="str">
        <f t="shared" si="21"/>
        <v/>
      </c>
      <c r="T125" s="8" t="str">
        <f t="shared" si="22"/>
        <v/>
      </c>
      <c r="U125" s="8"/>
      <c r="V125" s="8">
        <v>48.530630000000002</v>
      </c>
      <c r="W125" s="7"/>
      <c r="X125" s="8" t="str">
        <f t="shared" si="20"/>
        <v/>
      </c>
      <c r="Y125" s="7" t="s">
        <v>25</v>
      </c>
      <c r="Z125" s="7">
        <v>12</v>
      </c>
    </row>
    <row r="126" spans="1:26" x14ac:dyDescent="0.2">
      <c r="A126" s="7">
        <v>4</v>
      </c>
      <c r="B126" s="7">
        <v>3</v>
      </c>
      <c r="C126" s="7" t="s">
        <v>22</v>
      </c>
      <c r="D126" s="8">
        <v>1.1608425585358799</v>
      </c>
      <c r="E126" s="8">
        <v>64.827384307660893</v>
      </c>
      <c r="F126" s="8">
        <v>0.8570083210734607</v>
      </c>
      <c r="G126" s="8">
        <v>14.91369696474495</v>
      </c>
      <c r="H126" s="8">
        <v>18.202572107827219</v>
      </c>
      <c r="I126" s="8">
        <f t="shared" si="11"/>
        <v>34.008045101429808</v>
      </c>
      <c r="J126" s="8">
        <f t="shared" si="12"/>
        <v>38.896430584596537</v>
      </c>
      <c r="K126" s="8">
        <f t="shared" si="17"/>
        <v>0.72845707291244155</v>
      </c>
      <c r="L126" s="8">
        <f t="shared" si="17"/>
        <v>12.676642420033208</v>
      </c>
      <c r="M126" s="8">
        <f t="shared" si="13"/>
        <v>13.651929080870413</v>
      </c>
      <c r="N126" s="7">
        <v>1.0017761866585575</v>
      </c>
      <c r="O126" s="7">
        <v>1.2001299999999999</v>
      </c>
      <c r="P126" s="7">
        <v>7606</v>
      </c>
      <c r="Q126" s="7">
        <v>6843</v>
      </c>
      <c r="R126" s="7">
        <v>8210</v>
      </c>
      <c r="S126" s="8">
        <f t="shared" si="21"/>
        <v>760.6</v>
      </c>
      <c r="T126" s="8">
        <f t="shared" si="22"/>
        <v>9.0065660652698671</v>
      </c>
      <c r="U126" s="8"/>
      <c r="V126" s="8">
        <v>52.883000000000003</v>
      </c>
      <c r="W126" s="7"/>
      <c r="X126" s="8">
        <f t="shared" si="20"/>
        <v>248.61515268881089</v>
      </c>
      <c r="Y126" s="7" t="s">
        <v>25</v>
      </c>
      <c r="Z126" s="7">
        <v>12</v>
      </c>
    </row>
    <row r="127" spans="1:26" x14ac:dyDescent="0.2">
      <c r="A127" s="7">
        <v>4</v>
      </c>
      <c r="B127" s="7">
        <v>3</v>
      </c>
      <c r="C127" s="7" t="s">
        <v>23</v>
      </c>
      <c r="D127" s="8">
        <v>1.1608425585358799</v>
      </c>
      <c r="E127" s="8">
        <v>64.827384307660893</v>
      </c>
      <c r="F127" s="8">
        <v>0.8570083210734607</v>
      </c>
      <c r="G127" s="8">
        <v>14.91369696474495</v>
      </c>
      <c r="H127" s="8">
        <v>18.202572107827219</v>
      </c>
      <c r="I127" s="8">
        <f t="shared" si="11"/>
        <v>34.008045101429808</v>
      </c>
      <c r="J127" s="8">
        <f t="shared" si="12"/>
        <v>38.896430584596537</v>
      </c>
      <c r="K127" s="8">
        <f t="shared" si="17"/>
        <v>0.72845707291244155</v>
      </c>
      <c r="L127" s="8">
        <f t="shared" si="17"/>
        <v>12.676642420033208</v>
      </c>
      <c r="M127" s="8">
        <f t="shared" si="13"/>
        <v>13.651929080870413</v>
      </c>
      <c r="N127" s="7">
        <v>0.99882074667866372</v>
      </c>
      <c r="O127" s="7">
        <v>1.19157</v>
      </c>
      <c r="P127" s="7"/>
      <c r="Q127" s="7"/>
      <c r="R127" s="7"/>
      <c r="S127" s="8" t="str">
        <f t="shared" si="21"/>
        <v/>
      </c>
      <c r="T127" s="8" t="str">
        <f t="shared" si="22"/>
        <v/>
      </c>
      <c r="U127" s="8"/>
      <c r="V127" s="8">
        <v>56.137830000000001</v>
      </c>
      <c r="W127" s="7"/>
      <c r="X127" s="8" t="str">
        <f t="shared" si="20"/>
        <v/>
      </c>
      <c r="Y127" s="7" t="s">
        <v>25</v>
      </c>
      <c r="Z127" s="7">
        <v>12</v>
      </c>
    </row>
    <row r="128" spans="1:26" x14ac:dyDescent="0.2">
      <c r="A128" s="7">
        <v>4</v>
      </c>
      <c r="B128" s="7">
        <v>4</v>
      </c>
      <c r="C128" s="7" t="s">
        <v>17</v>
      </c>
      <c r="D128" s="8">
        <v>8.3613907401210739</v>
      </c>
      <c r="E128" s="8">
        <v>69.147321884073165</v>
      </c>
      <c r="F128" s="8">
        <v>9.227807455399864E-2</v>
      </c>
      <c r="G128" s="8">
        <v>16.410306048854039</v>
      </c>
      <c r="H128" s="8">
        <v>6.0851383566477466</v>
      </c>
      <c r="I128" s="8">
        <f t="shared" si="11"/>
        <v>40.016991701423485</v>
      </c>
      <c r="J128" s="8">
        <f t="shared" si="12"/>
        <v>41.488393130443896</v>
      </c>
      <c r="K128" s="8">
        <f t="shared" si="17"/>
        <v>7.8436363370898848E-2</v>
      </c>
      <c r="L128" s="8">
        <f t="shared" si="17"/>
        <v>13.948760141525932</v>
      </c>
      <c r="M128" s="8">
        <f t="shared" si="13"/>
        <v>4.56385376748581</v>
      </c>
      <c r="N128" s="7">
        <v>0.97527312234673968</v>
      </c>
      <c r="O128" s="7">
        <v>1.21689</v>
      </c>
      <c r="P128" s="7"/>
      <c r="Q128" s="7"/>
      <c r="R128" s="7"/>
      <c r="S128" s="8" t="str">
        <f t="shared" si="21"/>
        <v/>
      </c>
      <c r="T128" s="8" t="str">
        <f t="shared" si="22"/>
        <v/>
      </c>
      <c r="U128" s="8"/>
      <c r="V128" s="8">
        <v>38.812269999999998</v>
      </c>
      <c r="W128" s="7"/>
      <c r="X128" s="8" t="str">
        <f t="shared" si="20"/>
        <v/>
      </c>
      <c r="Y128" s="7" t="s">
        <v>25</v>
      </c>
      <c r="Z128" s="7">
        <v>12</v>
      </c>
    </row>
    <row r="129" spans="1:26" x14ac:dyDescent="0.2">
      <c r="A129" s="7">
        <v>4</v>
      </c>
      <c r="B129" s="7">
        <v>4</v>
      </c>
      <c r="C129" s="7" t="s">
        <v>19</v>
      </c>
      <c r="D129" s="8">
        <v>8.3613907401210739</v>
      </c>
      <c r="E129" s="8">
        <v>69.147321884073165</v>
      </c>
      <c r="F129" s="8">
        <v>9.227807455399864E-2</v>
      </c>
      <c r="G129" s="8">
        <v>16.410306048854039</v>
      </c>
      <c r="H129" s="8">
        <v>6.0851383566477466</v>
      </c>
      <c r="I129" s="8">
        <f t="shared" si="11"/>
        <v>40.016991701423485</v>
      </c>
      <c r="J129" s="8">
        <f t="shared" si="12"/>
        <v>41.488393130443896</v>
      </c>
      <c r="K129" s="8">
        <f t="shared" si="17"/>
        <v>7.8436363370898848E-2</v>
      </c>
      <c r="L129" s="8">
        <f t="shared" si="17"/>
        <v>13.948760141525932</v>
      </c>
      <c r="M129" s="8">
        <f t="shared" si="13"/>
        <v>4.56385376748581</v>
      </c>
      <c r="N129" s="7">
        <v>0.97720593260884425</v>
      </c>
      <c r="O129" s="7">
        <v>1.1681999999999999</v>
      </c>
      <c r="P129" s="7"/>
      <c r="Q129" s="7"/>
      <c r="R129" s="7"/>
      <c r="S129" s="8" t="str">
        <f t="shared" si="21"/>
        <v/>
      </c>
      <c r="T129" s="8" t="str">
        <f t="shared" si="22"/>
        <v/>
      </c>
      <c r="U129" s="8"/>
      <c r="V129" s="8">
        <v>43.683549999999997</v>
      </c>
      <c r="W129" s="7"/>
      <c r="X129" s="8" t="str">
        <f t="shared" si="20"/>
        <v/>
      </c>
      <c r="Y129" s="7" t="s">
        <v>25</v>
      </c>
      <c r="Z129" s="7">
        <v>12</v>
      </c>
    </row>
    <row r="130" spans="1:26" x14ac:dyDescent="0.2">
      <c r="A130" s="7">
        <v>4</v>
      </c>
      <c r="B130" s="7">
        <v>4</v>
      </c>
      <c r="C130" s="7" t="s">
        <v>20</v>
      </c>
      <c r="D130" s="8">
        <v>8.3613907401210739</v>
      </c>
      <c r="E130" s="8">
        <v>69.147321884073165</v>
      </c>
      <c r="F130" s="8">
        <v>9.227807455399864E-2</v>
      </c>
      <c r="G130" s="8">
        <v>16.410306048854039</v>
      </c>
      <c r="H130" s="8">
        <v>6.0851383566477466</v>
      </c>
      <c r="I130" s="8">
        <f t="shared" ref="I130:I169" si="23">D130+E130*0.4+F130*0.15+G130*0.15+H130*0.25</f>
        <v>40.016991701423485</v>
      </c>
      <c r="J130" s="8">
        <f t="shared" ref="J130:J169" si="24">E130*0.6</f>
        <v>41.488393130443896</v>
      </c>
      <c r="K130" s="8">
        <f t="shared" si="17"/>
        <v>7.8436363370898848E-2</v>
      </c>
      <c r="L130" s="8">
        <f t="shared" si="17"/>
        <v>13.948760141525932</v>
      </c>
      <c r="M130" s="8">
        <f t="shared" ref="M130:M169" si="25">H130*0.75</f>
        <v>4.56385376748581</v>
      </c>
      <c r="N130" s="7">
        <v>0.97805590376870344</v>
      </c>
      <c r="O130" s="7">
        <v>1.20438</v>
      </c>
      <c r="P130" s="7"/>
      <c r="Q130" s="7"/>
      <c r="R130" s="7"/>
      <c r="S130" s="8" t="str">
        <f t="shared" si="21"/>
        <v/>
      </c>
      <c r="T130" s="8" t="str">
        <f t="shared" si="22"/>
        <v/>
      </c>
      <c r="U130" s="8"/>
      <c r="V130" s="8">
        <v>40.04007</v>
      </c>
      <c r="W130" s="7"/>
      <c r="X130" s="8" t="str">
        <f t="shared" si="20"/>
        <v/>
      </c>
      <c r="Y130" s="7" t="s">
        <v>25</v>
      </c>
      <c r="Z130" s="7">
        <v>12</v>
      </c>
    </row>
    <row r="131" spans="1:26" x14ac:dyDescent="0.2">
      <c r="A131" s="7">
        <v>4</v>
      </c>
      <c r="B131" s="7">
        <v>4</v>
      </c>
      <c r="C131" s="7" t="s">
        <v>21</v>
      </c>
      <c r="D131" s="8">
        <v>8.3613907401210739</v>
      </c>
      <c r="E131" s="8">
        <v>69.147321884073165</v>
      </c>
      <c r="F131" s="8">
        <v>9.227807455399864E-2</v>
      </c>
      <c r="G131" s="8">
        <v>16.410306048854039</v>
      </c>
      <c r="H131" s="8">
        <v>6.0851383566477466</v>
      </c>
      <c r="I131" s="8">
        <f t="shared" si="23"/>
        <v>40.016991701423485</v>
      </c>
      <c r="J131" s="8">
        <f t="shared" si="24"/>
        <v>41.488393130443896</v>
      </c>
      <c r="K131" s="8">
        <f t="shared" si="17"/>
        <v>7.8436363370898848E-2</v>
      </c>
      <c r="L131" s="8">
        <f t="shared" si="17"/>
        <v>13.948760141525932</v>
      </c>
      <c r="M131" s="8">
        <f t="shared" si="25"/>
        <v>4.56385376748581</v>
      </c>
      <c r="N131" s="7">
        <v>0.97633182725648837</v>
      </c>
      <c r="O131" s="7">
        <v>1.21461</v>
      </c>
      <c r="P131" s="7">
        <v>6536</v>
      </c>
      <c r="Q131" s="7">
        <v>6200</v>
      </c>
      <c r="R131" s="7">
        <v>6056</v>
      </c>
      <c r="S131" s="8">
        <f t="shared" si="21"/>
        <v>653.6</v>
      </c>
      <c r="T131" s="8">
        <f t="shared" si="22"/>
        <v>3.7686179481862063</v>
      </c>
      <c r="U131" s="8"/>
      <c r="V131" s="8">
        <v>37.64105</v>
      </c>
      <c r="W131" s="7"/>
      <c r="X131" s="8">
        <f t="shared" si="20"/>
        <v>406.46787485947362</v>
      </c>
      <c r="Y131" s="7" t="s">
        <v>25</v>
      </c>
      <c r="Z131" s="7">
        <v>12</v>
      </c>
    </row>
    <row r="132" spans="1:26" x14ac:dyDescent="0.2">
      <c r="A132" s="7">
        <v>4</v>
      </c>
      <c r="B132" s="7">
        <v>4</v>
      </c>
      <c r="C132" s="7" t="s">
        <v>22</v>
      </c>
      <c r="D132" s="8">
        <v>8.3613907401210739</v>
      </c>
      <c r="E132" s="8">
        <v>69.147321884073165</v>
      </c>
      <c r="F132" s="8">
        <v>9.227807455399864E-2</v>
      </c>
      <c r="G132" s="8">
        <v>16.410306048854039</v>
      </c>
      <c r="H132" s="8">
        <v>6.0851383566477466</v>
      </c>
      <c r="I132" s="8">
        <f t="shared" si="23"/>
        <v>40.016991701423485</v>
      </c>
      <c r="J132" s="8">
        <f t="shared" si="24"/>
        <v>41.488393130443896</v>
      </c>
      <c r="K132" s="8">
        <f t="shared" si="17"/>
        <v>7.8436363370898848E-2</v>
      </c>
      <c r="L132" s="8">
        <f t="shared" si="17"/>
        <v>13.948760141525932</v>
      </c>
      <c r="M132" s="8">
        <f t="shared" si="25"/>
        <v>4.56385376748581</v>
      </c>
      <c r="N132" s="7">
        <v>0.97589340934147195</v>
      </c>
      <c r="O132" s="7">
        <v>1.21269</v>
      </c>
      <c r="P132" s="7"/>
      <c r="Q132" s="7"/>
      <c r="R132" s="7"/>
      <c r="S132" s="8" t="str">
        <f t="shared" si="21"/>
        <v/>
      </c>
      <c r="T132" s="8" t="str">
        <f t="shared" si="22"/>
        <v/>
      </c>
      <c r="U132" s="8"/>
      <c r="V132" s="8">
        <v>40.629950000000001</v>
      </c>
      <c r="W132" s="7"/>
      <c r="X132" s="8" t="str">
        <f t="shared" si="20"/>
        <v/>
      </c>
      <c r="Y132" s="7" t="s">
        <v>25</v>
      </c>
      <c r="Z132" s="7">
        <v>12</v>
      </c>
    </row>
    <row r="133" spans="1:26" x14ac:dyDescent="0.2">
      <c r="A133" s="7">
        <v>4</v>
      </c>
      <c r="B133" s="7">
        <v>4</v>
      </c>
      <c r="C133" s="7" t="s">
        <v>23</v>
      </c>
      <c r="D133" s="8">
        <v>8.3613907401210739</v>
      </c>
      <c r="E133" s="8">
        <v>69.147321884073165</v>
      </c>
      <c r="F133" s="8">
        <v>9.227807455399864E-2</v>
      </c>
      <c r="G133" s="8">
        <v>16.410306048854039</v>
      </c>
      <c r="H133" s="8">
        <v>6.0851383566477466</v>
      </c>
      <c r="I133" s="8">
        <f t="shared" si="23"/>
        <v>40.016991701423485</v>
      </c>
      <c r="J133" s="8">
        <f t="shared" si="24"/>
        <v>41.488393130443896</v>
      </c>
      <c r="K133" s="8">
        <f t="shared" si="17"/>
        <v>7.8436363370898848E-2</v>
      </c>
      <c r="L133" s="8">
        <f t="shared" si="17"/>
        <v>13.948760141525932</v>
      </c>
      <c r="M133" s="8">
        <f t="shared" si="25"/>
        <v>4.56385376748581</v>
      </c>
      <c r="N133" s="7">
        <v>0.9701557628343237</v>
      </c>
      <c r="O133" s="7">
        <v>1.22397</v>
      </c>
      <c r="P133" s="7"/>
      <c r="Q133" s="7"/>
      <c r="R133" s="7"/>
      <c r="S133" s="8" t="str">
        <f t="shared" si="21"/>
        <v/>
      </c>
      <c r="T133" s="8" t="str">
        <f t="shared" si="22"/>
        <v/>
      </c>
      <c r="U133" s="8"/>
      <c r="V133" s="8">
        <v>43.212670000000003</v>
      </c>
      <c r="W133" s="7"/>
      <c r="X133" s="8" t="str">
        <f t="shared" si="20"/>
        <v/>
      </c>
      <c r="Y133" s="7" t="s">
        <v>25</v>
      </c>
      <c r="Z133" s="7">
        <v>12</v>
      </c>
    </row>
    <row r="134" spans="1:26" x14ac:dyDescent="0.2">
      <c r="A134" s="7">
        <v>4</v>
      </c>
      <c r="B134" s="7">
        <v>5</v>
      </c>
      <c r="C134" s="7" t="s">
        <v>17</v>
      </c>
      <c r="D134" s="8">
        <v>16.741386413162029</v>
      </c>
      <c r="E134" s="8">
        <v>62.315166083852638</v>
      </c>
      <c r="F134" s="8">
        <v>0.05</v>
      </c>
      <c r="G134" s="8">
        <v>2.1887184121694401</v>
      </c>
      <c r="H134" s="8">
        <v>18.72706912786435</v>
      </c>
      <c r="I134" s="8">
        <f t="shared" si="23"/>
        <v>46.685027890494588</v>
      </c>
      <c r="J134" s="8">
        <f t="shared" si="24"/>
        <v>37.389099650311579</v>
      </c>
      <c r="K134" s="8">
        <f t="shared" si="17"/>
        <v>4.2500000000000003E-2</v>
      </c>
      <c r="L134" s="8">
        <f t="shared" si="17"/>
        <v>1.8604106503440241</v>
      </c>
      <c r="M134" s="8">
        <f t="shared" si="25"/>
        <v>14.045301845898262</v>
      </c>
      <c r="N134" s="7">
        <v>0.98764853870035318</v>
      </c>
      <c r="O134" s="7">
        <v>1.1171800000000001</v>
      </c>
      <c r="P134" s="7"/>
      <c r="Q134" s="7"/>
      <c r="R134" s="7"/>
      <c r="S134" s="8" t="str">
        <f t="shared" si="21"/>
        <v/>
      </c>
      <c r="T134" s="8" t="str">
        <f t="shared" si="22"/>
        <v/>
      </c>
      <c r="U134" s="8"/>
      <c r="V134" s="8">
        <v>39.54674</v>
      </c>
      <c r="W134" s="7"/>
      <c r="X134" s="8" t="str">
        <f t="shared" si="20"/>
        <v/>
      </c>
      <c r="Y134" s="7" t="s">
        <v>25</v>
      </c>
      <c r="Z134" s="7">
        <v>12</v>
      </c>
    </row>
    <row r="135" spans="1:26" x14ac:dyDescent="0.2">
      <c r="A135" s="7">
        <v>4</v>
      </c>
      <c r="B135" s="7">
        <v>5</v>
      </c>
      <c r="C135" s="7" t="s">
        <v>19</v>
      </c>
      <c r="D135" s="8">
        <v>16.741386413162029</v>
      </c>
      <c r="E135" s="8">
        <v>62.315166083852638</v>
      </c>
      <c r="F135" s="8">
        <v>0.05</v>
      </c>
      <c r="G135" s="8">
        <v>2.1887184121694401</v>
      </c>
      <c r="H135" s="8">
        <v>18.72706912786435</v>
      </c>
      <c r="I135" s="8">
        <f t="shared" si="23"/>
        <v>46.685027890494588</v>
      </c>
      <c r="J135" s="8">
        <f t="shared" si="24"/>
        <v>37.389099650311579</v>
      </c>
      <c r="K135" s="8">
        <f t="shared" si="17"/>
        <v>4.2500000000000003E-2</v>
      </c>
      <c r="L135" s="8">
        <f t="shared" si="17"/>
        <v>1.8604106503440241</v>
      </c>
      <c r="M135" s="8">
        <f t="shared" si="25"/>
        <v>14.045301845898262</v>
      </c>
      <c r="N135" s="7">
        <v>0.99178667101809936</v>
      </c>
      <c r="O135" s="7">
        <v>1.1129199999999999</v>
      </c>
      <c r="P135" s="7"/>
      <c r="Q135" s="7"/>
      <c r="R135" s="7"/>
      <c r="S135" s="8" t="str">
        <f t="shared" si="21"/>
        <v/>
      </c>
      <c r="T135" s="8" t="str">
        <f t="shared" si="22"/>
        <v/>
      </c>
      <c r="U135" s="8"/>
      <c r="V135" s="8">
        <v>41.283450000000002</v>
      </c>
      <c r="W135" s="7"/>
      <c r="X135" s="8" t="str">
        <f t="shared" si="20"/>
        <v/>
      </c>
      <c r="Y135" s="7" t="s">
        <v>25</v>
      </c>
      <c r="Z135" s="7">
        <v>12</v>
      </c>
    </row>
    <row r="136" spans="1:26" x14ac:dyDescent="0.2">
      <c r="A136" s="7">
        <v>4</v>
      </c>
      <c r="B136" s="7">
        <v>5</v>
      </c>
      <c r="C136" s="7" t="s">
        <v>20</v>
      </c>
      <c r="D136" s="8">
        <v>16.741386413162029</v>
      </c>
      <c r="E136" s="8">
        <v>62.315166083852638</v>
      </c>
      <c r="F136" s="8">
        <v>0.05</v>
      </c>
      <c r="G136" s="8">
        <v>2.1887184121694401</v>
      </c>
      <c r="H136" s="8">
        <v>18.72706912786435</v>
      </c>
      <c r="I136" s="8">
        <f t="shared" si="23"/>
        <v>46.685027890494588</v>
      </c>
      <c r="J136" s="8">
        <f t="shared" si="24"/>
        <v>37.389099650311579</v>
      </c>
      <c r="K136" s="8">
        <f t="shared" si="17"/>
        <v>4.2500000000000003E-2</v>
      </c>
      <c r="L136" s="8">
        <f t="shared" si="17"/>
        <v>1.8604106503440241</v>
      </c>
      <c r="M136" s="8">
        <f t="shared" si="25"/>
        <v>14.045301845898262</v>
      </c>
      <c r="N136" s="7">
        <v>0.99167923735526498</v>
      </c>
      <c r="O136" s="7">
        <v>1.0834600000000001</v>
      </c>
      <c r="P136" s="7">
        <v>7602</v>
      </c>
      <c r="Q136" s="7">
        <v>7114</v>
      </c>
      <c r="R136" s="7">
        <v>7444</v>
      </c>
      <c r="S136" s="8">
        <f t="shared" si="21"/>
        <v>760.2</v>
      </c>
      <c r="T136" s="8">
        <f t="shared" si="22"/>
        <v>3.2754626327695768</v>
      </c>
      <c r="U136" s="8"/>
      <c r="V136" s="8">
        <v>36.871580000000002</v>
      </c>
      <c r="W136" s="7"/>
      <c r="X136" s="8">
        <f t="shared" si="20"/>
        <v>356.76347593284055</v>
      </c>
      <c r="Y136" s="7" t="s">
        <v>25</v>
      </c>
      <c r="Z136" s="7">
        <v>12</v>
      </c>
    </row>
    <row r="137" spans="1:26" x14ac:dyDescent="0.2">
      <c r="A137" s="7">
        <v>4</v>
      </c>
      <c r="B137" s="7">
        <v>5</v>
      </c>
      <c r="C137" s="7" t="s">
        <v>21</v>
      </c>
      <c r="D137" s="8">
        <v>16.741386413162029</v>
      </c>
      <c r="E137" s="8">
        <v>62.315166083852638</v>
      </c>
      <c r="F137" s="8">
        <v>0.05</v>
      </c>
      <c r="G137" s="8">
        <v>2.1887184121694401</v>
      </c>
      <c r="H137" s="8">
        <v>18.72706912786435</v>
      </c>
      <c r="I137" s="8">
        <f t="shared" si="23"/>
        <v>46.685027890494588</v>
      </c>
      <c r="J137" s="8">
        <f t="shared" si="24"/>
        <v>37.389099650311579</v>
      </c>
      <c r="K137" s="8">
        <f t="shared" ref="K137:L163" si="26">F137*0.85</f>
        <v>4.2500000000000003E-2</v>
      </c>
      <c r="L137" s="8">
        <f t="shared" si="26"/>
        <v>1.8604106503440241</v>
      </c>
      <c r="M137" s="8">
        <f t="shared" si="25"/>
        <v>14.045301845898262</v>
      </c>
      <c r="N137" s="7">
        <v>0.99309818024497742</v>
      </c>
      <c r="O137" s="7">
        <v>1.07612</v>
      </c>
      <c r="P137" s="7"/>
      <c r="Q137" s="7"/>
      <c r="R137" s="7"/>
      <c r="S137" s="8" t="str">
        <f t="shared" si="21"/>
        <v/>
      </c>
      <c r="T137" s="8" t="str">
        <f t="shared" si="22"/>
        <v/>
      </c>
      <c r="U137" s="8"/>
      <c r="V137" s="8">
        <v>41.052549999999997</v>
      </c>
      <c r="W137" s="7"/>
      <c r="X137" s="8" t="str">
        <f t="shared" si="20"/>
        <v/>
      </c>
      <c r="Y137" s="7" t="s">
        <v>25</v>
      </c>
      <c r="Z137" s="7">
        <v>12</v>
      </c>
    </row>
    <row r="138" spans="1:26" x14ac:dyDescent="0.2">
      <c r="A138" s="7">
        <v>4</v>
      </c>
      <c r="B138" s="7">
        <v>5</v>
      </c>
      <c r="C138" s="7" t="s">
        <v>22</v>
      </c>
      <c r="D138" s="8">
        <v>16.741386413162029</v>
      </c>
      <c r="E138" s="8">
        <v>62.315166083852638</v>
      </c>
      <c r="F138" s="8">
        <v>0.05</v>
      </c>
      <c r="G138" s="8">
        <v>2.1887184121694401</v>
      </c>
      <c r="H138" s="8">
        <v>18.72706912786435</v>
      </c>
      <c r="I138" s="8">
        <f t="shared" si="23"/>
        <v>46.685027890494588</v>
      </c>
      <c r="J138" s="8">
        <f t="shared" si="24"/>
        <v>37.389099650311579</v>
      </c>
      <c r="K138" s="8">
        <f t="shared" si="26"/>
        <v>4.2500000000000003E-2</v>
      </c>
      <c r="L138" s="8">
        <f t="shared" si="26"/>
        <v>1.8604106503440241</v>
      </c>
      <c r="M138" s="8">
        <f t="shared" si="25"/>
        <v>14.045301845898262</v>
      </c>
      <c r="N138" s="7">
        <v>0.99575230029276451</v>
      </c>
      <c r="O138" s="7">
        <v>1.1684399999999999</v>
      </c>
      <c r="P138" s="7"/>
      <c r="Q138" s="7"/>
      <c r="R138" s="7"/>
      <c r="S138" s="8" t="str">
        <f t="shared" si="21"/>
        <v/>
      </c>
      <c r="T138" s="8" t="str">
        <f t="shared" si="22"/>
        <v/>
      </c>
      <c r="U138" s="8"/>
      <c r="V138" s="8">
        <v>38.620539999999998</v>
      </c>
      <c r="W138" s="7"/>
      <c r="X138" s="8" t="str">
        <f t="shared" si="20"/>
        <v/>
      </c>
      <c r="Y138" s="7" t="s">
        <v>25</v>
      </c>
      <c r="Z138" s="7">
        <v>12</v>
      </c>
    </row>
    <row r="139" spans="1:26" x14ac:dyDescent="0.2">
      <c r="A139" s="7">
        <v>4</v>
      </c>
      <c r="B139" s="7">
        <v>5</v>
      </c>
      <c r="C139" s="7" t="s">
        <v>23</v>
      </c>
      <c r="D139" s="8">
        <v>16.741386413162029</v>
      </c>
      <c r="E139" s="8">
        <v>62.315166083852638</v>
      </c>
      <c r="F139" s="8">
        <v>0.05</v>
      </c>
      <c r="G139" s="8">
        <v>2.1887184121694401</v>
      </c>
      <c r="H139" s="8">
        <v>18.72706912786435</v>
      </c>
      <c r="I139" s="8">
        <f t="shared" si="23"/>
        <v>46.685027890494588</v>
      </c>
      <c r="J139" s="8">
        <f t="shared" si="24"/>
        <v>37.389099650311579</v>
      </c>
      <c r="K139" s="8">
        <f t="shared" si="26"/>
        <v>4.2500000000000003E-2</v>
      </c>
      <c r="L139" s="8">
        <f t="shared" si="26"/>
        <v>1.8604106503440241</v>
      </c>
      <c r="M139" s="8">
        <f t="shared" si="25"/>
        <v>14.045301845898262</v>
      </c>
      <c r="N139" s="7">
        <v>0.99028625462047637</v>
      </c>
      <c r="O139" s="7">
        <v>1.10151</v>
      </c>
      <c r="P139" s="7"/>
      <c r="Q139" s="7"/>
      <c r="R139" s="7"/>
      <c r="S139" s="8" t="str">
        <f t="shared" si="21"/>
        <v/>
      </c>
      <c r="T139" s="8" t="str">
        <f t="shared" si="22"/>
        <v/>
      </c>
      <c r="U139" s="8"/>
      <c r="V139" s="8">
        <v>39.126660000000001</v>
      </c>
      <c r="W139" s="7"/>
      <c r="X139" s="8" t="str">
        <f t="shared" si="20"/>
        <v/>
      </c>
      <c r="Y139" s="7" t="s">
        <v>25</v>
      </c>
      <c r="Z139" s="7">
        <v>12</v>
      </c>
    </row>
    <row r="140" spans="1:26" x14ac:dyDescent="0.2">
      <c r="A140" s="7">
        <v>4</v>
      </c>
      <c r="B140" s="7">
        <v>6</v>
      </c>
      <c r="C140" s="7" t="s">
        <v>17</v>
      </c>
      <c r="D140" s="8">
        <v>8.6129629817302149</v>
      </c>
      <c r="E140" s="8">
        <v>58.032113117970127</v>
      </c>
      <c r="F140" s="8">
        <v>3.7922191800841292</v>
      </c>
      <c r="G140" s="8">
        <v>5.1058192870122348</v>
      </c>
      <c r="H140" s="8">
        <v>24.539619203124332</v>
      </c>
      <c r="I140" s="8">
        <f t="shared" si="23"/>
        <v>39.295418799763809</v>
      </c>
      <c r="J140" s="8">
        <f t="shared" si="24"/>
        <v>34.819267870782078</v>
      </c>
      <c r="K140" s="8">
        <f t="shared" si="26"/>
        <v>3.2233863030715098</v>
      </c>
      <c r="L140" s="8">
        <f t="shared" si="26"/>
        <v>4.3399463939603997</v>
      </c>
      <c r="M140" s="8">
        <f t="shared" si="25"/>
        <v>18.404714402343249</v>
      </c>
      <c r="N140" s="7">
        <v>0.985144031600244</v>
      </c>
      <c r="O140" s="7">
        <v>1.2706200000000001</v>
      </c>
      <c r="P140" s="7"/>
      <c r="Q140" s="7"/>
      <c r="R140" s="7"/>
      <c r="S140" s="8" t="str">
        <f t="shared" si="21"/>
        <v/>
      </c>
      <c r="T140" s="8" t="str">
        <f t="shared" si="22"/>
        <v/>
      </c>
      <c r="U140" s="8"/>
      <c r="V140" s="8">
        <v>43.977600000000002</v>
      </c>
      <c r="W140" s="7"/>
      <c r="X140" s="8" t="str">
        <f t="shared" si="20"/>
        <v/>
      </c>
      <c r="Y140" s="7" t="s">
        <v>25</v>
      </c>
      <c r="Z140" s="7">
        <v>12</v>
      </c>
    </row>
    <row r="141" spans="1:26" x14ac:dyDescent="0.2">
      <c r="A141" s="7">
        <v>4</v>
      </c>
      <c r="B141" s="7">
        <v>6</v>
      </c>
      <c r="C141" s="7" t="s">
        <v>19</v>
      </c>
      <c r="D141" s="8">
        <v>8.6129629817302149</v>
      </c>
      <c r="E141" s="8">
        <v>58.032113117970127</v>
      </c>
      <c r="F141" s="8">
        <v>3.7922191800841292</v>
      </c>
      <c r="G141" s="8">
        <v>5.1058192870122348</v>
      </c>
      <c r="H141" s="8">
        <v>24.539619203124332</v>
      </c>
      <c r="I141" s="8">
        <f t="shared" si="23"/>
        <v>39.295418799763809</v>
      </c>
      <c r="J141" s="8">
        <f t="shared" si="24"/>
        <v>34.819267870782078</v>
      </c>
      <c r="K141" s="8">
        <f t="shared" si="26"/>
        <v>3.2233863030715098</v>
      </c>
      <c r="L141" s="8">
        <f t="shared" si="26"/>
        <v>4.3399463939603997</v>
      </c>
      <c r="M141" s="8">
        <f t="shared" si="25"/>
        <v>18.404714402343249</v>
      </c>
      <c r="N141" s="7">
        <v>1.0015135462388376</v>
      </c>
      <c r="O141" s="7">
        <v>1.06237</v>
      </c>
      <c r="P141" s="7"/>
      <c r="Q141" s="7"/>
      <c r="R141" s="7"/>
      <c r="S141" s="8" t="str">
        <f t="shared" si="21"/>
        <v/>
      </c>
      <c r="T141" s="8" t="str">
        <f t="shared" si="22"/>
        <v/>
      </c>
      <c r="U141" s="8"/>
      <c r="V141" s="8">
        <v>62.379489999999997</v>
      </c>
      <c r="W141" s="7"/>
      <c r="X141" s="8" t="str">
        <f t="shared" si="20"/>
        <v/>
      </c>
      <c r="Y141" s="7" t="s">
        <v>25</v>
      </c>
      <c r="Z141" s="7">
        <v>12</v>
      </c>
    </row>
    <row r="142" spans="1:26" x14ac:dyDescent="0.2">
      <c r="A142" s="7">
        <v>4</v>
      </c>
      <c r="B142" s="7">
        <v>6</v>
      </c>
      <c r="C142" s="7" t="s">
        <v>20</v>
      </c>
      <c r="D142" s="8">
        <v>8.6129629817302149</v>
      </c>
      <c r="E142" s="8">
        <v>58.032113117970127</v>
      </c>
      <c r="F142" s="8">
        <v>3.7922191800841292</v>
      </c>
      <c r="G142" s="8">
        <v>5.1058192870122348</v>
      </c>
      <c r="H142" s="8">
        <v>24.539619203124332</v>
      </c>
      <c r="I142" s="8">
        <f t="shared" si="23"/>
        <v>39.295418799763809</v>
      </c>
      <c r="J142" s="8">
        <f t="shared" si="24"/>
        <v>34.819267870782078</v>
      </c>
      <c r="K142" s="8">
        <f t="shared" si="26"/>
        <v>3.2233863030715098</v>
      </c>
      <c r="L142" s="8">
        <f t="shared" si="26"/>
        <v>4.3399463939603997</v>
      </c>
      <c r="M142" s="8">
        <f t="shared" si="25"/>
        <v>18.404714402343249</v>
      </c>
      <c r="N142" s="7">
        <v>0.99717562071845156</v>
      </c>
      <c r="O142" s="7">
        <v>1.1536500000000001</v>
      </c>
      <c r="P142" s="7"/>
      <c r="Q142" s="7"/>
      <c r="R142" s="7"/>
      <c r="S142" s="8" t="str">
        <f t="shared" si="21"/>
        <v/>
      </c>
      <c r="T142" s="8" t="str">
        <f t="shared" si="22"/>
        <v/>
      </c>
      <c r="U142" s="8"/>
      <c r="V142" s="8">
        <v>53.542830000000002</v>
      </c>
      <c r="W142" s="7"/>
      <c r="X142" s="8" t="str">
        <f t="shared" si="20"/>
        <v/>
      </c>
      <c r="Y142" s="7" t="s">
        <v>25</v>
      </c>
      <c r="Z142" s="7">
        <v>12</v>
      </c>
    </row>
    <row r="143" spans="1:26" x14ac:dyDescent="0.2">
      <c r="A143" s="7">
        <v>4</v>
      </c>
      <c r="B143" s="7">
        <v>6</v>
      </c>
      <c r="C143" s="7" t="s">
        <v>21</v>
      </c>
      <c r="D143" s="8">
        <v>8.6129629817302149</v>
      </c>
      <c r="E143" s="8">
        <v>58.032113117970127</v>
      </c>
      <c r="F143" s="8">
        <v>3.7922191800841292</v>
      </c>
      <c r="G143" s="8">
        <v>5.1058192870122348</v>
      </c>
      <c r="H143" s="8">
        <v>24.539619203124332</v>
      </c>
      <c r="I143" s="8">
        <f t="shared" si="23"/>
        <v>39.295418799763809</v>
      </c>
      <c r="J143" s="8">
        <f t="shared" si="24"/>
        <v>34.819267870782078</v>
      </c>
      <c r="K143" s="8">
        <f t="shared" si="26"/>
        <v>3.2233863030715098</v>
      </c>
      <c r="L143" s="8">
        <f t="shared" si="26"/>
        <v>4.3399463939603997</v>
      </c>
      <c r="M143" s="8">
        <f t="shared" si="25"/>
        <v>18.404714402343249</v>
      </c>
      <c r="N143" s="7">
        <v>0.99832683765677588</v>
      </c>
      <c r="O143" s="7">
        <v>1.1651100000000001</v>
      </c>
      <c r="P143" s="7"/>
      <c r="Q143" s="7"/>
      <c r="R143" s="7"/>
      <c r="S143" s="8" t="str">
        <f t="shared" si="21"/>
        <v/>
      </c>
      <c r="T143" s="8" t="str">
        <f t="shared" si="22"/>
        <v/>
      </c>
      <c r="U143" s="8"/>
      <c r="V143" s="8">
        <v>59.50526</v>
      </c>
      <c r="W143" s="7"/>
      <c r="X143" s="8" t="str">
        <f t="shared" si="20"/>
        <v/>
      </c>
      <c r="Y143" s="7" t="s">
        <v>25</v>
      </c>
      <c r="Z143" s="7">
        <v>12</v>
      </c>
    </row>
    <row r="144" spans="1:26" x14ac:dyDescent="0.2">
      <c r="A144" s="7">
        <v>4</v>
      </c>
      <c r="B144" s="7">
        <v>6</v>
      </c>
      <c r="C144" s="7" t="s">
        <v>22</v>
      </c>
      <c r="D144" s="8">
        <v>8.6129629817302149</v>
      </c>
      <c r="E144" s="8">
        <v>58.032113117970127</v>
      </c>
      <c r="F144" s="8">
        <v>3.7922191800841292</v>
      </c>
      <c r="G144" s="8">
        <v>5.1058192870122348</v>
      </c>
      <c r="H144" s="8">
        <v>24.539619203124332</v>
      </c>
      <c r="I144" s="8">
        <f t="shared" si="23"/>
        <v>39.295418799763809</v>
      </c>
      <c r="J144" s="8">
        <f t="shared" si="24"/>
        <v>34.819267870782078</v>
      </c>
      <c r="K144" s="8">
        <f t="shared" si="26"/>
        <v>3.2233863030715098</v>
      </c>
      <c r="L144" s="8">
        <f t="shared" si="26"/>
        <v>4.3399463939603997</v>
      </c>
      <c r="M144" s="8">
        <f t="shared" si="25"/>
        <v>18.404714402343249</v>
      </c>
      <c r="N144" s="7">
        <v>0.99887042846262075</v>
      </c>
      <c r="O144" s="7">
        <v>1.18251</v>
      </c>
      <c r="P144" s="7"/>
      <c r="Q144" s="7"/>
      <c r="R144" s="7"/>
      <c r="S144" s="8" t="str">
        <f t="shared" si="21"/>
        <v/>
      </c>
      <c r="T144" s="8" t="str">
        <f t="shared" si="22"/>
        <v/>
      </c>
      <c r="U144" s="8"/>
      <c r="V144" s="8">
        <v>85.053240000000002</v>
      </c>
      <c r="W144" s="7"/>
      <c r="X144" s="8" t="str">
        <f t="shared" si="20"/>
        <v/>
      </c>
      <c r="Y144" s="7" t="s">
        <v>25</v>
      </c>
      <c r="Z144" s="7">
        <v>12</v>
      </c>
    </row>
    <row r="145" spans="1:26" x14ac:dyDescent="0.2">
      <c r="A145" s="7">
        <v>4</v>
      </c>
      <c r="B145" s="7">
        <v>6</v>
      </c>
      <c r="C145" s="7" t="s">
        <v>23</v>
      </c>
      <c r="D145" s="8">
        <v>8.6129629817302149</v>
      </c>
      <c r="E145" s="8">
        <v>58.032113117970127</v>
      </c>
      <c r="F145" s="8">
        <v>3.7922191800841292</v>
      </c>
      <c r="G145" s="8">
        <v>5.1058192870122348</v>
      </c>
      <c r="H145" s="8">
        <v>24.539619203124332</v>
      </c>
      <c r="I145" s="8">
        <f t="shared" si="23"/>
        <v>39.295418799763809</v>
      </c>
      <c r="J145" s="8">
        <f t="shared" si="24"/>
        <v>34.819267870782078</v>
      </c>
      <c r="K145" s="8">
        <f t="shared" si="26"/>
        <v>3.2233863030715098</v>
      </c>
      <c r="L145" s="8">
        <f t="shared" si="26"/>
        <v>4.3399463939603997</v>
      </c>
      <c r="M145" s="8">
        <f t="shared" si="25"/>
        <v>18.404714402343249</v>
      </c>
      <c r="N145" s="7">
        <v>0.99370766023970813</v>
      </c>
      <c r="O145" s="7">
        <v>1.1602699999999999</v>
      </c>
      <c r="P145" s="7"/>
      <c r="Q145" s="7"/>
      <c r="R145" s="7"/>
      <c r="S145" s="8" t="str">
        <f t="shared" si="21"/>
        <v/>
      </c>
      <c r="T145" s="8" t="str">
        <f t="shared" si="22"/>
        <v/>
      </c>
      <c r="U145" s="8"/>
      <c r="V145" s="8">
        <v>54.448799999999999</v>
      </c>
      <c r="W145" s="7"/>
      <c r="X145" s="8" t="str">
        <f t="shared" si="20"/>
        <v/>
      </c>
      <c r="Y145" s="7" t="s">
        <v>25</v>
      </c>
      <c r="Z145" s="7">
        <v>12</v>
      </c>
    </row>
    <row r="146" spans="1:26" x14ac:dyDescent="0.2">
      <c r="A146" s="1">
        <v>5</v>
      </c>
      <c r="B146" s="1">
        <v>1</v>
      </c>
      <c r="C146" s="1" t="s">
        <v>17</v>
      </c>
      <c r="D146" s="2">
        <v>0.97117211017645289</v>
      </c>
      <c r="E146" s="2">
        <v>73.867184114659167</v>
      </c>
      <c r="F146" s="2">
        <v>2.1181264099750128</v>
      </c>
      <c r="G146" s="2">
        <v>16.48361334644299</v>
      </c>
      <c r="H146" s="2">
        <v>6.6194881945145747</v>
      </c>
      <c r="I146" s="2">
        <f t="shared" si="23"/>
        <v>34.963178768131471</v>
      </c>
      <c r="J146" s="2">
        <f t="shared" si="24"/>
        <v>44.320310468795498</v>
      </c>
      <c r="K146" s="2">
        <f t="shared" si="26"/>
        <v>1.8004074484787609</v>
      </c>
      <c r="L146" s="2">
        <f t="shared" si="26"/>
        <v>14.011071344476541</v>
      </c>
      <c r="M146" s="2">
        <f t="shared" si="25"/>
        <v>4.9646161458859313</v>
      </c>
      <c r="N146" s="1">
        <v>1.0061933418064617</v>
      </c>
      <c r="O146" s="1">
        <v>1.20272</v>
      </c>
      <c r="P146" s="1"/>
      <c r="Q146" s="1"/>
      <c r="R146" s="1"/>
      <c r="S146" s="2" t="str">
        <f>IF(ISNUMBER(P146),P146/10,"")</f>
        <v/>
      </c>
      <c r="T146" s="2" t="str">
        <f t="shared" si="22"/>
        <v/>
      </c>
      <c r="U146" s="2"/>
      <c r="V146" s="2">
        <v>46.19829</v>
      </c>
      <c r="W146" s="1"/>
      <c r="X146" s="2" t="str">
        <f t="shared" si="20"/>
        <v/>
      </c>
      <c r="Y146" s="1" t="s">
        <v>25</v>
      </c>
      <c r="Z146" s="1">
        <v>12</v>
      </c>
    </row>
    <row r="147" spans="1:26" x14ac:dyDescent="0.2">
      <c r="A147" s="1">
        <v>5</v>
      </c>
      <c r="B147" s="1">
        <v>1</v>
      </c>
      <c r="C147" s="1" t="s">
        <v>19</v>
      </c>
      <c r="D147" s="2">
        <v>0.97117211017645289</v>
      </c>
      <c r="E147" s="2">
        <v>73.867184114659167</v>
      </c>
      <c r="F147" s="2">
        <v>2.1181264099750128</v>
      </c>
      <c r="G147" s="2">
        <v>16.48361334644299</v>
      </c>
      <c r="H147" s="2">
        <v>6.6194881945145747</v>
      </c>
      <c r="I147" s="2">
        <f t="shared" si="23"/>
        <v>34.963178768131471</v>
      </c>
      <c r="J147" s="2">
        <f t="shared" si="24"/>
        <v>44.320310468795498</v>
      </c>
      <c r="K147" s="2">
        <f t="shared" si="26"/>
        <v>1.8004074484787609</v>
      </c>
      <c r="L147" s="2">
        <f t="shared" si="26"/>
        <v>14.011071344476541</v>
      </c>
      <c r="M147" s="2">
        <f t="shared" si="25"/>
        <v>4.9646161458859313</v>
      </c>
      <c r="N147" s="1">
        <v>1.0134329838949701</v>
      </c>
      <c r="O147" s="1">
        <v>1.2677099999999999</v>
      </c>
      <c r="P147" s="1"/>
      <c r="Q147" s="1"/>
      <c r="R147" s="1"/>
      <c r="S147" s="2" t="str">
        <f>IF(ISNUMBER(P147),P147/10,"")</f>
        <v/>
      </c>
      <c r="T147" s="2" t="str">
        <f t="shared" si="22"/>
        <v/>
      </c>
      <c r="U147" s="2"/>
      <c r="V147" s="2">
        <v>32.804670000000002</v>
      </c>
      <c r="W147" s="1"/>
      <c r="X147" s="2" t="str">
        <f t="shared" si="20"/>
        <v/>
      </c>
      <c r="Y147" s="1" t="s">
        <v>25</v>
      </c>
      <c r="Z147" s="1">
        <v>12</v>
      </c>
    </row>
    <row r="148" spans="1:26" x14ac:dyDescent="0.2">
      <c r="A148" s="1">
        <v>5</v>
      </c>
      <c r="B148" s="1">
        <v>1</v>
      </c>
      <c r="C148" s="1" t="s">
        <v>20</v>
      </c>
      <c r="D148" s="2">
        <v>0.97117211017645289</v>
      </c>
      <c r="E148" s="2">
        <v>73.867184114659167</v>
      </c>
      <c r="F148" s="2">
        <v>2.1181264099750128</v>
      </c>
      <c r="G148" s="2">
        <v>16.48361334644299</v>
      </c>
      <c r="H148" s="2">
        <v>6.6194881945145747</v>
      </c>
      <c r="I148" s="2">
        <f t="shared" si="23"/>
        <v>34.963178768131471</v>
      </c>
      <c r="J148" s="2">
        <f t="shared" si="24"/>
        <v>44.320310468795498</v>
      </c>
      <c r="K148" s="2">
        <f t="shared" si="26"/>
        <v>1.8004074484787609</v>
      </c>
      <c r="L148" s="2">
        <f t="shared" si="26"/>
        <v>14.011071344476541</v>
      </c>
      <c r="M148" s="2">
        <f t="shared" si="25"/>
        <v>4.9646161458859313</v>
      </c>
      <c r="N148" s="1">
        <v>1.0119446888058061</v>
      </c>
      <c r="O148" s="1">
        <v>1.2462</v>
      </c>
      <c r="P148" s="1"/>
      <c r="Q148" s="1"/>
      <c r="R148" s="1"/>
      <c r="S148" s="2" t="str">
        <f>IF(ISNUMBER(P148),P148/10,"")</f>
        <v/>
      </c>
      <c r="T148" s="2" t="str">
        <f t="shared" si="22"/>
        <v/>
      </c>
      <c r="U148" s="2"/>
      <c r="V148" s="2">
        <v>44.806559999999998</v>
      </c>
      <c r="W148" s="1"/>
      <c r="X148" s="2" t="str">
        <f t="shared" si="20"/>
        <v/>
      </c>
      <c r="Y148" s="1" t="s">
        <v>25</v>
      </c>
      <c r="Z148" s="1">
        <v>12</v>
      </c>
    </row>
    <row r="149" spans="1:26" x14ac:dyDescent="0.2">
      <c r="A149" s="1">
        <v>5</v>
      </c>
      <c r="B149" s="1">
        <v>1</v>
      </c>
      <c r="C149" s="1" t="s">
        <v>21</v>
      </c>
      <c r="D149" s="2">
        <v>0.97117211017645289</v>
      </c>
      <c r="E149" s="2">
        <v>73.867184114659167</v>
      </c>
      <c r="F149" s="2">
        <v>2.1181264099750128</v>
      </c>
      <c r="G149" s="2">
        <v>16.48361334644299</v>
      </c>
      <c r="H149" s="2">
        <v>6.6194881945145747</v>
      </c>
      <c r="I149" s="2">
        <f t="shared" si="23"/>
        <v>34.963178768131471</v>
      </c>
      <c r="J149" s="2">
        <f t="shared" si="24"/>
        <v>44.320310468795498</v>
      </c>
      <c r="K149" s="2">
        <f t="shared" si="26"/>
        <v>1.8004074484787609</v>
      </c>
      <c r="L149" s="2">
        <f t="shared" si="26"/>
        <v>14.011071344476541</v>
      </c>
      <c r="M149" s="2">
        <f t="shared" si="25"/>
        <v>4.9646161458859313</v>
      </c>
      <c r="N149" s="1">
        <v>1.011937459634779</v>
      </c>
      <c r="O149" s="1">
        <v>1.1997899999999999</v>
      </c>
      <c r="P149" s="1">
        <v>6521</v>
      </c>
      <c r="Q149" s="1">
        <v>5943</v>
      </c>
      <c r="R149" s="1">
        <v>5749</v>
      </c>
      <c r="S149" s="2">
        <f t="shared" ref="S149:S169" si="27">IF(ISNUMBER(P149),P149/10,"")</f>
        <v>652.1</v>
      </c>
      <c r="T149" s="2">
        <f>IFERROR(_xlfn.STDEV.S(P149:R149)/P149*100,"")</f>
        <v>6.1585921304199278</v>
      </c>
      <c r="U149" s="2"/>
      <c r="V149" s="2">
        <v>40.097430000000003</v>
      </c>
      <c r="W149" s="1"/>
      <c r="X149" s="2">
        <f t="shared" si="20"/>
        <v>382.44524170455765</v>
      </c>
      <c r="Y149" s="1" t="s">
        <v>25</v>
      </c>
      <c r="Z149" s="1">
        <v>12</v>
      </c>
    </row>
    <row r="150" spans="1:26" x14ac:dyDescent="0.2">
      <c r="A150" s="1">
        <v>5</v>
      </c>
      <c r="B150" s="1">
        <v>1</v>
      </c>
      <c r="C150" s="1" t="s">
        <v>22</v>
      </c>
      <c r="D150" s="2">
        <v>0.97117211017645289</v>
      </c>
      <c r="E150" s="2">
        <v>73.867184114659167</v>
      </c>
      <c r="F150" s="2">
        <v>2.1181264099750128</v>
      </c>
      <c r="G150" s="2">
        <v>16.48361334644299</v>
      </c>
      <c r="H150" s="2">
        <v>6.6194881945145747</v>
      </c>
      <c r="I150" s="2">
        <f t="shared" si="23"/>
        <v>34.963178768131471</v>
      </c>
      <c r="J150" s="2">
        <f t="shared" si="24"/>
        <v>44.320310468795498</v>
      </c>
      <c r="K150" s="2">
        <f t="shared" si="26"/>
        <v>1.8004074484787609</v>
      </c>
      <c r="L150" s="2">
        <f t="shared" si="26"/>
        <v>14.011071344476541</v>
      </c>
      <c r="M150" s="2">
        <f t="shared" si="25"/>
        <v>4.9646161458859313</v>
      </c>
      <c r="N150" s="1">
        <v>1.0112056172364516</v>
      </c>
      <c r="O150" s="1">
        <v>1.23899</v>
      </c>
      <c r="P150" s="1"/>
      <c r="Q150" s="1"/>
      <c r="R150" s="1"/>
      <c r="S150" s="2" t="str">
        <f t="shared" si="27"/>
        <v/>
      </c>
      <c r="T150" s="2" t="str">
        <f t="shared" ref="T150:T169" si="28">IFERROR(_xlfn.STDEV.S(P150:R150)/P150*100,"")</f>
        <v/>
      </c>
      <c r="U150" s="2"/>
      <c r="V150" s="2">
        <v>41.128570000000003</v>
      </c>
      <c r="W150" s="1"/>
      <c r="X150" s="2" t="str">
        <f t="shared" si="20"/>
        <v/>
      </c>
      <c r="Y150" s="1" t="s">
        <v>25</v>
      </c>
      <c r="Z150" s="1">
        <v>12</v>
      </c>
    </row>
    <row r="151" spans="1:26" x14ac:dyDescent="0.2">
      <c r="A151" s="1">
        <v>5</v>
      </c>
      <c r="B151" s="1">
        <v>1</v>
      </c>
      <c r="C151" s="1" t="s">
        <v>23</v>
      </c>
      <c r="D151" s="2">
        <v>0.97117211017645289</v>
      </c>
      <c r="E151" s="2">
        <v>73.867184114659167</v>
      </c>
      <c r="F151" s="2">
        <v>2.1181264099750128</v>
      </c>
      <c r="G151" s="2">
        <v>16.48361334644299</v>
      </c>
      <c r="H151" s="2">
        <v>6.6194881945145747</v>
      </c>
      <c r="I151" s="2">
        <f t="shared" si="23"/>
        <v>34.963178768131471</v>
      </c>
      <c r="J151" s="2">
        <f t="shared" si="24"/>
        <v>44.320310468795498</v>
      </c>
      <c r="K151" s="2">
        <f t="shared" si="26"/>
        <v>1.8004074484787609</v>
      </c>
      <c r="L151" s="2">
        <f t="shared" si="26"/>
        <v>14.011071344476541</v>
      </c>
      <c r="M151" s="2">
        <f t="shared" si="25"/>
        <v>4.9646161458859313</v>
      </c>
      <c r="N151" s="1">
        <v>1.0080600928415673</v>
      </c>
      <c r="O151" s="1">
        <v>1.2487600000000001</v>
      </c>
      <c r="P151" s="1"/>
      <c r="Q151" s="1"/>
      <c r="R151" s="1"/>
      <c r="S151" s="2" t="str">
        <f t="shared" si="27"/>
        <v/>
      </c>
      <c r="T151" s="2" t="str">
        <f t="shared" si="28"/>
        <v/>
      </c>
      <c r="U151" s="2"/>
      <c r="V151" s="2">
        <v>41.826560000000001</v>
      </c>
      <c r="W151" s="1"/>
      <c r="X151" s="2" t="str">
        <f t="shared" si="20"/>
        <v/>
      </c>
      <c r="Y151" s="1" t="s">
        <v>25</v>
      </c>
      <c r="Z151" s="1">
        <v>12</v>
      </c>
    </row>
    <row r="152" spans="1:26" x14ac:dyDescent="0.2">
      <c r="A152" s="1">
        <v>5</v>
      </c>
      <c r="B152" s="1">
        <v>2</v>
      </c>
      <c r="C152" s="1" t="s">
        <v>17</v>
      </c>
      <c r="D152" s="2">
        <v>13.80305117745055</v>
      </c>
      <c r="E152" s="2">
        <v>56.678957962647473</v>
      </c>
      <c r="F152" s="2">
        <v>4.5764778438935183</v>
      </c>
      <c r="G152" s="2">
        <v>2.3986683207139241</v>
      </c>
      <c r="H152" s="2">
        <v>22.610098066930391</v>
      </c>
      <c r="I152" s="2">
        <f t="shared" si="23"/>
        <v>43.173430803933257</v>
      </c>
      <c r="J152" s="2">
        <f t="shared" si="24"/>
        <v>34.007374777588481</v>
      </c>
      <c r="K152" s="2">
        <f t="shared" si="26"/>
        <v>3.8900061673094903</v>
      </c>
      <c r="L152" s="2">
        <f t="shared" si="26"/>
        <v>2.0388680726068356</v>
      </c>
      <c r="M152" s="2">
        <f t="shared" si="25"/>
        <v>16.957573550197793</v>
      </c>
      <c r="N152" s="1">
        <v>0.99938927243759956</v>
      </c>
      <c r="O152" s="1">
        <v>1.1419900000000001</v>
      </c>
      <c r="P152" s="1"/>
      <c r="Q152" s="1"/>
      <c r="R152" s="1"/>
      <c r="S152" s="2" t="str">
        <f t="shared" si="27"/>
        <v/>
      </c>
      <c r="T152" s="2" t="str">
        <f t="shared" si="28"/>
        <v/>
      </c>
      <c r="U152" s="2"/>
      <c r="V152" s="2">
        <v>41.617519999999999</v>
      </c>
      <c r="W152" s="1"/>
      <c r="X152" s="2" t="str">
        <f t="shared" si="20"/>
        <v/>
      </c>
      <c r="Y152" s="1" t="s">
        <v>25</v>
      </c>
      <c r="Z152" s="1">
        <v>12</v>
      </c>
    </row>
    <row r="153" spans="1:26" x14ac:dyDescent="0.2">
      <c r="A153" s="1">
        <v>5</v>
      </c>
      <c r="B153" s="1">
        <v>2</v>
      </c>
      <c r="C153" s="1" t="s">
        <v>19</v>
      </c>
      <c r="D153" s="2">
        <v>13.80305117745055</v>
      </c>
      <c r="E153" s="2">
        <v>56.678957962647473</v>
      </c>
      <c r="F153" s="2">
        <v>4.5764778438935183</v>
      </c>
      <c r="G153" s="2">
        <v>2.3986683207139241</v>
      </c>
      <c r="H153" s="2">
        <v>22.610098066930391</v>
      </c>
      <c r="I153" s="2">
        <f t="shared" si="23"/>
        <v>43.173430803933257</v>
      </c>
      <c r="J153" s="2">
        <f t="shared" si="24"/>
        <v>34.007374777588481</v>
      </c>
      <c r="K153" s="2">
        <f t="shared" si="26"/>
        <v>3.8900061673094903</v>
      </c>
      <c r="L153" s="2">
        <f t="shared" si="26"/>
        <v>2.0388680726068356</v>
      </c>
      <c r="M153" s="2">
        <f t="shared" si="25"/>
        <v>16.957573550197793</v>
      </c>
      <c r="N153" s="1">
        <v>1.0061038065176946</v>
      </c>
      <c r="O153" s="1">
        <v>1.03966</v>
      </c>
      <c r="P153" s="1"/>
      <c r="Q153" s="1"/>
      <c r="R153" s="1"/>
      <c r="S153" s="2" t="str">
        <f t="shared" si="27"/>
        <v/>
      </c>
      <c r="T153" s="2" t="str">
        <f t="shared" si="28"/>
        <v/>
      </c>
      <c r="U153" s="2"/>
      <c r="V153" s="2">
        <v>43.161790000000003</v>
      </c>
      <c r="W153" s="1"/>
      <c r="X153" s="2" t="str">
        <f t="shared" si="20"/>
        <v/>
      </c>
      <c r="Y153" s="1" t="s">
        <v>25</v>
      </c>
      <c r="Z153" s="1">
        <v>12</v>
      </c>
    </row>
    <row r="154" spans="1:26" x14ac:dyDescent="0.2">
      <c r="A154" s="1">
        <v>5</v>
      </c>
      <c r="B154" s="1">
        <v>2</v>
      </c>
      <c r="C154" s="1" t="s">
        <v>20</v>
      </c>
      <c r="D154" s="2">
        <v>13.80305117745055</v>
      </c>
      <c r="E154" s="2">
        <v>56.678957962647473</v>
      </c>
      <c r="F154" s="2">
        <v>4.5764778438935183</v>
      </c>
      <c r="G154" s="2">
        <v>2.3986683207139241</v>
      </c>
      <c r="H154" s="2">
        <v>22.610098066930391</v>
      </c>
      <c r="I154" s="2">
        <f t="shared" si="23"/>
        <v>43.173430803933257</v>
      </c>
      <c r="J154" s="2">
        <f t="shared" si="24"/>
        <v>34.007374777588481</v>
      </c>
      <c r="K154" s="2">
        <f t="shared" si="26"/>
        <v>3.8900061673094903</v>
      </c>
      <c r="L154" s="2">
        <f t="shared" si="26"/>
        <v>2.0388680726068356</v>
      </c>
      <c r="M154" s="2">
        <f t="shared" si="25"/>
        <v>16.957573550197793</v>
      </c>
      <c r="N154" s="1">
        <v>0.99809243703308059</v>
      </c>
      <c r="O154" s="1">
        <v>1.06029</v>
      </c>
      <c r="P154" s="1"/>
      <c r="Q154" s="1"/>
      <c r="R154" s="1"/>
      <c r="S154" s="2" t="str">
        <f t="shared" si="27"/>
        <v/>
      </c>
      <c r="T154" s="2" t="str">
        <f t="shared" si="28"/>
        <v/>
      </c>
      <c r="U154" s="2"/>
      <c r="V154" s="2">
        <v>39.569969999999998</v>
      </c>
      <c r="W154" s="1"/>
      <c r="X154" s="2" t="str">
        <f t="shared" si="20"/>
        <v/>
      </c>
      <c r="Y154" s="1" t="s">
        <v>25</v>
      </c>
      <c r="Z154" s="1">
        <v>12</v>
      </c>
    </row>
    <row r="155" spans="1:26" x14ac:dyDescent="0.2">
      <c r="A155" s="1">
        <v>5</v>
      </c>
      <c r="B155" s="1">
        <v>2</v>
      </c>
      <c r="C155" s="1" t="s">
        <v>21</v>
      </c>
      <c r="D155" s="2">
        <v>13.80305117745055</v>
      </c>
      <c r="E155" s="2">
        <v>56.678957962647473</v>
      </c>
      <c r="F155" s="2">
        <v>4.5764778438935183</v>
      </c>
      <c r="G155" s="2">
        <v>2.3986683207139241</v>
      </c>
      <c r="H155" s="2">
        <v>22.610098066930391</v>
      </c>
      <c r="I155" s="2">
        <f t="shared" si="23"/>
        <v>43.173430803933257</v>
      </c>
      <c r="J155" s="2">
        <f t="shared" si="24"/>
        <v>34.007374777588481</v>
      </c>
      <c r="K155" s="2">
        <f t="shared" si="26"/>
        <v>3.8900061673094903</v>
      </c>
      <c r="L155" s="2">
        <f t="shared" si="26"/>
        <v>2.0388680726068356</v>
      </c>
      <c r="M155" s="2">
        <f t="shared" si="25"/>
        <v>16.957573550197793</v>
      </c>
      <c r="N155" s="1">
        <v>0.9938618636456853</v>
      </c>
      <c r="O155" s="1">
        <v>1.07497</v>
      </c>
      <c r="P155" s="1"/>
      <c r="Q155" s="1"/>
      <c r="R155" s="1"/>
      <c r="S155" s="2" t="str">
        <f t="shared" si="27"/>
        <v/>
      </c>
      <c r="T155" s="2" t="str">
        <f t="shared" si="28"/>
        <v/>
      </c>
      <c r="U155" s="2"/>
      <c r="V155" s="2">
        <v>38.893810000000002</v>
      </c>
      <c r="W155" s="1"/>
      <c r="X155" s="2" t="str">
        <f t="shared" si="20"/>
        <v/>
      </c>
      <c r="Y155" s="1" t="s">
        <v>25</v>
      </c>
      <c r="Z155" s="1">
        <v>12</v>
      </c>
    </row>
    <row r="156" spans="1:26" x14ac:dyDescent="0.2">
      <c r="A156" s="1">
        <v>5</v>
      </c>
      <c r="B156" s="1">
        <v>2</v>
      </c>
      <c r="C156" s="1" t="s">
        <v>22</v>
      </c>
      <c r="D156" s="2">
        <v>13.80305117745055</v>
      </c>
      <c r="E156" s="2">
        <v>56.678957962647473</v>
      </c>
      <c r="F156" s="2">
        <v>4.5764778438935183</v>
      </c>
      <c r="G156" s="2">
        <v>2.3986683207139241</v>
      </c>
      <c r="H156" s="2">
        <v>22.610098066930391</v>
      </c>
      <c r="I156" s="2">
        <f t="shared" si="23"/>
        <v>43.173430803933257</v>
      </c>
      <c r="J156" s="2">
        <f t="shared" si="24"/>
        <v>34.007374777588481</v>
      </c>
      <c r="K156" s="2">
        <f t="shared" si="26"/>
        <v>3.8900061673094903</v>
      </c>
      <c r="L156" s="2">
        <f t="shared" si="26"/>
        <v>2.0388680726068356</v>
      </c>
      <c r="M156" s="2">
        <f t="shared" si="25"/>
        <v>16.957573550197793</v>
      </c>
      <c r="N156" s="1">
        <v>0.98555847650163708</v>
      </c>
      <c r="O156" s="1">
        <v>1.14534</v>
      </c>
      <c r="P156" s="1">
        <v>6682</v>
      </c>
      <c r="Q156" s="1">
        <v>6734</v>
      </c>
      <c r="R156" s="1">
        <v>6128</v>
      </c>
      <c r="S156" s="2">
        <f t="shared" si="27"/>
        <v>668.2</v>
      </c>
      <c r="T156" s="2">
        <f t="shared" si="28"/>
        <v>5.0265041452457453</v>
      </c>
      <c r="U156" s="2"/>
      <c r="V156" s="2">
        <v>45.988129999999998</v>
      </c>
      <c r="W156" s="1"/>
      <c r="X156" s="2">
        <f t="shared" si="20"/>
        <v>325.42265075604939</v>
      </c>
      <c r="Y156" s="1" t="s">
        <v>25</v>
      </c>
      <c r="Z156" s="1">
        <v>12</v>
      </c>
    </row>
    <row r="157" spans="1:26" x14ac:dyDescent="0.2">
      <c r="A157" s="1">
        <v>5</v>
      </c>
      <c r="B157" s="1">
        <v>2</v>
      </c>
      <c r="C157" s="1" t="s">
        <v>23</v>
      </c>
      <c r="D157" s="2">
        <v>13.80305117745055</v>
      </c>
      <c r="E157" s="2">
        <v>56.678957962647473</v>
      </c>
      <c r="F157" s="2">
        <v>4.5764778438935183</v>
      </c>
      <c r="G157" s="2">
        <v>2.3986683207139241</v>
      </c>
      <c r="H157" s="2">
        <v>22.610098066930391</v>
      </c>
      <c r="I157" s="2">
        <f t="shared" si="23"/>
        <v>43.173430803933257</v>
      </c>
      <c r="J157" s="2">
        <f t="shared" si="24"/>
        <v>34.007374777588481</v>
      </c>
      <c r="K157" s="2">
        <f t="shared" si="26"/>
        <v>3.8900061673094903</v>
      </c>
      <c r="L157" s="2">
        <f t="shared" si="26"/>
        <v>2.0388680726068356</v>
      </c>
      <c r="M157" s="2">
        <f t="shared" si="25"/>
        <v>16.957573550197793</v>
      </c>
      <c r="N157" s="1">
        <v>0.97692317600989276</v>
      </c>
      <c r="O157" s="1">
        <v>1.2773099999999999</v>
      </c>
      <c r="P157" s="1"/>
      <c r="Q157" s="1"/>
      <c r="R157" s="1"/>
      <c r="S157" s="2" t="str">
        <f t="shared" si="27"/>
        <v/>
      </c>
      <c r="T157" s="2" t="str">
        <f t="shared" si="28"/>
        <v/>
      </c>
      <c r="U157" s="2"/>
      <c r="V157" s="2">
        <v>54.51341</v>
      </c>
      <c r="W157" s="1"/>
      <c r="X157" s="2" t="str">
        <f t="shared" si="20"/>
        <v/>
      </c>
      <c r="Y157" s="1" t="s">
        <v>25</v>
      </c>
      <c r="Z157" s="1">
        <v>12</v>
      </c>
    </row>
    <row r="158" spans="1:26" x14ac:dyDescent="0.2">
      <c r="A158" s="1">
        <v>5</v>
      </c>
      <c r="B158" s="1">
        <v>3</v>
      </c>
      <c r="C158" s="1" t="s">
        <v>17</v>
      </c>
      <c r="D158" s="2">
        <v>1.558725758164424</v>
      </c>
      <c r="E158" s="2">
        <v>70.322968503071266</v>
      </c>
      <c r="F158" s="2">
        <v>10.34073317387082</v>
      </c>
      <c r="G158" s="2">
        <v>15.557936298619071</v>
      </c>
      <c r="H158" s="2">
        <v>2.2478893402610711</v>
      </c>
      <c r="I158" s="2">
        <f t="shared" si="23"/>
        <v>34.134685915331687</v>
      </c>
      <c r="J158" s="2">
        <f t="shared" si="24"/>
        <v>42.19378110184276</v>
      </c>
      <c r="K158" s="2">
        <f t="shared" si="26"/>
        <v>8.7896231977901973</v>
      </c>
      <c r="L158" s="2">
        <f t="shared" si="26"/>
        <v>13.22424585382621</v>
      </c>
      <c r="M158" s="2">
        <f t="shared" si="25"/>
        <v>1.6859170051958032</v>
      </c>
      <c r="N158" s="1">
        <v>0.9963482728604488</v>
      </c>
      <c r="O158" s="1">
        <v>1.1874899999999999</v>
      </c>
      <c r="P158" s="1"/>
      <c r="Q158" s="1"/>
      <c r="R158" s="1"/>
      <c r="S158" s="2" t="str">
        <f t="shared" si="27"/>
        <v/>
      </c>
      <c r="T158" s="2" t="str">
        <f t="shared" si="28"/>
        <v/>
      </c>
      <c r="U158" s="2"/>
      <c r="V158" s="2">
        <v>67.576369999999997</v>
      </c>
      <c r="W158" s="1"/>
      <c r="X158" s="2" t="str">
        <f t="shared" si="20"/>
        <v/>
      </c>
      <c r="Y158" s="1" t="s">
        <v>25</v>
      </c>
      <c r="Z158" s="1">
        <v>12</v>
      </c>
    </row>
    <row r="159" spans="1:26" x14ac:dyDescent="0.2">
      <c r="A159" s="1">
        <v>5</v>
      </c>
      <c r="B159" s="1">
        <v>3</v>
      </c>
      <c r="C159" s="1" t="s">
        <v>19</v>
      </c>
      <c r="D159" s="2">
        <v>1.558725758164424</v>
      </c>
      <c r="E159" s="2">
        <v>70.322968503071266</v>
      </c>
      <c r="F159" s="2">
        <v>10.34073317387082</v>
      </c>
      <c r="G159" s="2">
        <v>15.557936298619071</v>
      </c>
      <c r="H159" s="2">
        <v>2.2478893402610711</v>
      </c>
      <c r="I159" s="2">
        <f t="shared" si="23"/>
        <v>34.134685915331687</v>
      </c>
      <c r="J159" s="2">
        <f t="shared" si="24"/>
        <v>42.19378110184276</v>
      </c>
      <c r="K159" s="2">
        <f t="shared" si="26"/>
        <v>8.7896231977901973</v>
      </c>
      <c r="L159" s="2">
        <f t="shared" si="26"/>
        <v>13.22424585382621</v>
      </c>
      <c r="M159" s="2">
        <f t="shared" si="25"/>
        <v>1.6859170051958032</v>
      </c>
      <c r="N159" s="1">
        <v>1.0006442179628234</v>
      </c>
      <c r="O159" s="1">
        <v>1.1619200000000001</v>
      </c>
      <c r="P159" s="1">
        <v>7162</v>
      </c>
      <c r="Q159" s="1">
        <v>7190</v>
      </c>
      <c r="R159" s="1">
        <v>6882</v>
      </c>
      <c r="S159" s="2">
        <f t="shared" si="27"/>
        <v>716.2</v>
      </c>
      <c r="T159" s="2">
        <f t="shared" si="28"/>
        <v>2.3780696851207783</v>
      </c>
      <c r="U159" s="2"/>
      <c r="V159" s="2">
        <v>61.712159999999997</v>
      </c>
      <c r="W159" s="1"/>
      <c r="X159" s="2">
        <f t="shared" si="20"/>
        <v>226.25330704413261</v>
      </c>
      <c r="Y159" s="1" t="s">
        <v>25</v>
      </c>
      <c r="Z159" s="1">
        <v>12</v>
      </c>
    </row>
    <row r="160" spans="1:26" x14ac:dyDescent="0.2">
      <c r="A160" s="1">
        <v>5</v>
      </c>
      <c r="B160" s="1">
        <v>3</v>
      </c>
      <c r="C160" s="1" t="s">
        <v>20</v>
      </c>
      <c r="D160" s="2">
        <v>1.558725758164424</v>
      </c>
      <c r="E160" s="2">
        <v>70.322968503071266</v>
      </c>
      <c r="F160" s="2">
        <v>10.34073317387082</v>
      </c>
      <c r="G160" s="2">
        <v>15.557936298619071</v>
      </c>
      <c r="H160" s="2">
        <v>2.2478893402610711</v>
      </c>
      <c r="I160" s="2">
        <f t="shared" si="23"/>
        <v>34.134685915331687</v>
      </c>
      <c r="J160" s="2">
        <f t="shared" si="24"/>
        <v>42.19378110184276</v>
      </c>
      <c r="K160" s="2">
        <f t="shared" si="26"/>
        <v>8.7896231977901973</v>
      </c>
      <c r="L160" s="2">
        <f t="shared" si="26"/>
        <v>13.22424585382621</v>
      </c>
      <c r="M160" s="2">
        <f t="shared" si="25"/>
        <v>1.6859170051958032</v>
      </c>
      <c r="N160" s="1">
        <v>1.0001738676866905</v>
      </c>
      <c r="O160" s="1">
        <v>1.1692400000000001</v>
      </c>
      <c r="P160" s="1"/>
      <c r="Q160" s="1"/>
      <c r="R160" s="1"/>
      <c r="S160" s="2" t="str">
        <f t="shared" si="27"/>
        <v/>
      </c>
      <c r="T160" s="2" t="str">
        <f t="shared" si="28"/>
        <v/>
      </c>
      <c r="U160" s="2"/>
      <c r="V160" s="2">
        <v>64.96866</v>
      </c>
      <c r="W160" s="1"/>
      <c r="X160" s="2" t="str">
        <f t="shared" si="20"/>
        <v/>
      </c>
      <c r="Y160" s="1" t="s">
        <v>25</v>
      </c>
      <c r="Z160" s="1">
        <v>12</v>
      </c>
    </row>
    <row r="161" spans="1:26" x14ac:dyDescent="0.2">
      <c r="A161" s="1">
        <v>5</v>
      </c>
      <c r="B161" s="1">
        <v>3</v>
      </c>
      <c r="C161" s="1" t="s">
        <v>21</v>
      </c>
      <c r="D161" s="2">
        <v>1.558725758164424</v>
      </c>
      <c r="E161" s="2">
        <v>70.322968503071266</v>
      </c>
      <c r="F161" s="2">
        <v>10.34073317387082</v>
      </c>
      <c r="G161" s="2">
        <v>15.557936298619071</v>
      </c>
      <c r="H161" s="2">
        <v>2.2478893402610711</v>
      </c>
      <c r="I161" s="2">
        <f t="shared" si="23"/>
        <v>34.134685915331687</v>
      </c>
      <c r="J161" s="2">
        <f t="shared" si="24"/>
        <v>42.19378110184276</v>
      </c>
      <c r="K161" s="2">
        <f t="shared" si="26"/>
        <v>8.7896231977901973</v>
      </c>
      <c r="L161" s="2">
        <f t="shared" si="26"/>
        <v>13.22424585382621</v>
      </c>
      <c r="M161" s="2">
        <f t="shared" si="25"/>
        <v>1.6859170051958032</v>
      </c>
      <c r="N161" s="1">
        <v>1.0012302750806676</v>
      </c>
      <c r="O161" s="1">
        <v>1.14663</v>
      </c>
      <c r="P161" s="1"/>
      <c r="Q161" s="1"/>
      <c r="R161" s="1"/>
      <c r="S161" s="2" t="str">
        <f t="shared" si="27"/>
        <v/>
      </c>
      <c r="T161" s="2" t="str">
        <f t="shared" si="28"/>
        <v/>
      </c>
      <c r="U161" s="2"/>
      <c r="V161" s="2">
        <v>66.584410000000005</v>
      </c>
      <c r="W161" s="1"/>
      <c r="X161" s="2" t="str">
        <f t="shared" si="20"/>
        <v/>
      </c>
      <c r="Y161" s="1" t="s">
        <v>25</v>
      </c>
      <c r="Z161" s="1">
        <v>12</v>
      </c>
    </row>
    <row r="162" spans="1:26" x14ac:dyDescent="0.2">
      <c r="A162" s="1">
        <v>5</v>
      </c>
      <c r="B162" s="1">
        <v>3</v>
      </c>
      <c r="C162" s="1" t="s">
        <v>22</v>
      </c>
      <c r="D162" s="2">
        <v>1.558725758164424</v>
      </c>
      <c r="E162" s="2">
        <v>70.322968503071266</v>
      </c>
      <c r="F162" s="2">
        <v>10.34073317387082</v>
      </c>
      <c r="G162" s="2">
        <v>15.557936298619071</v>
      </c>
      <c r="H162" s="2">
        <v>2.2478893402610711</v>
      </c>
      <c r="I162" s="2">
        <f t="shared" si="23"/>
        <v>34.134685915331687</v>
      </c>
      <c r="J162" s="2">
        <f t="shared" si="24"/>
        <v>42.19378110184276</v>
      </c>
      <c r="K162" s="2">
        <f t="shared" si="26"/>
        <v>8.7896231977901973</v>
      </c>
      <c r="L162" s="2">
        <f t="shared" si="26"/>
        <v>13.22424585382621</v>
      </c>
      <c r="M162" s="2">
        <f t="shared" si="25"/>
        <v>1.6859170051958032</v>
      </c>
      <c r="N162" s="1">
        <v>0.99889289280597404</v>
      </c>
      <c r="O162" s="1">
        <v>1.13954</v>
      </c>
      <c r="P162" s="1"/>
      <c r="Q162" s="1"/>
      <c r="R162" s="1"/>
      <c r="S162" s="2" t="str">
        <f t="shared" si="27"/>
        <v/>
      </c>
      <c r="T162" s="2" t="str">
        <f t="shared" si="28"/>
        <v/>
      </c>
      <c r="U162" s="2"/>
      <c r="V162" s="2">
        <v>65.018820000000005</v>
      </c>
      <c r="W162" s="1"/>
      <c r="X162" s="2" t="str">
        <f t="shared" si="20"/>
        <v/>
      </c>
      <c r="Y162" s="1" t="s">
        <v>25</v>
      </c>
      <c r="Z162" s="1">
        <v>12</v>
      </c>
    </row>
    <row r="163" spans="1:26" x14ac:dyDescent="0.2">
      <c r="A163" s="1">
        <v>5</v>
      </c>
      <c r="B163" s="1">
        <v>3</v>
      </c>
      <c r="C163" s="1" t="s">
        <v>23</v>
      </c>
      <c r="D163" s="2">
        <v>1.558725758164424</v>
      </c>
      <c r="E163" s="2">
        <v>70.322968503071266</v>
      </c>
      <c r="F163" s="2">
        <v>10.34073317387082</v>
      </c>
      <c r="G163" s="2">
        <v>15.557936298619071</v>
      </c>
      <c r="H163" s="2">
        <v>2.2478893402610711</v>
      </c>
      <c r="I163" s="2">
        <f t="shared" si="23"/>
        <v>34.134685915331687</v>
      </c>
      <c r="J163" s="2">
        <f t="shared" si="24"/>
        <v>42.19378110184276</v>
      </c>
      <c r="K163" s="2">
        <f t="shared" si="26"/>
        <v>8.7896231977901973</v>
      </c>
      <c r="L163" s="2">
        <f t="shared" si="26"/>
        <v>13.22424585382621</v>
      </c>
      <c r="M163" s="2">
        <f t="shared" si="25"/>
        <v>1.6859170051958032</v>
      </c>
      <c r="N163" s="1">
        <v>0.997628655822274</v>
      </c>
      <c r="O163" s="1">
        <v>1.1987300000000001</v>
      </c>
      <c r="P163" s="1"/>
      <c r="Q163" s="1"/>
      <c r="R163" s="1"/>
      <c r="S163" s="2" t="str">
        <f t="shared" si="27"/>
        <v/>
      </c>
      <c r="T163" s="2" t="str">
        <f t="shared" si="28"/>
        <v/>
      </c>
      <c r="U163" s="2"/>
      <c r="V163" s="2">
        <v>61.92595</v>
      </c>
      <c r="W163" s="1"/>
      <c r="X163" s="2" t="str">
        <f t="shared" si="20"/>
        <v/>
      </c>
      <c r="Y163" s="1" t="s">
        <v>25</v>
      </c>
      <c r="Z163" s="1">
        <v>12</v>
      </c>
    </row>
    <row r="164" spans="1:26" x14ac:dyDescent="0.2">
      <c r="A164" s="1">
        <v>5</v>
      </c>
      <c r="B164" s="1">
        <v>4</v>
      </c>
      <c r="C164" s="1" t="s">
        <v>17</v>
      </c>
      <c r="D164" s="2">
        <v>99.988</v>
      </c>
      <c r="E164" s="2">
        <v>3.0000000000000001E-3</v>
      </c>
      <c r="F164" s="1">
        <v>3.0000000000000001E-3</v>
      </c>
      <c r="G164" s="1">
        <v>3.0000000000000001E-3</v>
      </c>
      <c r="H164" s="1">
        <v>3.0000000000000001E-3</v>
      </c>
      <c r="I164" s="2">
        <f t="shared" si="23"/>
        <v>99.990849999999995</v>
      </c>
      <c r="J164" s="2">
        <f t="shared" si="24"/>
        <v>1.8E-3</v>
      </c>
      <c r="K164" s="2">
        <f t="shared" ref="K164:L169" si="29">F164*0.85</f>
        <v>2.5500000000000002E-3</v>
      </c>
      <c r="L164" s="2">
        <f t="shared" si="29"/>
        <v>2.5500000000000002E-3</v>
      </c>
      <c r="M164" s="2">
        <f t="shared" si="25"/>
        <v>2.2500000000000003E-3</v>
      </c>
      <c r="N164" s="1">
        <v>0.59913275938282784</v>
      </c>
      <c r="O164" s="1">
        <v>0.20830000000000001</v>
      </c>
      <c r="P164" s="1"/>
      <c r="Q164" s="1"/>
      <c r="R164" s="1"/>
      <c r="S164" s="2" t="str">
        <f t="shared" si="27"/>
        <v/>
      </c>
      <c r="T164" s="2" t="str">
        <f t="shared" si="28"/>
        <v/>
      </c>
      <c r="U164" s="2"/>
      <c r="V164" s="2">
        <v>1044.98208</v>
      </c>
      <c r="W164" s="1"/>
      <c r="X164" s="1"/>
      <c r="Y164" s="1" t="s">
        <v>25</v>
      </c>
      <c r="Z164" s="1">
        <v>12</v>
      </c>
    </row>
    <row r="165" spans="1:26" x14ac:dyDescent="0.2">
      <c r="A165" s="1">
        <v>5</v>
      </c>
      <c r="B165" s="1">
        <v>4</v>
      </c>
      <c r="C165" s="1" t="s">
        <v>19</v>
      </c>
      <c r="D165" s="2">
        <v>99.988</v>
      </c>
      <c r="E165" s="2">
        <v>3.0000000000000001E-3</v>
      </c>
      <c r="F165" s="1">
        <v>3.0000000000000001E-3</v>
      </c>
      <c r="G165" s="1">
        <v>3.0000000000000001E-3</v>
      </c>
      <c r="H165" s="1">
        <v>3.0000000000000001E-3</v>
      </c>
      <c r="I165" s="2">
        <f t="shared" si="23"/>
        <v>99.990849999999995</v>
      </c>
      <c r="J165" s="2">
        <f t="shared" si="24"/>
        <v>1.8E-3</v>
      </c>
      <c r="K165" s="2">
        <f t="shared" si="29"/>
        <v>2.5500000000000002E-3</v>
      </c>
      <c r="L165" s="2">
        <f t="shared" si="29"/>
        <v>2.5500000000000002E-3</v>
      </c>
      <c r="M165" s="2">
        <f t="shared" si="25"/>
        <v>2.2500000000000003E-3</v>
      </c>
      <c r="N165" s="1">
        <v>0.60433932593820383</v>
      </c>
      <c r="O165" s="1">
        <v>0.17616000000000001</v>
      </c>
      <c r="P165" s="1"/>
      <c r="Q165" s="1"/>
      <c r="R165" s="1"/>
      <c r="S165" s="2" t="str">
        <f t="shared" si="27"/>
        <v/>
      </c>
      <c r="T165" s="2" t="str">
        <f t="shared" si="28"/>
        <v/>
      </c>
      <c r="U165" s="2"/>
      <c r="V165" s="2">
        <v>1087</v>
      </c>
      <c r="W165" s="1"/>
      <c r="X165" s="1"/>
      <c r="Y165" s="1" t="s">
        <v>25</v>
      </c>
      <c r="Z165" s="1">
        <v>12</v>
      </c>
    </row>
    <row r="166" spans="1:26" x14ac:dyDescent="0.2">
      <c r="A166" s="1">
        <v>5</v>
      </c>
      <c r="B166" s="1">
        <v>4</v>
      </c>
      <c r="C166" s="1" t="s">
        <v>20</v>
      </c>
      <c r="D166" s="2">
        <v>99.988</v>
      </c>
      <c r="E166" s="2">
        <v>3.0000000000000001E-3</v>
      </c>
      <c r="F166" s="1">
        <v>3.0000000000000001E-3</v>
      </c>
      <c r="G166" s="1">
        <v>3.0000000000000001E-3</v>
      </c>
      <c r="H166" s="1">
        <v>3.0000000000000001E-3</v>
      </c>
      <c r="I166" s="2">
        <f t="shared" si="23"/>
        <v>99.990849999999995</v>
      </c>
      <c r="J166" s="2">
        <f t="shared" si="24"/>
        <v>1.8E-3</v>
      </c>
      <c r="K166" s="2">
        <f t="shared" si="29"/>
        <v>2.5500000000000002E-3</v>
      </c>
      <c r="L166" s="2">
        <f t="shared" si="29"/>
        <v>2.5500000000000002E-3</v>
      </c>
      <c r="M166" s="2">
        <f t="shared" si="25"/>
        <v>2.2500000000000003E-3</v>
      </c>
      <c r="N166" s="1">
        <v>0.569471119392289</v>
      </c>
      <c r="O166" s="1">
        <v>0.23255999999999999</v>
      </c>
      <c r="P166" s="1"/>
      <c r="Q166" s="1"/>
      <c r="R166" s="1"/>
      <c r="S166" s="2" t="str">
        <f t="shared" si="27"/>
        <v/>
      </c>
      <c r="T166" s="2" t="str">
        <f t="shared" si="28"/>
        <v/>
      </c>
      <c r="U166" s="2"/>
      <c r="V166" s="2">
        <v>181.13310999999999</v>
      </c>
      <c r="W166" s="1"/>
      <c r="X166" s="1"/>
      <c r="Y166" s="1" t="s">
        <v>25</v>
      </c>
      <c r="Z166" s="1">
        <v>12</v>
      </c>
    </row>
    <row r="167" spans="1:26" x14ac:dyDescent="0.2">
      <c r="A167" s="1">
        <v>5</v>
      </c>
      <c r="B167" s="1">
        <v>4</v>
      </c>
      <c r="C167" s="1" t="s">
        <v>21</v>
      </c>
      <c r="D167" s="2">
        <v>99.988</v>
      </c>
      <c r="E167" s="2">
        <v>3.0000000000000001E-3</v>
      </c>
      <c r="F167" s="1">
        <v>3.0000000000000001E-3</v>
      </c>
      <c r="G167" s="1">
        <v>3.0000000000000001E-3</v>
      </c>
      <c r="H167" s="1">
        <v>3.0000000000000001E-3</v>
      </c>
      <c r="I167" s="2">
        <f t="shared" si="23"/>
        <v>99.990849999999995</v>
      </c>
      <c r="J167" s="2">
        <f t="shared" si="24"/>
        <v>1.8E-3</v>
      </c>
      <c r="K167" s="2">
        <f t="shared" si="29"/>
        <v>2.5500000000000002E-3</v>
      </c>
      <c r="L167" s="2">
        <f t="shared" si="29"/>
        <v>2.5500000000000002E-3</v>
      </c>
      <c r="M167" s="2">
        <f t="shared" si="25"/>
        <v>2.2500000000000003E-3</v>
      </c>
      <c r="N167" s="1">
        <v>0.58733082182224083</v>
      </c>
      <c r="O167" s="1">
        <v>0.27682000000000001</v>
      </c>
      <c r="P167" s="1"/>
      <c r="Q167" s="1"/>
      <c r="R167" s="1"/>
      <c r="S167" s="2" t="str">
        <f t="shared" si="27"/>
        <v/>
      </c>
      <c r="T167" s="2" t="str">
        <f t="shared" si="28"/>
        <v/>
      </c>
      <c r="U167" s="2"/>
      <c r="V167" s="2">
        <v>2361.6377499999999</v>
      </c>
      <c r="W167" s="1"/>
      <c r="X167" s="1"/>
      <c r="Y167" s="1" t="s">
        <v>25</v>
      </c>
      <c r="Z167" s="1">
        <v>12</v>
      </c>
    </row>
    <row r="168" spans="1:26" x14ac:dyDescent="0.2">
      <c r="A168" s="1">
        <v>5</v>
      </c>
      <c r="B168" s="1">
        <v>4</v>
      </c>
      <c r="C168" s="1" t="s">
        <v>22</v>
      </c>
      <c r="D168" s="2">
        <v>99.988</v>
      </c>
      <c r="E168" s="2">
        <v>3.0000000000000001E-3</v>
      </c>
      <c r="F168" s="1">
        <v>3.0000000000000001E-3</v>
      </c>
      <c r="G168" s="1">
        <v>3.0000000000000001E-3</v>
      </c>
      <c r="H168" s="1">
        <v>3.0000000000000001E-3</v>
      </c>
      <c r="I168" s="2">
        <f t="shared" si="23"/>
        <v>99.990849999999995</v>
      </c>
      <c r="J168" s="2">
        <f t="shared" si="24"/>
        <v>1.8E-3</v>
      </c>
      <c r="K168" s="2">
        <f t="shared" si="29"/>
        <v>2.5500000000000002E-3</v>
      </c>
      <c r="L168" s="2">
        <f t="shared" si="29"/>
        <v>2.5500000000000002E-3</v>
      </c>
      <c r="M168" s="2">
        <f t="shared" si="25"/>
        <v>2.2500000000000003E-3</v>
      </c>
      <c r="N168" s="1">
        <v>0.63821608929203255</v>
      </c>
      <c r="O168" s="1">
        <v>0.24124000000000001</v>
      </c>
      <c r="P168" s="1"/>
      <c r="Q168" s="1"/>
      <c r="R168" s="1"/>
      <c r="S168" s="2" t="str">
        <f t="shared" si="27"/>
        <v/>
      </c>
      <c r="T168" s="2" t="str">
        <f t="shared" si="28"/>
        <v/>
      </c>
      <c r="U168" s="2"/>
      <c r="V168" s="2">
        <v>1662.66857</v>
      </c>
      <c r="W168" s="1"/>
      <c r="X168" s="1"/>
      <c r="Y168" s="1" t="s">
        <v>25</v>
      </c>
      <c r="Z168" s="1">
        <v>12</v>
      </c>
    </row>
    <row r="169" spans="1:26" x14ac:dyDescent="0.2">
      <c r="A169" s="1">
        <v>5</v>
      </c>
      <c r="B169" s="1">
        <v>4</v>
      </c>
      <c r="C169" s="1" t="s">
        <v>23</v>
      </c>
      <c r="D169" s="2">
        <v>99.988</v>
      </c>
      <c r="E169" s="2">
        <v>3.0000000000000001E-3</v>
      </c>
      <c r="F169" s="1">
        <v>3.0000000000000001E-3</v>
      </c>
      <c r="G169" s="1">
        <v>3.0000000000000001E-3</v>
      </c>
      <c r="H169" s="1">
        <v>3.0000000000000001E-3</v>
      </c>
      <c r="I169" s="2">
        <f t="shared" si="23"/>
        <v>99.990849999999995</v>
      </c>
      <c r="J169" s="2">
        <f t="shared" si="24"/>
        <v>1.8E-3</v>
      </c>
      <c r="K169" s="2">
        <f t="shared" si="29"/>
        <v>2.5500000000000002E-3</v>
      </c>
      <c r="L169" s="2">
        <f t="shared" si="29"/>
        <v>2.5500000000000002E-3</v>
      </c>
      <c r="M169" s="2">
        <f t="shared" si="25"/>
        <v>2.2500000000000003E-3</v>
      </c>
      <c r="N169" s="1">
        <v>0.64408126970440027</v>
      </c>
      <c r="O169" s="1">
        <v>0.26316000000000001</v>
      </c>
      <c r="P169" s="1"/>
      <c r="Q169" s="1"/>
      <c r="R169" s="1"/>
      <c r="S169" s="2" t="str">
        <f t="shared" si="27"/>
        <v/>
      </c>
      <c r="T169" s="2" t="str">
        <f t="shared" si="28"/>
        <v/>
      </c>
      <c r="U169" s="2"/>
      <c r="V169" s="2">
        <v>1225.7537</v>
      </c>
      <c r="W169" s="1"/>
      <c r="X169" s="1"/>
      <c r="Y169" s="1" t="s">
        <v>25</v>
      </c>
      <c r="Z169" s="1">
        <v>12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73"/>
  <sheetViews>
    <sheetView tabSelected="1" zoomScaleNormal="100" workbookViewId="0">
      <pane ySplit="1" topLeftCell="A30" activePane="bottomLeft" state="frozen"/>
      <selection pane="bottomLeft" activeCell="W47" sqref="W47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4">
        <v>1.128812641268812</v>
      </c>
      <c r="E2" s="4">
        <v>98.759559113276353</v>
      </c>
      <c r="F2" s="4">
        <v>0.05</v>
      </c>
      <c r="G2" s="4">
        <v>0.05</v>
      </c>
      <c r="H2" s="4">
        <v>8.7738266833505635E-2</v>
      </c>
      <c r="I2" s="4">
        <f t="shared" ref="I2" si="0">D2+E2*0.4+F2*0.15+G2*0.15+H2*0.25</f>
        <v>40.66957085328773</v>
      </c>
      <c r="J2" s="4">
        <f t="shared" ref="J2" si="1">E2*0.6</f>
        <v>59.255735467965806</v>
      </c>
      <c r="K2" s="4">
        <f t="shared" ref="K2:L2" si="2">F2*0.85</f>
        <v>4.2500000000000003E-2</v>
      </c>
      <c r="L2" s="4">
        <f t="shared" si="2"/>
        <v>4.2500000000000003E-2</v>
      </c>
      <c r="M2" s="4">
        <f t="shared" ref="M2" si="3">H2*0.75</f>
        <v>6.5803700125129233E-2</v>
      </c>
      <c r="N2" s="3">
        <v>0.96566682652482883</v>
      </c>
      <c r="O2" s="3">
        <v>1.0847100000000001</v>
      </c>
      <c r="P2" s="3"/>
      <c r="Q2" s="3"/>
      <c r="R2" s="3"/>
      <c r="S2" s="4"/>
      <c r="T2" s="4"/>
      <c r="U2" s="4"/>
      <c r="V2" s="4">
        <v>29.311854695074629</v>
      </c>
      <c r="W2" s="3"/>
      <c r="X2" s="4"/>
      <c r="Y2" s="3" t="s">
        <v>18</v>
      </c>
      <c r="Z2" s="3">
        <v>13</v>
      </c>
    </row>
    <row r="3" spans="1:26" x14ac:dyDescent="0.2">
      <c r="A3" s="3">
        <v>1</v>
      </c>
      <c r="B3" s="3">
        <v>1</v>
      </c>
      <c r="C3" s="3" t="s">
        <v>19</v>
      </c>
      <c r="D3" s="4">
        <v>1.128812641268812</v>
      </c>
      <c r="E3" s="4">
        <v>98.759559113276353</v>
      </c>
      <c r="F3" s="4">
        <v>0.05</v>
      </c>
      <c r="G3" s="4">
        <v>0.05</v>
      </c>
      <c r="H3" s="4">
        <v>8.7738266833505635E-2</v>
      </c>
      <c r="I3" s="4">
        <f t="shared" ref="I3:I38" si="4">D3+E3*0.4+F3*0.15+G3*0.15+H3*0.25</f>
        <v>40.66957085328773</v>
      </c>
      <c r="J3" s="4">
        <f t="shared" ref="J3:J38" si="5">E3*0.6</f>
        <v>59.255735467965806</v>
      </c>
      <c r="K3" s="4">
        <f t="shared" ref="K3:K38" si="6">F3*0.85</f>
        <v>4.2500000000000003E-2</v>
      </c>
      <c r="L3" s="4">
        <f t="shared" ref="L3:L38" si="7">G3*0.85</f>
        <v>4.2500000000000003E-2</v>
      </c>
      <c r="M3" s="4">
        <f t="shared" ref="M3:M38" si="8">H3*0.75</f>
        <v>6.5803700125129233E-2</v>
      </c>
      <c r="N3" s="3">
        <v>0.97309209528144436</v>
      </c>
      <c r="O3" s="3">
        <v>1.06369</v>
      </c>
      <c r="P3" s="3"/>
      <c r="Q3" s="3"/>
      <c r="R3" s="3"/>
      <c r="S3" s="4"/>
      <c r="T3" s="4"/>
      <c r="U3" s="4"/>
      <c r="V3" s="4">
        <v>29.924877994477601</v>
      </c>
      <c r="W3" s="3"/>
      <c r="X3" s="4"/>
      <c r="Y3" s="3" t="s">
        <v>18</v>
      </c>
      <c r="Z3" s="3">
        <v>13</v>
      </c>
    </row>
    <row r="4" spans="1:26" x14ac:dyDescent="0.2">
      <c r="A4" s="3">
        <v>1</v>
      </c>
      <c r="B4" s="3">
        <v>1</v>
      </c>
      <c r="C4" s="3" t="s">
        <v>20</v>
      </c>
      <c r="D4" s="4">
        <v>1.128812641268812</v>
      </c>
      <c r="E4" s="4">
        <v>98.759559113276353</v>
      </c>
      <c r="F4" s="4">
        <v>0.05</v>
      </c>
      <c r="G4" s="4">
        <v>0.05</v>
      </c>
      <c r="H4" s="4">
        <v>8.7738266833505635E-2</v>
      </c>
      <c r="I4" s="4">
        <f t="shared" si="4"/>
        <v>40.66957085328773</v>
      </c>
      <c r="J4" s="4">
        <f t="shared" si="5"/>
        <v>59.255735467965806</v>
      </c>
      <c r="K4" s="4">
        <f t="shared" si="6"/>
        <v>4.2500000000000003E-2</v>
      </c>
      <c r="L4" s="4">
        <f t="shared" si="7"/>
        <v>4.2500000000000003E-2</v>
      </c>
      <c r="M4" s="4">
        <f t="shared" si="8"/>
        <v>6.5803700125129233E-2</v>
      </c>
      <c r="N4" s="3">
        <v>0.97577478262882178</v>
      </c>
      <c r="O4" s="3">
        <v>1.04213</v>
      </c>
      <c r="P4" s="3"/>
      <c r="Q4" s="3"/>
      <c r="R4" s="3"/>
      <c r="S4" s="4"/>
      <c r="T4" s="4"/>
      <c r="U4" s="4"/>
      <c r="V4" s="4">
        <v>32.541864109999999</v>
      </c>
      <c r="W4" s="3"/>
      <c r="X4" s="4"/>
      <c r="Y4" s="3" t="s">
        <v>18</v>
      </c>
      <c r="Z4" s="3">
        <v>13</v>
      </c>
    </row>
    <row r="5" spans="1:26" x14ac:dyDescent="0.2">
      <c r="A5" s="3">
        <v>1</v>
      </c>
      <c r="B5" s="3">
        <v>1</v>
      </c>
      <c r="C5" s="3" t="s">
        <v>21</v>
      </c>
      <c r="D5" s="4">
        <v>1.128812641268812</v>
      </c>
      <c r="E5" s="4">
        <v>98.759559113276353</v>
      </c>
      <c r="F5" s="4">
        <v>0.05</v>
      </c>
      <c r="G5" s="4">
        <v>0.05</v>
      </c>
      <c r="H5" s="4">
        <v>8.7738266833505635E-2</v>
      </c>
      <c r="I5" s="4">
        <f t="shared" si="4"/>
        <v>40.66957085328773</v>
      </c>
      <c r="J5" s="4">
        <f t="shared" si="5"/>
        <v>59.255735467965806</v>
      </c>
      <c r="K5" s="4">
        <f t="shared" si="6"/>
        <v>4.2500000000000003E-2</v>
      </c>
      <c r="L5" s="4">
        <f t="shared" si="7"/>
        <v>4.2500000000000003E-2</v>
      </c>
      <c r="M5" s="4">
        <f t="shared" si="8"/>
        <v>6.5803700125129233E-2</v>
      </c>
      <c r="N5" s="3">
        <v>0.9708630106359194</v>
      </c>
      <c r="O5" s="3">
        <v>1.0095400000000001</v>
      </c>
      <c r="P5" s="3"/>
      <c r="Q5" s="3"/>
      <c r="R5" s="3"/>
      <c r="S5" s="4"/>
      <c r="T5" s="4"/>
      <c r="U5" s="4"/>
      <c r="V5" s="4">
        <v>39.508830438805973</v>
      </c>
      <c r="W5" s="3"/>
      <c r="X5" s="4"/>
      <c r="Y5" s="3" t="s">
        <v>18</v>
      </c>
      <c r="Z5" s="3">
        <v>13</v>
      </c>
    </row>
    <row r="6" spans="1:26" x14ac:dyDescent="0.2">
      <c r="A6" s="3">
        <v>1</v>
      </c>
      <c r="B6" s="3">
        <v>1</v>
      </c>
      <c r="C6" s="3" t="s">
        <v>22</v>
      </c>
      <c r="D6" s="4">
        <v>1.128812641268812</v>
      </c>
      <c r="E6" s="4">
        <v>98.759559113276353</v>
      </c>
      <c r="F6" s="4">
        <v>0.05</v>
      </c>
      <c r="G6" s="4">
        <v>0.05</v>
      </c>
      <c r="H6" s="4">
        <v>8.7738266833505635E-2</v>
      </c>
      <c r="I6" s="4">
        <f t="shared" si="4"/>
        <v>40.66957085328773</v>
      </c>
      <c r="J6" s="4">
        <f t="shared" si="5"/>
        <v>59.255735467965806</v>
      </c>
      <c r="K6" s="4">
        <f t="shared" si="6"/>
        <v>4.2500000000000003E-2</v>
      </c>
      <c r="L6" s="4">
        <f t="shared" si="7"/>
        <v>4.2500000000000003E-2</v>
      </c>
      <c r="M6" s="4">
        <f t="shared" si="8"/>
        <v>6.5803700125129233E-2</v>
      </c>
      <c r="N6" s="3">
        <v>0.97221882530662151</v>
      </c>
      <c r="O6" s="3">
        <v>1.10205</v>
      </c>
      <c r="P6" s="3"/>
      <c r="Q6" s="3"/>
      <c r="R6" s="3"/>
      <c r="S6" s="4"/>
      <c r="T6" s="4"/>
      <c r="U6" s="4"/>
      <c r="V6" s="4">
        <v>27.054446503283579</v>
      </c>
      <c r="W6" s="3"/>
      <c r="X6" s="4"/>
      <c r="Y6" s="3" t="s">
        <v>18</v>
      </c>
      <c r="Z6" s="3">
        <v>13</v>
      </c>
    </row>
    <row r="7" spans="1:26" x14ac:dyDescent="0.2">
      <c r="A7" s="3">
        <v>1</v>
      </c>
      <c r="B7" s="3">
        <v>1</v>
      </c>
      <c r="C7" s="3" t="s">
        <v>23</v>
      </c>
      <c r="D7" s="4">
        <v>1.128812641268812</v>
      </c>
      <c r="E7" s="4">
        <v>98.759559113276353</v>
      </c>
      <c r="F7" s="4">
        <v>0.05</v>
      </c>
      <c r="G7" s="4">
        <v>0.05</v>
      </c>
      <c r="H7" s="4">
        <v>8.7738266833505635E-2</v>
      </c>
      <c r="I7" s="4">
        <f t="shared" si="4"/>
        <v>40.66957085328773</v>
      </c>
      <c r="J7" s="4">
        <f t="shared" si="5"/>
        <v>59.255735467965806</v>
      </c>
      <c r="K7" s="4">
        <f t="shared" si="6"/>
        <v>4.2500000000000003E-2</v>
      </c>
      <c r="L7" s="4">
        <f t="shared" si="7"/>
        <v>4.2500000000000003E-2</v>
      </c>
      <c r="M7" s="4">
        <f t="shared" si="8"/>
        <v>6.5803700125129233E-2</v>
      </c>
      <c r="N7" s="3">
        <v>0.95754178487199648</v>
      </c>
      <c r="O7" s="3">
        <v>1.08185</v>
      </c>
      <c r="P7" s="3"/>
      <c r="Q7" s="3"/>
      <c r="R7" s="3"/>
      <c r="S7" s="4"/>
      <c r="T7" s="4"/>
      <c r="U7" s="4"/>
      <c r="V7" s="4">
        <v>25.429733572835818</v>
      </c>
      <c r="W7" s="3"/>
      <c r="X7" s="4"/>
      <c r="Y7" s="3" t="s">
        <v>18</v>
      </c>
      <c r="Z7" s="3">
        <v>13</v>
      </c>
    </row>
    <row r="8" spans="1:26" x14ac:dyDescent="0.2">
      <c r="A8" s="3">
        <v>1</v>
      </c>
      <c r="B8" s="3">
        <v>2</v>
      </c>
      <c r="C8" s="3" t="s">
        <v>17</v>
      </c>
      <c r="D8" s="4">
        <v>12.66038</v>
      </c>
      <c r="E8" s="4">
        <v>82.51388</v>
      </c>
      <c r="F8" s="4">
        <v>2.4267400000000001</v>
      </c>
      <c r="G8" s="4">
        <v>1.241698</v>
      </c>
      <c r="H8" s="4">
        <v>1.1860649999999999</v>
      </c>
      <c r="I8" s="4">
        <f t="shared" si="4"/>
        <v>46.512713949999998</v>
      </c>
      <c r="J8" s="4">
        <f t="shared" si="5"/>
        <v>49.508327999999999</v>
      </c>
      <c r="K8" s="4">
        <f t="shared" si="6"/>
        <v>2.062729</v>
      </c>
      <c r="L8" s="4">
        <f t="shared" si="7"/>
        <v>1.0554432999999999</v>
      </c>
      <c r="M8" s="4">
        <f t="shared" si="8"/>
        <v>0.88954874999999989</v>
      </c>
      <c r="N8" s="3">
        <v>0.9384500140453822</v>
      </c>
      <c r="O8" s="3">
        <v>0.91786999999999996</v>
      </c>
      <c r="P8" s="3"/>
      <c r="Q8" s="3"/>
      <c r="R8" s="3"/>
      <c r="S8" s="4"/>
      <c r="T8" s="4"/>
      <c r="U8" s="4"/>
      <c r="V8" s="4">
        <v>37.067741578955207</v>
      </c>
      <c r="W8" s="3"/>
      <c r="X8" s="4"/>
      <c r="Y8" s="3" t="s">
        <v>24</v>
      </c>
      <c r="Z8" s="3">
        <v>13</v>
      </c>
    </row>
    <row r="9" spans="1:26" x14ac:dyDescent="0.2">
      <c r="A9" s="3">
        <v>1</v>
      </c>
      <c r="B9" s="3">
        <v>2</v>
      </c>
      <c r="C9" s="3" t="s">
        <v>19</v>
      </c>
      <c r="D9" s="4">
        <v>12.66038</v>
      </c>
      <c r="E9" s="4">
        <v>82.51388</v>
      </c>
      <c r="F9" s="4">
        <v>2.4267400000000001</v>
      </c>
      <c r="G9" s="4">
        <v>1.241698</v>
      </c>
      <c r="H9" s="4">
        <v>1.1860649999999999</v>
      </c>
      <c r="I9" s="4">
        <f t="shared" si="4"/>
        <v>46.512713949999998</v>
      </c>
      <c r="J9" s="4">
        <f t="shared" si="5"/>
        <v>49.508327999999999</v>
      </c>
      <c r="K9" s="4">
        <f t="shared" si="6"/>
        <v>2.062729</v>
      </c>
      <c r="L9" s="4">
        <f t="shared" si="7"/>
        <v>1.0554432999999999</v>
      </c>
      <c r="M9" s="4">
        <f t="shared" si="8"/>
        <v>0.88954874999999989</v>
      </c>
      <c r="N9" s="3">
        <v>0.93798358415608629</v>
      </c>
      <c r="O9" s="3">
        <v>0.78756999999999999</v>
      </c>
      <c r="P9" s="3"/>
      <c r="Q9" s="3"/>
      <c r="R9" s="3"/>
      <c r="S9" s="4"/>
      <c r="T9" s="4"/>
      <c r="U9" s="4"/>
      <c r="V9" s="4">
        <v>52.042822780597007</v>
      </c>
      <c r="W9" s="3"/>
      <c r="X9" s="4"/>
      <c r="Y9" s="3" t="s">
        <v>24</v>
      </c>
      <c r="Z9" s="3">
        <v>13</v>
      </c>
    </row>
    <row r="10" spans="1:26" x14ac:dyDescent="0.2">
      <c r="A10" s="3">
        <v>1</v>
      </c>
      <c r="B10" s="3">
        <v>2</v>
      </c>
      <c r="C10" s="3" t="s">
        <v>20</v>
      </c>
      <c r="D10" s="4">
        <v>12.66038</v>
      </c>
      <c r="E10" s="4">
        <v>82.51388</v>
      </c>
      <c r="F10" s="4">
        <v>2.4267400000000001</v>
      </c>
      <c r="G10" s="4">
        <v>1.241698</v>
      </c>
      <c r="H10" s="4">
        <v>1.1860649999999999</v>
      </c>
      <c r="I10" s="4">
        <f t="shared" si="4"/>
        <v>46.512713949999998</v>
      </c>
      <c r="J10" s="4">
        <f t="shared" si="5"/>
        <v>49.508327999999999</v>
      </c>
      <c r="K10" s="4">
        <f t="shared" si="6"/>
        <v>2.062729</v>
      </c>
      <c r="L10" s="4">
        <f t="shared" si="7"/>
        <v>1.0554432999999999</v>
      </c>
      <c r="M10" s="4">
        <f t="shared" si="8"/>
        <v>0.88954874999999989</v>
      </c>
      <c r="N10" s="3">
        <v>0.942007809138803</v>
      </c>
      <c r="O10" s="3">
        <v>0.86040000000000005</v>
      </c>
      <c r="P10" s="3"/>
      <c r="Q10" s="3"/>
      <c r="R10" s="3"/>
      <c r="S10" s="4"/>
      <c r="T10" s="4"/>
      <c r="U10" s="4"/>
      <c r="V10" s="4">
        <v>40.536231816417917</v>
      </c>
      <c r="W10" s="3"/>
      <c r="X10" s="4"/>
      <c r="Y10" s="3" t="s">
        <v>24</v>
      </c>
      <c r="Z10" s="3">
        <v>13</v>
      </c>
    </row>
    <row r="11" spans="1:26" x14ac:dyDescent="0.2">
      <c r="A11" s="3">
        <v>1</v>
      </c>
      <c r="B11" s="3">
        <v>2</v>
      </c>
      <c r="C11" s="3" t="s">
        <v>21</v>
      </c>
      <c r="D11" s="4">
        <v>12.66038</v>
      </c>
      <c r="E11" s="4">
        <v>82.51388</v>
      </c>
      <c r="F11" s="4">
        <v>2.4267400000000001</v>
      </c>
      <c r="G11" s="4">
        <v>1.241698</v>
      </c>
      <c r="H11" s="4">
        <v>1.1860649999999999</v>
      </c>
      <c r="I11" s="4">
        <f t="shared" si="4"/>
        <v>46.512713949999998</v>
      </c>
      <c r="J11" s="4">
        <f t="shared" si="5"/>
        <v>49.508327999999999</v>
      </c>
      <c r="K11" s="4">
        <f t="shared" si="6"/>
        <v>2.062729</v>
      </c>
      <c r="L11" s="4">
        <f t="shared" si="7"/>
        <v>1.0554432999999999</v>
      </c>
      <c r="M11" s="4">
        <f t="shared" si="8"/>
        <v>0.88954874999999989</v>
      </c>
      <c r="N11" s="3">
        <v>0.94370392810259507</v>
      </c>
      <c r="O11" s="3">
        <v>0.86192999999999997</v>
      </c>
      <c r="P11" s="3"/>
      <c r="Q11" s="3"/>
      <c r="R11" s="3"/>
      <c r="S11" s="4"/>
      <c r="T11" s="4"/>
      <c r="U11" s="4"/>
      <c r="V11" s="4">
        <v>43.996395944776118</v>
      </c>
      <c r="W11" s="3"/>
      <c r="X11" s="4"/>
      <c r="Y11" s="3" t="s">
        <v>24</v>
      </c>
      <c r="Z11" s="3">
        <v>13</v>
      </c>
    </row>
    <row r="12" spans="1:26" x14ac:dyDescent="0.2">
      <c r="A12" s="3">
        <v>1</v>
      </c>
      <c r="B12" s="3">
        <v>2</v>
      </c>
      <c r="C12" s="3" t="s">
        <v>22</v>
      </c>
      <c r="D12" s="4">
        <v>12.66038</v>
      </c>
      <c r="E12" s="4">
        <v>82.51388</v>
      </c>
      <c r="F12" s="4">
        <v>2.4267400000000001</v>
      </c>
      <c r="G12" s="4">
        <v>1.241698</v>
      </c>
      <c r="H12" s="4">
        <v>1.1860649999999999</v>
      </c>
      <c r="I12" s="4">
        <f t="shared" si="4"/>
        <v>46.512713949999998</v>
      </c>
      <c r="J12" s="4">
        <f t="shared" si="5"/>
        <v>49.508327999999999</v>
      </c>
      <c r="K12" s="4">
        <f t="shared" si="6"/>
        <v>2.062729</v>
      </c>
      <c r="L12" s="4">
        <f t="shared" si="7"/>
        <v>1.0554432999999999</v>
      </c>
      <c r="M12" s="4">
        <f t="shared" si="8"/>
        <v>0.88954874999999989</v>
      </c>
      <c r="N12" s="3">
        <v>0.94335087747885749</v>
      </c>
      <c r="O12" s="3">
        <v>0.88815999999999995</v>
      </c>
      <c r="P12" s="3"/>
      <c r="Q12" s="3"/>
      <c r="R12" s="3"/>
      <c r="S12" s="4"/>
      <c r="T12" s="4"/>
      <c r="U12" s="4"/>
      <c r="V12" s="4">
        <v>36.327537747014922</v>
      </c>
      <c r="W12" s="3"/>
      <c r="X12" s="4"/>
      <c r="Y12" s="3" t="s">
        <v>24</v>
      </c>
      <c r="Z12" s="3">
        <v>13</v>
      </c>
    </row>
    <row r="13" spans="1:26" x14ac:dyDescent="0.2">
      <c r="A13" s="3">
        <v>1</v>
      </c>
      <c r="B13" s="3">
        <v>2</v>
      </c>
      <c r="C13" s="3" t="s">
        <v>23</v>
      </c>
      <c r="D13" s="4">
        <v>12.66038</v>
      </c>
      <c r="E13" s="4">
        <v>82.51388</v>
      </c>
      <c r="F13" s="4">
        <v>2.4267400000000001</v>
      </c>
      <c r="G13" s="4">
        <v>1.241698</v>
      </c>
      <c r="H13" s="4">
        <v>1.1860649999999999</v>
      </c>
      <c r="I13" s="4">
        <f t="shared" si="4"/>
        <v>46.512713949999998</v>
      </c>
      <c r="J13" s="4">
        <f t="shared" si="5"/>
        <v>49.508327999999999</v>
      </c>
      <c r="K13" s="4">
        <f t="shared" si="6"/>
        <v>2.062729</v>
      </c>
      <c r="L13" s="4">
        <f t="shared" si="7"/>
        <v>1.0554432999999999</v>
      </c>
      <c r="M13" s="4">
        <f t="shared" si="8"/>
        <v>0.88954874999999989</v>
      </c>
      <c r="N13" s="3">
        <v>0.94407880167595282</v>
      </c>
      <c r="O13" s="3">
        <v>0.82716999999999996</v>
      </c>
      <c r="P13" s="3"/>
      <c r="Q13" s="3"/>
      <c r="R13" s="3"/>
      <c r="S13" s="4"/>
      <c r="T13" s="4"/>
      <c r="U13" s="4"/>
      <c r="V13" s="4">
        <v>40.213100716417912</v>
      </c>
      <c r="W13" s="3"/>
      <c r="X13" s="4"/>
      <c r="Y13" s="3" t="s">
        <v>24</v>
      </c>
      <c r="Z13" s="3">
        <v>13</v>
      </c>
    </row>
    <row r="14" spans="1:26" x14ac:dyDescent="0.2">
      <c r="A14" s="3">
        <v>1</v>
      </c>
      <c r="B14" s="3">
        <v>3</v>
      </c>
      <c r="C14" s="3" t="s">
        <v>17</v>
      </c>
      <c r="D14" s="4">
        <v>6.6839161514083436</v>
      </c>
      <c r="E14" s="4">
        <v>86.379894191929424</v>
      </c>
      <c r="F14" s="4">
        <v>3.2385351661624879</v>
      </c>
      <c r="G14" s="4">
        <v>3.3761160232360252</v>
      </c>
      <c r="H14" s="4">
        <v>0.4209097190686491</v>
      </c>
      <c r="I14" s="4">
        <f t="shared" si="4"/>
        <v>42.333298936357053</v>
      </c>
      <c r="J14" s="4">
        <f t="shared" si="5"/>
        <v>51.827936515157653</v>
      </c>
      <c r="K14" s="4">
        <f t="shared" si="6"/>
        <v>2.7527548912381148</v>
      </c>
      <c r="L14" s="4">
        <f t="shared" si="7"/>
        <v>2.8696986197506216</v>
      </c>
      <c r="M14" s="4">
        <f t="shared" si="8"/>
        <v>0.31568228930148684</v>
      </c>
      <c r="N14" s="3">
        <v>0.94638144966593685</v>
      </c>
      <c r="O14" s="3">
        <v>0.88988</v>
      </c>
      <c r="P14" s="3"/>
      <c r="Q14" s="3"/>
      <c r="R14" s="3"/>
      <c r="S14" s="4"/>
      <c r="T14" s="4"/>
      <c r="U14" s="4"/>
      <c r="V14" s="4">
        <v>36.580206663582082</v>
      </c>
      <c r="W14" s="3"/>
      <c r="X14" s="4"/>
      <c r="Y14" s="3" t="s">
        <v>25</v>
      </c>
      <c r="Z14" s="3">
        <v>13</v>
      </c>
    </row>
    <row r="15" spans="1:26" x14ac:dyDescent="0.2">
      <c r="A15" s="3">
        <v>1</v>
      </c>
      <c r="B15" s="3">
        <v>3</v>
      </c>
      <c r="C15" s="3" t="s">
        <v>19</v>
      </c>
      <c r="D15" s="4">
        <v>6.6839161514083436</v>
      </c>
      <c r="E15" s="4">
        <v>86.379894191929424</v>
      </c>
      <c r="F15" s="4">
        <v>3.2385351661624879</v>
      </c>
      <c r="G15" s="4">
        <v>3.3761160232360252</v>
      </c>
      <c r="H15" s="4">
        <v>0.4209097190686491</v>
      </c>
      <c r="I15" s="4">
        <f t="shared" si="4"/>
        <v>42.333298936357053</v>
      </c>
      <c r="J15" s="4">
        <f t="shared" si="5"/>
        <v>51.827936515157653</v>
      </c>
      <c r="K15" s="4">
        <f t="shared" si="6"/>
        <v>2.7527548912381148</v>
      </c>
      <c r="L15" s="4">
        <f t="shared" si="7"/>
        <v>2.8696986197506216</v>
      </c>
      <c r="M15" s="4">
        <f t="shared" si="8"/>
        <v>0.31568228930148684</v>
      </c>
      <c r="N15" s="3">
        <v>0.95272848305758961</v>
      </c>
      <c r="O15" s="3">
        <v>0.94496000000000002</v>
      </c>
      <c r="P15" s="3"/>
      <c r="Q15" s="3"/>
      <c r="R15" s="3"/>
      <c r="S15" s="4"/>
      <c r="T15" s="4"/>
      <c r="U15" s="4"/>
      <c r="V15" s="4">
        <v>35.11391063149253</v>
      </c>
      <c r="W15" s="3"/>
      <c r="X15" s="4"/>
      <c r="Y15" s="3" t="s">
        <v>25</v>
      </c>
      <c r="Z15" s="3">
        <v>13</v>
      </c>
    </row>
    <row r="16" spans="1:26" x14ac:dyDescent="0.2">
      <c r="A16" s="3">
        <v>1</v>
      </c>
      <c r="B16" s="3">
        <v>3</v>
      </c>
      <c r="C16" s="3" t="s">
        <v>20</v>
      </c>
      <c r="D16" s="4">
        <v>6.6839161514083436</v>
      </c>
      <c r="E16" s="4">
        <v>86.379894191929424</v>
      </c>
      <c r="F16" s="4">
        <v>3.2385351661624879</v>
      </c>
      <c r="G16" s="4">
        <v>3.3761160232360252</v>
      </c>
      <c r="H16" s="4">
        <v>0.4209097190686491</v>
      </c>
      <c r="I16" s="4">
        <f t="shared" si="4"/>
        <v>42.333298936357053</v>
      </c>
      <c r="J16" s="4">
        <f t="shared" si="5"/>
        <v>51.827936515157653</v>
      </c>
      <c r="K16" s="4">
        <f t="shared" si="6"/>
        <v>2.7527548912381148</v>
      </c>
      <c r="L16" s="4">
        <f t="shared" si="7"/>
        <v>2.8696986197506216</v>
      </c>
      <c r="M16" s="4">
        <f t="shared" si="8"/>
        <v>0.31568228930148684</v>
      </c>
      <c r="N16" s="3">
        <v>0.9524242054162978</v>
      </c>
      <c r="O16" s="3">
        <v>0.96616999999999997</v>
      </c>
      <c r="P16" s="3"/>
      <c r="Q16" s="3"/>
      <c r="R16" s="3"/>
      <c r="S16" s="4"/>
      <c r="T16" s="4"/>
      <c r="U16" s="4"/>
      <c r="V16" s="4">
        <v>31.745491837164181</v>
      </c>
      <c r="W16" s="3"/>
      <c r="X16" s="4"/>
      <c r="Y16" s="3" t="s">
        <v>25</v>
      </c>
      <c r="Z16" s="3">
        <v>13</v>
      </c>
    </row>
    <row r="17" spans="1:26" x14ac:dyDescent="0.2">
      <c r="A17" s="3">
        <v>1</v>
      </c>
      <c r="B17" s="3">
        <v>3</v>
      </c>
      <c r="C17" s="3" t="s">
        <v>21</v>
      </c>
      <c r="D17" s="4">
        <v>6.6839161514083436</v>
      </c>
      <c r="E17" s="4">
        <v>86.379894191929424</v>
      </c>
      <c r="F17" s="4">
        <v>3.2385351661624879</v>
      </c>
      <c r="G17" s="4">
        <v>3.3761160232360252</v>
      </c>
      <c r="H17" s="4">
        <v>0.4209097190686491</v>
      </c>
      <c r="I17" s="4">
        <f t="shared" si="4"/>
        <v>42.333298936357053</v>
      </c>
      <c r="J17" s="4">
        <f t="shared" si="5"/>
        <v>51.827936515157653</v>
      </c>
      <c r="K17" s="4">
        <f t="shared" si="6"/>
        <v>2.7527548912381148</v>
      </c>
      <c r="L17" s="4">
        <f t="shared" si="7"/>
        <v>2.8696986197506216</v>
      </c>
      <c r="M17" s="4">
        <f t="shared" si="8"/>
        <v>0.31568228930148684</v>
      </c>
      <c r="N17" s="3">
        <v>0.95626306234840031</v>
      </c>
      <c r="O17" s="3">
        <v>1.03121</v>
      </c>
      <c r="P17" s="3"/>
      <c r="Q17" s="3"/>
      <c r="R17" s="3"/>
      <c r="S17" s="4"/>
      <c r="T17" s="4"/>
      <c r="U17" s="4"/>
      <c r="V17" s="4">
        <v>29.00800706656716</v>
      </c>
      <c r="W17" s="3"/>
      <c r="X17" s="4"/>
      <c r="Y17" s="3" t="s">
        <v>25</v>
      </c>
      <c r="Z17" s="3">
        <v>13</v>
      </c>
    </row>
    <row r="18" spans="1:26" x14ac:dyDescent="0.2">
      <c r="A18" s="3">
        <v>1</v>
      </c>
      <c r="B18" s="3">
        <v>3</v>
      </c>
      <c r="C18" s="3" t="s">
        <v>22</v>
      </c>
      <c r="D18" s="4">
        <v>6.6839161514083436</v>
      </c>
      <c r="E18" s="4">
        <v>86.379894191929424</v>
      </c>
      <c r="F18" s="4">
        <v>3.2385351661624879</v>
      </c>
      <c r="G18" s="4">
        <v>3.3761160232360252</v>
      </c>
      <c r="H18" s="4">
        <v>0.4209097190686491</v>
      </c>
      <c r="I18" s="4">
        <f t="shared" si="4"/>
        <v>42.333298936357053</v>
      </c>
      <c r="J18" s="4">
        <f t="shared" si="5"/>
        <v>51.827936515157653</v>
      </c>
      <c r="K18" s="4">
        <f t="shared" si="6"/>
        <v>2.7527548912381148</v>
      </c>
      <c r="L18" s="4">
        <f t="shared" si="7"/>
        <v>2.8696986197506216</v>
      </c>
      <c r="M18" s="4">
        <f t="shared" si="8"/>
        <v>0.31568228930148684</v>
      </c>
      <c r="N18" s="3">
        <v>0.95461821133079316</v>
      </c>
      <c r="O18" s="3">
        <v>1.0110600000000001</v>
      </c>
      <c r="P18" s="3"/>
      <c r="Q18" s="3"/>
      <c r="R18" s="3"/>
      <c r="S18" s="4"/>
      <c r="T18" s="4"/>
      <c r="U18" s="4"/>
      <c r="V18" s="4">
        <v>28.745781362686561</v>
      </c>
      <c r="W18" s="3"/>
      <c r="X18" s="4"/>
      <c r="Y18" s="3" t="s">
        <v>25</v>
      </c>
      <c r="Z18" s="3">
        <v>13</v>
      </c>
    </row>
    <row r="19" spans="1:26" x14ac:dyDescent="0.2">
      <c r="A19" s="3">
        <v>1</v>
      </c>
      <c r="B19" s="3">
        <v>3</v>
      </c>
      <c r="C19" s="3" t="s">
        <v>23</v>
      </c>
      <c r="D19" s="4">
        <v>6.6839161514083436</v>
      </c>
      <c r="E19" s="4">
        <v>86.379894191929424</v>
      </c>
      <c r="F19" s="4">
        <v>3.2385351661624879</v>
      </c>
      <c r="G19" s="4">
        <v>3.3761160232360252</v>
      </c>
      <c r="H19" s="4">
        <v>0.4209097190686491</v>
      </c>
      <c r="I19" s="4">
        <f t="shared" si="4"/>
        <v>42.333298936357053</v>
      </c>
      <c r="J19" s="4">
        <f t="shared" si="5"/>
        <v>51.827936515157653</v>
      </c>
      <c r="K19" s="4">
        <f t="shared" si="6"/>
        <v>2.7527548912381148</v>
      </c>
      <c r="L19" s="4">
        <f t="shared" si="7"/>
        <v>2.8696986197506216</v>
      </c>
      <c r="M19" s="4">
        <f t="shared" si="8"/>
        <v>0.31568228930148684</v>
      </c>
      <c r="N19" s="3">
        <v>0.94935531221357738</v>
      </c>
      <c r="O19" s="3">
        <v>1.07874</v>
      </c>
      <c r="P19" s="3"/>
      <c r="Q19" s="3"/>
      <c r="R19" s="3"/>
      <c r="S19" s="4"/>
      <c r="T19" s="4"/>
      <c r="U19" s="4"/>
      <c r="V19" s="4">
        <v>30.572267441791048</v>
      </c>
      <c r="W19" s="3"/>
      <c r="X19" s="4"/>
      <c r="Y19" s="3" t="s">
        <v>25</v>
      </c>
      <c r="Z19" s="3">
        <v>13</v>
      </c>
    </row>
    <row r="20" spans="1:26" x14ac:dyDescent="0.2">
      <c r="A20" s="3">
        <v>1</v>
      </c>
      <c r="B20" s="3">
        <v>4</v>
      </c>
      <c r="C20" s="3" t="s">
        <v>17</v>
      </c>
      <c r="D20" s="4">
        <v>7.5286129008579437</v>
      </c>
      <c r="E20" s="4">
        <v>91.134857932784712</v>
      </c>
      <c r="F20" s="4">
        <v>5.0000000000000037E-2</v>
      </c>
      <c r="G20" s="4">
        <v>0.33539824070239149</v>
      </c>
      <c r="H20" s="4">
        <v>1.0357092272596979</v>
      </c>
      <c r="I20" s="4">
        <f t="shared" si="4"/>
        <v>44.299293116892116</v>
      </c>
      <c r="J20" s="4">
        <f t="shared" si="5"/>
        <v>54.680914759670827</v>
      </c>
      <c r="K20" s="4">
        <f t="shared" si="6"/>
        <v>4.2500000000000031E-2</v>
      </c>
      <c r="L20" s="4">
        <f t="shared" si="7"/>
        <v>0.28508850459703278</v>
      </c>
      <c r="M20" s="4">
        <f t="shared" si="8"/>
        <v>0.77678192044477345</v>
      </c>
      <c r="N20" s="3">
        <v>0.94851676215836167</v>
      </c>
      <c r="O20" s="3">
        <v>1.00163</v>
      </c>
      <c r="P20" s="3"/>
      <c r="Q20" s="3"/>
      <c r="R20" s="3"/>
      <c r="S20" s="4"/>
      <c r="T20" s="4"/>
      <c r="U20" s="4"/>
      <c r="V20" s="4">
        <v>29.06891490149253</v>
      </c>
      <c r="W20" s="3"/>
      <c r="X20" s="4"/>
      <c r="Y20" s="3" t="s">
        <v>25</v>
      </c>
      <c r="Z20" s="3">
        <v>13</v>
      </c>
    </row>
    <row r="21" spans="1:26" x14ac:dyDescent="0.2">
      <c r="A21" s="3">
        <v>1</v>
      </c>
      <c r="B21" s="3">
        <v>4</v>
      </c>
      <c r="C21" s="3" t="s">
        <v>19</v>
      </c>
      <c r="D21" s="4">
        <v>7.5286129008579437</v>
      </c>
      <c r="E21" s="4">
        <v>91.134857932784712</v>
      </c>
      <c r="F21" s="4">
        <v>5.0000000000000037E-2</v>
      </c>
      <c r="G21" s="4">
        <v>0.33539824070239149</v>
      </c>
      <c r="H21" s="4">
        <v>1.0357092272596979</v>
      </c>
      <c r="I21" s="4">
        <f t="shared" si="4"/>
        <v>44.299293116892116</v>
      </c>
      <c r="J21" s="4">
        <f t="shared" si="5"/>
        <v>54.680914759670827</v>
      </c>
      <c r="K21" s="4">
        <f t="shared" si="6"/>
        <v>4.2500000000000031E-2</v>
      </c>
      <c r="L21" s="4">
        <f t="shared" si="7"/>
        <v>0.28508850459703278</v>
      </c>
      <c r="M21" s="4">
        <f t="shared" si="8"/>
        <v>0.77678192044477345</v>
      </c>
      <c r="N21" s="3">
        <v>0.94871175169544897</v>
      </c>
      <c r="O21" s="3">
        <v>1.01973</v>
      </c>
      <c r="P21" s="3"/>
      <c r="Q21" s="3"/>
      <c r="R21" s="3"/>
      <c r="S21" s="4"/>
      <c r="T21" s="4"/>
      <c r="U21" s="4"/>
      <c r="V21" s="4">
        <v>29.83818668597015</v>
      </c>
      <c r="W21" s="3"/>
      <c r="X21" s="4"/>
      <c r="Y21" s="3" t="s">
        <v>25</v>
      </c>
      <c r="Z21" s="3">
        <v>13</v>
      </c>
    </row>
    <row r="22" spans="1:26" x14ac:dyDescent="0.2">
      <c r="A22" s="3">
        <v>1</v>
      </c>
      <c r="B22" s="3">
        <v>4</v>
      </c>
      <c r="C22" s="3" t="s">
        <v>20</v>
      </c>
      <c r="D22" s="4">
        <v>7.5286129008579437</v>
      </c>
      <c r="E22" s="4">
        <v>91.134857932784712</v>
      </c>
      <c r="F22" s="4">
        <v>5.0000000000000037E-2</v>
      </c>
      <c r="G22" s="4">
        <v>0.33539824070239149</v>
      </c>
      <c r="H22" s="4">
        <v>1.0357092272596979</v>
      </c>
      <c r="I22" s="4">
        <f t="shared" si="4"/>
        <v>44.299293116892116</v>
      </c>
      <c r="J22" s="4">
        <f t="shared" si="5"/>
        <v>54.680914759670827</v>
      </c>
      <c r="K22" s="4">
        <f t="shared" si="6"/>
        <v>4.2500000000000031E-2</v>
      </c>
      <c r="L22" s="4">
        <f t="shared" si="7"/>
        <v>0.28508850459703278</v>
      </c>
      <c r="M22" s="4">
        <f t="shared" si="8"/>
        <v>0.77678192044477345</v>
      </c>
      <c r="N22" s="3">
        <v>0.95206755528627685</v>
      </c>
      <c r="O22" s="3">
        <v>1.01786</v>
      </c>
      <c r="P22" s="3"/>
      <c r="Q22" s="3"/>
      <c r="R22" s="3"/>
      <c r="S22" s="4"/>
      <c r="T22" s="4"/>
      <c r="U22" s="4"/>
      <c r="V22" s="4">
        <v>32.707466842388072</v>
      </c>
      <c r="W22" s="3"/>
      <c r="X22" s="4"/>
      <c r="Y22" s="3" t="s">
        <v>25</v>
      </c>
      <c r="Z22" s="3">
        <v>13</v>
      </c>
    </row>
    <row r="23" spans="1:26" x14ac:dyDescent="0.2">
      <c r="A23" s="3">
        <v>1</v>
      </c>
      <c r="B23" s="3">
        <v>4</v>
      </c>
      <c r="C23" s="3" t="s">
        <v>21</v>
      </c>
      <c r="D23" s="4">
        <v>7.5286129008579437</v>
      </c>
      <c r="E23" s="4">
        <v>91.134857932784712</v>
      </c>
      <c r="F23" s="4">
        <v>5.0000000000000037E-2</v>
      </c>
      <c r="G23" s="4">
        <v>0.33539824070239149</v>
      </c>
      <c r="H23" s="4">
        <v>1.0357092272596979</v>
      </c>
      <c r="I23" s="4">
        <f t="shared" si="4"/>
        <v>44.299293116892116</v>
      </c>
      <c r="J23" s="4">
        <f t="shared" si="5"/>
        <v>54.680914759670827</v>
      </c>
      <c r="K23" s="4">
        <f t="shared" si="6"/>
        <v>4.2500000000000031E-2</v>
      </c>
      <c r="L23" s="4">
        <f t="shared" si="7"/>
        <v>0.28508850459703278</v>
      </c>
      <c r="M23" s="4">
        <f t="shared" si="8"/>
        <v>0.77678192044477345</v>
      </c>
      <c r="N23" s="3">
        <v>0.95232503164605231</v>
      </c>
      <c r="O23" s="3">
        <v>1.10531</v>
      </c>
      <c r="P23" s="3"/>
      <c r="Q23" s="3"/>
      <c r="R23" s="3"/>
      <c r="S23" s="4"/>
      <c r="T23" s="4"/>
      <c r="U23" s="4"/>
      <c r="V23" s="4">
        <v>31.07026015850747</v>
      </c>
      <c r="W23" s="3"/>
      <c r="X23" s="4"/>
      <c r="Y23" s="3" t="s">
        <v>25</v>
      </c>
      <c r="Z23" s="3">
        <v>13</v>
      </c>
    </row>
    <row r="24" spans="1:26" x14ac:dyDescent="0.2">
      <c r="A24" s="3">
        <v>1</v>
      </c>
      <c r="B24" s="3">
        <v>4</v>
      </c>
      <c r="C24" s="3" t="s">
        <v>22</v>
      </c>
      <c r="D24" s="4">
        <v>7.5286129008579437</v>
      </c>
      <c r="E24" s="4">
        <v>91.134857932784712</v>
      </c>
      <c r="F24" s="4">
        <v>5.0000000000000037E-2</v>
      </c>
      <c r="G24" s="4">
        <v>0.33539824070239149</v>
      </c>
      <c r="H24" s="4">
        <v>1.0357092272596979</v>
      </c>
      <c r="I24" s="4">
        <f t="shared" si="4"/>
        <v>44.299293116892116</v>
      </c>
      <c r="J24" s="4">
        <f t="shared" si="5"/>
        <v>54.680914759670827</v>
      </c>
      <c r="K24" s="4">
        <f t="shared" si="6"/>
        <v>4.2500000000000031E-2</v>
      </c>
      <c r="L24" s="4">
        <f t="shared" si="7"/>
        <v>0.28508850459703278</v>
      </c>
      <c r="M24" s="4">
        <f t="shared" si="8"/>
        <v>0.77678192044477345</v>
      </c>
      <c r="N24" s="3">
        <v>0.94844378876204938</v>
      </c>
      <c r="O24" s="3">
        <v>1.0873999999999999</v>
      </c>
      <c r="P24" s="3"/>
      <c r="Q24" s="3"/>
      <c r="R24" s="3"/>
      <c r="S24" s="4"/>
      <c r="T24" s="4"/>
      <c r="U24" s="4"/>
      <c r="V24" s="4">
        <v>29.096356754626871</v>
      </c>
      <c r="W24" s="3"/>
      <c r="X24" s="4"/>
      <c r="Y24" s="3" t="s">
        <v>25</v>
      </c>
      <c r="Z24" s="3">
        <v>13</v>
      </c>
    </row>
    <row r="25" spans="1:26" x14ac:dyDescent="0.2">
      <c r="A25" s="3">
        <v>1</v>
      </c>
      <c r="B25" s="3">
        <v>4</v>
      </c>
      <c r="C25" s="3" t="s">
        <v>23</v>
      </c>
      <c r="D25" s="4">
        <v>7.5286129008579437</v>
      </c>
      <c r="E25" s="4">
        <v>91.134857932784712</v>
      </c>
      <c r="F25" s="4">
        <v>5.0000000000000037E-2</v>
      </c>
      <c r="G25" s="4">
        <v>0.33539824070239149</v>
      </c>
      <c r="H25" s="4">
        <v>1.0357092272596979</v>
      </c>
      <c r="I25" s="4">
        <f t="shared" si="4"/>
        <v>44.299293116892116</v>
      </c>
      <c r="J25" s="4">
        <f t="shared" si="5"/>
        <v>54.680914759670827</v>
      </c>
      <c r="K25" s="4">
        <f t="shared" si="6"/>
        <v>4.2500000000000031E-2</v>
      </c>
      <c r="L25" s="4">
        <f t="shared" si="7"/>
        <v>0.28508850459703278</v>
      </c>
      <c r="M25" s="4">
        <f t="shared" si="8"/>
        <v>0.77678192044477345</v>
      </c>
      <c r="N25" s="3">
        <v>0.94685898508188993</v>
      </c>
      <c r="O25" s="3">
        <v>0.96753999999999996</v>
      </c>
      <c r="P25" s="3"/>
      <c r="Q25" s="3"/>
      <c r="R25" s="3"/>
      <c r="S25" s="4"/>
      <c r="T25" s="4"/>
      <c r="U25" s="4"/>
      <c r="V25" s="4">
        <v>32.023639234776127</v>
      </c>
      <c r="W25" s="3"/>
      <c r="X25" s="4"/>
      <c r="Y25" s="3" t="s">
        <v>25</v>
      </c>
      <c r="Z25" s="3">
        <v>13</v>
      </c>
    </row>
    <row r="26" spans="1:26" x14ac:dyDescent="0.2">
      <c r="A26" s="3">
        <v>1</v>
      </c>
      <c r="B26" s="3">
        <v>5</v>
      </c>
      <c r="C26" s="3" t="s">
        <v>17</v>
      </c>
      <c r="D26" s="4">
        <v>0</v>
      </c>
      <c r="E26" s="15">
        <v>100</v>
      </c>
      <c r="F26" s="4">
        <v>0</v>
      </c>
      <c r="G26" s="4">
        <v>0</v>
      </c>
      <c r="H26" s="4">
        <v>0</v>
      </c>
      <c r="I26" s="4">
        <f t="shared" si="4"/>
        <v>40</v>
      </c>
      <c r="J26" s="4">
        <f t="shared" si="5"/>
        <v>60</v>
      </c>
      <c r="K26" s="4">
        <f t="shared" si="6"/>
        <v>0</v>
      </c>
      <c r="L26" s="4">
        <f t="shared" si="7"/>
        <v>0</v>
      </c>
      <c r="M26" s="4">
        <f t="shared" si="8"/>
        <v>0</v>
      </c>
      <c r="N26" s="3">
        <v>0.95137524209510693</v>
      </c>
      <c r="O26" s="3">
        <v>1.1002799999999999</v>
      </c>
      <c r="P26" s="3"/>
      <c r="Q26" s="3"/>
      <c r="R26" s="3"/>
      <c r="S26" s="4"/>
      <c r="T26" s="4"/>
      <c r="U26" s="4"/>
      <c r="V26" s="4">
        <v>27.405713682388061</v>
      </c>
      <c r="W26" s="3"/>
      <c r="X26" s="4"/>
      <c r="Y26" s="3" t="s">
        <v>41</v>
      </c>
      <c r="Z26" s="3">
        <v>13</v>
      </c>
    </row>
    <row r="27" spans="1:26" x14ac:dyDescent="0.2">
      <c r="A27" s="3">
        <v>1</v>
      </c>
      <c r="B27" s="3">
        <v>5</v>
      </c>
      <c r="C27" s="3" t="s">
        <v>19</v>
      </c>
      <c r="D27" s="4">
        <v>0</v>
      </c>
      <c r="E27" s="15">
        <v>100</v>
      </c>
      <c r="F27" s="4">
        <v>0</v>
      </c>
      <c r="G27" s="4">
        <v>0</v>
      </c>
      <c r="H27" s="4">
        <v>0</v>
      </c>
      <c r="I27" s="4">
        <f t="shared" si="4"/>
        <v>40</v>
      </c>
      <c r="J27" s="4">
        <f t="shared" si="5"/>
        <v>60</v>
      </c>
      <c r="K27" s="4">
        <f t="shared" si="6"/>
        <v>0</v>
      </c>
      <c r="L27" s="4">
        <f t="shared" si="7"/>
        <v>0</v>
      </c>
      <c r="M27" s="4">
        <f t="shared" si="8"/>
        <v>0</v>
      </c>
      <c r="N27" s="3">
        <v>0.96203886693017138</v>
      </c>
      <c r="O27" s="3">
        <v>1.05192</v>
      </c>
      <c r="P27" s="3"/>
      <c r="Q27" s="3"/>
      <c r="R27" s="3"/>
      <c r="S27" s="4"/>
      <c r="T27" s="4"/>
      <c r="U27" s="4"/>
      <c r="V27" s="4">
        <v>27.857814930597009</v>
      </c>
      <c r="W27" s="3"/>
      <c r="X27" s="4"/>
      <c r="Y27" s="3" t="s">
        <v>41</v>
      </c>
      <c r="Z27" s="3">
        <v>13</v>
      </c>
    </row>
    <row r="28" spans="1:26" x14ac:dyDescent="0.2">
      <c r="A28" s="3">
        <v>1</v>
      </c>
      <c r="B28" s="3">
        <v>5</v>
      </c>
      <c r="C28" s="3" t="s">
        <v>20</v>
      </c>
      <c r="D28" s="4">
        <v>0</v>
      </c>
      <c r="E28" s="15">
        <v>100</v>
      </c>
      <c r="F28" s="4">
        <v>0</v>
      </c>
      <c r="G28" s="4">
        <v>0</v>
      </c>
      <c r="H28" s="4">
        <v>0</v>
      </c>
      <c r="I28" s="4">
        <f t="shared" si="4"/>
        <v>40</v>
      </c>
      <c r="J28" s="4">
        <f t="shared" si="5"/>
        <v>60</v>
      </c>
      <c r="K28" s="4">
        <f t="shared" si="6"/>
        <v>0</v>
      </c>
      <c r="L28" s="4">
        <f t="shared" si="7"/>
        <v>0</v>
      </c>
      <c r="M28" s="4">
        <f t="shared" si="8"/>
        <v>0</v>
      </c>
      <c r="N28" s="3">
        <v>0.95856359440174466</v>
      </c>
      <c r="O28" s="3">
        <v>1.12575</v>
      </c>
      <c r="P28" s="3"/>
      <c r="Q28" s="3"/>
      <c r="R28" s="3"/>
      <c r="S28" s="4"/>
      <c r="T28" s="4"/>
      <c r="U28" s="4"/>
      <c r="V28" s="4">
        <v>25.47583991716418</v>
      </c>
      <c r="W28" s="3"/>
      <c r="X28" s="4"/>
      <c r="Y28" s="3" t="s">
        <v>41</v>
      </c>
      <c r="Z28" s="3">
        <v>13</v>
      </c>
    </row>
    <row r="29" spans="1:26" x14ac:dyDescent="0.2">
      <c r="A29" s="3">
        <v>1</v>
      </c>
      <c r="B29" s="3">
        <v>5</v>
      </c>
      <c r="C29" s="3" t="s">
        <v>21</v>
      </c>
      <c r="D29" s="4">
        <v>0</v>
      </c>
      <c r="E29" s="15">
        <v>100</v>
      </c>
      <c r="F29" s="4">
        <v>0</v>
      </c>
      <c r="G29" s="4">
        <v>0</v>
      </c>
      <c r="H29" s="4">
        <v>0</v>
      </c>
      <c r="I29" s="4">
        <f t="shared" si="4"/>
        <v>40</v>
      </c>
      <c r="J29" s="4">
        <f t="shared" si="5"/>
        <v>60</v>
      </c>
      <c r="K29" s="4">
        <f t="shared" si="6"/>
        <v>0</v>
      </c>
      <c r="L29" s="4">
        <f t="shared" si="7"/>
        <v>0</v>
      </c>
      <c r="M29" s="4">
        <f t="shared" si="8"/>
        <v>0</v>
      </c>
      <c r="N29" s="3">
        <v>0.96083905155635108</v>
      </c>
      <c r="O29" s="3">
        <v>1.1442300000000001</v>
      </c>
      <c r="P29" s="3"/>
      <c r="Q29" s="3"/>
      <c r="R29" s="3"/>
      <c r="S29" s="4"/>
      <c r="T29" s="4"/>
      <c r="U29" s="4"/>
      <c r="V29" s="4">
        <v>26.751053533432831</v>
      </c>
      <c r="W29" s="3"/>
      <c r="X29" s="4"/>
      <c r="Y29" s="3" t="s">
        <v>41</v>
      </c>
      <c r="Z29" s="3">
        <v>13</v>
      </c>
    </row>
    <row r="30" spans="1:26" x14ac:dyDescent="0.2">
      <c r="A30" s="3">
        <v>1</v>
      </c>
      <c r="B30" s="3">
        <v>5</v>
      </c>
      <c r="C30" s="3" t="s">
        <v>22</v>
      </c>
      <c r="D30" s="4">
        <v>0</v>
      </c>
      <c r="E30" s="15">
        <v>100</v>
      </c>
      <c r="F30" s="4">
        <v>0</v>
      </c>
      <c r="G30" s="4">
        <v>0</v>
      </c>
      <c r="H30" s="4">
        <v>0</v>
      </c>
      <c r="I30" s="4">
        <f t="shared" si="4"/>
        <v>40</v>
      </c>
      <c r="J30" s="4">
        <f t="shared" si="5"/>
        <v>60</v>
      </c>
      <c r="K30" s="4">
        <f t="shared" si="6"/>
        <v>0</v>
      </c>
      <c r="L30" s="4">
        <f t="shared" si="7"/>
        <v>0</v>
      </c>
      <c r="M30" s="4">
        <f t="shared" si="8"/>
        <v>0</v>
      </c>
      <c r="N30" s="3">
        <v>0.96229968425548007</v>
      </c>
      <c r="O30" s="3">
        <v>1.2071499999999999</v>
      </c>
      <c r="P30" s="3"/>
      <c r="Q30" s="3"/>
      <c r="R30" s="3"/>
      <c r="S30" s="4"/>
      <c r="T30" s="4"/>
      <c r="U30" s="4"/>
      <c r="V30" s="4">
        <v>25.375354662537301</v>
      </c>
      <c r="W30" s="3"/>
      <c r="X30" s="4"/>
      <c r="Y30" s="3" t="s">
        <v>41</v>
      </c>
      <c r="Z30" s="3">
        <v>13</v>
      </c>
    </row>
    <row r="31" spans="1:26" x14ac:dyDescent="0.2">
      <c r="A31" s="3">
        <v>1</v>
      </c>
      <c r="B31" s="3">
        <v>5</v>
      </c>
      <c r="C31" s="3" t="s">
        <v>23</v>
      </c>
      <c r="D31" s="4">
        <v>0</v>
      </c>
      <c r="E31" s="15">
        <v>100</v>
      </c>
      <c r="F31" s="4">
        <v>0</v>
      </c>
      <c r="G31" s="4">
        <v>0</v>
      </c>
      <c r="H31" s="4">
        <v>0</v>
      </c>
      <c r="I31" s="4">
        <f t="shared" si="4"/>
        <v>40</v>
      </c>
      <c r="J31" s="4">
        <f t="shared" si="5"/>
        <v>60</v>
      </c>
      <c r="K31" s="4">
        <f t="shared" si="6"/>
        <v>0</v>
      </c>
      <c r="L31" s="4">
        <f t="shared" si="7"/>
        <v>0</v>
      </c>
      <c r="M31" s="4">
        <f t="shared" si="8"/>
        <v>0</v>
      </c>
      <c r="N31" s="3">
        <v>0.94919308743728514</v>
      </c>
      <c r="O31" s="3">
        <v>1.10049</v>
      </c>
      <c r="P31" s="3"/>
      <c r="Q31" s="3"/>
      <c r="R31" s="3"/>
      <c r="S31" s="4"/>
      <c r="T31" s="4"/>
      <c r="U31" s="4"/>
      <c r="V31" s="4">
        <v>25.643993305970149</v>
      </c>
      <c r="W31" s="3"/>
      <c r="X31" s="4"/>
      <c r="Y31" s="3" t="s">
        <v>41</v>
      </c>
      <c r="Z31" s="3">
        <v>13</v>
      </c>
    </row>
    <row r="32" spans="1:26" x14ac:dyDescent="0.2">
      <c r="A32" s="3">
        <v>1</v>
      </c>
      <c r="B32" s="3">
        <v>6</v>
      </c>
      <c r="C32" s="3" t="s">
        <v>17</v>
      </c>
      <c r="D32" s="4">
        <v>16.666</v>
      </c>
      <c r="E32" s="4">
        <v>83.334000000000003</v>
      </c>
      <c r="F32" s="4">
        <v>0</v>
      </c>
      <c r="G32" s="4">
        <v>0</v>
      </c>
      <c r="H32" s="4">
        <v>0</v>
      </c>
      <c r="I32" s="4">
        <f t="shared" si="4"/>
        <v>49.999600000000001</v>
      </c>
      <c r="J32" s="4">
        <f t="shared" si="5"/>
        <v>50.000399999999999</v>
      </c>
      <c r="K32" s="4">
        <f t="shared" si="6"/>
        <v>0</v>
      </c>
      <c r="L32" s="4">
        <f t="shared" si="7"/>
        <v>0</v>
      </c>
      <c r="M32" s="4">
        <f t="shared" si="8"/>
        <v>0</v>
      </c>
      <c r="N32" s="3">
        <v>0.92397979750077064</v>
      </c>
      <c r="O32" s="3">
        <v>0.85277999999999998</v>
      </c>
      <c r="P32" s="3"/>
      <c r="Q32" s="3"/>
      <c r="R32" s="3"/>
      <c r="S32" s="4"/>
      <c r="T32" s="4"/>
      <c r="U32" s="4"/>
      <c r="V32" s="4">
        <v>35.846755896716417</v>
      </c>
      <c r="W32" s="3"/>
      <c r="X32" s="4"/>
      <c r="Y32" s="3" t="s">
        <v>41</v>
      </c>
      <c r="Z32" s="3">
        <v>13</v>
      </c>
    </row>
    <row r="33" spans="1:26" x14ac:dyDescent="0.2">
      <c r="A33" s="3">
        <v>1</v>
      </c>
      <c r="B33" s="3">
        <v>6</v>
      </c>
      <c r="C33" s="3" t="s">
        <v>19</v>
      </c>
      <c r="D33" s="4">
        <v>16.666</v>
      </c>
      <c r="E33" s="4">
        <v>83.334000000000003</v>
      </c>
      <c r="F33" s="4">
        <v>0</v>
      </c>
      <c r="G33" s="4">
        <v>0</v>
      </c>
      <c r="H33" s="4">
        <v>0</v>
      </c>
      <c r="I33" s="4">
        <f t="shared" si="4"/>
        <v>49.999600000000001</v>
      </c>
      <c r="J33" s="4">
        <f t="shared" si="5"/>
        <v>50.000399999999999</v>
      </c>
      <c r="K33" s="4">
        <f t="shared" si="6"/>
        <v>0</v>
      </c>
      <c r="L33" s="4">
        <f t="shared" si="7"/>
        <v>0</v>
      </c>
      <c r="M33" s="4">
        <f t="shared" si="8"/>
        <v>0</v>
      </c>
      <c r="N33" s="3">
        <v>0.92873411507166836</v>
      </c>
      <c r="O33" s="3">
        <v>0.85716000000000003</v>
      </c>
      <c r="P33" s="3"/>
      <c r="Q33" s="3"/>
      <c r="R33" s="3"/>
      <c r="S33" s="4"/>
      <c r="T33" s="4"/>
      <c r="U33" s="4"/>
      <c r="V33" s="4">
        <v>34.286235986268657</v>
      </c>
      <c r="W33" s="3"/>
      <c r="X33" s="4"/>
      <c r="Y33" s="3" t="s">
        <v>41</v>
      </c>
      <c r="Z33" s="3">
        <v>13</v>
      </c>
    </row>
    <row r="34" spans="1:26" x14ac:dyDescent="0.2">
      <c r="A34" s="3">
        <v>1</v>
      </c>
      <c r="B34" s="3">
        <v>6</v>
      </c>
      <c r="C34" s="3" t="s">
        <v>20</v>
      </c>
      <c r="D34" s="4">
        <v>16.666</v>
      </c>
      <c r="E34" s="4">
        <v>83.334000000000003</v>
      </c>
      <c r="F34" s="4">
        <v>0</v>
      </c>
      <c r="G34" s="4">
        <v>0</v>
      </c>
      <c r="H34" s="4">
        <v>0</v>
      </c>
      <c r="I34" s="4">
        <f t="shared" si="4"/>
        <v>49.999600000000001</v>
      </c>
      <c r="J34" s="4">
        <f t="shared" si="5"/>
        <v>50.000399999999999</v>
      </c>
      <c r="K34" s="4">
        <f t="shared" si="6"/>
        <v>0</v>
      </c>
      <c r="L34" s="4">
        <f t="shared" si="7"/>
        <v>0</v>
      </c>
      <c r="M34" s="4">
        <f t="shared" si="8"/>
        <v>0</v>
      </c>
      <c r="N34" s="3">
        <v>0.92978270890109072</v>
      </c>
      <c r="O34" s="3">
        <v>0.86050000000000004</v>
      </c>
      <c r="P34" s="3"/>
      <c r="Q34" s="3"/>
      <c r="R34" s="3"/>
      <c r="S34" s="4"/>
      <c r="T34" s="4"/>
      <c r="U34" s="4"/>
      <c r="V34" s="4">
        <v>37.030463695223879</v>
      </c>
      <c r="W34" s="3"/>
      <c r="X34" s="4"/>
      <c r="Y34" s="3" t="s">
        <v>41</v>
      </c>
      <c r="Z34" s="3">
        <v>13</v>
      </c>
    </row>
    <row r="35" spans="1:26" x14ac:dyDescent="0.2">
      <c r="A35" s="3">
        <v>1</v>
      </c>
      <c r="B35" s="3">
        <v>6</v>
      </c>
      <c r="C35" s="3" t="s">
        <v>21</v>
      </c>
      <c r="D35" s="4">
        <v>16.666</v>
      </c>
      <c r="E35" s="4">
        <v>83.334000000000003</v>
      </c>
      <c r="F35" s="4">
        <v>0</v>
      </c>
      <c r="G35" s="4">
        <v>0</v>
      </c>
      <c r="H35" s="4">
        <v>0</v>
      </c>
      <c r="I35" s="4">
        <f t="shared" si="4"/>
        <v>49.999600000000001</v>
      </c>
      <c r="J35" s="4">
        <f t="shared" si="5"/>
        <v>50.000399999999999</v>
      </c>
      <c r="K35" s="4">
        <f t="shared" si="6"/>
        <v>0</v>
      </c>
      <c r="L35" s="4">
        <f t="shared" si="7"/>
        <v>0</v>
      </c>
      <c r="M35" s="4">
        <f t="shared" si="8"/>
        <v>0</v>
      </c>
      <c r="N35" s="3">
        <v>0.92890082306928945</v>
      </c>
      <c r="O35" s="3">
        <v>0.83928000000000003</v>
      </c>
      <c r="P35" s="3"/>
      <c r="Q35" s="3"/>
      <c r="R35" s="3"/>
      <c r="S35" s="4"/>
      <c r="T35" s="4"/>
      <c r="U35" s="4"/>
      <c r="V35" s="4">
        <v>43.111763317910452</v>
      </c>
      <c r="W35" s="3"/>
      <c r="X35" s="4"/>
      <c r="Y35" s="3" t="s">
        <v>41</v>
      </c>
      <c r="Z35" s="3">
        <v>13</v>
      </c>
    </row>
    <row r="36" spans="1:26" x14ac:dyDescent="0.2">
      <c r="A36" s="3">
        <v>1</v>
      </c>
      <c r="B36" s="3">
        <v>6</v>
      </c>
      <c r="C36" s="3" t="s">
        <v>22</v>
      </c>
      <c r="D36" s="4">
        <v>16.666</v>
      </c>
      <c r="E36" s="4">
        <v>83.334000000000003</v>
      </c>
      <c r="F36" s="4">
        <v>0</v>
      </c>
      <c r="G36" s="4">
        <v>0</v>
      </c>
      <c r="H36" s="4">
        <v>0</v>
      </c>
      <c r="I36" s="4">
        <f t="shared" si="4"/>
        <v>49.999600000000001</v>
      </c>
      <c r="J36" s="4">
        <f t="shared" si="5"/>
        <v>50.000399999999999</v>
      </c>
      <c r="K36" s="4">
        <f t="shared" si="6"/>
        <v>0</v>
      </c>
      <c r="L36" s="4">
        <f t="shared" si="7"/>
        <v>0</v>
      </c>
      <c r="M36" s="4">
        <f t="shared" si="8"/>
        <v>0</v>
      </c>
      <c r="N36" s="3">
        <v>0.93009111384914811</v>
      </c>
      <c r="O36" s="3">
        <v>0.90858000000000005</v>
      </c>
      <c r="P36" s="3"/>
      <c r="Q36" s="3"/>
      <c r="R36" s="3"/>
      <c r="S36" s="4"/>
      <c r="T36" s="4"/>
      <c r="U36" s="4"/>
      <c r="V36" s="4">
        <v>36.226380680746253</v>
      </c>
      <c r="W36" s="3"/>
      <c r="X36" s="4"/>
      <c r="Y36" s="3" t="s">
        <v>41</v>
      </c>
      <c r="Z36" s="3">
        <v>13</v>
      </c>
    </row>
    <row r="37" spans="1:26" x14ac:dyDescent="0.2">
      <c r="A37" s="3">
        <v>1</v>
      </c>
      <c r="B37" s="3">
        <v>6</v>
      </c>
      <c r="C37" s="3" t="s">
        <v>23</v>
      </c>
      <c r="D37" s="4">
        <v>16.666</v>
      </c>
      <c r="E37" s="4">
        <v>83.334000000000003</v>
      </c>
      <c r="F37" s="4">
        <v>0</v>
      </c>
      <c r="G37" s="4">
        <v>0</v>
      </c>
      <c r="H37" s="4">
        <v>0</v>
      </c>
      <c r="I37" s="4">
        <f t="shared" si="4"/>
        <v>49.999600000000001</v>
      </c>
      <c r="J37" s="4">
        <f t="shared" si="5"/>
        <v>50.000399999999999</v>
      </c>
      <c r="K37" s="4">
        <f t="shared" si="6"/>
        <v>0</v>
      </c>
      <c r="L37" s="4">
        <f t="shared" si="7"/>
        <v>0</v>
      </c>
      <c r="M37" s="4">
        <f t="shared" si="8"/>
        <v>0</v>
      </c>
      <c r="N37" s="3">
        <v>0.92237420251719071</v>
      </c>
      <c r="O37" s="3">
        <v>0.83021999999999996</v>
      </c>
      <c r="P37" s="3"/>
      <c r="Q37" s="3"/>
      <c r="R37" s="3"/>
      <c r="S37" s="4"/>
      <c r="T37" s="4"/>
      <c r="U37" s="4"/>
      <c r="V37" s="4">
        <v>37.518238030447748</v>
      </c>
      <c r="W37" s="3"/>
      <c r="X37" s="4"/>
      <c r="Y37" s="3" t="s">
        <v>41</v>
      </c>
      <c r="Z37" s="3">
        <v>13</v>
      </c>
    </row>
    <row r="38" spans="1:26" x14ac:dyDescent="0.2">
      <c r="A38" s="5">
        <v>2</v>
      </c>
      <c r="B38" s="5">
        <v>1</v>
      </c>
      <c r="C38" s="5" t="s">
        <v>17</v>
      </c>
      <c r="D38" s="6">
        <v>1.85134609702666</v>
      </c>
      <c r="E38" s="6">
        <v>80.474897237189495</v>
      </c>
      <c r="F38" s="6">
        <v>5.0000000000000037E-2</v>
      </c>
      <c r="G38" s="6">
        <v>0.6657302990937447</v>
      </c>
      <c r="H38" s="6">
        <v>16.942646444872331</v>
      </c>
      <c r="I38" s="6">
        <f t="shared" si="4"/>
        <v>38.384326147984609</v>
      </c>
      <c r="J38" s="6">
        <f t="shared" si="5"/>
        <v>48.284938342313694</v>
      </c>
      <c r="K38" s="6">
        <f t="shared" si="6"/>
        <v>4.2500000000000031E-2</v>
      </c>
      <c r="L38" s="6">
        <f t="shared" si="7"/>
        <v>0.56587075422968303</v>
      </c>
      <c r="M38" s="6">
        <f t="shared" si="8"/>
        <v>12.706984833654248</v>
      </c>
      <c r="N38" s="5">
        <v>0.93831737624770839</v>
      </c>
      <c r="O38" s="5">
        <v>1.15699</v>
      </c>
      <c r="P38" s="5"/>
      <c r="Q38" s="5"/>
      <c r="R38" s="5"/>
      <c r="S38" s="6"/>
      <c r="T38" s="6"/>
      <c r="U38" s="6"/>
      <c r="V38" s="6">
        <v>28.55203364104478</v>
      </c>
      <c r="W38" s="5"/>
      <c r="X38" s="6"/>
      <c r="Y38" s="5" t="s">
        <v>18</v>
      </c>
      <c r="Z38" s="5">
        <v>13</v>
      </c>
    </row>
    <row r="39" spans="1:26" x14ac:dyDescent="0.2">
      <c r="A39" s="5">
        <v>2</v>
      </c>
      <c r="B39" s="5">
        <v>1</v>
      </c>
      <c r="C39" s="5" t="s">
        <v>19</v>
      </c>
      <c r="D39" s="6">
        <v>1.85134609702666</v>
      </c>
      <c r="E39" s="6">
        <v>80.474897237189495</v>
      </c>
      <c r="F39" s="6">
        <v>5.0000000000000037E-2</v>
      </c>
      <c r="G39" s="6">
        <v>0.6657302990937447</v>
      </c>
      <c r="H39" s="6">
        <v>16.942646444872331</v>
      </c>
      <c r="I39" s="6">
        <f t="shared" ref="I39:I73" si="9">D39+E39*0.4+F39*0.15+G39*0.15+H39*0.25</f>
        <v>38.384326147984609</v>
      </c>
      <c r="J39" s="6">
        <f t="shared" ref="J39:J73" si="10">E39*0.6</f>
        <v>48.284938342313694</v>
      </c>
      <c r="K39" s="6">
        <f t="shared" ref="K39:K73" si="11">F39*0.85</f>
        <v>4.2500000000000031E-2</v>
      </c>
      <c r="L39" s="6">
        <f t="shared" ref="L39:L73" si="12">G39*0.85</f>
        <v>0.56587075422968303</v>
      </c>
      <c r="M39" s="6">
        <f t="shared" ref="M39:M73" si="13">H39*0.75</f>
        <v>12.706984833654248</v>
      </c>
      <c r="N39" s="5">
        <v>0.95040608500619927</v>
      </c>
      <c r="O39" s="5">
        <v>1.14137</v>
      </c>
      <c r="P39" s="5"/>
      <c r="Q39" s="5"/>
      <c r="R39" s="5"/>
      <c r="S39" s="6"/>
      <c r="T39" s="6"/>
      <c r="U39" s="6"/>
      <c r="V39" s="6">
        <v>30.828765609850748</v>
      </c>
      <c r="W39" s="5"/>
      <c r="X39" s="6"/>
      <c r="Y39" s="5" t="s">
        <v>18</v>
      </c>
      <c r="Z39" s="5">
        <v>13</v>
      </c>
    </row>
    <row r="40" spans="1:26" x14ac:dyDescent="0.2">
      <c r="A40" s="5">
        <v>2</v>
      </c>
      <c r="B40" s="5">
        <v>1</v>
      </c>
      <c r="C40" s="5" t="s">
        <v>20</v>
      </c>
      <c r="D40" s="6">
        <v>1.85134609702666</v>
      </c>
      <c r="E40" s="6">
        <v>80.474897237189495</v>
      </c>
      <c r="F40" s="6">
        <v>5.0000000000000037E-2</v>
      </c>
      <c r="G40" s="6">
        <v>0.6657302990937447</v>
      </c>
      <c r="H40" s="6">
        <v>16.942646444872331</v>
      </c>
      <c r="I40" s="6">
        <f t="shared" si="9"/>
        <v>38.384326147984609</v>
      </c>
      <c r="J40" s="6">
        <f t="shared" si="10"/>
        <v>48.284938342313694</v>
      </c>
      <c r="K40" s="6">
        <f t="shared" si="11"/>
        <v>4.2500000000000031E-2</v>
      </c>
      <c r="L40" s="6">
        <f t="shared" si="12"/>
        <v>0.56587075422968303</v>
      </c>
      <c r="M40" s="6">
        <f t="shared" si="13"/>
        <v>12.706984833654248</v>
      </c>
      <c r="N40" s="5">
        <v>0.95328215414363837</v>
      </c>
      <c r="O40" s="5">
        <v>1.13775</v>
      </c>
      <c r="P40" s="5"/>
      <c r="Q40" s="5"/>
      <c r="R40" s="5"/>
      <c r="S40" s="6"/>
      <c r="T40" s="6"/>
      <c r="U40" s="6"/>
      <c r="V40" s="6">
        <v>30.454516453283571</v>
      </c>
      <c r="W40" s="5"/>
      <c r="X40" s="6"/>
      <c r="Y40" s="5" t="s">
        <v>18</v>
      </c>
      <c r="Z40" s="5">
        <v>13</v>
      </c>
    </row>
    <row r="41" spans="1:26" x14ac:dyDescent="0.2">
      <c r="A41" s="5">
        <v>2</v>
      </c>
      <c r="B41" s="5">
        <v>1</v>
      </c>
      <c r="C41" s="5" t="s">
        <v>21</v>
      </c>
      <c r="D41" s="6">
        <v>1.85134609702666</v>
      </c>
      <c r="E41" s="6">
        <v>80.474897237189495</v>
      </c>
      <c r="F41" s="6">
        <v>5.0000000000000037E-2</v>
      </c>
      <c r="G41" s="6">
        <v>0.6657302990937447</v>
      </c>
      <c r="H41" s="6">
        <v>16.942646444872331</v>
      </c>
      <c r="I41" s="6">
        <f t="shared" si="9"/>
        <v>38.384326147984609</v>
      </c>
      <c r="J41" s="6">
        <f t="shared" si="10"/>
        <v>48.284938342313694</v>
      </c>
      <c r="K41" s="6">
        <f t="shared" si="11"/>
        <v>4.2500000000000031E-2</v>
      </c>
      <c r="L41" s="6">
        <f t="shared" si="12"/>
        <v>0.56587075422968303</v>
      </c>
      <c r="M41" s="6">
        <f t="shared" si="13"/>
        <v>12.706984833654248</v>
      </c>
      <c r="N41" s="5">
        <v>0.94666008235032273</v>
      </c>
      <c r="O41" s="5">
        <v>1.16066</v>
      </c>
      <c r="P41" s="5"/>
      <c r="Q41" s="5"/>
      <c r="R41" s="5"/>
      <c r="S41" s="6"/>
      <c r="T41" s="6"/>
      <c r="U41" s="6"/>
      <c r="V41" s="6">
        <v>32.606369932388063</v>
      </c>
      <c r="W41" s="5"/>
      <c r="X41" s="6"/>
      <c r="Y41" s="5" t="s">
        <v>18</v>
      </c>
      <c r="Z41" s="5">
        <v>13</v>
      </c>
    </row>
    <row r="42" spans="1:26" x14ac:dyDescent="0.2">
      <c r="A42" s="5">
        <v>2</v>
      </c>
      <c r="B42" s="5">
        <v>1</v>
      </c>
      <c r="C42" s="5" t="s">
        <v>22</v>
      </c>
      <c r="D42" s="6">
        <v>1.85134609702666</v>
      </c>
      <c r="E42" s="6">
        <v>80.474897237189495</v>
      </c>
      <c r="F42" s="6">
        <v>5.0000000000000037E-2</v>
      </c>
      <c r="G42" s="6">
        <v>0.6657302990937447</v>
      </c>
      <c r="H42" s="6">
        <v>16.942646444872331</v>
      </c>
      <c r="I42" s="6">
        <f t="shared" si="9"/>
        <v>38.384326147984609</v>
      </c>
      <c r="J42" s="6">
        <f t="shared" si="10"/>
        <v>48.284938342313694</v>
      </c>
      <c r="K42" s="6">
        <f t="shared" si="11"/>
        <v>4.2500000000000031E-2</v>
      </c>
      <c r="L42" s="6">
        <f t="shared" si="12"/>
        <v>0.56587075422968303</v>
      </c>
      <c r="M42" s="6">
        <f t="shared" si="13"/>
        <v>12.706984833654248</v>
      </c>
      <c r="N42" s="5">
        <v>0.94360491421014159</v>
      </c>
      <c r="O42" s="5">
        <v>1.12531</v>
      </c>
      <c r="P42" s="5"/>
      <c r="Q42" s="5"/>
      <c r="R42" s="5"/>
      <c r="S42" s="6"/>
      <c r="T42" s="6"/>
      <c r="U42" s="6"/>
      <c r="V42" s="6">
        <v>30.57373224537313</v>
      </c>
      <c r="W42" s="5"/>
      <c r="X42" s="6"/>
      <c r="Y42" s="5" t="s">
        <v>18</v>
      </c>
      <c r="Z42" s="5">
        <v>13</v>
      </c>
    </row>
    <row r="43" spans="1:26" x14ac:dyDescent="0.2">
      <c r="A43" s="5">
        <v>2</v>
      </c>
      <c r="B43" s="5">
        <v>1</v>
      </c>
      <c r="C43" s="5" t="s">
        <v>23</v>
      </c>
      <c r="D43" s="6">
        <v>1.85134609702666</v>
      </c>
      <c r="E43" s="6">
        <v>80.474897237189495</v>
      </c>
      <c r="F43" s="6">
        <v>5.0000000000000037E-2</v>
      </c>
      <c r="G43" s="6">
        <v>0.6657302990937447</v>
      </c>
      <c r="H43" s="6">
        <v>16.942646444872331</v>
      </c>
      <c r="I43" s="6">
        <f t="shared" si="9"/>
        <v>38.384326147984609</v>
      </c>
      <c r="J43" s="6">
        <f t="shared" si="10"/>
        <v>48.284938342313694</v>
      </c>
      <c r="K43" s="6">
        <f t="shared" si="11"/>
        <v>4.2500000000000031E-2</v>
      </c>
      <c r="L43" s="6">
        <f t="shared" si="12"/>
        <v>0.56587075422968303</v>
      </c>
      <c r="M43" s="6">
        <f t="shared" si="13"/>
        <v>12.706984833654248</v>
      </c>
      <c r="N43" s="5">
        <v>0.94669056407659602</v>
      </c>
      <c r="O43" s="5">
        <v>1.20628</v>
      </c>
      <c r="P43" s="5"/>
      <c r="Q43" s="5"/>
      <c r="R43" s="5"/>
      <c r="S43" s="6"/>
      <c r="T43" s="6"/>
      <c r="U43" s="6"/>
      <c r="V43" s="6">
        <v>26.574619354776122</v>
      </c>
      <c r="W43" s="5"/>
      <c r="X43" s="6"/>
      <c r="Y43" s="5" t="s">
        <v>18</v>
      </c>
      <c r="Z43" s="5">
        <v>13</v>
      </c>
    </row>
    <row r="44" spans="1:26" x14ac:dyDescent="0.2">
      <c r="A44" s="5">
        <v>2</v>
      </c>
      <c r="B44" s="5">
        <v>2</v>
      </c>
      <c r="C44" s="5" t="s">
        <v>17</v>
      </c>
      <c r="D44" s="6">
        <v>2.14312644599462</v>
      </c>
      <c r="E44" s="6">
        <v>78.955282304755741</v>
      </c>
      <c r="F44" s="6">
        <v>1.114620977493247</v>
      </c>
      <c r="G44" s="6">
        <v>0.71038641205278896</v>
      </c>
      <c r="H44" s="6">
        <v>17.16594724012532</v>
      </c>
      <c r="I44" s="6">
        <f t="shared" si="9"/>
        <v>38.290477286360151</v>
      </c>
      <c r="J44" s="6">
        <f t="shared" si="10"/>
        <v>47.37316938285344</v>
      </c>
      <c r="K44" s="6">
        <f t="shared" si="11"/>
        <v>0.94742783086925986</v>
      </c>
      <c r="L44" s="6">
        <f t="shared" si="12"/>
        <v>0.60382845024487064</v>
      </c>
      <c r="M44" s="6">
        <f t="shared" si="13"/>
        <v>12.87446043009399</v>
      </c>
      <c r="N44" s="5">
        <v>0.94434607645875246</v>
      </c>
      <c r="O44" s="5">
        <v>1.1984900000000001</v>
      </c>
      <c r="P44" s="5"/>
      <c r="Q44" s="5"/>
      <c r="R44" s="5"/>
      <c r="S44" s="6"/>
      <c r="T44" s="6"/>
      <c r="U44" s="6"/>
      <c r="V44" s="25">
        <v>28</v>
      </c>
      <c r="W44" s="5"/>
      <c r="X44" s="6"/>
      <c r="Y44" s="5" t="s">
        <v>18</v>
      </c>
      <c r="Z44" s="5">
        <v>13</v>
      </c>
    </row>
    <row r="45" spans="1:26" x14ac:dyDescent="0.2">
      <c r="A45" s="5">
        <v>2</v>
      </c>
      <c r="B45" s="5">
        <v>2</v>
      </c>
      <c r="C45" s="5" t="s">
        <v>19</v>
      </c>
      <c r="D45" s="6">
        <v>2.14312644599462</v>
      </c>
      <c r="E45" s="6">
        <v>78.955282304755741</v>
      </c>
      <c r="F45" s="6">
        <v>1.114620977493247</v>
      </c>
      <c r="G45" s="6">
        <v>0.71038641205278896</v>
      </c>
      <c r="H45" s="6">
        <v>17.16594724012532</v>
      </c>
      <c r="I45" s="6">
        <f t="shared" si="9"/>
        <v>38.290477286360151</v>
      </c>
      <c r="J45" s="6">
        <f t="shared" si="10"/>
        <v>47.37316938285344</v>
      </c>
      <c r="K45" s="6">
        <f t="shared" si="11"/>
        <v>0.94742783086925986</v>
      </c>
      <c r="L45" s="6">
        <f t="shared" si="12"/>
        <v>0.60382845024487064</v>
      </c>
      <c r="M45" s="6">
        <f t="shared" si="13"/>
        <v>12.87446043009399</v>
      </c>
      <c r="N45" s="5">
        <v>0.95308444115693081</v>
      </c>
      <c r="O45" s="5">
        <v>1.1606300000000001</v>
      </c>
      <c r="P45" s="5"/>
      <c r="Q45" s="5"/>
      <c r="R45" s="5"/>
      <c r="S45" s="6"/>
      <c r="T45" s="6"/>
      <c r="U45" s="6"/>
      <c r="V45" s="6">
        <v>25.696043028955231</v>
      </c>
      <c r="W45" s="5"/>
      <c r="X45" s="6"/>
      <c r="Y45" s="5" t="s">
        <v>18</v>
      </c>
      <c r="Z45" s="5">
        <v>13</v>
      </c>
    </row>
    <row r="46" spans="1:26" x14ac:dyDescent="0.2">
      <c r="A46" s="5">
        <v>2</v>
      </c>
      <c r="B46" s="5">
        <v>2</v>
      </c>
      <c r="C46" s="5" t="s">
        <v>20</v>
      </c>
      <c r="D46" s="6">
        <v>2.14312644599462</v>
      </c>
      <c r="E46" s="6">
        <v>78.955282304755741</v>
      </c>
      <c r="F46" s="6">
        <v>1.114620977493247</v>
      </c>
      <c r="G46" s="6">
        <v>0.71038641205278896</v>
      </c>
      <c r="H46" s="6">
        <v>17.16594724012532</v>
      </c>
      <c r="I46" s="6">
        <f t="shared" si="9"/>
        <v>38.290477286360151</v>
      </c>
      <c r="J46" s="6">
        <f t="shared" si="10"/>
        <v>47.37316938285344</v>
      </c>
      <c r="K46" s="6">
        <f t="shared" si="11"/>
        <v>0.94742783086925986</v>
      </c>
      <c r="L46" s="6">
        <f t="shared" si="12"/>
        <v>0.60382845024487064</v>
      </c>
      <c r="M46" s="6">
        <f t="shared" si="13"/>
        <v>12.87446043009399</v>
      </c>
      <c r="N46" s="5">
        <v>0.95112379086915488</v>
      </c>
      <c r="O46" s="5">
        <v>1.12479</v>
      </c>
      <c r="P46" s="5"/>
      <c r="Q46" s="5"/>
      <c r="R46" s="5"/>
      <c r="S46" s="6"/>
      <c r="T46" s="6"/>
      <c r="U46" s="6"/>
      <c r="V46" s="6">
        <v>29.150114277014922</v>
      </c>
      <c r="W46" s="5"/>
      <c r="X46" s="6"/>
      <c r="Y46" s="5" t="s">
        <v>18</v>
      </c>
      <c r="Z46" s="5">
        <v>13</v>
      </c>
    </row>
    <row r="47" spans="1:26" x14ac:dyDescent="0.2">
      <c r="A47" s="5">
        <v>2</v>
      </c>
      <c r="B47" s="5">
        <v>2</v>
      </c>
      <c r="C47" s="5" t="s">
        <v>21</v>
      </c>
      <c r="D47" s="6">
        <v>2.14312644599462</v>
      </c>
      <c r="E47" s="6">
        <v>78.955282304755741</v>
      </c>
      <c r="F47" s="6">
        <v>1.114620977493247</v>
      </c>
      <c r="G47" s="6">
        <v>0.71038641205278896</v>
      </c>
      <c r="H47" s="6">
        <v>17.16594724012532</v>
      </c>
      <c r="I47" s="6">
        <f t="shared" si="9"/>
        <v>38.290477286360151</v>
      </c>
      <c r="J47" s="6">
        <f t="shared" si="10"/>
        <v>47.37316938285344</v>
      </c>
      <c r="K47" s="6">
        <f t="shared" si="11"/>
        <v>0.94742783086925986</v>
      </c>
      <c r="L47" s="6">
        <f t="shared" si="12"/>
        <v>0.60382845024487064</v>
      </c>
      <c r="M47" s="6">
        <f t="shared" si="13"/>
        <v>12.87446043009399</v>
      </c>
      <c r="N47" s="5">
        <v>0.94522157199730228</v>
      </c>
      <c r="O47" s="5">
        <v>1.1097300000000001</v>
      </c>
      <c r="P47" s="5"/>
      <c r="Q47" s="5"/>
      <c r="R47" s="5"/>
      <c r="S47" s="6"/>
      <c r="T47" s="6"/>
      <c r="U47" s="6"/>
      <c r="V47" s="6">
        <v>30.384452742388071</v>
      </c>
      <c r="W47" s="5"/>
      <c r="X47" s="6"/>
      <c r="Y47" s="5" t="s">
        <v>18</v>
      </c>
      <c r="Z47" s="5">
        <v>13</v>
      </c>
    </row>
    <row r="48" spans="1:26" x14ac:dyDescent="0.2">
      <c r="A48" s="5">
        <v>2</v>
      </c>
      <c r="B48" s="5">
        <v>2</v>
      </c>
      <c r="C48" s="5" t="s">
        <v>22</v>
      </c>
      <c r="D48" s="6">
        <v>2.14312644599462</v>
      </c>
      <c r="E48" s="6">
        <v>78.955282304755741</v>
      </c>
      <c r="F48" s="6">
        <v>1.114620977493247</v>
      </c>
      <c r="G48" s="6">
        <v>0.71038641205278896</v>
      </c>
      <c r="H48" s="6">
        <v>17.16594724012532</v>
      </c>
      <c r="I48" s="6">
        <f t="shared" si="9"/>
        <v>38.290477286360151</v>
      </c>
      <c r="J48" s="6">
        <f t="shared" si="10"/>
        <v>47.37316938285344</v>
      </c>
      <c r="K48" s="6">
        <f t="shared" si="11"/>
        <v>0.94742783086925986</v>
      </c>
      <c r="L48" s="6">
        <f t="shared" si="12"/>
        <v>0.60382845024487064</v>
      </c>
      <c r="M48" s="6">
        <f t="shared" si="13"/>
        <v>12.87446043009399</v>
      </c>
      <c r="N48" s="5">
        <v>0.94936419325094168</v>
      </c>
      <c r="O48" s="5">
        <v>1.12225</v>
      </c>
      <c r="P48" s="5"/>
      <c r="Q48" s="5"/>
      <c r="R48" s="5"/>
      <c r="S48" s="6"/>
      <c r="T48" s="6"/>
      <c r="U48" s="6"/>
      <c r="V48" s="6">
        <v>31.495497973134331</v>
      </c>
      <c r="W48" s="5"/>
      <c r="X48" s="6"/>
      <c r="Y48" s="5" t="s">
        <v>18</v>
      </c>
      <c r="Z48" s="5">
        <v>13</v>
      </c>
    </row>
    <row r="49" spans="1:26" x14ac:dyDescent="0.2">
      <c r="A49" s="5">
        <v>2</v>
      </c>
      <c r="B49" s="5">
        <v>2</v>
      </c>
      <c r="C49" s="5" t="s">
        <v>23</v>
      </c>
      <c r="D49" s="6">
        <v>2.14312644599462</v>
      </c>
      <c r="E49" s="6">
        <v>78.955282304755741</v>
      </c>
      <c r="F49" s="6">
        <v>1.114620977493247</v>
      </c>
      <c r="G49" s="6">
        <v>0.71038641205278896</v>
      </c>
      <c r="H49" s="6">
        <v>17.16594724012532</v>
      </c>
      <c r="I49" s="6">
        <f t="shared" si="9"/>
        <v>38.290477286360151</v>
      </c>
      <c r="J49" s="6">
        <f t="shared" si="10"/>
        <v>47.37316938285344</v>
      </c>
      <c r="K49" s="6">
        <f t="shared" si="11"/>
        <v>0.94742783086925986</v>
      </c>
      <c r="L49" s="6">
        <f t="shared" si="12"/>
        <v>0.60382845024487064</v>
      </c>
      <c r="M49" s="6">
        <f t="shared" si="13"/>
        <v>12.87446043009399</v>
      </c>
      <c r="N49" s="5">
        <v>0.93262914575805023</v>
      </c>
      <c r="O49" s="5">
        <v>1.0562</v>
      </c>
      <c r="P49" s="5"/>
      <c r="Q49" s="5"/>
      <c r="R49" s="5"/>
      <c r="S49" s="6"/>
      <c r="T49" s="6"/>
      <c r="U49" s="6"/>
      <c r="V49" s="6">
        <v>38.277368323880587</v>
      </c>
      <c r="W49" s="5"/>
      <c r="X49" s="6"/>
      <c r="Y49" s="5" t="s">
        <v>18</v>
      </c>
      <c r="Z49" s="5">
        <v>13</v>
      </c>
    </row>
    <row r="50" spans="1:26" x14ac:dyDescent="0.2">
      <c r="A50" s="5">
        <v>2</v>
      </c>
      <c r="B50" s="5">
        <v>3</v>
      </c>
      <c r="C50" s="5" t="s">
        <v>17</v>
      </c>
      <c r="D50" s="6">
        <v>2.325974006146017</v>
      </c>
      <c r="E50" s="6">
        <v>82.132482467742051</v>
      </c>
      <c r="F50" s="6">
        <v>0.11005297034340759</v>
      </c>
      <c r="G50" s="6">
        <v>1.1162909869521129</v>
      </c>
      <c r="H50" s="6">
        <v>14.220715525644749</v>
      </c>
      <c r="I50" s="6">
        <f t="shared" si="9"/>
        <v>38.918097468248355</v>
      </c>
      <c r="J50" s="6">
        <f t="shared" si="10"/>
        <v>49.279489480645232</v>
      </c>
      <c r="K50" s="6">
        <f t="shared" si="11"/>
        <v>9.3545024791896456E-2</v>
      </c>
      <c r="L50" s="6">
        <f t="shared" si="12"/>
        <v>0.94884733890929596</v>
      </c>
      <c r="M50" s="6">
        <f t="shared" si="13"/>
        <v>10.665536644233562</v>
      </c>
      <c r="N50" s="5">
        <v>0.93262914575805023</v>
      </c>
      <c r="O50" s="5">
        <v>1.11141</v>
      </c>
      <c r="P50" s="5"/>
      <c r="Q50" s="5"/>
      <c r="R50" s="5"/>
      <c r="S50" s="6"/>
      <c r="T50" s="6"/>
      <c r="U50" s="6"/>
      <c r="V50" s="6">
        <v>31.24335356149253</v>
      </c>
      <c r="W50" s="5"/>
      <c r="X50" s="6"/>
      <c r="Y50" s="5" t="s">
        <v>18</v>
      </c>
      <c r="Z50" s="5">
        <v>13</v>
      </c>
    </row>
    <row r="51" spans="1:26" x14ac:dyDescent="0.2">
      <c r="A51" s="5">
        <v>2</v>
      </c>
      <c r="B51" s="5">
        <v>3</v>
      </c>
      <c r="C51" s="5" t="s">
        <v>19</v>
      </c>
      <c r="D51" s="6">
        <v>2.325974006146017</v>
      </c>
      <c r="E51" s="6">
        <v>82.132482467742051</v>
      </c>
      <c r="F51" s="6">
        <v>0.11005297034340759</v>
      </c>
      <c r="G51" s="6">
        <v>1.1162909869521129</v>
      </c>
      <c r="H51" s="6">
        <v>14.220715525644749</v>
      </c>
      <c r="I51" s="6">
        <f t="shared" si="9"/>
        <v>38.918097468248355</v>
      </c>
      <c r="J51" s="6">
        <f t="shared" si="10"/>
        <v>49.279489480645232</v>
      </c>
      <c r="K51" s="6">
        <f t="shared" si="11"/>
        <v>9.3545024791896456E-2</v>
      </c>
      <c r="L51" s="6">
        <f t="shared" si="12"/>
        <v>0.94884733890929596</v>
      </c>
      <c r="M51" s="6">
        <f t="shared" si="13"/>
        <v>10.665536644233562</v>
      </c>
      <c r="N51" s="5">
        <v>0.93596463718770084</v>
      </c>
      <c r="O51" s="5">
        <v>1.1065400000000001</v>
      </c>
      <c r="P51" s="5"/>
      <c r="Q51" s="5"/>
      <c r="R51" s="5"/>
      <c r="S51" s="6"/>
      <c r="T51" s="6"/>
      <c r="U51" s="6"/>
      <c r="V51" s="6">
        <v>31.229289273731339</v>
      </c>
      <c r="W51" s="5"/>
      <c r="X51" s="6"/>
      <c r="Y51" s="5" t="s">
        <v>18</v>
      </c>
      <c r="Z51" s="5">
        <v>13</v>
      </c>
    </row>
    <row r="52" spans="1:26" x14ac:dyDescent="0.2">
      <c r="A52" s="5">
        <v>2</v>
      </c>
      <c r="B52" s="5">
        <v>3</v>
      </c>
      <c r="C52" s="5" t="s">
        <v>20</v>
      </c>
      <c r="D52" s="6">
        <v>2.325974006146017</v>
      </c>
      <c r="E52" s="6">
        <v>82.132482467742051</v>
      </c>
      <c r="F52" s="6">
        <v>0.11005297034340759</v>
      </c>
      <c r="G52" s="6">
        <v>1.1162909869521129</v>
      </c>
      <c r="H52" s="6">
        <v>14.220715525644749</v>
      </c>
      <c r="I52" s="6">
        <f t="shared" si="9"/>
        <v>38.918097468248355</v>
      </c>
      <c r="J52" s="6">
        <f t="shared" si="10"/>
        <v>49.279489480645232</v>
      </c>
      <c r="K52" s="6">
        <f t="shared" si="11"/>
        <v>9.3545024791896456E-2</v>
      </c>
      <c r="L52" s="6">
        <f t="shared" si="12"/>
        <v>0.94884733890929596</v>
      </c>
      <c r="M52" s="6">
        <f t="shared" si="13"/>
        <v>10.665536644233562</v>
      </c>
      <c r="N52" s="5">
        <v>0.93625187620613248</v>
      </c>
      <c r="O52" s="5">
        <v>1.1162000000000001</v>
      </c>
      <c r="P52" s="5"/>
      <c r="Q52" s="5"/>
      <c r="R52" s="5"/>
      <c r="S52" s="6"/>
      <c r="T52" s="6"/>
      <c r="U52" s="6"/>
      <c r="V52" s="6">
        <v>31.26672102343284</v>
      </c>
      <c r="W52" s="5"/>
      <c r="X52" s="6"/>
      <c r="Y52" s="5" t="s">
        <v>18</v>
      </c>
      <c r="Z52" s="5">
        <v>13</v>
      </c>
    </row>
    <row r="53" spans="1:26" x14ac:dyDescent="0.2">
      <c r="A53" s="5">
        <v>2</v>
      </c>
      <c r="B53" s="5">
        <v>3</v>
      </c>
      <c r="C53" s="5" t="s">
        <v>21</v>
      </c>
      <c r="D53" s="6">
        <v>2.325974006146017</v>
      </c>
      <c r="E53" s="6">
        <v>82.132482467742051</v>
      </c>
      <c r="F53" s="6">
        <v>0.11005297034340759</v>
      </c>
      <c r="G53" s="6">
        <v>1.1162909869521129</v>
      </c>
      <c r="H53" s="6">
        <v>14.220715525644749</v>
      </c>
      <c r="I53" s="6">
        <f t="shared" si="9"/>
        <v>38.918097468248355</v>
      </c>
      <c r="J53" s="6">
        <f t="shared" si="10"/>
        <v>49.279489480645232</v>
      </c>
      <c r="K53" s="6">
        <f t="shared" si="11"/>
        <v>9.3545024791896456E-2</v>
      </c>
      <c r="L53" s="6">
        <f t="shared" si="12"/>
        <v>0.94884733890929596</v>
      </c>
      <c r="M53" s="6">
        <f t="shared" si="13"/>
        <v>10.665536644233562</v>
      </c>
      <c r="N53" s="5">
        <v>0.93797330655621114</v>
      </c>
      <c r="O53" s="5">
        <v>1.1472199999999999</v>
      </c>
      <c r="P53" s="5"/>
      <c r="Q53" s="5"/>
      <c r="R53" s="5"/>
      <c r="S53" s="6"/>
      <c r="T53" s="6"/>
      <c r="U53" s="6"/>
      <c r="V53" s="6">
        <v>31.98376891731343</v>
      </c>
      <c r="W53" s="5"/>
      <c r="X53" s="6"/>
      <c r="Y53" s="5" t="s">
        <v>18</v>
      </c>
      <c r="Z53" s="5">
        <v>13</v>
      </c>
    </row>
    <row r="54" spans="1:26" x14ac:dyDescent="0.2">
      <c r="A54" s="5">
        <v>2</v>
      </c>
      <c r="B54" s="5">
        <v>3</v>
      </c>
      <c r="C54" s="5" t="s">
        <v>22</v>
      </c>
      <c r="D54" s="6">
        <v>2.325974006146017</v>
      </c>
      <c r="E54" s="6">
        <v>82.132482467742051</v>
      </c>
      <c r="F54" s="6">
        <v>0.11005297034340759</v>
      </c>
      <c r="G54" s="6">
        <v>1.1162909869521129</v>
      </c>
      <c r="H54" s="6">
        <v>14.220715525644749</v>
      </c>
      <c r="I54" s="6">
        <f t="shared" si="9"/>
        <v>38.918097468248355</v>
      </c>
      <c r="J54" s="6">
        <f t="shared" si="10"/>
        <v>49.279489480645232</v>
      </c>
      <c r="K54" s="6">
        <f t="shared" si="11"/>
        <v>9.3545024791896456E-2</v>
      </c>
      <c r="L54" s="6">
        <f t="shared" si="12"/>
        <v>0.94884733890929596</v>
      </c>
      <c r="M54" s="6">
        <f t="shared" si="13"/>
        <v>10.665536644233562</v>
      </c>
      <c r="N54" s="5">
        <v>0.94274875984826367</v>
      </c>
      <c r="O54" s="5">
        <v>1.0842400000000001</v>
      </c>
      <c r="P54" s="5"/>
      <c r="Q54" s="5"/>
      <c r="R54" s="5"/>
      <c r="S54" s="6"/>
      <c r="T54" s="6"/>
      <c r="U54" s="6"/>
      <c r="V54" s="6">
        <v>32.530087337164183</v>
      </c>
      <c r="W54" s="5"/>
      <c r="X54" s="6"/>
      <c r="Y54" s="5" t="s">
        <v>18</v>
      </c>
      <c r="Z54" s="5">
        <v>13</v>
      </c>
    </row>
    <row r="55" spans="1:26" x14ac:dyDescent="0.2">
      <c r="A55" s="5">
        <v>2</v>
      </c>
      <c r="B55" s="5">
        <v>3</v>
      </c>
      <c r="C55" s="5" t="s">
        <v>23</v>
      </c>
      <c r="D55" s="6">
        <v>2.325974006146017</v>
      </c>
      <c r="E55" s="6">
        <v>82.132482467742051</v>
      </c>
      <c r="F55" s="6">
        <v>0.11005297034340759</v>
      </c>
      <c r="G55" s="6">
        <v>1.1162909869521129</v>
      </c>
      <c r="H55" s="6">
        <v>14.220715525644749</v>
      </c>
      <c r="I55" s="6">
        <f t="shared" si="9"/>
        <v>38.918097468248355</v>
      </c>
      <c r="J55" s="6">
        <f t="shared" si="10"/>
        <v>49.279489480645232</v>
      </c>
      <c r="K55" s="6">
        <f t="shared" si="11"/>
        <v>9.3545024791896456E-2</v>
      </c>
      <c r="L55" s="6">
        <f t="shared" si="12"/>
        <v>0.94884733890929596</v>
      </c>
      <c r="M55" s="6">
        <f t="shared" si="13"/>
        <v>10.665536644233562</v>
      </c>
      <c r="N55" s="5">
        <v>0.94180103606794163</v>
      </c>
      <c r="O55" s="5">
        <v>1.1119600000000001</v>
      </c>
      <c r="P55" s="5"/>
      <c r="Q55" s="5"/>
      <c r="R55" s="5"/>
      <c r="S55" s="6"/>
      <c r="T55" s="6"/>
      <c r="U55" s="6"/>
      <c r="V55" s="6">
        <v>36.587690349552233</v>
      </c>
      <c r="W55" s="5"/>
      <c r="X55" s="6"/>
      <c r="Y55" s="5" t="s">
        <v>18</v>
      </c>
      <c r="Z55" s="5">
        <v>13</v>
      </c>
    </row>
    <row r="56" spans="1:26" x14ac:dyDescent="0.2">
      <c r="A56" s="5">
        <v>2</v>
      </c>
      <c r="B56" s="5">
        <v>4</v>
      </c>
      <c r="C56" s="5" t="s">
        <v>17</v>
      </c>
      <c r="D56" s="6">
        <v>37.074350324857583</v>
      </c>
      <c r="E56" s="6">
        <v>53.903318565866272</v>
      </c>
      <c r="F56" s="6">
        <v>6.8281397364930543</v>
      </c>
      <c r="G56" s="6">
        <v>2.012236600961852</v>
      </c>
      <c r="H56" s="6">
        <v>8.3849918827101549E-2</v>
      </c>
      <c r="I56" s="6">
        <f t="shared" si="9"/>
        <v>59.982696681529106</v>
      </c>
      <c r="J56" s="6">
        <f t="shared" si="10"/>
        <v>32.341991139519763</v>
      </c>
      <c r="K56" s="6">
        <f t="shared" si="11"/>
        <v>5.8039187760190956</v>
      </c>
      <c r="L56" s="6">
        <f t="shared" si="12"/>
        <v>1.7104011108175741</v>
      </c>
      <c r="M56" s="6">
        <f t="shared" si="13"/>
        <v>6.2887439120326155E-2</v>
      </c>
      <c r="N56" s="5">
        <v>0.916408439630373</v>
      </c>
      <c r="O56" s="5">
        <v>0.66269999999999996</v>
      </c>
      <c r="P56" s="5"/>
      <c r="Q56" s="5"/>
      <c r="R56" s="5"/>
      <c r="S56" s="6"/>
      <c r="T56" s="6"/>
      <c r="U56" s="6"/>
      <c r="V56" s="6">
        <v>53.84591688208954</v>
      </c>
      <c r="W56" s="5"/>
      <c r="X56" s="6"/>
      <c r="Y56" s="5" t="s">
        <v>24</v>
      </c>
      <c r="Z56" s="5">
        <v>13</v>
      </c>
    </row>
    <row r="57" spans="1:26" x14ac:dyDescent="0.2">
      <c r="A57" s="5">
        <v>2</v>
      </c>
      <c r="B57" s="5">
        <v>4</v>
      </c>
      <c r="C57" s="5" t="s">
        <v>19</v>
      </c>
      <c r="D57" s="6">
        <v>37.074350324857583</v>
      </c>
      <c r="E57" s="6">
        <v>53.903318565866272</v>
      </c>
      <c r="F57" s="6">
        <v>6.8281397364930543</v>
      </c>
      <c r="G57" s="6">
        <v>2.012236600961852</v>
      </c>
      <c r="H57" s="6">
        <v>8.3849918827101549E-2</v>
      </c>
      <c r="I57" s="6">
        <f t="shared" si="9"/>
        <v>59.982696681529106</v>
      </c>
      <c r="J57" s="6">
        <f t="shared" si="10"/>
        <v>32.341991139519763</v>
      </c>
      <c r="K57" s="6">
        <f t="shared" si="11"/>
        <v>5.8039187760190956</v>
      </c>
      <c r="L57" s="6">
        <f t="shared" si="12"/>
        <v>1.7104011108175741</v>
      </c>
      <c r="M57" s="6">
        <f t="shared" si="13"/>
        <v>6.2887439120326155E-2</v>
      </c>
      <c r="N57" s="5">
        <v>0.91687615364331543</v>
      </c>
      <c r="O57" s="5">
        <v>0.70233999999999996</v>
      </c>
      <c r="P57" s="5"/>
      <c r="Q57" s="5"/>
      <c r="R57" s="5"/>
      <c r="S57" s="6"/>
      <c r="T57" s="6"/>
      <c r="U57" s="6"/>
      <c r="V57" s="6">
        <v>46.605111400000013</v>
      </c>
      <c r="W57" s="5"/>
      <c r="X57" s="6"/>
      <c r="Y57" s="5" t="s">
        <v>24</v>
      </c>
      <c r="Z57" s="5">
        <v>13</v>
      </c>
    </row>
    <row r="58" spans="1:26" x14ac:dyDescent="0.2">
      <c r="A58" s="5">
        <v>2</v>
      </c>
      <c r="B58" s="5">
        <v>4</v>
      </c>
      <c r="C58" s="5" t="s">
        <v>20</v>
      </c>
      <c r="D58" s="6">
        <v>37.074350324857583</v>
      </c>
      <c r="E58" s="6">
        <v>53.903318565866272</v>
      </c>
      <c r="F58" s="6">
        <v>6.8281397364930543</v>
      </c>
      <c r="G58" s="6">
        <v>2.012236600961852</v>
      </c>
      <c r="H58" s="6">
        <v>8.3849918827101549E-2</v>
      </c>
      <c r="I58" s="6">
        <f t="shared" si="9"/>
        <v>59.982696681529106</v>
      </c>
      <c r="J58" s="6">
        <f t="shared" si="10"/>
        <v>32.341991139519763</v>
      </c>
      <c r="K58" s="6">
        <f t="shared" si="11"/>
        <v>5.8039187760190956</v>
      </c>
      <c r="L58" s="6">
        <f t="shared" si="12"/>
        <v>1.7104011108175741</v>
      </c>
      <c r="M58" s="6">
        <f t="shared" si="13"/>
        <v>6.2887439120326155E-2</v>
      </c>
      <c r="N58" s="5">
        <v>0.91375965445294483</v>
      </c>
      <c r="O58" s="5">
        <v>0.68089999999999995</v>
      </c>
      <c r="P58" s="5"/>
      <c r="Q58" s="5"/>
      <c r="R58" s="5"/>
      <c r="S58" s="6"/>
      <c r="T58" s="6"/>
      <c r="U58" s="6"/>
      <c r="V58" s="6">
        <v>50.083836883582073</v>
      </c>
      <c r="W58" s="5"/>
      <c r="X58" s="6"/>
      <c r="Y58" s="5" t="s">
        <v>24</v>
      </c>
      <c r="Z58" s="5">
        <v>13</v>
      </c>
    </row>
    <row r="59" spans="1:26" x14ac:dyDescent="0.2">
      <c r="A59" s="5">
        <v>2</v>
      </c>
      <c r="B59" s="5">
        <v>4</v>
      </c>
      <c r="C59" s="5" t="s">
        <v>21</v>
      </c>
      <c r="D59" s="6">
        <v>37.074350324857583</v>
      </c>
      <c r="E59" s="6">
        <v>53.903318565866272</v>
      </c>
      <c r="F59" s="6">
        <v>6.8281397364930543</v>
      </c>
      <c r="G59" s="6">
        <v>2.012236600961852</v>
      </c>
      <c r="H59" s="6">
        <v>8.3849918827101549E-2</v>
      </c>
      <c r="I59" s="6">
        <f t="shared" si="9"/>
        <v>59.982696681529106</v>
      </c>
      <c r="J59" s="6">
        <f t="shared" si="10"/>
        <v>32.341991139519763</v>
      </c>
      <c r="K59" s="6">
        <f t="shared" si="11"/>
        <v>5.8039187760190956</v>
      </c>
      <c r="L59" s="6">
        <f t="shared" si="12"/>
        <v>1.7104011108175741</v>
      </c>
      <c r="M59" s="6">
        <f t="shared" si="13"/>
        <v>6.2887439120326155E-2</v>
      </c>
      <c r="N59" s="5">
        <v>0.90489007729562709</v>
      </c>
      <c r="O59" s="5">
        <v>0.72663</v>
      </c>
      <c r="P59" s="5"/>
      <c r="Q59" s="5"/>
      <c r="R59" s="5"/>
      <c r="S59" s="6"/>
      <c r="T59" s="6"/>
      <c r="U59" s="6"/>
      <c r="V59" s="6">
        <v>56.043621614925392</v>
      </c>
      <c r="W59" s="5"/>
      <c r="X59" s="6"/>
      <c r="Y59" s="5" t="s">
        <v>24</v>
      </c>
      <c r="Z59" s="5">
        <v>13</v>
      </c>
    </row>
    <row r="60" spans="1:26" x14ac:dyDescent="0.2">
      <c r="A60" s="5">
        <v>2</v>
      </c>
      <c r="B60" s="5">
        <v>4</v>
      </c>
      <c r="C60" s="5" t="s">
        <v>22</v>
      </c>
      <c r="D60" s="6">
        <v>37.074350324857583</v>
      </c>
      <c r="E60" s="6">
        <v>53.903318565866272</v>
      </c>
      <c r="F60" s="6">
        <v>6.8281397364930543</v>
      </c>
      <c r="G60" s="6">
        <v>2.012236600961852</v>
      </c>
      <c r="H60" s="6">
        <v>8.3849918827101549E-2</v>
      </c>
      <c r="I60" s="6">
        <f t="shared" si="9"/>
        <v>59.982696681529106</v>
      </c>
      <c r="J60" s="6">
        <f t="shared" si="10"/>
        <v>32.341991139519763</v>
      </c>
      <c r="K60" s="6">
        <f t="shared" si="11"/>
        <v>5.8039187760190956</v>
      </c>
      <c r="L60" s="6">
        <f t="shared" si="12"/>
        <v>1.7104011108175741</v>
      </c>
      <c r="M60" s="6">
        <f t="shared" si="13"/>
        <v>6.2887439120326155E-2</v>
      </c>
      <c r="N60" s="5">
        <v>0.89967227635075286</v>
      </c>
      <c r="O60" s="5">
        <v>0.72536</v>
      </c>
      <c r="P60" s="5"/>
      <c r="Q60" s="5"/>
      <c r="R60" s="5"/>
      <c r="S60" s="6"/>
      <c r="T60" s="6"/>
      <c r="U60" s="6"/>
      <c r="V60" s="6">
        <v>55.550376283582082</v>
      </c>
      <c r="W60" s="5"/>
      <c r="X60" s="6"/>
      <c r="Y60" s="5" t="s">
        <v>24</v>
      </c>
      <c r="Z60" s="5">
        <v>13</v>
      </c>
    </row>
    <row r="61" spans="1:26" x14ac:dyDescent="0.2">
      <c r="A61" s="5">
        <v>2</v>
      </c>
      <c r="B61" s="5">
        <v>4</v>
      </c>
      <c r="C61" s="5" t="s">
        <v>23</v>
      </c>
      <c r="D61" s="6">
        <v>37.074350324857583</v>
      </c>
      <c r="E61" s="6">
        <v>53.903318565866272</v>
      </c>
      <c r="F61" s="6">
        <v>6.8281397364930543</v>
      </c>
      <c r="G61" s="6">
        <v>2.012236600961852</v>
      </c>
      <c r="H61" s="6">
        <v>8.3849918827101549E-2</v>
      </c>
      <c r="I61" s="6">
        <f t="shared" si="9"/>
        <v>59.982696681529106</v>
      </c>
      <c r="J61" s="6">
        <f t="shared" si="10"/>
        <v>32.341991139519763</v>
      </c>
      <c r="K61" s="6">
        <f t="shared" si="11"/>
        <v>5.8039187760190956</v>
      </c>
      <c r="L61" s="6">
        <f t="shared" si="12"/>
        <v>1.7104011108175741</v>
      </c>
      <c r="M61" s="6">
        <f t="shared" si="13"/>
        <v>6.2887439120326155E-2</v>
      </c>
      <c r="N61" s="5">
        <v>0.89981763253877611</v>
      </c>
      <c r="O61" s="5">
        <v>0.69684999999999997</v>
      </c>
      <c r="P61" s="5"/>
      <c r="Q61" s="5"/>
      <c r="R61" s="5"/>
      <c r="S61" s="6"/>
      <c r="T61" s="6"/>
      <c r="U61" s="6"/>
      <c r="V61" s="6">
        <v>62.390418565671638</v>
      </c>
      <c r="W61" s="5"/>
      <c r="X61" s="6"/>
      <c r="Y61" s="5" t="s">
        <v>24</v>
      </c>
      <c r="Z61" s="5">
        <v>13</v>
      </c>
    </row>
    <row r="62" spans="1:26" x14ac:dyDescent="0.2">
      <c r="A62" s="5">
        <v>2</v>
      </c>
      <c r="B62" s="5">
        <v>5</v>
      </c>
      <c r="C62" s="5" t="s">
        <v>17</v>
      </c>
      <c r="D62" s="6">
        <v>28.734827161245779</v>
      </c>
      <c r="E62" s="6">
        <v>63.530165974449893</v>
      </c>
      <c r="F62" s="6">
        <v>7.378309746159891</v>
      </c>
      <c r="G62" s="6">
        <v>1.540333092705928E-2</v>
      </c>
      <c r="H62" s="6">
        <v>0.34129378721739612</v>
      </c>
      <c r="I62" s="6">
        <f t="shared" si="9"/>
        <v>55.341273959393135</v>
      </c>
      <c r="J62" s="6">
        <f t="shared" si="10"/>
        <v>38.118099584669935</v>
      </c>
      <c r="K62" s="6">
        <f t="shared" si="11"/>
        <v>6.2715632842359073</v>
      </c>
      <c r="L62" s="6">
        <f t="shared" si="12"/>
        <v>1.3092831288000388E-2</v>
      </c>
      <c r="M62" s="6">
        <f t="shared" si="13"/>
        <v>0.25597034041304711</v>
      </c>
      <c r="N62" s="5">
        <v>0.91977157671624021</v>
      </c>
      <c r="O62" s="5">
        <v>0.73119999999999996</v>
      </c>
      <c r="P62" s="5"/>
      <c r="Q62" s="5"/>
      <c r="R62" s="5"/>
      <c r="S62" s="6"/>
      <c r="T62" s="6"/>
      <c r="U62" s="6"/>
      <c r="V62" s="6">
        <v>48.311239767164182</v>
      </c>
      <c r="W62" s="5"/>
      <c r="X62" s="6"/>
      <c r="Y62" s="5" t="s">
        <v>24</v>
      </c>
      <c r="Z62" s="5">
        <v>13</v>
      </c>
    </row>
    <row r="63" spans="1:26" x14ac:dyDescent="0.2">
      <c r="A63" s="5">
        <v>2</v>
      </c>
      <c r="B63" s="5">
        <v>5</v>
      </c>
      <c r="C63" s="5" t="s">
        <v>19</v>
      </c>
      <c r="D63" s="6">
        <v>28.734827161245779</v>
      </c>
      <c r="E63" s="6">
        <v>63.530165974449893</v>
      </c>
      <c r="F63" s="6">
        <v>7.378309746159891</v>
      </c>
      <c r="G63" s="6">
        <v>1.540333092705928E-2</v>
      </c>
      <c r="H63" s="6">
        <v>0.34129378721739612</v>
      </c>
      <c r="I63" s="6">
        <f t="shared" si="9"/>
        <v>55.341273959393135</v>
      </c>
      <c r="J63" s="6">
        <f t="shared" si="10"/>
        <v>38.118099584669935</v>
      </c>
      <c r="K63" s="6">
        <f t="shared" si="11"/>
        <v>6.2715632842359073</v>
      </c>
      <c r="L63" s="6">
        <f t="shared" si="12"/>
        <v>1.3092831288000388E-2</v>
      </c>
      <c r="M63" s="6">
        <f t="shared" si="13"/>
        <v>0.25597034041304711</v>
      </c>
      <c r="N63" s="5">
        <v>0.91793500975202014</v>
      </c>
      <c r="O63" s="5">
        <v>0.74153999999999998</v>
      </c>
      <c r="P63" s="5"/>
      <c r="Q63" s="5"/>
      <c r="R63" s="5"/>
      <c r="S63" s="6"/>
      <c r="T63" s="6"/>
      <c r="U63" s="6"/>
      <c r="V63" s="6">
        <v>46.806941764179108</v>
      </c>
      <c r="W63" s="5"/>
      <c r="X63" s="6"/>
      <c r="Y63" s="5" t="s">
        <v>24</v>
      </c>
      <c r="Z63" s="5">
        <v>13</v>
      </c>
    </row>
    <row r="64" spans="1:26" x14ac:dyDescent="0.2">
      <c r="A64" s="5">
        <v>2</v>
      </c>
      <c r="B64" s="5">
        <v>5</v>
      </c>
      <c r="C64" s="5" t="s">
        <v>20</v>
      </c>
      <c r="D64" s="6">
        <v>28.734827161245779</v>
      </c>
      <c r="E64" s="6">
        <v>63.530165974449893</v>
      </c>
      <c r="F64" s="6">
        <v>7.378309746159891</v>
      </c>
      <c r="G64" s="6">
        <v>1.540333092705928E-2</v>
      </c>
      <c r="H64" s="6">
        <v>0.34129378721739612</v>
      </c>
      <c r="I64" s="6">
        <f t="shared" si="9"/>
        <v>55.341273959393135</v>
      </c>
      <c r="J64" s="6">
        <f t="shared" si="10"/>
        <v>38.118099584669935</v>
      </c>
      <c r="K64" s="6">
        <f t="shared" si="11"/>
        <v>6.2715632842359073</v>
      </c>
      <c r="L64" s="6">
        <f t="shared" si="12"/>
        <v>1.3092831288000388E-2</v>
      </c>
      <c r="M64" s="6">
        <f t="shared" si="13"/>
        <v>0.25597034041304711</v>
      </c>
      <c r="N64" s="5">
        <v>0.91951082273918161</v>
      </c>
      <c r="O64" s="5">
        <v>0.72753000000000001</v>
      </c>
      <c r="P64" s="5"/>
      <c r="Q64" s="5"/>
      <c r="R64" s="5"/>
      <c r="S64" s="6"/>
      <c r="T64" s="6"/>
      <c r="U64" s="6"/>
      <c r="V64" s="6">
        <v>48.746592608955218</v>
      </c>
      <c r="W64" s="5"/>
      <c r="X64" s="6"/>
      <c r="Y64" s="5" t="s">
        <v>24</v>
      </c>
      <c r="Z64" s="5">
        <v>13</v>
      </c>
    </row>
    <row r="65" spans="1:26" x14ac:dyDescent="0.2">
      <c r="A65" s="5">
        <v>2</v>
      </c>
      <c r="B65" s="5">
        <v>5</v>
      </c>
      <c r="C65" s="5" t="s">
        <v>21</v>
      </c>
      <c r="D65" s="6">
        <v>28.734827161245779</v>
      </c>
      <c r="E65" s="6">
        <v>63.530165974449893</v>
      </c>
      <c r="F65" s="6">
        <v>7.378309746159891</v>
      </c>
      <c r="G65" s="6">
        <v>1.540333092705928E-2</v>
      </c>
      <c r="H65" s="6">
        <v>0.34129378721739612</v>
      </c>
      <c r="I65" s="6">
        <f t="shared" si="9"/>
        <v>55.341273959393135</v>
      </c>
      <c r="J65" s="6">
        <f t="shared" si="10"/>
        <v>38.118099584669935</v>
      </c>
      <c r="K65" s="6">
        <f t="shared" si="11"/>
        <v>6.2715632842359073</v>
      </c>
      <c r="L65" s="6">
        <f t="shared" si="12"/>
        <v>1.3092831288000388E-2</v>
      </c>
      <c r="M65" s="6">
        <f t="shared" si="13"/>
        <v>0.25597034041304711</v>
      </c>
      <c r="N65" s="5">
        <v>0.92053381086381847</v>
      </c>
      <c r="O65" s="5">
        <v>0.76012000000000002</v>
      </c>
      <c r="P65" s="5"/>
      <c r="Q65" s="5"/>
      <c r="R65" s="5"/>
      <c r="S65" s="6"/>
      <c r="T65" s="6"/>
      <c r="U65" s="6"/>
      <c r="V65" s="6">
        <v>46.929361089552231</v>
      </c>
      <c r="W65" s="5"/>
      <c r="X65" s="6"/>
      <c r="Y65" s="5" t="s">
        <v>24</v>
      </c>
      <c r="Z65" s="5">
        <v>13</v>
      </c>
    </row>
    <row r="66" spans="1:26" x14ac:dyDescent="0.2">
      <c r="A66" s="5">
        <v>2</v>
      </c>
      <c r="B66" s="5">
        <v>5</v>
      </c>
      <c r="C66" s="5" t="s">
        <v>22</v>
      </c>
      <c r="D66" s="6">
        <v>28.734827161245779</v>
      </c>
      <c r="E66" s="6">
        <v>63.530165974449893</v>
      </c>
      <c r="F66" s="6">
        <v>7.378309746159891</v>
      </c>
      <c r="G66" s="6">
        <v>1.540333092705928E-2</v>
      </c>
      <c r="H66" s="6">
        <v>0.34129378721739612</v>
      </c>
      <c r="I66" s="6">
        <f t="shared" si="9"/>
        <v>55.341273959393135</v>
      </c>
      <c r="J66" s="6">
        <f t="shared" si="10"/>
        <v>38.118099584669935</v>
      </c>
      <c r="K66" s="6">
        <f t="shared" si="11"/>
        <v>6.2715632842359073</v>
      </c>
      <c r="L66" s="6">
        <f t="shared" si="12"/>
        <v>1.3092831288000388E-2</v>
      </c>
      <c r="M66" s="6">
        <f t="shared" si="13"/>
        <v>0.25597034041304711</v>
      </c>
      <c r="N66" s="5">
        <v>0.91797278273111205</v>
      </c>
      <c r="O66" s="5">
        <v>0.76375999999999999</v>
      </c>
      <c r="P66" s="5"/>
      <c r="Q66" s="5"/>
      <c r="R66" s="5"/>
      <c r="S66" s="6"/>
      <c r="T66" s="6"/>
      <c r="U66" s="6"/>
      <c r="V66" s="6">
        <v>44.895120304477622</v>
      </c>
      <c r="W66" s="5"/>
      <c r="X66" s="6"/>
      <c r="Y66" s="5" t="s">
        <v>24</v>
      </c>
      <c r="Z66" s="5">
        <v>13</v>
      </c>
    </row>
    <row r="67" spans="1:26" x14ac:dyDescent="0.2">
      <c r="A67" s="5">
        <v>2</v>
      </c>
      <c r="B67" s="5">
        <v>5</v>
      </c>
      <c r="C67" s="5" t="s">
        <v>23</v>
      </c>
      <c r="D67" s="6">
        <v>28.734827161245779</v>
      </c>
      <c r="E67" s="6">
        <v>63.530165974449893</v>
      </c>
      <c r="F67" s="6">
        <v>7.378309746159891</v>
      </c>
      <c r="G67" s="6">
        <v>1.540333092705928E-2</v>
      </c>
      <c r="H67" s="6">
        <v>0.34129378721739612</v>
      </c>
      <c r="I67" s="6">
        <f t="shared" si="9"/>
        <v>55.341273959393135</v>
      </c>
      <c r="J67" s="6">
        <f t="shared" si="10"/>
        <v>38.118099584669935</v>
      </c>
      <c r="K67" s="6">
        <f t="shared" si="11"/>
        <v>6.2715632842359073</v>
      </c>
      <c r="L67" s="6">
        <f t="shared" si="12"/>
        <v>1.3092831288000388E-2</v>
      </c>
      <c r="M67" s="6">
        <f t="shared" si="13"/>
        <v>0.25597034041304711</v>
      </c>
      <c r="N67" s="5">
        <v>0.91652960526315796</v>
      </c>
      <c r="O67" s="5">
        <v>0.75219000000000003</v>
      </c>
      <c r="P67" s="5"/>
      <c r="Q67" s="5"/>
      <c r="R67" s="5"/>
      <c r="S67" s="6"/>
      <c r="T67" s="6"/>
      <c r="U67" s="6"/>
      <c r="V67" s="6">
        <v>49.384089002985057</v>
      </c>
      <c r="W67" s="5"/>
      <c r="X67" s="6"/>
      <c r="Y67" s="5" t="s">
        <v>24</v>
      </c>
      <c r="Z67" s="5">
        <v>13</v>
      </c>
    </row>
    <row r="68" spans="1:26" x14ac:dyDescent="0.2">
      <c r="A68" s="5">
        <v>2</v>
      </c>
      <c r="B68" s="5">
        <v>6</v>
      </c>
      <c r="C68" s="5" t="s">
        <v>17</v>
      </c>
      <c r="D68" s="6">
        <v>28.5131589529406</v>
      </c>
      <c r="E68" s="6">
        <v>56.496333043510838</v>
      </c>
      <c r="F68" s="6">
        <v>1.387169806934597</v>
      </c>
      <c r="G68" s="6">
        <v>13.33699659577816</v>
      </c>
      <c r="H68" s="6">
        <v>0.33555574607071509</v>
      </c>
      <c r="I68" s="6">
        <f t="shared" si="9"/>
        <v>53.404206067269534</v>
      </c>
      <c r="J68" s="6">
        <f t="shared" si="10"/>
        <v>33.8977998261065</v>
      </c>
      <c r="K68" s="6">
        <f t="shared" si="11"/>
        <v>1.1790943358944075</v>
      </c>
      <c r="L68" s="6">
        <f t="shared" si="12"/>
        <v>11.336447106411436</v>
      </c>
      <c r="M68" s="6">
        <f t="shared" si="13"/>
        <v>0.25166680955303633</v>
      </c>
      <c r="N68" s="5">
        <v>0.89309468447520679</v>
      </c>
      <c r="O68" s="5">
        <v>0.74475000000000002</v>
      </c>
      <c r="P68" s="5"/>
      <c r="Q68" s="5"/>
      <c r="R68" s="5"/>
      <c r="S68" s="6"/>
      <c r="T68" s="6"/>
      <c r="U68" s="6"/>
      <c r="V68" s="6">
        <v>65.073311779104472</v>
      </c>
      <c r="W68" s="5"/>
      <c r="X68" s="6"/>
      <c r="Y68" s="5" t="s">
        <v>24</v>
      </c>
      <c r="Z68" s="5">
        <v>13</v>
      </c>
    </row>
    <row r="69" spans="1:26" x14ac:dyDescent="0.2">
      <c r="A69" s="5">
        <v>2</v>
      </c>
      <c r="B69" s="5">
        <v>6</v>
      </c>
      <c r="C69" s="5" t="s">
        <v>19</v>
      </c>
      <c r="D69" s="6">
        <v>28.5131589529406</v>
      </c>
      <c r="E69" s="6">
        <v>56.496333043510838</v>
      </c>
      <c r="F69" s="6">
        <v>1.387169806934597</v>
      </c>
      <c r="G69" s="6">
        <v>13.33699659577816</v>
      </c>
      <c r="H69" s="6">
        <v>0.33555574607071509</v>
      </c>
      <c r="I69" s="6">
        <f t="shared" si="9"/>
        <v>53.404206067269534</v>
      </c>
      <c r="J69" s="6">
        <f t="shared" si="10"/>
        <v>33.8977998261065</v>
      </c>
      <c r="K69" s="6">
        <f t="shared" si="11"/>
        <v>1.1790943358944075</v>
      </c>
      <c r="L69" s="6">
        <f t="shared" si="12"/>
        <v>11.336447106411436</v>
      </c>
      <c r="M69" s="6">
        <f t="shared" si="13"/>
        <v>0.25166680955303633</v>
      </c>
      <c r="N69" s="5">
        <v>0.92608726958525345</v>
      </c>
      <c r="O69" s="5">
        <v>0.59040000000000004</v>
      </c>
      <c r="P69" s="5"/>
      <c r="Q69" s="5"/>
      <c r="R69" s="5"/>
      <c r="S69" s="6"/>
      <c r="T69" s="6"/>
      <c r="U69" s="6"/>
      <c r="V69" s="6">
        <v>111.8011052716418</v>
      </c>
      <c r="W69" s="5"/>
      <c r="X69" s="6"/>
      <c r="Y69" s="5" t="s">
        <v>24</v>
      </c>
      <c r="Z69" s="5">
        <v>13</v>
      </c>
    </row>
    <row r="70" spans="1:26" x14ac:dyDescent="0.2">
      <c r="A70" s="5">
        <v>2</v>
      </c>
      <c r="B70" s="5">
        <v>6</v>
      </c>
      <c r="C70" s="5" t="s">
        <v>20</v>
      </c>
      <c r="D70" s="6">
        <v>28.5131589529406</v>
      </c>
      <c r="E70" s="6">
        <v>56.496333043510838</v>
      </c>
      <c r="F70" s="6">
        <v>1.387169806934597</v>
      </c>
      <c r="G70" s="6">
        <v>13.33699659577816</v>
      </c>
      <c r="H70" s="6">
        <v>0.33555574607071509</v>
      </c>
      <c r="I70" s="6">
        <f t="shared" si="9"/>
        <v>53.404206067269534</v>
      </c>
      <c r="J70" s="6">
        <f t="shared" si="10"/>
        <v>33.8977998261065</v>
      </c>
      <c r="K70" s="6">
        <f t="shared" si="11"/>
        <v>1.1790943358944075</v>
      </c>
      <c r="L70" s="6">
        <f t="shared" si="12"/>
        <v>11.336447106411436</v>
      </c>
      <c r="M70" s="6">
        <f t="shared" si="13"/>
        <v>0.25166680955303633</v>
      </c>
      <c r="N70" s="5">
        <v>0.90269871389415979</v>
      </c>
      <c r="O70" s="5">
        <v>0.69140000000000001</v>
      </c>
      <c r="P70" s="5"/>
      <c r="Q70" s="5"/>
      <c r="R70" s="5"/>
      <c r="S70" s="6"/>
      <c r="T70" s="6"/>
      <c r="U70" s="6"/>
      <c r="V70" s="6">
        <v>71.127056331343255</v>
      </c>
      <c r="W70" s="5"/>
      <c r="X70" s="6"/>
      <c r="Y70" s="5" t="s">
        <v>24</v>
      </c>
      <c r="Z70" s="5">
        <v>13</v>
      </c>
    </row>
    <row r="71" spans="1:26" x14ac:dyDescent="0.2">
      <c r="A71" s="5">
        <v>2</v>
      </c>
      <c r="B71" s="5">
        <v>6</v>
      </c>
      <c r="C71" s="5" t="s">
        <v>21</v>
      </c>
      <c r="D71" s="6">
        <v>28.5131589529406</v>
      </c>
      <c r="E71" s="6">
        <v>56.496333043510838</v>
      </c>
      <c r="F71" s="6">
        <v>1.387169806934597</v>
      </c>
      <c r="G71" s="6">
        <v>13.33699659577816</v>
      </c>
      <c r="H71" s="6">
        <v>0.33555574607071509</v>
      </c>
      <c r="I71" s="6">
        <f t="shared" si="9"/>
        <v>53.404206067269534</v>
      </c>
      <c r="J71" s="6">
        <f t="shared" si="10"/>
        <v>33.8977998261065</v>
      </c>
      <c r="K71" s="6">
        <f t="shared" si="11"/>
        <v>1.1790943358944075</v>
      </c>
      <c r="L71" s="6">
        <f t="shared" si="12"/>
        <v>11.336447106411436</v>
      </c>
      <c r="M71" s="6">
        <f t="shared" si="13"/>
        <v>0.25166680955303633</v>
      </c>
      <c r="N71" s="5">
        <v>0.90218044154851396</v>
      </c>
      <c r="O71" s="5">
        <v>0.74317999999999995</v>
      </c>
      <c r="P71" s="5"/>
      <c r="Q71" s="5"/>
      <c r="R71" s="5"/>
      <c r="S71" s="6"/>
      <c r="T71" s="6"/>
      <c r="U71" s="6"/>
      <c r="V71" s="6">
        <v>62.550198214925381</v>
      </c>
      <c r="W71" s="5"/>
      <c r="X71" s="6"/>
      <c r="Y71" s="5" t="s">
        <v>24</v>
      </c>
      <c r="Z71" s="5">
        <v>13</v>
      </c>
    </row>
    <row r="72" spans="1:26" x14ac:dyDescent="0.2">
      <c r="A72" s="5">
        <v>2</v>
      </c>
      <c r="B72" s="5">
        <v>6</v>
      </c>
      <c r="C72" s="5" t="s">
        <v>22</v>
      </c>
      <c r="D72" s="6">
        <v>28.5131589529406</v>
      </c>
      <c r="E72" s="6">
        <v>56.496333043510838</v>
      </c>
      <c r="F72" s="6">
        <v>1.387169806934597</v>
      </c>
      <c r="G72" s="6">
        <v>13.33699659577816</v>
      </c>
      <c r="H72" s="6">
        <v>0.33555574607071509</v>
      </c>
      <c r="I72" s="6">
        <f t="shared" si="9"/>
        <v>53.404206067269534</v>
      </c>
      <c r="J72" s="6">
        <f t="shared" si="10"/>
        <v>33.8977998261065</v>
      </c>
      <c r="K72" s="6">
        <f t="shared" si="11"/>
        <v>1.1790943358944075</v>
      </c>
      <c r="L72" s="6">
        <f t="shared" si="12"/>
        <v>11.336447106411436</v>
      </c>
      <c r="M72" s="6">
        <f t="shared" si="13"/>
        <v>0.25166680955303633</v>
      </c>
      <c r="N72" s="5">
        <v>0.90060010616570851</v>
      </c>
      <c r="O72" s="5">
        <v>0.72797000000000001</v>
      </c>
      <c r="P72" s="5"/>
      <c r="Q72" s="5"/>
      <c r="R72" s="5"/>
      <c r="S72" s="6"/>
      <c r="T72" s="6"/>
      <c r="U72" s="6"/>
      <c r="V72" s="6">
        <v>63.071812871641797</v>
      </c>
      <c r="W72" s="5"/>
      <c r="X72" s="6"/>
      <c r="Y72" s="5" t="s">
        <v>24</v>
      </c>
      <c r="Z72" s="5">
        <v>13</v>
      </c>
    </row>
    <row r="73" spans="1:26" x14ac:dyDescent="0.2">
      <c r="A73" s="5">
        <v>2</v>
      </c>
      <c r="B73" s="5">
        <v>6</v>
      </c>
      <c r="C73" s="5" t="s">
        <v>23</v>
      </c>
      <c r="D73" s="6">
        <v>28.5131589529406</v>
      </c>
      <c r="E73" s="6">
        <v>56.496333043510838</v>
      </c>
      <c r="F73" s="6">
        <v>1.387169806934597</v>
      </c>
      <c r="G73" s="6">
        <v>13.33699659577816</v>
      </c>
      <c r="H73" s="6">
        <v>0.33555574607071509</v>
      </c>
      <c r="I73" s="6">
        <f t="shared" si="9"/>
        <v>53.404206067269534</v>
      </c>
      <c r="J73" s="6">
        <f t="shared" si="10"/>
        <v>33.8977998261065</v>
      </c>
      <c r="K73" s="6">
        <f t="shared" si="11"/>
        <v>1.1790943358944075</v>
      </c>
      <c r="L73" s="6">
        <f t="shared" si="12"/>
        <v>11.336447106411436</v>
      </c>
      <c r="M73" s="6">
        <f t="shared" si="13"/>
        <v>0.25166680955303633</v>
      </c>
      <c r="N73" s="5">
        <v>0.8986226401609132</v>
      </c>
      <c r="O73" s="5">
        <v>0.67549999999999999</v>
      </c>
      <c r="P73" s="5"/>
      <c r="Q73" s="5"/>
      <c r="R73" s="5"/>
      <c r="S73" s="6"/>
      <c r="T73" s="6"/>
      <c r="U73" s="6"/>
      <c r="V73" s="6">
        <v>125.5071676</v>
      </c>
      <c r="W73" s="5"/>
      <c r="X73" s="6"/>
      <c r="Y73" s="5" t="s">
        <v>24</v>
      </c>
      <c r="Z73" s="5">
        <v>13</v>
      </c>
    </row>
  </sheetData>
  <conditionalFormatting sqref="V1:V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H1048576">
    <cfRule type="cellIs" dxfId="0" priority="2" operator="greaterThan">
      <formula>10</formula>
    </cfRule>
  </conditionalFormatting>
  <conditionalFormatting sqref="N1:N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{B4606824-2197-8A45-8391-38C7F2FFE701}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606824-2197-8A45-8391-38C7F2FFE701}">
            <x14:dataBar minLength="0" maxLength="100" border="1" negativeBarBorderColorSameAsPositive="0">
              <x14:cfvo type="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51"/>
  <sheetViews>
    <sheetView zoomScaleNormal="100" workbookViewId="0">
      <pane ySplit="1" topLeftCell="A2" activePane="bottomLeft" state="frozen"/>
      <selection pane="bottomLeft" activeCell="X6" sqref="X6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3" t="s">
        <v>17</v>
      </c>
      <c r="D2" s="15">
        <v>83.334000000000003</v>
      </c>
      <c r="E2" s="15">
        <v>16.666</v>
      </c>
      <c r="F2" s="15">
        <v>0</v>
      </c>
      <c r="G2" s="15">
        <v>0</v>
      </c>
      <c r="H2" s="15">
        <v>0</v>
      </c>
      <c r="I2" s="15">
        <v>90</v>
      </c>
      <c r="J2" s="15">
        <v>10</v>
      </c>
      <c r="K2" s="15">
        <v>0</v>
      </c>
      <c r="L2" s="15">
        <v>0</v>
      </c>
      <c r="M2" s="15">
        <v>0</v>
      </c>
      <c r="N2" s="3">
        <v>0.8575299100631435</v>
      </c>
      <c r="O2" s="3">
        <v>0.19609936896199984</v>
      </c>
      <c r="P2" s="3"/>
      <c r="Q2" s="3"/>
      <c r="R2" s="3"/>
      <c r="S2" s="4" t="str">
        <f>IF(ISNUMBER(P2),P2/10,"")</f>
        <v/>
      </c>
      <c r="T2" s="4" t="str">
        <f t="shared" ref="T2:T65" si="0">IFERROR(_xlfn.STDEV.S(P2:R2)/P2*100,"")</f>
        <v/>
      </c>
      <c r="U2" s="15">
        <f>IF(ISNUMBER(O2),O2/0.00163,"")</f>
        <v>120.30636132638027</v>
      </c>
      <c r="V2" s="15">
        <v>227.79043280182233</v>
      </c>
      <c r="W2" s="15">
        <f>IFERROR(1/(U2*V2)*10000000,"")</f>
        <v>364.90173517012346</v>
      </c>
      <c r="X2" s="4" t="str">
        <f>IFERROR(1/(V2*S2)*10000000,"")</f>
        <v/>
      </c>
      <c r="Y2" s="3" t="s">
        <v>41</v>
      </c>
      <c r="Z2" s="3">
        <v>1</v>
      </c>
    </row>
    <row r="3" spans="1:26" x14ac:dyDescent="0.2">
      <c r="A3" s="3">
        <v>1</v>
      </c>
      <c r="B3" s="3">
        <v>1</v>
      </c>
      <c r="C3" s="3" t="s">
        <v>19</v>
      </c>
      <c r="D3" s="15">
        <v>83.334000000000003</v>
      </c>
      <c r="E3" s="15">
        <v>16.666</v>
      </c>
      <c r="F3" s="15">
        <v>0</v>
      </c>
      <c r="G3" s="15">
        <v>0</v>
      </c>
      <c r="H3" s="15">
        <v>0</v>
      </c>
      <c r="I3" s="15">
        <v>90</v>
      </c>
      <c r="J3" s="15">
        <v>10</v>
      </c>
      <c r="K3" s="15">
        <v>0</v>
      </c>
      <c r="L3" s="15">
        <v>0</v>
      </c>
      <c r="M3" s="15">
        <v>0</v>
      </c>
      <c r="N3" s="3">
        <v>0.85614086460083161</v>
      </c>
      <c r="O3" s="3">
        <v>0.17877381384966651</v>
      </c>
      <c r="P3" s="3"/>
      <c r="Q3" s="3"/>
      <c r="R3" s="3"/>
      <c r="S3" s="4" t="str">
        <f>IF(ISNUMBER(P3),P3/10,"")</f>
        <v/>
      </c>
      <c r="T3" s="4" t="str">
        <f t="shared" si="0"/>
        <v/>
      </c>
      <c r="U3" s="15">
        <f t="shared" ref="U3:U66" si="1">IF(ISNUMBER(O3),O3/0.00163,"")</f>
        <v>109.67718641083835</v>
      </c>
      <c r="V3" s="15">
        <v>154.5595054095827</v>
      </c>
      <c r="W3" s="15">
        <f t="shared" ref="W3:W66" si="2">IFERROR(1/(U3*V3)*10000000,"")</f>
        <v>589.91301762283649</v>
      </c>
      <c r="X3" s="4" t="str">
        <f t="shared" ref="X3:X31" si="3">IFERROR(1/(V3*S3)*10000000,"")</f>
        <v/>
      </c>
      <c r="Y3" s="3" t="s">
        <v>41</v>
      </c>
      <c r="Z3" s="3">
        <v>1</v>
      </c>
    </row>
    <row r="4" spans="1:26" x14ac:dyDescent="0.2">
      <c r="A4" s="3">
        <v>1</v>
      </c>
      <c r="B4" s="3">
        <v>1</v>
      </c>
      <c r="C4" s="3" t="s">
        <v>20</v>
      </c>
      <c r="D4" s="15">
        <v>83.334000000000003</v>
      </c>
      <c r="E4" s="15">
        <v>16.666</v>
      </c>
      <c r="F4" s="15">
        <v>0</v>
      </c>
      <c r="G4" s="15">
        <v>0</v>
      </c>
      <c r="H4" s="15">
        <v>0</v>
      </c>
      <c r="I4" s="15">
        <v>90</v>
      </c>
      <c r="J4" s="15">
        <v>10</v>
      </c>
      <c r="K4" s="15">
        <v>0</v>
      </c>
      <c r="L4" s="15">
        <v>0</v>
      </c>
      <c r="M4" s="15">
        <v>0</v>
      </c>
      <c r="N4" s="3">
        <v>0.84746258749951187</v>
      </c>
      <c r="O4" s="3">
        <v>0.16667983695588309</v>
      </c>
      <c r="P4" s="3"/>
      <c r="Q4" s="3"/>
      <c r="R4" s="3"/>
      <c r="S4" s="4" t="str">
        <f>IF(ISNUMBER(P4),P4/10,"")</f>
        <v/>
      </c>
      <c r="T4" s="4" t="str">
        <f t="shared" si="0"/>
        <v/>
      </c>
      <c r="U4" s="15">
        <f t="shared" si="1"/>
        <v>102.25756868459086</v>
      </c>
      <c r="V4" s="15">
        <v>263.85224274406335</v>
      </c>
      <c r="W4" s="15">
        <f t="shared" si="2"/>
        <v>370.63271195994247</v>
      </c>
      <c r="X4" s="4" t="str">
        <f t="shared" si="3"/>
        <v/>
      </c>
      <c r="Y4" s="3" t="s">
        <v>41</v>
      </c>
      <c r="Z4" s="3">
        <v>1</v>
      </c>
    </row>
    <row r="5" spans="1:26" x14ac:dyDescent="0.2">
      <c r="A5" s="3">
        <v>1</v>
      </c>
      <c r="B5" s="3">
        <v>1</v>
      </c>
      <c r="C5" s="3" t="s">
        <v>21</v>
      </c>
      <c r="D5" s="15">
        <v>83.334000000000003</v>
      </c>
      <c r="E5" s="15">
        <v>16.666</v>
      </c>
      <c r="F5" s="15">
        <v>0</v>
      </c>
      <c r="G5" s="15">
        <v>0</v>
      </c>
      <c r="H5" s="15">
        <v>0</v>
      </c>
      <c r="I5" s="15">
        <v>90</v>
      </c>
      <c r="J5" s="15">
        <v>10</v>
      </c>
      <c r="K5" s="15">
        <v>0</v>
      </c>
      <c r="L5" s="15">
        <v>0</v>
      </c>
      <c r="M5" s="15">
        <v>0</v>
      </c>
      <c r="N5" s="3">
        <v>0.84706008482958695</v>
      </c>
      <c r="O5" s="3">
        <v>0.17397583856951196</v>
      </c>
      <c r="P5" s="3">
        <v>1971</v>
      </c>
      <c r="Q5" s="3">
        <v>1914</v>
      </c>
      <c r="R5" s="3">
        <v>1851</v>
      </c>
      <c r="S5" s="4">
        <f t="shared" ref="S5:S6" si="4">P5/10</f>
        <v>197.1</v>
      </c>
      <c r="T5" s="4">
        <f t="shared" si="0"/>
        <v>3.0454081579825303</v>
      </c>
      <c r="U5" s="15">
        <f t="shared" si="1"/>
        <v>106.73364329417912</v>
      </c>
      <c r="V5" s="15">
        <v>232.01856148491882</v>
      </c>
      <c r="W5" s="15">
        <f t="shared" si="2"/>
        <v>403.80894598723512</v>
      </c>
      <c r="X5" s="4">
        <f t="shared" si="3"/>
        <v>218.67072552004055</v>
      </c>
      <c r="Y5" s="3" t="s">
        <v>41</v>
      </c>
      <c r="Z5" s="3">
        <v>1</v>
      </c>
    </row>
    <row r="6" spans="1:26" x14ac:dyDescent="0.2">
      <c r="A6" s="3">
        <v>1</v>
      </c>
      <c r="B6" s="3">
        <v>1</v>
      </c>
      <c r="C6" s="3" t="s">
        <v>22</v>
      </c>
      <c r="D6" s="15">
        <v>83.334000000000003</v>
      </c>
      <c r="E6" s="15">
        <v>16.666</v>
      </c>
      <c r="F6" s="15">
        <v>0</v>
      </c>
      <c r="G6" s="15">
        <v>0</v>
      </c>
      <c r="H6" s="15">
        <v>0</v>
      </c>
      <c r="I6" s="15">
        <v>90</v>
      </c>
      <c r="J6" s="15">
        <v>10</v>
      </c>
      <c r="K6" s="15">
        <v>0</v>
      </c>
      <c r="L6" s="15">
        <v>0</v>
      </c>
      <c r="M6" s="15">
        <v>0</v>
      </c>
      <c r="N6" s="3"/>
      <c r="O6" s="3"/>
      <c r="P6" s="3">
        <v>2785</v>
      </c>
      <c r="Q6" s="3">
        <v>2912</v>
      </c>
      <c r="R6" s="3">
        <v>2489</v>
      </c>
      <c r="S6" s="4">
        <f t="shared" si="4"/>
        <v>278.5</v>
      </c>
      <c r="T6" s="4">
        <f t="shared" si="0"/>
        <v>7.7936716977505958</v>
      </c>
      <c r="U6" s="15" t="str">
        <f t="shared" si="1"/>
        <v/>
      </c>
      <c r="V6" s="15">
        <v>200</v>
      </c>
      <c r="W6" s="15" t="str">
        <f t="shared" si="2"/>
        <v/>
      </c>
      <c r="X6" s="4">
        <f t="shared" si="3"/>
        <v>179.53321364452424</v>
      </c>
      <c r="Y6" s="3" t="s">
        <v>41</v>
      </c>
      <c r="Z6" s="3">
        <v>1</v>
      </c>
    </row>
    <row r="7" spans="1:26" x14ac:dyDescent="0.2">
      <c r="A7" s="3">
        <v>1</v>
      </c>
      <c r="B7" s="3">
        <v>1</v>
      </c>
      <c r="C7" s="3" t="s">
        <v>23</v>
      </c>
      <c r="D7" s="15">
        <v>83.334000000000003</v>
      </c>
      <c r="E7" s="15">
        <v>16.666</v>
      </c>
      <c r="F7" s="15">
        <v>0</v>
      </c>
      <c r="G7" s="15">
        <v>0</v>
      </c>
      <c r="H7" s="15">
        <v>0</v>
      </c>
      <c r="I7" s="15">
        <v>90</v>
      </c>
      <c r="J7" s="15">
        <v>10</v>
      </c>
      <c r="K7" s="15">
        <v>0</v>
      </c>
      <c r="L7" s="15">
        <v>0</v>
      </c>
      <c r="M7" s="15">
        <v>0</v>
      </c>
      <c r="N7" s="3"/>
      <c r="O7" s="3"/>
      <c r="P7" s="3"/>
      <c r="Q7" s="3"/>
      <c r="R7" s="3"/>
      <c r="S7" s="4" t="str">
        <f t="shared" ref="S7:S15" si="5">IF(ISNUMBER(P7),P7/10,"")</f>
        <v/>
      </c>
      <c r="T7" s="4" t="str">
        <f t="shared" si="0"/>
        <v/>
      </c>
      <c r="U7" s="15" t="str">
        <f t="shared" si="1"/>
        <v/>
      </c>
      <c r="V7" s="15">
        <v>354.6099290780142</v>
      </c>
      <c r="W7" s="15" t="str">
        <f t="shared" si="2"/>
        <v/>
      </c>
      <c r="X7" s="4" t="str">
        <f t="shared" si="3"/>
        <v/>
      </c>
      <c r="Y7" s="3" t="s">
        <v>41</v>
      </c>
      <c r="Z7" s="3">
        <v>1</v>
      </c>
    </row>
    <row r="8" spans="1:26" x14ac:dyDescent="0.2">
      <c r="A8" s="3">
        <v>1</v>
      </c>
      <c r="B8" s="3">
        <v>2</v>
      </c>
      <c r="C8" s="3" t="s">
        <v>17</v>
      </c>
      <c r="D8" s="15">
        <v>66.665999999999997</v>
      </c>
      <c r="E8" s="15">
        <v>33.334000000000003</v>
      </c>
      <c r="F8" s="15">
        <v>0</v>
      </c>
      <c r="G8" s="15">
        <v>0</v>
      </c>
      <c r="H8" s="15">
        <v>0</v>
      </c>
      <c r="I8" s="15">
        <v>80</v>
      </c>
      <c r="J8" s="15">
        <v>20</v>
      </c>
      <c r="K8" s="15">
        <v>0</v>
      </c>
      <c r="L8" s="15">
        <v>0</v>
      </c>
      <c r="M8" s="15">
        <v>0</v>
      </c>
      <c r="N8" s="3">
        <v>0.96201451943028415</v>
      </c>
      <c r="O8" s="3">
        <v>0.32998198433892689</v>
      </c>
      <c r="P8" s="3"/>
      <c r="Q8" s="3"/>
      <c r="R8" s="3"/>
      <c r="S8" s="4" t="str">
        <f t="shared" si="5"/>
        <v/>
      </c>
      <c r="T8" s="4" t="str">
        <f t="shared" si="0"/>
        <v/>
      </c>
      <c r="U8" s="15">
        <f t="shared" si="1"/>
        <v>202.44293517725578</v>
      </c>
      <c r="V8" s="15">
        <v>66.225165562913901</v>
      </c>
      <c r="W8" s="15">
        <f t="shared" si="2"/>
        <v>745.88920511247693</v>
      </c>
      <c r="X8" s="4" t="str">
        <f t="shared" si="3"/>
        <v/>
      </c>
      <c r="Y8" s="3" t="s">
        <v>41</v>
      </c>
      <c r="Z8" s="3">
        <v>1</v>
      </c>
    </row>
    <row r="9" spans="1:26" x14ac:dyDescent="0.2">
      <c r="A9" s="3">
        <v>1</v>
      </c>
      <c r="B9" s="3">
        <v>2</v>
      </c>
      <c r="C9" s="3" t="s">
        <v>19</v>
      </c>
      <c r="D9" s="15">
        <v>66.665999999999997</v>
      </c>
      <c r="E9" s="15">
        <v>33.334000000000003</v>
      </c>
      <c r="F9" s="15">
        <v>0</v>
      </c>
      <c r="G9" s="15">
        <v>0</v>
      </c>
      <c r="H9" s="15">
        <v>0</v>
      </c>
      <c r="I9" s="15">
        <v>80</v>
      </c>
      <c r="J9" s="15">
        <v>20</v>
      </c>
      <c r="K9" s="15">
        <v>0</v>
      </c>
      <c r="L9" s="15">
        <v>0</v>
      </c>
      <c r="M9" s="15">
        <v>0</v>
      </c>
      <c r="N9" s="3">
        <v>0.94740721868332833</v>
      </c>
      <c r="O9" s="3">
        <v>0.28687176802976538</v>
      </c>
      <c r="P9" s="3"/>
      <c r="Q9" s="3"/>
      <c r="R9" s="3"/>
      <c r="S9" s="4" t="str">
        <f t="shared" si="5"/>
        <v/>
      </c>
      <c r="T9" s="4" t="str">
        <f t="shared" si="0"/>
        <v/>
      </c>
      <c r="U9" s="15">
        <f t="shared" si="1"/>
        <v>175.9949497115125</v>
      </c>
      <c r="V9" s="15">
        <v>68.212824010914048</v>
      </c>
      <c r="W9" s="15">
        <f t="shared" si="2"/>
        <v>832.97844762195655</v>
      </c>
      <c r="X9" s="4" t="str">
        <f t="shared" si="3"/>
        <v/>
      </c>
      <c r="Y9" s="3" t="s">
        <v>41</v>
      </c>
      <c r="Z9" s="3">
        <v>1</v>
      </c>
    </row>
    <row r="10" spans="1:26" x14ac:dyDescent="0.2">
      <c r="A10" s="3">
        <v>1</v>
      </c>
      <c r="B10" s="3">
        <v>2</v>
      </c>
      <c r="C10" s="3" t="s">
        <v>20</v>
      </c>
      <c r="D10" s="15">
        <v>66.665999999999997</v>
      </c>
      <c r="E10" s="15">
        <v>33.334000000000003</v>
      </c>
      <c r="F10" s="15">
        <v>0</v>
      </c>
      <c r="G10" s="15">
        <v>0</v>
      </c>
      <c r="H10" s="15">
        <v>0</v>
      </c>
      <c r="I10" s="15">
        <v>80</v>
      </c>
      <c r="J10" s="15">
        <v>20</v>
      </c>
      <c r="K10" s="15">
        <v>0</v>
      </c>
      <c r="L10" s="15">
        <v>0</v>
      </c>
      <c r="M10" s="15">
        <v>0</v>
      </c>
      <c r="N10" s="3">
        <v>0.96995205408698104</v>
      </c>
      <c r="O10" s="3">
        <v>0.33051542905012171</v>
      </c>
      <c r="P10" s="3"/>
      <c r="Q10" s="3"/>
      <c r="R10" s="3"/>
      <c r="S10" s="4" t="str">
        <f t="shared" si="5"/>
        <v/>
      </c>
      <c r="T10" s="4" t="str">
        <f t="shared" si="0"/>
        <v/>
      </c>
      <c r="U10" s="15">
        <f t="shared" si="1"/>
        <v>202.77020187124032</v>
      </c>
      <c r="V10" s="15">
        <v>63.371356147021551</v>
      </c>
      <c r="W10" s="15">
        <f t="shared" si="2"/>
        <v>778.22085564723886</v>
      </c>
      <c r="X10" s="4" t="str">
        <f t="shared" si="3"/>
        <v/>
      </c>
      <c r="Y10" s="3" t="s">
        <v>41</v>
      </c>
      <c r="Z10" s="3">
        <v>1</v>
      </c>
    </row>
    <row r="11" spans="1:26" x14ac:dyDescent="0.2">
      <c r="A11" s="3">
        <v>1</v>
      </c>
      <c r="B11" s="3">
        <v>2</v>
      </c>
      <c r="C11" s="3" t="s">
        <v>21</v>
      </c>
      <c r="D11" s="15">
        <v>66.665999999999997</v>
      </c>
      <c r="E11" s="15">
        <v>33.334000000000003</v>
      </c>
      <c r="F11" s="15">
        <v>0</v>
      </c>
      <c r="G11" s="15">
        <v>0</v>
      </c>
      <c r="H11" s="15">
        <v>0</v>
      </c>
      <c r="I11" s="15">
        <v>80</v>
      </c>
      <c r="J11" s="15">
        <v>20</v>
      </c>
      <c r="K11" s="15">
        <v>0</v>
      </c>
      <c r="L11" s="15">
        <v>0</v>
      </c>
      <c r="M11" s="15">
        <v>0</v>
      </c>
      <c r="N11" s="3">
        <v>0.94419367001814702</v>
      </c>
      <c r="O11" s="3">
        <v>0.29659531040229831</v>
      </c>
      <c r="P11" s="3"/>
      <c r="Q11" s="3"/>
      <c r="R11" s="3"/>
      <c r="S11" s="4" t="str">
        <f t="shared" si="5"/>
        <v/>
      </c>
      <c r="T11" s="4" t="str">
        <f t="shared" si="0"/>
        <v/>
      </c>
      <c r="U11" s="15">
        <f t="shared" si="1"/>
        <v>181.96031313024437</v>
      </c>
      <c r="V11" s="15">
        <v>99.206349206349202</v>
      </c>
      <c r="W11" s="15">
        <f t="shared" si="2"/>
        <v>553.96695172671491</v>
      </c>
      <c r="X11" s="4" t="str">
        <f t="shared" si="3"/>
        <v/>
      </c>
      <c r="Y11" s="3" t="s">
        <v>41</v>
      </c>
      <c r="Z11" s="3">
        <v>1</v>
      </c>
    </row>
    <row r="12" spans="1:26" x14ac:dyDescent="0.2">
      <c r="A12" s="3">
        <v>1</v>
      </c>
      <c r="B12" s="3">
        <v>2</v>
      </c>
      <c r="C12" s="3" t="s">
        <v>22</v>
      </c>
      <c r="D12" s="15">
        <v>66.665999999999997</v>
      </c>
      <c r="E12" s="15">
        <v>33.334000000000003</v>
      </c>
      <c r="F12" s="15">
        <v>0</v>
      </c>
      <c r="G12" s="15">
        <v>0</v>
      </c>
      <c r="H12" s="15">
        <v>0</v>
      </c>
      <c r="I12" s="15">
        <v>80</v>
      </c>
      <c r="J12" s="15">
        <v>20</v>
      </c>
      <c r="K12" s="15">
        <v>0</v>
      </c>
      <c r="L12" s="15">
        <v>0</v>
      </c>
      <c r="M12" s="15">
        <v>0</v>
      </c>
      <c r="N12" s="3"/>
      <c r="O12" s="3"/>
      <c r="P12" s="3"/>
      <c r="Q12" s="3"/>
      <c r="R12" s="3"/>
      <c r="S12" s="4" t="str">
        <f t="shared" si="5"/>
        <v/>
      </c>
      <c r="T12" s="4" t="str">
        <f t="shared" si="0"/>
        <v/>
      </c>
      <c r="U12" s="15" t="str">
        <f t="shared" si="1"/>
        <v/>
      </c>
      <c r="V12" s="15">
        <v>67.024128686327074</v>
      </c>
      <c r="W12" s="15" t="str">
        <f t="shared" si="2"/>
        <v/>
      </c>
      <c r="X12" s="4" t="str">
        <f t="shared" si="3"/>
        <v/>
      </c>
      <c r="Y12" s="3" t="s">
        <v>41</v>
      </c>
      <c r="Z12" s="3">
        <v>1</v>
      </c>
    </row>
    <row r="13" spans="1:26" x14ac:dyDescent="0.2">
      <c r="A13" s="3">
        <v>1</v>
      </c>
      <c r="B13" s="3">
        <v>2</v>
      </c>
      <c r="C13" s="3" t="s">
        <v>23</v>
      </c>
      <c r="D13" s="15">
        <v>66.665999999999997</v>
      </c>
      <c r="E13" s="15">
        <v>33.334000000000003</v>
      </c>
      <c r="F13" s="15">
        <v>0</v>
      </c>
      <c r="G13" s="15">
        <v>0</v>
      </c>
      <c r="H13" s="15">
        <v>0</v>
      </c>
      <c r="I13" s="15">
        <v>80</v>
      </c>
      <c r="J13" s="15">
        <v>20</v>
      </c>
      <c r="K13" s="15">
        <v>0</v>
      </c>
      <c r="L13" s="15">
        <v>0</v>
      </c>
      <c r="M13" s="15">
        <v>0</v>
      </c>
      <c r="N13" s="3"/>
      <c r="O13" s="3"/>
      <c r="P13" s="3"/>
      <c r="Q13" s="3"/>
      <c r="R13" s="3"/>
      <c r="S13" s="4" t="str">
        <f t="shared" si="5"/>
        <v/>
      </c>
      <c r="T13" s="4" t="str">
        <f t="shared" si="0"/>
        <v/>
      </c>
      <c r="U13" s="15" t="str">
        <f t="shared" si="1"/>
        <v/>
      </c>
      <c r="V13" s="15">
        <v>79.808459696727851</v>
      </c>
      <c r="W13" s="15" t="str">
        <f t="shared" si="2"/>
        <v/>
      </c>
      <c r="X13" s="4" t="str">
        <f t="shared" si="3"/>
        <v/>
      </c>
      <c r="Y13" s="3" t="s">
        <v>41</v>
      </c>
      <c r="Z13" s="3">
        <v>1</v>
      </c>
    </row>
    <row r="14" spans="1:26" x14ac:dyDescent="0.2">
      <c r="A14" s="3">
        <v>1</v>
      </c>
      <c r="B14" s="3">
        <v>3</v>
      </c>
      <c r="C14" s="3" t="s">
        <v>17</v>
      </c>
      <c r="D14" s="15">
        <v>50</v>
      </c>
      <c r="E14" s="15">
        <v>50</v>
      </c>
      <c r="F14" s="15">
        <v>0</v>
      </c>
      <c r="G14" s="15">
        <v>0</v>
      </c>
      <c r="H14" s="15">
        <v>0</v>
      </c>
      <c r="I14" s="15">
        <v>70</v>
      </c>
      <c r="J14" s="15">
        <v>30</v>
      </c>
      <c r="K14" s="15">
        <v>0</v>
      </c>
      <c r="L14" s="15">
        <v>0</v>
      </c>
      <c r="M14" s="15">
        <v>0</v>
      </c>
      <c r="N14" s="3">
        <v>0.99044666390975411</v>
      </c>
      <c r="O14" s="3">
        <v>0.42594589869655652</v>
      </c>
      <c r="P14" s="3"/>
      <c r="Q14" s="3"/>
      <c r="R14" s="3"/>
      <c r="S14" s="4" t="str">
        <f t="shared" si="5"/>
        <v/>
      </c>
      <c r="T14" s="4" t="str">
        <f t="shared" si="0"/>
        <v/>
      </c>
      <c r="U14" s="15">
        <f t="shared" si="1"/>
        <v>261.31650226782608</v>
      </c>
      <c r="V14" s="15"/>
      <c r="W14" s="15" t="str">
        <f t="shared" si="2"/>
        <v/>
      </c>
      <c r="X14" s="4" t="str">
        <f t="shared" si="3"/>
        <v/>
      </c>
      <c r="Y14" s="3" t="s">
        <v>41</v>
      </c>
      <c r="Z14" s="3">
        <v>1</v>
      </c>
    </row>
    <row r="15" spans="1:26" x14ac:dyDescent="0.2">
      <c r="A15" s="3">
        <v>1</v>
      </c>
      <c r="B15" s="3">
        <v>3</v>
      </c>
      <c r="C15" s="3" t="s">
        <v>19</v>
      </c>
      <c r="D15" s="15">
        <v>50</v>
      </c>
      <c r="E15" s="15">
        <v>50</v>
      </c>
      <c r="F15" s="15">
        <v>0</v>
      </c>
      <c r="G15" s="15">
        <v>0</v>
      </c>
      <c r="H15" s="15">
        <v>0</v>
      </c>
      <c r="I15" s="15">
        <v>70</v>
      </c>
      <c r="J15" s="15">
        <v>30</v>
      </c>
      <c r="K15" s="15">
        <v>0</v>
      </c>
      <c r="L15" s="15">
        <v>0</v>
      </c>
      <c r="M15" s="15">
        <v>0</v>
      </c>
      <c r="N15" s="3">
        <v>0.99090113102852984</v>
      </c>
      <c r="O15" s="3">
        <v>0.39742269947409242</v>
      </c>
      <c r="P15" s="3"/>
      <c r="Q15" s="3"/>
      <c r="R15" s="3"/>
      <c r="S15" s="4" t="str">
        <f t="shared" si="5"/>
        <v/>
      </c>
      <c r="T15" s="4" t="str">
        <f t="shared" si="0"/>
        <v/>
      </c>
      <c r="U15" s="15">
        <f t="shared" si="1"/>
        <v>243.81760703932051</v>
      </c>
      <c r="V15" s="15">
        <v>38.85003885003885</v>
      </c>
      <c r="W15" s="15">
        <f t="shared" si="2"/>
        <v>1055.7071867188372</v>
      </c>
      <c r="X15" s="4" t="str">
        <f t="shared" si="3"/>
        <v/>
      </c>
      <c r="Y15" s="3" t="s">
        <v>41</v>
      </c>
      <c r="Z15" s="3">
        <v>1</v>
      </c>
    </row>
    <row r="16" spans="1:26" x14ac:dyDescent="0.2">
      <c r="A16" s="3">
        <v>1</v>
      </c>
      <c r="B16" s="3">
        <v>3</v>
      </c>
      <c r="C16" s="3" t="s">
        <v>20</v>
      </c>
      <c r="D16" s="15">
        <v>50</v>
      </c>
      <c r="E16" s="15">
        <v>50</v>
      </c>
      <c r="F16" s="15">
        <v>0</v>
      </c>
      <c r="G16" s="15">
        <v>0</v>
      </c>
      <c r="H16" s="15">
        <v>0</v>
      </c>
      <c r="I16" s="15">
        <v>70</v>
      </c>
      <c r="J16" s="15">
        <v>30</v>
      </c>
      <c r="K16" s="15">
        <v>0</v>
      </c>
      <c r="L16" s="15">
        <v>0</v>
      </c>
      <c r="M16" s="15">
        <v>0</v>
      </c>
      <c r="N16" s="3">
        <v>0.99107342180881397</v>
      </c>
      <c r="O16" s="3">
        <v>0.38667759953439579</v>
      </c>
      <c r="P16" s="3">
        <v>5041</v>
      </c>
      <c r="Q16" s="3">
        <v>4301</v>
      </c>
      <c r="R16" s="3">
        <v>4964</v>
      </c>
      <c r="S16" s="4">
        <f t="shared" ref="S16" si="6">P16/10</f>
        <v>504.1</v>
      </c>
      <c r="T16" s="4">
        <f t="shared" si="0"/>
        <v>8.0705611226232747</v>
      </c>
      <c r="U16" s="15">
        <f t="shared" si="1"/>
        <v>237.22552118674588</v>
      </c>
      <c r="V16" s="15">
        <v>48.169556840077071</v>
      </c>
      <c r="W16" s="15">
        <f t="shared" si="2"/>
        <v>875.11663568683059</v>
      </c>
      <c r="X16" s="4">
        <f t="shared" si="3"/>
        <v>411.82305098194803</v>
      </c>
      <c r="Y16" s="3" t="s">
        <v>41</v>
      </c>
      <c r="Z16" s="3">
        <v>1</v>
      </c>
    </row>
    <row r="17" spans="1:26" x14ac:dyDescent="0.2">
      <c r="A17" s="3">
        <v>1</v>
      </c>
      <c r="B17" s="3">
        <v>3</v>
      </c>
      <c r="C17" s="3" t="s">
        <v>21</v>
      </c>
      <c r="D17" s="15">
        <v>50</v>
      </c>
      <c r="E17" s="15">
        <v>50</v>
      </c>
      <c r="F17" s="15">
        <v>0</v>
      </c>
      <c r="G17" s="15">
        <v>0</v>
      </c>
      <c r="H17" s="15">
        <v>0</v>
      </c>
      <c r="I17" s="15">
        <v>70</v>
      </c>
      <c r="J17" s="15">
        <v>30</v>
      </c>
      <c r="K17" s="15">
        <v>0</v>
      </c>
      <c r="L17" s="15">
        <v>0</v>
      </c>
      <c r="M17" s="15">
        <v>0</v>
      </c>
      <c r="N17" s="3">
        <v>0.98177353608464768</v>
      </c>
      <c r="O17" s="3">
        <v>0.41787637564749586</v>
      </c>
      <c r="P17" s="3"/>
      <c r="Q17" s="3"/>
      <c r="R17" s="3"/>
      <c r="S17" s="4" t="str">
        <f>IF(ISNUMBER(P17),P17/10,"")</f>
        <v/>
      </c>
      <c r="T17" s="4" t="str">
        <f t="shared" si="0"/>
        <v/>
      </c>
      <c r="U17" s="15">
        <f t="shared" si="1"/>
        <v>256.36587463036557</v>
      </c>
      <c r="V17" s="15">
        <v>42.337002540220155</v>
      </c>
      <c r="W17" s="15">
        <f t="shared" si="2"/>
        <v>921.33947367432881</v>
      </c>
      <c r="X17" s="4" t="str">
        <f t="shared" si="3"/>
        <v/>
      </c>
      <c r="Y17" s="3" t="s">
        <v>41</v>
      </c>
      <c r="Z17" s="3">
        <v>1</v>
      </c>
    </row>
    <row r="18" spans="1:26" x14ac:dyDescent="0.2">
      <c r="A18" s="3">
        <v>1</v>
      </c>
      <c r="B18" s="3">
        <v>3</v>
      </c>
      <c r="C18" s="3" t="s">
        <v>22</v>
      </c>
      <c r="D18" s="15">
        <v>50</v>
      </c>
      <c r="E18" s="15">
        <v>50</v>
      </c>
      <c r="F18" s="15">
        <v>0</v>
      </c>
      <c r="G18" s="15">
        <v>0</v>
      </c>
      <c r="H18" s="15">
        <v>0</v>
      </c>
      <c r="I18" s="15">
        <v>70</v>
      </c>
      <c r="J18" s="15">
        <v>30</v>
      </c>
      <c r="K18" s="15">
        <v>0</v>
      </c>
      <c r="L18" s="15">
        <v>0</v>
      </c>
      <c r="M18" s="15">
        <v>0</v>
      </c>
      <c r="N18" s="3"/>
      <c r="O18" s="3"/>
      <c r="P18" s="3"/>
      <c r="Q18" s="3"/>
      <c r="R18" s="3"/>
      <c r="S18" s="4" t="str">
        <f>IF(ISNUMBER(P18),P18/10,"")</f>
        <v/>
      </c>
      <c r="T18" s="4" t="str">
        <f t="shared" si="0"/>
        <v/>
      </c>
      <c r="U18" s="15" t="str">
        <f t="shared" si="1"/>
        <v/>
      </c>
      <c r="V18" s="15">
        <v>51.413881748071987</v>
      </c>
      <c r="W18" s="15" t="str">
        <f t="shared" si="2"/>
        <v/>
      </c>
      <c r="X18" s="4" t="str">
        <f t="shared" si="3"/>
        <v/>
      </c>
      <c r="Y18" s="3" t="s">
        <v>41</v>
      </c>
      <c r="Z18" s="3">
        <v>1</v>
      </c>
    </row>
    <row r="19" spans="1:26" x14ac:dyDescent="0.2">
      <c r="A19" s="3">
        <v>1</v>
      </c>
      <c r="B19" s="3">
        <v>3</v>
      </c>
      <c r="C19" s="3" t="s">
        <v>23</v>
      </c>
      <c r="D19" s="15">
        <v>50</v>
      </c>
      <c r="E19" s="15">
        <v>50</v>
      </c>
      <c r="F19" s="15">
        <v>0</v>
      </c>
      <c r="G19" s="15">
        <v>0</v>
      </c>
      <c r="H19" s="15">
        <v>0</v>
      </c>
      <c r="I19" s="15">
        <v>70</v>
      </c>
      <c r="J19" s="15">
        <v>30</v>
      </c>
      <c r="K19" s="15">
        <v>0</v>
      </c>
      <c r="L19" s="15">
        <v>0</v>
      </c>
      <c r="M19" s="15">
        <v>0</v>
      </c>
      <c r="N19" s="3"/>
      <c r="O19" s="3"/>
      <c r="P19" s="3"/>
      <c r="Q19" s="3"/>
      <c r="R19" s="3"/>
      <c r="S19" s="4" t="str">
        <f>IF(ISNUMBER(P19),P19/10,"")</f>
        <v/>
      </c>
      <c r="T19" s="4" t="str">
        <f t="shared" si="0"/>
        <v/>
      </c>
      <c r="U19" s="15" t="str">
        <f t="shared" si="1"/>
        <v/>
      </c>
      <c r="V19" s="15">
        <v>38.431975403535738</v>
      </c>
      <c r="W19" s="15" t="str">
        <f t="shared" si="2"/>
        <v/>
      </c>
      <c r="X19" s="4" t="str">
        <f t="shared" si="3"/>
        <v/>
      </c>
      <c r="Y19" s="3" t="s">
        <v>41</v>
      </c>
      <c r="Z19" s="3">
        <v>1</v>
      </c>
    </row>
    <row r="20" spans="1:26" x14ac:dyDescent="0.2">
      <c r="A20" s="3">
        <v>1</v>
      </c>
      <c r="B20" s="3">
        <v>4</v>
      </c>
      <c r="C20" s="3" t="s">
        <v>17</v>
      </c>
      <c r="D20" s="15">
        <v>33.334000000000003</v>
      </c>
      <c r="E20" s="15">
        <v>66.665999999999997</v>
      </c>
      <c r="F20" s="15">
        <v>0</v>
      </c>
      <c r="G20" s="15">
        <v>0</v>
      </c>
      <c r="H20" s="15">
        <v>0</v>
      </c>
      <c r="I20" s="15">
        <v>60</v>
      </c>
      <c r="J20" s="15">
        <v>40</v>
      </c>
      <c r="K20" s="15">
        <v>0</v>
      </c>
      <c r="L20" s="15">
        <v>0</v>
      </c>
      <c r="M20" s="15">
        <v>0</v>
      </c>
      <c r="N20" s="3">
        <v>1.0139648040026057</v>
      </c>
      <c r="O20" s="3">
        <v>0.49065002846251166</v>
      </c>
      <c r="P20" s="3">
        <v>5758</v>
      </c>
      <c r="Q20" s="3">
        <v>5587</v>
      </c>
      <c r="R20" s="3">
        <v>5577</v>
      </c>
      <c r="S20" s="4">
        <f t="shared" ref="S20" si="7">P20/10</f>
        <v>575.79999999999995</v>
      </c>
      <c r="T20" s="4">
        <f t="shared" si="0"/>
        <v>1.7668737057597454</v>
      </c>
      <c r="U20" s="15">
        <f t="shared" si="1"/>
        <v>301.01228740031394</v>
      </c>
      <c r="V20" s="15">
        <v>28.105677346824059</v>
      </c>
      <c r="W20" s="15">
        <f t="shared" si="2"/>
        <v>1182.0115486741718</v>
      </c>
      <c r="X20" s="4">
        <f t="shared" si="3"/>
        <v>617.92288989232372</v>
      </c>
      <c r="Y20" s="3" t="s">
        <v>41</v>
      </c>
      <c r="Z20" s="3">
        <v>1</v>
      </c>
    </row>
    <row r="21" spans="1:26" x14ac:dyDescent="0.2">
      <c r="A21" s="3">
        <v>1</v>
      </c>
      <c r="B21" s="3">
        <v>4</v>
      </c>
      <c r="C21" s="3" t="s">
        <v>19</v>
      </c>
      <c r="D21" s="15">
        <v>33.334000000000003</v>
      </c>
      <c r="E21" s="15">
        <v>66.665999999999997</v>
      </c>
      <c r="F21" s="15">
        <v>0</v>
      </c>
      <c r="G21" s="15">
        <v>0</v>
      </c>
      <c r="H21" s="15">
        <v>0</v>
      </c>
      <c r="I21" s="15">
        <v>60</v>
      </c>
      <c r="J21" s="15">
        <v>40</v>
      </c>
      <c r="K21" s="15">
        <v>0</v>
      </c>
      <c r="L21" s="15">
        <v>0</v>
      </c>
      <c r="M21" s="15">
        <v>0</v>
      </c>
      <c r="N21" s="3">
        <v>1.0062387276817304</v>
      </c>
      <c r="O21" s="3">
        <v>0.45103823303085983</v>
      </c>
      <c r="P21" s="3"/>
      <c r="Q21" s="3"/>
      <c r="R21" s="3"/>
      <c r="S21" s="4" t="str">
        <f>IF(ISNUMBER(P21),P21/10,"")</f>
        <v/>
      </c>
      <c r="T21" s="4" t="str">
        <f t="shared" si="0"/>
        <v/>
      </c>
      <c r="U21" s="15">
        <f t="shared" si="1"/>
        <v>276.71057241157047</v>
      </c>
      <c r="V21" s="15">
        <v>35.373187124159884</v>
      </c>
      <c r="W21" s="15">
        <f t="shared" si="2"/>
        <v>1021.6450984732202</v>
      </c>
      <c r="X21" s="4" t="str">
        <f t="shared" si="3"/>
        <v/>
      </c>
      <c r="Y21" s="3" t="s">
        <v>41</v>
      </c>
      <c r="Z21" s="3">
        <v>1</v>
      </c>
    </row>
    <row r="22" spans="1:26" x14ac:dyDescent="0.2">
      <c r="A22" s="3">
        <v>1</v>
      </c>
      <c r="B22" s="3">
        <v>4</v>
      </c>
      <c r="C22" s="3" t="s">
        <v>20</v>
      </c>
      <c r="D22" s="15">
        <v>33.334000000000003</v>
      </c>
      <c r="E22" s="15">
        <v>66.665999999999997</v>
      </c>
      <c r="F22" s="15">
        <v>0</v>
      </c>
      <c r="G22" s="15">
        <v>0</v>
      </c>
      <c r="H22" s="15">
        <v>0</v>
      </c>
      <c r="I22" s="15">
        <v>60</v>
      </c>
      <c r="J22" s="15">
        <v>40</v>
      </c>
      <c r="K22" s="15">
        <v>0</v>
      </c>
      <c r="L22" s="15">
        <v>0</v>
      </c>
      <c r="M22" s="15">
        <v>0</v>
      </c>
      <c r="N22" s="3">
        <v>1.0017000689750977</v>
      </c>
      <c r="O22" s="3">
        <v>0.456360830006729</v>
      </c>
      <c r="P22" s="3"/>
      <c r="Q22" s="3"/>
      <c r="R22" s="3"/>
      <c r="S22" s="4" t="str">
        <f>IF(ISNUMBER(P22),P22/10,"")</f>
        <v/>
      </c>
      <c r="T22" s="4" t="str">
        <f t="shared" si="0"/>
        <v/>
      </c>
      <c r="U22" s="15">
        <f t="shared" si="1"/>
        <v>279.97596932928161</v>
      </c>
      <c r="V22" s="15">
        <v>33.046926635822871</v>
      </c>
      <c r="W22" s="15">
        <f t="shared" si="2"/>
        <v>1080.8070447078624</v>
      </c>
      <c r="X22" s="4" t="str">
        <f t="shared" si="3"/>
        <v/>
      </c>
      <c r="Y22" s="3" t="s">
        <v>41</v>
      </c>
      <c r="Z22" s="3">
        <v>1</v>
      </c>
    </row>
    <row r="23" spans="1:26" x14ac:dyDescent="0.2">
      <c r="A23" s="3">
        <v>1</v>
      </c>
      <c r="B23" s="3">
        <v>4</v>
      </c>
      <c r="C23" s="3" t="s">
        <v>21</v>
      </c>
      <c r="D23" s="15">
        <v>33.334000000000003</v>
      </c>
      <c r="E23" s="15">
        <v>66.665999999999997</v>
      </c>
      <c r="F23" s="15">
        <v>0</v>
      </c>
      <c r="G23" s="15">
        <v>0</v>
      </c>
      <c r="H23" s="15">
        <v>0</v>
      </c>
      <c r="I23" s="15">
        <v>60</v>
      </c>
      <c r="J23" s="15">
        <v>40</v>
      </c>
      <c r="K23" s="15">
        <v>0</v>
      </c>
      <c r="L23" s="15">
        <v>0</v>
      </c>
      <c r="M23" s="15">
        <v>0</v>
      </c>
      <c r="N23" s="3">
        <v>0.98991245017969032</v>
      </c>
      <c r="O23" s="3">
        <v>0.46866308012090768</v>
      </c>
      <c r="P23" s="3"/>
      <c r="Q23" s="3"/>
      <c r="R23" s="3"/>
      <c r="S23" s="4" t="str">
        <f>IF(ISNUMBER(P23),P23/10,"")</f>
        <v/>
      </c>
      <c r="T23" s="4" t="str">
        <f t="shared" si="0"/>
        <v/>
      </c>
      <c r="U23" s="15">
        <f t="shared" si="1"/>
        <v>287.52336203736667</v>
      </c>
      <c r="V23" s="15">
        <v>30.609121518212429</v>
      </c>
      <c r="W23" s="15">
        <f t="shared" si="2"/>
        <v>1136.2554948058166</v>
      </c>
      <c r="X23" s="4" t="str">
        <f t="shared" si="3"/>
        <v/>
      </c>
      <c r="Y23" s="3" t="s">
        <v>41</v>
      </c>
      <c r="Z23" s="3">
        <v>1</v>
      </c>
    </row>
    <row r="24" spans="1:26" x14ac:dyDescent="0.2">
      <c r="A24" s="3">
        <v>1</v>
      </c>
      <c r="B24" s="3">
        <v>4</v>
      </c>
      <c r="C24" s="3" t="s">
        <v>22</v>
      </c>
      <c r="D24" s="15">
        <v>33.334000000000003</v>
      </c>
      <c r="E24" s="15">
        <v>66.665999999999997</v>
      </c>
      <c r="F24" s="15">
        <v>0</v>
      </c>
      <c r="G24" s="15">
        <v>0</v>
      </c>
      <c r="H24" s="15">
        <v>0</v>
      </c>
      <c r="I24" s="15">
        <v>60</v>
      </c>
      <c r="J24" s="15">
        <v>40</v>
      </c>
      <c r="K24" s="15">
        <v>0</v>
      </c>
      <c r="L24" s="15">
        <v>0</v>
      </c>
      <c r="M24" s="15">
        <v>0</v>
      </c>
      <c r="N24" s="3"/>
      <c r="O24" s="3"/>
      <c r="P24" s="3"/>
      <c r="Q24" s="3"/>
      <c r="R24" s="3"/>
      <c r="S24" s="4" t="str">
        <f>IF(ISNUMBER(P24),P24/10,"")</f>
        <v/>
      </c>
      <c r="T24" s="4" t="str">
        <f t="shared" si="0"/>
        <v/>
      </c>
      <c r="U24" s="15" t="str">
        <f t="shared" si="1"/>
        <v/>
      </c>
      <c r="V24" s="15">
        <v>34.013605442176875</v>
      </c>
      <c r="W24" s="15" t="str">
        <f t="shared" si="2"/>
        <v/>
      </c>
      <c r="X24" s="4" t="str">
        <f t="shared" si="3"/>
        <v/>
      </c>
      <c r="Y24" s="3" t="s">
        <v>41</v>
      </c>
      <c r="Z24" s="3">
        <v>1</v>
      </c>
    </row>
    <row r="25" spans="1:26" x14ac:dyDescent="0.2">
      <c r="A25" s="3">
        <v>1</v>
      </c>
      <c r="B25" s="3">
        <v>4</v>
      </c>
      <c r="C25" s="3" t="s">
        <v>23</v>
      </c>
      <c r="D25" s="15">
        <v>33.334000000000003</v>
      </c>
      <c r="E25" s="15">
        <v>66.665999999999997</v>
      </c>
      <c r="F25" s="15">
        <v>0</v>
      </c>
      <c r="G25" s="15">
        <v>0</v>
      </c>
      <c r="H25" s="15">
        <v>0</v>
      </c>
      <c r="I25" s="15">
        <v>60</v>
      </c>
      <c r="J25" s="15">
        <v>40</v>
      </c>
      <c r="K25" s="15">
        <v>0</v>
      </c>
      <c r="L25" s="15">
        <v>0</v>
      </c>
      <c r="M25" s="15">
        <v>0</v>
      </c>
      <c r="N25" s="3"/>
      <c r="O25" s="3"/>
      <c r="P25" s="3">
        <v>5508</v>
      </c>
      <c r="Q25" s="3">
        <v>4873</v>
      </c>
      <c r="R25" s="3">
        <v>5345</v>
      </c>
      <c r="S25" s="4">
        <f t="shared" ref="S25" si="8">P25/10</f>
        <v>550.79999999999995</v>
      </c>
      <c r="T25" s="4">
        <f t="shared" si="0"/>
        <v>5.9875155939894755</v>
      </c>
      <c r="U25" s="15" t="str">
        <f t="shared" si="1"/>
        <v/>
      </c>
      <c r="V25" s="15">
        <v>32.478077297823965</v>
      </c>
      <c r="W25" s="15" t="str">
        <f t="shared" si="2"/>
        <v/>
      </c>
      <c r="X25" s="4">
        <f t="shared" si="3"/>
        <v>559.00508351488759</v>
      </c>
      <c r="Y25" s="3" t="s">
        <v>41</v>
      </c>
      <c r="Z25" s="3">
        <v>1</v>
      </c>
    </row>
    <row r="26" spans="1:26" x14ac:dyDescent="0.2">
      <c r="A26" s="3">
        <v>1</v>
      </c>
      <c r="B26" s="3">
        <v>5</v>
      </c>
      <c r="C26" s="3" t="s">
        <v>17</v>
      </c>
      <c r="D26" s="15">
        <v>16.666</v>
      </c>
      <c r="E26" s="15">
        <v>83.334000000000003</v>
      </c>
      <c r="F26" s="15">
        <v>0</v>
      </c>
      <c r="G26" s="15">
        <v>0</v>
      </c>
      <c r="H26" s="15">
        <v>0</v>
      </c>
      <c r="I26" s="15">
        <v>50</v>
      </c>
      <c r="J26" s="15">
        <v>50</v>
      </c>
      <c r="K26" s="15">
        <v>0</v>
      </c>
      <c r="L26" s="15">
        <v>0</v>
      </c>
      <c r="M26" s="15">
        <v>0</v>
      </c>
      <c r="N26" s="3">
        <v>1.0302371481758341</v>
      </c>
      <c r="O26" s="3">
        <v>0.57288767264782081</v>
      </c>
      <c r="P26" s="3"/>
      <c r="Q26" s="3"/>
      <c r="R26" s="3"/>
      <c r="S26" s="4" t="str">
        <f>IF(ISNUMBER(P26),P26/10,"")</f>
        <v/>
      </c>
      <c r="T26" s="4" t="str">
        <f t="shared" si="0"/>
        <v/>
      </c>
      <c r="U26" s="15">
        <f t="shared" si="1"/>
        <v>351.46482984528888</v>
      </c>
      <c r="V26" s="15">
        <v>24.254183846713556</v>
      </c>
      <c r="W26" s="15">
        <f t="shared" si="2"/>
        <v>1173.0903492719035</v>
      </c>
      <c r="X26" s="4" t="str">
        <f t="shared" si="3"/>
        <v/>
      </c>
      <c r="Y26" s="3" t="s">
        <v>41</v>
      </c>
      <c r="Z26" s="3">
        <v>1</v>
      </c>
    </row>
    <row r="27" spans="1:26" x14ac:dyDescent="0.2">
      <c r="A27" s="3">
        <v>1</v>
      </c>
      <c r="B27" s="3">
        <v>5</v>
      </c>
      <c r="C27" s="3" t="s">
        <v>19</v>
      </c>
      <c r="D27" s="15">
        <v>16.666</v>
      </c>
      <c r="E27" s="15">
        <v>83.334000000000003</v>
      </c>
      <c r="F27" s="15">
        <v>0</v>
      </c>
      <c r="G27" s="15">
        <v>0</v>
      </c>
      <c r="H27" s="15">
        <v>0</v>
      </c>
      <c r="I27" s="15">
        <v>50</v>
      </c>
      <c r="J27" s="15">
        <v>50</v>
      </c>
      <c r="K27" s="15">
        <v>0</v>
      </c>
      <c r="L27" s="15">
        <v>0</v>
      </c>
      <c r="M27" s="15">
        <v>0</v>
      </c>
      <c r="N27" s="3">
        <v>1.0277849648458182</v>
      </c>
      <c r="O27" s="3">
        <v>0.57620365002146057</v>
      </c>
      <c r="P27" s="3"/>
      <c r="Q27" s="3"/>
      <c r="R27" s="3"/>
      <c r="S27" s="4" t="str">
        <f>IF(ISNUMBER(P27),P27/10,"")</f>
        <v/>
      </c>
      <c r="T27" s="4" t="str">
        <f t="shared" si="0"/>
        <v/>
      </c>
      <c r="U27" s="15">
        <f t="shared" si="1"/>
        <v>353.4991717923071</v>
      </c>
      <c r="V27" s="15">
        <v>18.96813353566009</v>
      </c>
      <c r="W27" s="15">
        <f t="shared" si="2"/>
        <v>1491.3754884544626</v>
      </c>
      <c r="X27" s="4" t="str">
        <f t="shared" si="3"/>
        <v/>
      </c>
      <c r="Y27" s="3" t="s">
        <v>41</v>
      </c>
      <c r="Z27" s="3">
        <v>1</v>
      </c>
    </row>
    <row r="28" spans="1:26" x14ac:dyDescent="0.2">
      <c r="A28" s="3">
        <v>1</v>
      </c>
      <c r="B28" s="3">
        <v>5</v>
      </c>
      <c r="C28" s="3" t="s">
        <v>20</v>
      </c>
      <c r="D28" s="15">
        <v>16.666</v>
      </c>
      <c r="E28" s="15">
        <v>83.334000000000003</v>
      </c>
      <c r="F28" s="15">
        <v>0</v>
      </c>
      <c r="G28" s="15">
        <v>0</v>
      </c>
      <c r="H28" s="15">
        <v>0</v>
      </c>
      <c r="I28" s="15">
        <v>50</v>
      </c>
      <c r="J28" s="15">
        <v>50</v>
      </c>
      <c r="K28" s="15">
        <v>0</v>
      </c>
      <c r="L28" s="15">
        <v>0</v>
      </c>
      <c r="M28" s="15">
        <v>0</v>
      </c>
      <c r="N28" s="3">
        <v>1.0254987701547771</v>
      </c>
      <c r="O28" s="3">
        <v>0.56777215262669056</v>
      </c>
      <c r="P28" s="3">
        <v>5773</v>
      </c>
      <c r="Q28" s="3">
        <v>4988</v>
      </c>
      <c r="R28" s="3">
        <v>5189</v>
      </c>
      <c r="S28" s="4">
        <f t="shared" ref="S28:S29" si="9">P28/10</f>
        <v>577.29999999999995</v>
      </c>
      <c r="T28" s="4">
        <f t="shared" si="0"/>
        <v>7.0634826984388539</v>
      </c>
      <c r="U28" s="15">
        <f t="shared" si="1"/>
        <v>348.32647400410463</v>
      </c>
      <c r="V28" s="15">
        <v>22.588660492432801</v>
      </c>
      <c r="W28" s="15">
        <f t="shared" si="2"/>
        <v>1270.9341179584967</v>
      </c>
      <c r="X28" s="4">
        <f t="shared" si="3"/>
        <v>766.8456608349212</v>
      </c>
      <c r="Y28" s="3" t="s">
        <v>41</v>
      </c>
      <c r="Z28" s="3">
        <v>1</v>
      </c>
    </row>
    <row r="29" spans="1:26" x14ac:dyDescent="0.2">
      <c r="A29" s="3">
        <v>1</v>
      </c>
      <c r="B29" s="3">
        <v>5</v>
      </c>
      <c r="C29" s="3" t="s">
        <v>21</v>
      </c>
      <c r="D29" s="15">
        <v>16.666</v>
      </c>
      <c r="E29" s="15">
        <v>83.334000000000003</v>
      </c>
      <c r="F29" s="15">
        <v>0</v>
      </c>
      <c r="G29" s="15">
        <v>0</v>
      </c>
      <c r="H29" s="15">
        <v>0</v>
      </c>
      <c r="I29" s="15">
        <v>50</v>
      </c>
      <c r="J29" s="15">
        <v>50</v>
      </c>
      <c r="K29" s="15">
        <v>0</v>
      </c>
      <c r="L29" s="15">
        <v>0</v>
      </c>
      <c r="M29" s="15">
        <v>0</v>
      </c>
      <c r="N29" s="3">
        <v>1.0262199939898278</v>
      </c>
      <c r="O29" s="3">
        <v>0.57959822880976253</v>
      </c>
      <c r="P29" s="3">
        <v>5847</v>
      </c>
      <c r="Q29" s="3">
        <v>5025</v>
      </c>
      <c r="R29" s="3">
        <v>5288</v>
      </c>
      <c r="S29" s="4">
        <f t="shared" si="9"/>
        <v>584.70000000000005</v>
      </c>
      <c r="T29" s="4">
        <f t="shared" si="0"/>
        <v>7.1795525702066083</v>
      </c>
      <c r="U29" s="15">
        <f t="shared" si="1"/>
        <v>355.58173546611198</v>
      </c>
      <c r="V29" s="15">
        <v>21.362956633198035</v>
      </c>
      <c r="W29" s="15">
        <f t="shared" si="2"/>
        <v>1316.4343196266655</v>
      </c>
      <c r="X29" s="4">
        <f t="shared" si="3"/>
        <v>800.58149478364976</v>
      </c>
      <c r="Y29" s="3" t="s">
        <v>41</v>
      </c>
      <c r="Z29" s="3">
        <v>1</v>
      </c>
    </row>
    <row r="30" spans="1:26" x14ac:dyDescent="0.2">
      <c r="A30" s="3">
        <v>1</v>
      </c>
      <c r="B30" s="3">
        <v>5</v>
      </c>
      <c r="C30" s="3" t="s">
        <v>22</v>
      </c>
      <c r="D30" s="15">
        <v>16.666</v>
      </c>
      <c r="E30" s="15">
        <v>83.334000000000003</v>
      </c>
      <c r="F30" s="15">
        <v>0</v>
      </c>
      <c r="G30" s="15">
        <v>0</v>
      </c>
      <c r="H30" s="15">
        <v>0</v>
      </c>
      <c r="I30" s="15">
        <v>50</v>
      </c>
      <c r="J30" s="15">
        <v>50</v>
      </c>
      <c r="K30" s="15">
        <v>0</v>
      </c>
      <c r="L30" s="15">
        <v>0</v>
      </c>
      <c r="M30" s="15">
        <v>0</v>
      </c>
      <c r="N30" s="3"/>
      <c r="O30" s="3"/>
      <c r="P30" s="3"/>
      <c r="Q30" s="3"/>
      <c r="R30" s="3"/>
      <c r="S30" s="4" t="str">
        <f>IF(ISNUMBER(P30),P30/10,"")</f>
        <v/>
      </c>
      <c r="T30" s="4" t="str">
        <f t="shared" si="0"/>
        <v/>
      </c>
      <c r="U30" s="15" t="str">
        <f t="shared" si="1"/>
        <v/>
      </c>
      <c r="V30" s="15"/>
      <c r="W30" s="15" t="str">
        <f t="shared" si="2"/>
        <v/>
      </c>
      <c r="X30" s="4" t="str">
        <f t="shared" si="3"/>
        <v/>
      </c>
      <c r="Y30" s="3" t="s">
        <v>41</v>
      </c>
      <c r="Z30" s="3">
        <v>1</v>
      </c>
    </row>
    <row r="31" spans="1:26" x14ac:dyDescent="0.2">
      <c r="A31" s="3">
        <v>1</v>
      </c>
      <c r="B31" s="3">
        <v>5</v>
      </c>
      <c r="C31" s="3" t="s">
        <v>23</v>
      </c>
      <c r="D31" s="15">
        <v>16.666</v>
      </c>
      <c r="E31" s="15">
        <v>83.334000000000003</v>
      </c>
      <c r="F31" s="15">
        <v>0</v>
      </c>
      <c r="G31" s="15">
        <v>0</v>
      </c>
      <c r="H31" s="15">
        <v>0</v>
      </c>
      <c r="I31" s="15">
        <v>50</v>
      </c>
      <c r="J31" s="15">
        <v>50</v>
      </c>
      <c r="K31" s="15">
        <v>0</v>
      </c>
      <c r="L31" s="15">
        <v>0</v>
      </c>
      <c r="M31" s="15">
        <v>0</v>
      </c>
      <c r="N31" s="3"/>
      <c r="O31" s="3"/>
      <c r="P31" s="3"/>
      <c r="Q31" s="3"/>
      <c r="R31" s="3"/>
      <c r="S31" s="4" t="str">
        <f>IF(ISNUMBER(P31),P31/10,"")</f>
        <v/>
      </c>
      <c r="T31" s="4" t="str">
        <f t="shared" si="0"/>
        <v/>
      </c>
      <c r="U31" s="15" t="str">
        <f t="shared" si="1"/>
        <v/>
      </c>
      <c r="V31" s="15"/>
      <c r="W31" s="15" t="str">
        <f t="shared" si="2"/>
        <v/>
      </c>
      <c r="X31" s="4" t="str">
        <f t="shared" si="3"/>
        <v/>
      </c>
      <c r="Y31" s="3" t="s">
        <v>41</v>
      </c>
      <c r="Z31" s="3">
        <v>1</v>
      </c>
    </row>
    <row r="32" spans="1:26" x14ac:dyDescent="0.2">
      <c r="A32" s="3">
        <v>1</v>
      </c>
      <c r="B32" s="3">
        <v>6</v>
      </c>
      <c r="C32" s="3" t="s">
        <v>17</v>
      </c>
      <c r="D32" s="15">
        <v>0</v>
      </c>
      <c r="E32" s="15">
        <v>100</v>
      </c>
      <c r="F32" s="15">
        <v>0</v>
      </c>
      <c r="G32" s="15">
        <v>0</v>
      </c>
      <c r="H32" s="15">
        <v>0</v>
      </c>
      <c r="I32" s="15">
        <v>40</v>
      </c>
      <c r="J32" s="15">
        <v>60</v>
      </c>
      <c r="K32" s="15">
        <v>0</v>
      </c>
      <c r="L32" s="15">
        <v>0</v>
      </c>
      <c r="M32" s="15">
        <v>0</v>
      </c>
      <c r="N32" s="3">
        <v>1.0618648430835496</v>
      </c>
      <c r="O32" s="3">
        <v>0.58278560096215148</v>
      </c>
      <c r="P32" s="3">
        <v>7550</v>
      </c>
      <c r="Q32" s="3">
        <v>7193</v>
      </c>
      <c r="R32" s="3">
        <v>6880</v>
      </c>
      <c r="S32" s="4">
        <f t="shared" ref="S32:S39" si="10">P32/10</f>
        <v>755</v>
      </c>
      <c r="T32" s="4">
        <f t="shared" si="0"/>
        <v>4.4402742985519499</v>
      </c>
      <c r="U32" s="15">
        <f t="shared" si="1"/>
        <v>357.53717850438744</v>
      </c>
      <c r="V32" s="15">
        <v>16.471750947125681</v>
      </c>
      <c r="W32" s="15">
        <f t="shared" si="2"/>
        <v>1698.0052327412714</v>
      </c>
      <c r="X32" s="4">
        <f>IFERROR(1/(V32*S32)*10000000,"")</f>
        <v>804.10596026490055</v>
      </c>
      <c r="Y32" s="3" t="s">
        <v>41</v>
      </c>
      <c r="Z32" s="3">
        <v>1</v>
      </c>
    </row>
    <row r="33" spans="1:26" x14ac:dyDescent="0.2">
      <c r="A33" s="3">
        <v>1</v>
      </c>
      <c r="B33" s="3">
        <v>6</v>
      </c>
      <c r="C33" s="3" t="s">
        <v>19</v>
      </c>
      <c r="D33" s="15">
        <v>0</v>
      </c>
      <c r="E33" s="15">
        <v>100</v>
      </c>
      <c r="F33" s="15">
        <v>0</v>
      </c>
      <c r="G33" s="15">
        <v>0</v>
      </c>
      <c r="H33" s="15">
        <v>0</v>
      </c>
      <c r="I33" s="15">
        <v>40</v>
      </c>
      <c r="J33" s="15">
        <v>60</v>
      </c>
      <c r="K33" s="15">
        <v>0</v>
      </c>
      <c r="L33" s="15">
        <v>0</v>
      </c>
      <c r="M33" s="15">
        <v>0</v>
      </c>
      <c r="N33" s="3">
        <v>1.0596513795350553</v>
      </c>
      <c r="O33" s="3">
        <v>0.58779108637278388</v>
      </c>
      <c r="P33" s="3">
        <v>5776</v>
      </c>
      <c r="Q33" s="3">
        <v>5086</v>
      </c>
      <c r="R33" s="3">
        <v>5627</v>
      </c>
      <c r="S33" s="4">
        <f t="shared" si="10"/>
        <v>577.6</v>
      </c>
      <c r="T33" s="4">
        <f t="shared" si="0"/>
        <v>6.2860884928497907</v>
      </c>
      <c r="U33" s="15">
        <f t="shared" si="1"/>
        <v>360.60802844956066</v>
      </c>
      <c r="V33" s="15">
        <v>27.292576419213976</v>
      </c>
      <c r="W33" s="15">
        <f t="shared" si="2"/>
        <v>1016.0616821964335</v>
      </c>
      <c r="X33" s="4">
        <f>IFERROR(1/(V33*S33)*10000000,"")</f>
        <v>634.34903047091404</v>
      </c>
      <c r="Y33" s="3" t="s">
        <v>41</v>
      </c>
      <c r="Z33" s="3">
        <v>1</v>
      </c>
    </row>
    <row r="34" spans="1:26" x14ac:dyDescent="0.2">
      <c r="A34" s="3">
        <v>1</v>
      </c>
      <c r="B34" s="3">
        <v>6</v>
      </c>
      <c r="C34" s="3" t="s">
        <v>20</v>
      </c>
      <c r="D34" s="15">
        <v>0</v>
      </c>
      <c r="E34" s="15">
        <v>100</v>
      </c>
      <c r="F34" s="15">
        <v>0</v>
      </c>
      <c r="G34" s="15">
        <v>0</v>
      </c>
      <c r="H34" s="15">
        <v>0</v>
      </c>
      <c r="I34" s="15">
        <v>40</v>
      </c>
      <c r="J34" s="15">
        <v>60</v>
      </c>
      <c r="K34" s="15">
        <v>0</v>
      </c>
      <c r="L34" s="15">
        <v>0</v>
      </c>
      <c r="M34" s="15">
        <v>0</v>
      </c>
      <c r="N34" s="3">
        <v>1.0536422509939674</v>
      </c>
      <c r="O34" s="3">
        <v>0.59541074195304866</v>
      </c>
      <c r="P34" s="3">
        <v>6197</v>
      </c>
      <c r="Q34" s="3">
        <v>5596</v>
      </c>
      <c r="R34" s="3">
        <v>5833</v>
      </c>
      <c r="S34" s="4">
        <f t="shared" si="10"/>
        <v>619.70000000000005</v>
      </c>
      <c r="T34" s="4">
        <f t="shared" si="0"/>
        <v>4.8850758572999382</v>
      </c>
      <c r="U34" s="15">
        <f t="shared" si="1"/>
        <v>365.28266377487648</v>
      </c>
      <c r="V34" s="15">
        <v>19.227071716977505</v>
      </c>
      <c r="W34" s="15">
        <f t="shared" si="2"/>
        <v>1423.8288634484372</v>
      </c>
      <c r="X34" s="4">
        <f>IFERROR(1/(V34*S34)*10000000,"")</f>
        <v>839.27706954978214</v>
      </c>
      <c r="Y34" s="3" t="s">
        <v>41</v>
      </c>
      <c r="Z34" s="3">
        <v>1</v>
      </c>
    </row>
    <row r="35" spans="1:26" x14ac:dyDescent="0.2">
      <c r="A35" s="24">
        <v>1</v>
      </c>
      <c r="B35" s="24">
        <v>6</v>
      </c>
      <c r="C35" s="24" t="s">
        <v>21</v>
      </c>
      <c r="D35" s="15">
        <v>0</v>
      </c>
      <c r="E35" s="15">
        <v>100</v>
      </c>
      <c r="F35" s="15">
        <v>0</v>
      </c>
      <c r="G35" s="15">
        <v>0</v>
      </c>
      <c r="H35" s="15">
        <v>0</v>
      </c>
      <c r="I35" s="15">
        <v>40</v>
      </c>
      <c r="J35" s="15">
        <v>60</v>
      </c>
      <c r="K35" s="15">
        <v>0</v>
      </c>
      <c r="L35" s="15">
        <v>0</v>
      </c>
      <c r="M35" s="15">
        <v>0</v>
      </c>
      <c r="N35" s="3"/>
      <c r="O35" s="3"/>
      <c r="P35" s="3"/>
      <c r="Q35" s="3"/>
      <c r="R35" s="3"/>
      <c r="S35" s="4"/>
      <c r="T35" s="4"/>
      <c r="U35" s="15"/>
      <c r="V35" s="15"/>
      <c r="W35" s="15"/>
      <c r="X35" s="4"/>
      <c r="Y35" s="3" t="s">
        <v>41</v>
      </c>
      <c r="Z35" s="3">
        <v>1</v>
      </c>
    </row>
    <row r="36" spans="1:26" x14ac:dyDescent="0.2">
      <c r="A36" s="3">
        <v>1</v>
      </c>
      <c r="B36" s="3">
        <v>6</v>
      </c>
      <c r="C36" s="3" t="s">
        <v>22</v>
      </c>
      <c r="D36" s="15">
        <v>0</v>
      </c>
      <c r="E36" s="15">
        <v>100</v>
      </c>
      <c r="F36" s="15">
        <v>0</v>
      </c>
      <c r="G36" s="15">
        <v>0</v>
      </c>
      <c r="H36" s="15">
        <v>0</v>
      </c>
      <c r="I36" s="15">
        <v>40</v>
      </c>
      <c r="J36" s="15">
        <v>60</v>
      </c>
      <c r="K36" s="15">
        <v>0</v>
      </c>
      <c r="L36" s="15">
        <v>0</v>
      </c>
      <c r="M36" s="15">
        <v>0</v>
      </c>
      <c r="N36" s="3"/>
      <c r="O36" s="3"/>
      <c r="P36" s="3">
        <v>7807</v>
      </c>
      <c r="Q36" s="3">
        <v>7105</v>
      </c>
      <c r="R36" s="3">
        <v>7493</v>
      </c>
      <c r="S36" s="4">
        <f t="shared" si="10"/>
        <v>780.7</v>
      </c>
      <c r="T36" s="4">
        <f t="shared" si="0"/>
        <v>4.504283933083185</v>
      </c>
      <c r="U36" s="15" t="str">
        <f t="shared" si="1"/>
        <v/>
      </c>
      <c r="V36" s="15">
        <v>18.597731076808628</v>
      </c>
      <c r="W36" s="15" t="str">
        <f t="shared" si="2"/>
        <v/>
      </c>
      <c r="X36" s="4">
        <f>IFERROR(1/(V36*S36)*10000000,"")</f>
        <v>688.74087357499684</v>
      </c>
      <c r="Y36" s="3" t="s">
        <v>41</v>
      </c>
      <c r="Z36" s="3">
        <v>1</v>
      </c>
    </row>
    <row r="37" spans="1:26" x14ac:dyDescent="0.2">
      <c r="A37" s="3">
        <v>1</v>
      </c>
      <c r="B37" s="3">
        <v>6</v>
      </c>
      <c r="C37" s="3" t="s">
        <v>23</v>
      </c>
      <c r="D37" s="15">
        <v>0</v>
      </c>
      <c r="E37" s="15">
        <v>100</v>
      </c>
      <c r="F37" s="15">
        <v>0</v>
      </c>
      <c r="G37" s="15">
        <v>0</v>
      </c>
      <c r="H37" s="15">
        <v>0</v>
      </c>
      <c r="I37" s="15">
        <v>40</v>
      </c>
      <c r="J37" s="15">
        <v>60</v>
      </c>
      <c r="K37" s="15">
        <v>0</v>
      </c>
      <c r="L37" s="15">
        <v>0</v>
      </c>
      <c r="M37" s="15">
        <v>0</v>
      </c>
      <c r="N37" s="3"/>
      <c r="O37" s="3"/>
      <c r="P37" s="3">
        <v>6528</v>
      </c>
      <c r="Q37" s="3">
        <v>5635</v>
      </c>
      <c r="R37" s="3">
        <v>6249</v>
      </c>
      <c r="S37" s="4">
        <f t="shared" si="10"/>
        <v>652.79999999999995</v>
      </c>
      <c r="T37" s="4">
        <f t="shared" si="0"/>
        <v>6.9983553696638046</v>
      </c>
      <c r="U37" s="15" t="str">
        <f t="shared" si="1"/>
        <v/>
      </c>
      <c r="V37" s="15">
        <v>17.972681524083391</v>
      </c>
      <c r="W37" s="15" t="str">
        <f t="shared" si="2"/>
        <v/>
      </c>
      <c r="X37" s="4">
        <f>IFERROR(1/(V37*S37)*10000000,"")</f>
        <v>852.32843137254918</v>
      </c>
      <c r="Y37" s="3" t="s">
        <v>41</v>
      </c>
      <c r="Z37" s="3">
        <v>1</v>
      </c>
    </row>
    <row r="38" spans="1:26" x14ac:dyDescent="0.2">
      <c r="A38" s="3">
        <v>1</v>
      </c>
      <c r="B38" s="3">
        <v>6</v>
      </c>
      <c r="C38" s="3" t="s">
        <v>35</v>
      </c>
      <c r="D38" s="15">
        <v>0</v>
      </c>
      <c r="E38" s="15">
        <v>100</v>
      </c>
      <c r="F38" s="15">
        <v>0</v>
      </c>
      <c r="G38" s="15">
        <v>0</v>
      </c>
      <c r="H38" s="15">
        <v>0</v>
      </c>
      <c r="I38" s="15">
        <v>40</v>
      </c>
      <c r="J38" s="15">
        <v>60</v>
      </c>
      <c r="K38" s="15">
        <v>0</v>
      </c>
      <c r="L38" s="15">
        <v>0</v>
      </c>
      <c r="M38" s="15">
        <v>0</v>
      </c>
      <c r="N38" s="4"/>
      <c r="O38" s="3"/>
      <c r="P38" s="3">
        <v>6322</v>
      </c>
      <c r="Q38" s="3">
        <v>5630</v>
      </c>
      <c r="R38" s="3">
        <v>5960</v>
      </c>
      <c r="S38" s="3">
        <f t="shared" si="10"/>
        <v>632.20000000000005</v>
      </c>
      <c r="T38" s="4">
        <f t="shared" si="0"/>
        <v>5.4749018047901288</v>
      </c>
      <c r="U38" s="15" t="str">
        <f t="shared" si="1"/>
        <v/>
      </c>
      <c r="V38" s="15">
        <v>20.052135552436336</v>
      </c>
      <c r="W38" s="15" t="str">
        <f t="shared" si="2"/>
        <v/>
      </c>
      <c r="X38" s="3">
        <f>IFERROR(1/(V38*S38)*10000000,"")</f>
        <v>788.83264789623524</v>
      </c>
      <c r="Y38" s="3" t="s">
        <v>41</v>
      </c>
      <c r="Z38" s="3">
        <v>1</v>
      </c>
    </row>
    <row r="39" spans="1:26" x14ac:dyDescent="0.2">
      <c r="A39" s="3">
        <v>1</v>
      </c>
      <c r="B39" s="3">
        <v>6</v>
      </c>
      <c r="C39" s="3" t="s">
        <v>36</v>
      </c>
      <c r="D39" s="15">
        <v>0</v>
      </c>
      <c r="E39" s="15">
        <v>100</v>
      </c>
      <c r="F39" s="15">
        <v>0</v>
      </c>
      <c r="G39" s="15">
        <v>0</v>
      </c>
      <c r="H39" s="15">
        <v>0</v>
      </c>
      <c r="I39" s="15">
        <v>40</v>
      </c>
      <c r="J39" s="15">
        <v>60</v>
      </c>
      <c r="K39" s="15">
        <v>0</v>
      </c>
      <c r="L39" s="15">
        <v>0</v>
      </c>
      <c r="M39" s="15">
        <v>0</v>
      </c>
      <c r="N39" s="4"/>
      <c r="O39" s="3"/>
      <c r="P39" s="3">
        <v>6145</v>
      </c>
      <c r="Q39" s="3">
        <v>5990</v>
      </c>
      <c r="R39" s="3">
        <v>5677</v>
      </c>
      <c r="S39" s="3">
        <f t="shared" si="10"/>
        <v>614.5</v>
      </c>
      <c r="T39" s="4">
        <f t="shared" si="0"/>
        <v>3.8796374159538232</v>
      </c>
      <c r="U39" s="15" t="str">
        <f t="shared" si="1"/>
        <v/>
      </c>
      <c r="V39" s="15">
        <v>22.421524663677129</v>
      </c>
      <c r="W39" s="15" t="str">
        <f t="shared" si="2"/>
        <v/>
      </c>
      <c r="X39" s="3">
        <f>IFERROR(1/(V39*S39)*10000000,"")</f>
        <v>725.79332790886895</v>
      </c>
      <c r="Y39" s="3" t="s">
        <v>41</v>
      </c>
      <c r="Z39" s="3">
        <v>1</v>
      </c>
    </row>
    <row r="40" spans="1:26" x14ac:dyDescent="0.2">
      <c r="A40" s="5">
        <v>2</v>
      </c>
      <c r="B40" s="5">
        <v>1</v>
      </c>
      <c r="C40" s="5" t="s">
        <v>17</v>
      </c>
      <c r="D40" s="16">
        <v>88.236000000000004</v>
      </c>
      <c r="E40" s="16">
        <v>0</v>
      </c>
      <c r="F40" s="16">
        <v>11.763999999999999</v>
      </c>
      <c r="G40" s="16">
        <v>0</v>
      </c>
      <c r="H40" s="16">
        <v>0</v>
      </c>
      <c r="I40" s="16">
        <v>90</v>
      </c>
      <c r="J40" s="16">
        <v>0</v>
      </c>
      <c r="K40" s="16">
        <v>10</v>
      </c>
      <c r="L40" s="16">
        <v>0</v>
      </c>
      <c r="M40" s="16">
        <v>0</v>
      </c>
      <c r="N40" s="5">
        <v>0.65727816391183502</v>
      </c>
      <c r="O40" s="5">
        <v>0.23545995674613573</v>
      </c>
      <c r="P40" s="5"/>
      <c r="Q40" s="5"/>
      <c r="R40" s="5"/>
      <c r="S40" s="6" t="str">
        <f t="shared" ref="S40:S45" si="11">IF(ISNUMBER(P40),P40/10,"")</f>
        <v/>
      </c>
      <c r="T40" s="6" t="str">
        <f t="shared" si="0"/>
        <v/>
      </c>
      <c r="U40" s="16">
        <f>IF(ISNUMBER(O40),O40/0.00163,"")</f>
        <v>144.45396119394832</v>
      </c>
      <c r="V40" s="16">
        <v>5679.5915237776098</v>
      </c>
      <c r="W40" s="16">
        <f t="shared" si="2"/>
        <v>12.188589260186806</v>
      </c>
      <c r="X40" s="6" t="str">
        <f t="shared" ref="X40:X73" si="12">IFERROR(1/(V40*S40)*10000000,"")</f>
        <v/>
      </c>
      <c r="Y40" s="5" t="s">
        <v>41</v>
      </c>
      <c r="Z40" s="5">
        <v>1</v>
      </c>
    </row>
    <row r="41" spans="1:26" x14ac:dyDescent="0.2">
      <c r="A41" s="5">
        <v>2</v>
      </c>
      <c r="B41" s="5">
        <v>1</v>
      </c>
      <c r="C41" s="5" t="s">
        <v>19</v>
      </c>
      <c r="D41" s="16">
        <v>88.236000000000004</v>
      </c>
      <c r="E41" s="16">
        <v>0</v>
      </c>
      <c r="F41" s="16">
        <v>11.763999999999999</v>
      </c>
      <c r="G41" s="16">
        <v>0</v>
      </c>
      <c r="H41" s="16">
        <v>0</v>
      </c>
      <c r="I41" s="16">
        <v>90</v>
      </c>
      <c r="J41" s="16">
        <v>0</v>
      </c>
      <c r="K41" s="16">
        <v>10</v>
      </c>
      <c r="L41" s="16">
        <v>0</v>
      </c>
      <c r="M41" s="16">
        <v>0</v>
      </c>
      <c r="N41" s="5">
        <v>0.66119264783489295</v>
      </c>
      <c r="O41" s="5">
        <v>0.21389806756447144</v>
      </c>
      <c r="P41" s="5"/>
      <c r="Q41" s="5"/>
      <c r="R41" s="5"/>
      <c r="S41" s="6" t="str">
        <f t="shared" si="11"/>
        <v/>
      </c>
      <c r="T41" s="6" t="str">
        <f t="shared" si="0"/>
        <v/>
      </c>
      <c r="U41" s="16">
        <f t="shared" si="1"/>
        <v>131.22580832176163</v>
      </c>
      <c r="V41" s="16">
        <v>26846.790734635582</v>
      </c>
      <c r="W41" s="16">
        <f t="shared" si="2"/>
        <v>2.838496518052918</v>
      </c>
      <c r="X41" s="6" t="str">
        <f t="shared" si="12"/>
        <v/>
      </c>
      <c r="Y41" s="5" t="s">
        <v>41</v>
      </c>
      <c r="Z41" s="5">
        <v>1</v>
      </c>
    </row>
    <row r="42" spans="1:26" x14ac:dyDescent="0.2">
      <c r="A42" s="5">
        <v>2</v>
      </c>
      <c r="B42" s="5">
        <v>1</v>
      </c>
      <c r="C42" s="5" t="s">
        <v>20</v>
      </c>
      <c r="D42" s="16">
        <v>88.236000000000004</v>
      </c>
      <c r="E42" s="16">
        <v>0</v>
      </c>
      <c r="F42" s="16">
        <v>11.763999999999999</v>
      </c>
      <c r="G42" s="16">
        <v>0</v>
      </c>
      <c r="H42" s="16">
        <v>0</v>
      </c>
      <c r="I42" s="16">
        <v>90</v>
      </c>
      <c r="J42" s="16">
        <v>0</v>
      </c>
      <c r="K42" s="16">
        <v>10</v>
      </c>
      <c r="L42" s="16">
        <v>0</v>
      </c>
      <c r="M42" s="16">
        <v>0</v>
      </c>
      <c r="N42" s="5">
        <v>0.66870475970428567</v>
      </c>
      <c r="O42" s="5">
        <v>0.22171356370827053</v>
      </c>
      <c r="P42" s="5"/>
      <c r="Q42" s="5"/>
      <c r="R42" s="5"/>
      <c r="S42" s="6" t="str">
        <f t="shared" si="11"/>
        <v/>
      </c>
      <c r="T42" s="6" t="str">
        <f t="shared" si="0"/>
        <v/>
      </c>
      <c r="U42" s="16">
        <f t="shared" si="1"/>
        <v>136.0205912320678</v>
      </c>
      <c r="V42" s="16"/>
      <c r="W42" s="16" t="str">
        <f t="shared" si="2"/>
        <v/>
      </c>
      <c r="X42" s="6" t="str">
        <f t="shared" si="12"/>
        <v/>
      </c>
      <c r="Y42" s="5" t="s">
        <v>41</v>
      </c>
      <c r="Z42" s="5">
        <v>1</v>
      </c>
    </row>
    <row r="43" spans="1:26" x14ac:dyDescent="0.2">
      <c r="A43" s="5">
        <v>2</v>
      </c>
      <c r="B43" s="5">
        <v>1</v>
      </c>
      <c r="C43" s="5" t="s">
        <v>21</v>
      </c>
      <c r="D43" s="16">
        <v>88.236000000000004</v>
      </c>
      <c r="E43" s="16">
        <v>0</v>
      </c>
      <c r="F43" s="16">
        <v>11.763999999999999</v>
      </c>
      <c r="G43" s="16">
        <v>0</v>
      </c>
      <c r="H43" s="16">
        <v>0</v>
      </c>
      <c r="I43" s="16">
        <v>90</v>
      </c>
      <c r="J43" s="16">
        <v>0</v>
      </c>
      <c r="K43" s="16">
        <v>10</v>
      </c>
      <c r="L43" s="16">
        <v>0</v>
      </c>
      <c r="M43" s="16">
        <v>0</v>
      </c>
      <c r="N43" s="5">
        <v>0.67043254406145703</v>
      </c>
      <c r="O43" s="5">
        <v>0.23616167685663514</v>
      </c>
      <c r="P43" s="5"/>
      <c r="Q43" s="5"/>
      <c r="R43" s="5"/>
      <c r="S43" s="6" t="str">
        <f t="shared" si="11"/>
        <v/>
      </c>
      <c r="T43" s="6" t="str">
        <f t="shared" si="0"/>
        <v/>
      </c>
      <c r="U43" s="16">
        <f t="shared" si="1"/>
        <v>144.88446432922402</v>
      </c>
      <c r="V43" s="16">
        <v>11577.946790072143</v>
      </c>
      <c r="W43" s="16">
        <f t="shared" si="2"/>
        <v>5.9613775983418851</v>
      </c>
      <c r="X43" s="6" t="str">
        <f t="shared" si="12"/>
        <v/>
      </c>
      <c r="Y43" s="5" t="s">
        <v>41</v>
      </c>
      <c r="Z43" s="5">
        <v>1</v>
      </c>
    </row>
    <row r="44" spans="1:26" x14ac:dyDescent="0.2">
      <c r="A44" s="5">
        <v>2</v>
      </c>
      <c r="B44" s="5">
        <v>1</v>
      </c>
      <c r="C44" s="5" t="s">
        <v>22</v>
      </c>
      <c r="D44" s="16">
        <v>88.236000000000004</v>
      </c>
      <c r="E44" s="16">
        <v>0</v>
      </c>
      <c r="F44" s="16">
        <v>11.763999999999999</v>
      </c>
      <c r="G44" s="16">
        <v>0</v>
      </c>
      <c r="H44" s="16">
        <v>0</v>
      </c>
      <c r="I44" s="16">
        <v>90</v>
      </c>
      <c r="J44" s="16">
        <v>0</v>
      </c>
      <c r="K44" s="16">
        <v>10</v>
      </c>
      <c r="L44" s="16">
        <v>0</v>
      </c>
      <c r="M44" s="16">
        <v>0</v>
      </c>
      <c r="N44" s="5"/>
      <c r="O44" s="5"/>
      <c r="P44" s="5"/>
      <c r="Q44" s="5"/>
      <c r="R44" s="5"/>
      <c r="S44" s="6" t="str">
        <f t="shared" si="11"/>
        <v/>
      </c>
      <c r="T44" s="6" t="str">
        <f t="shared" si="0"/>
        <v/>
      </c>
      <c r="U44" s="16" t="str">
        <f t="shared" si="1"/>
        <v/>
      </c>
      <c r="V44" s="16">
        <v>5430.5621174847811</v>
      </c>
      <c r="W44" s="16" t="str">
        <f t="shared" si="2"/>
        <v/>
      </c>
      <c r="X44" s="6" t="str">
        <f t="shared" si="12"/>
        <v/>
      </c>
      <c r="Y44" s="5" t="s">
        <v>41</v>
      </c>
      <c r="Z44" s="5">
        <v>1</v>
      </c>
    </row>
    <row r="45" spans="1:26" x14ac:dyDescent="0.2">
      <c r="A45" s="5">
        <v>2</v>
      </c>
      <c r="B45" s="5">
        <v>1</v>
      </c>
      <c r="C45" s="5" t="s">
        <v>23</v>
      </c>
      <c r="D45" s="16">
        <v>88.236000000000004</v>
      </c>
      <c r="E45" s="16">
        <v>0</v>
      </c>
      <c r="F45" s="16">
        <v>11.763999999999999</v>
      </c>
      <c r="G45" s="16">
        <v>0</v>
      </c>
      <c r="H45" s="16">
        <v>0</v>
      </c>
      <c r="I45" s="16">
        <v>90</v>
      </c>
      <c r="J45" s="16">
        <v>0</v>
      </c>
      <c r="K45" s="16">
        <v>10</v>
      </c>
      <c r="L45" s="16">
        <v>0</v>
      </c>
      <c r="M45" s="16">
        <v>0</v>
      </c>
      <c r="N45" s="5"/>
      <c r="O45" s="5"/>
      <c r="P45" s="5"/>
      <c r="Q45" s="5"/>
      <c r="R45" s="5"/>
      <c r="S45" s="6" t="str">
        <f t="shared" si="11"/>
        <v/>
      </c>
      <c r="T45" s="6" t="str">
        <f t="shared" si="0"/>
        <v/>
      </c>
      <c r="U45" s="16" t="str">
        <f t="shared" si="1"/>
        <v/>
      </c>
      <c r="V45" s="16">
        <v>3836.2533615170078</v>
      </c>
      <c r="W45" s="16" t="str">
        <f t="shared" si="2"/>
        <v/>
      </c>
      <c r="X45" s="6" t="str">
        <f t="shared" si="12"/>
        <v/>
      </c>
      <c r="Y45" s="5" t="s">
        <v>41</v>
      </c>
      <c r="Z45" s="5">
        <v>1</v>
      </c>
    </row>
    <row r="46" spans="1:26" x14ac:dyDescent="0.2">
      <c r="A46" s="5">
        <v>2</v>
      </c>
      <c r="B46" s="5">
        <v>2</v>
      </c>
      <c r="C46" s="5" t="s">
        <v>17</v>
      </c>
      <c r="D46" s="16">
        <v>70.587999999999994</v>
      </c>
      <c r="E46" s="16">
        <v>0</v>
      </c>
      <c r="F46" s="16">
        <v>29.411999999999999</v>
      </c>
      <c r="G46" s="16">
        <v>0</v>
      </c>
      <c r="H46" s="16">
        <v>0</v>
      </c>
      <c r="I46" s="16">
        <v>75</v>
      </c>
      <c r="J46" s="16">
        <v>0</v>
      </c>
      <c r="K46" s="16">
        <v>25</v>
      </c>
      <c r="L46" s="16">
        <v>0</v>
      </c>
      <c r="M46" s="16">
        <v>0</v>
      </c>
      <c r="N46" s="5">
        <v>0.81691583827275926</v>
      </c>
      <c r="O46" s="5">
        <v>0.32286542659739603</v>
      </c>
      <c r="P46" s="5">
        <v>2583</v>
      </c>
      <c r="Q46" s="5">
        <v>2516</v>
      </c>
      <c r="R46" s="5">
        <v>2345</v>
      </c>
      <c r="S46" s="6">
        <f t="shared" ref="S46" si="13">P46/10</f>
        <v>258.3</v>
      </c>
      <c r="T46" s="6">
        <f t="shared" si="0"/>
        <v>4.7514013969707465</v>
      </c>
      <c r="U46" s="16">
        <f t="shared" si="1"/>
        <v>198.07694883275832</v>
      </c>
      <c r="V46" s="16">
        <v>2934.3584025352857</v>
      </c>
      <c r="W46" s="16">
        <f t="shared" si="2"/>
        <v>17.204929801687229</v>
      </c>
      <c r="X46" s="6">
        <f t="shared" si="12"/>
        <v>13.19357336430507</v>
      </c>
      <c r="Y46" s="5" t="s">
        <v>41</v>
      </c>
      <c r="Z46" s="5">
        <v>1</v>
      </c>
    </row>
    <row r="47" spans="1:26" x14ac:dyDescent="0.2">
      <c r="A47" s="5">
        <v>2</v>
      </c>
      <c r="B47" s="5">
        <v>2</v>
      </c>
      <c r="C47" s="5" t="s">
        <v>19</v>
      </c>
      <c r="D47" s="16">
        <v>70.587999999999994</v>
      </c>
      <c r="E47" s="16">
        <v>0</v>
      </c>
      <c r="F47" s="16">
        <v>29.411999999999999</v>
      </c>
      <c r="G47" s="16">
        <v>0</v>
      </c>
      <c r="H47" s="16">
        <v>0</v>
      </c>
      <c r="I47" s="16">
        <v>75</v>
      </c>
      <c r="J47" s="16">
        <v>0</v>
      </c>
      <c r="K47" s="16">
        <v>25</v>
      </c>
      <c r="L47" s="16">
        <v>0</v>
      </c>
      <c r="M47" s="16">
        <v>0</v>
      </c>
      <c r="N47" s="5">
        <v>0.80178195627863691</v>
      </c>
      <c r="O47" s="5">
        <v>0.31328328038461339</v>
      </c>
      <c r="P47" s="5"/>
      <c r="Q47" s="5"/>
      <c r="R47" s="5"/>
      <c r="S47" s="6" t="str">
        <f t="shared" ref="S47:S58" si="14">IF(ISNUMBER(P47),P47/10,"")</f>
        <v/>
      </c>
      <c r="T47" s="6" t="str">
        <f t="shared" si="0"/>
        <v/>
      </c>
      <c r="U47" s="16">
        <f t="shared" si="1"/>
        <v>192.19833152430272</v>
      </c>
      <c r="V47" s="16">
        <v>2344.160228039907</v>
      </c>
      <c r="W47" s="16">
        <f t="shared" si="2"/>
        <v>22.195405996334529</v>
      </c>
      <c r="X47" s="6" t="str">
        <f t="shared" si="12"/>
        <v/>
      </c>
      <c r="Y47" s="5" t="s">
        <v>41</v>
      </c>
      <c r="Z47" s="5">
        <v>1</v>
      </c>
    </row>
    <row r="48" spans="1:26" x14ac:dyDescent="0.2">
      <c r="A48" s="5">
        <v>2</v>
      </c>
      <c r="B48" s="5">
        <v>2</v>
      </c>
      <c r="C48" s="5" t="s">
        <v>20</v>
      </c>
      <c r="D48" s="16">
        <v>70.587999999999994</v>
      </c>
      <c r="E48" s="16">
        <v>0</v>
      </c>
      <c r="F48" s="16">
        <v>29.411999999999999</v>
      </c>
      <c r="G48" s="16">
        <v>0</v>
      </c>
      <c r="H48" s="16">
        <v>0</v>
      </c>
      <c r="I48" s="16">
        <v>75</v>
      </c>
      <c r="J48" s="16">
        <v>0</v>
      </c>
      <c r="K48" s="16">
        <v>25</v>
      </c>
      <c r="L48" s="16">
        <v>0</v>
      </c>
      <c r="M48" s="16">
        <v>0</v>
      </c>
      <c r="N48" s="5">
        <v>0.79341648232955586</v>
      </c>
      <c r="O48" s="5">
        <v>0.33767566294395418</v>
      </c>
      <c r="P48" s="5"/>
      <c r="Q48" s="5"/>
      <c r="R48" s="5"/>
      <c r="S48" s="6" t="str">
        <f t="shared" si="14"/>
        <v/>
      </c>
      <c r="T48" s="6" t="str">
        <f t="shared" si="0"/>
        <v/>
      </c>
      <c r="U48" s="16">
        <f t="shared" si="1"/>
        <v>207.16298340119889</v>
      </c>
      <c r="V48" s="16"/>
      <c r="W48" s="16" t="str">
        <f t="shared" si="2"/>
        <v/>
      </c>
      <c r="X48" s="6" t="str">
        <f t="shared" si="12"/>
        <v/>
      </c>
      <c r="Y48" s="5" t="s">
        <v>41</v>
      </c>
      <c r="Z48" s="5">
        <v>1</v>
      </c>
    </row>
    <row r="49" spans="1:26" x14ac:dyDescent="0.2">
      <c r="A49" s="5">
        <v>2</v>
      </c>
      <c r="B49" s="5">
        <v>2</v>
      </c>
      <c r="C49" s="5" t="s">
        <v>21</v>
      </c>
      <c r="D49" s="16">
        <v>70.587999999999994</v>
      </c>
      <c r="E49" s="16">
        <v>0</v>
      </c>
      <c r="F49" s="16">
        <v>29.411999999999999</v>
      </c>
      <c r="G49" s="16">
        <v>0</v>
      </c>
      <c r="H49" s="16">
        <v>0</v>
      </c>
      <c r="I49" s="16">
        <v>75</v>
      </c>
      <c r="J49" s="16">
        <v>0</v>
      </c>
      <c r="K49" s="16">
        <v>25</v>
      </c>
      <c r="L49" s="16">
        <v>0</v>
      </c>
      <c r="M49" s="16">
        <v>0</v>
      </c>
      <c r="N49" s="5">
        <v>0.81086092980267199</v>
      </c>
      <c r="O49" s="5">
        <v>0.34382842771283451</v>
      </c>
      <c r="P49" s="5"/>
      <c r="Q49" s="5"/>
      <c r="R49" s="5"/>
      <c r="S49" s="6" t="str">
        <f t="shared" si="14"/>
        <v/>
      </c>
      <c r="T49" s="6" t="str">
        <f t="shared" si="0"/>
        <v/>
      </c>
      <c r="U49" s="16">
        <f t="shared" si="1"/>
        <v>210.93768571339541</v>
      </c>
      <c r="V49" s="16">
        <v>4265.3199629770224</v>
      </c>
      <c r="W49" s="16">
        <f t="shared" si="2"/>
        <v>11.114609473745238</v>
      </c>
      <c r="X49" s="6" t="str">
        <f t="shared" si="12"/>
        <v/>
      </c>
      <c r="Y49" s="5" t="s">
        <v>41</v>
      </c>
      <c r="Z49" s="5">
        <v>1</v>
      </c>
    </row>
    <row r="50" spans="1:26" x14ac:dyDescent="0.2">
      <c r="A50" s="5">
        <v>2</v>
      </c>
      <c r="B50" s="5">
        <v>2</v>
      </c>
      <c r="C50" s="5" t="s">
        <v>22</v>
      </c>
      <c r="D50" s="16">
        <v>70.587999999999994</v>
      </c>
      <c r="E50" s="16">
        <v>0</v>
      </c>
      <c r="F50" s="16">
        <v>29.411999999999999</v>
      </c>
      <c r="G50" s="16">
        <v>0</v>
      </c>
      <c r="H50" s="16">
        <v>0</v>
      </c>
      <c r="I50" s="16">
        <v>75</v>
      </c>
      <c r="J50" s="16">
        <v>0</v>
      </c>
      <c r="K50" s="16">
        <v>25</v>
      </c>
      <c r="L50" s="16">
        <v>0</v>
      </c>
      <c r="M50" s="16">
        <v>0</v>
      </c>
      <c r="N50" s="5"/>
      <c r="O50" s="5"/>
      <c r="P50" s="5"/>
      <c r="Q50" s="5"/>
      <c r="R50" s="5"/>
      <c r="S50" s="6" t="str">
        <f t="shared" si="14"/>
        <v/>
      </c>
      <c r="T50" s="6" t="str">
        <f t="shared" si="0"/>
        <v/>
      </c>
      <c r="U50" s="16" t="str">
        <f t="shared" si="1"/>
        <v/>
      </c>
      <c r="V50" s="16"/>
      <c r="W50" s="16" t="str">
        <f t="shared" si="2"/>
        <v/>
      </c>
      <c r="X50" s="6" t="str">
        <f t="shared" si="12"/>
        <v/>
      </c>
      <c r="Y50" s="5" t="s">
        <v>41</v>
      </c>
      <c r="Z50" s="5">
        <v>1</v>
      </c>
    </row>
    <row r="51" spans="1:26" x14ac:dyDescent="0.2">
      <c r="A51" s="5">
        <v>2</v>
      </c>
      <c r="B51" s="5">
        <v>2</v>
      </c>
      <c r="C51" s="5" t="s">
        <v>23</v>
      </c>
      <c r="D51" s="16">
        <v>70.587999999999994</v>
      </c>
      <c r="E51" s="16">
        <v>0</v>
      </c>
      <c r="F51" s="16">
        <v>29.411999999999999</v>
      </c>
      <c r="G51" s="16">
        <v>0</v>
      </c>
      <c r="H51" s="16">
        <v>0</v>
      </c>
      <c r="I51" s="16">
        <v>75</v>
      </c>
      <c r="J51" s="16">
        <v>0</v>
      </c>
      <c r="K51" s="16">
        <v>25</v>
      </c>
      <c r="L51" s="16">
        <v>0</v>
      </c>
      <c r="M51" s="16">
        <v>0</v>
      </c>
      <c r="N51" s="5"/>
      <c r="O51" s="5"/>
      <c r="P51" s="5"/>
      <c r="Q51" s="5"/>
      <c r="R51" s="5"/>
      <c r="S51" s="6" t="str">
        <f t="shared" si="14"/>
        <v/>
      </c>
      <c r="T51" s="6" t="str">
        <f t="shared" si="0"/>
        <v/>
      </c>
      <c r="U51" s="16" t="str">
        <f t="shared" si="1"/>
        <v/>
      </c>
      <c r="V51" s="16">
        <v>3810.6561187705297</v>
      </c>
      <c r="W51" s="16" t="str">
        <f t="shared" si="2"/>
        <v/>
      </c>
      <c r="X51" s="6" t="str">
        <f t="shared" si="12"/>
        <v/>
      </c>
      <c r="Y51" s="5" t="s">
        <v>41</v>
      </c>
      <c r="Z51" s="5">
        <v>1</v>
      </c>
    </row>
    <row r="52" spans="1:26" x14ac:dyDescent="0.2">
      <c r="A52" s="5">
        <v>2</v>
      </c>
      <c r="B52" s="5">
        <v>3</v>
      </c>
      <c r="C52" s="5" t="s">
        <v>17</v>
      </c>
      <c r="D52" s="16">
        <v>52.942</v>
      </c>
      <c r="E52" s="16">
        <v>0</v>
      </c>
      <c r="F52" s="16">
        <v>47.058</v>
      </c>
      <c r="G52" s="16">
        <v>0</v>
      </c>
      <c r="H52" s="16">
        <v>0</v>
      </c>
      <c r="I52" s="16">
        <v>60</v>
      </c>
      <c r="J52" s="16">
        <v>0</v>
      </c>
      <c r="K52" s="16">
        <v>40</v>
      </c>
      <c r="L52" s="16">
        <v>0</v>
      </c>
      <c r="M52" s="16">
        <v>0</v>
      </c>
      <c r="N52" s="5">
        <v>0.88419796636788461</v>
      </c>
      <c r="O52" s="5">
        <v>0.38047076304710631</v>
      </c>
      <c r="P52" s="5"/>
      <c r="Q52" s="5"/>
      <c r="R52" s="5"/>
      <c r="S52" s="6" t="str">
        <f t="shared" si="14"/>
        <v/>
      </c>
      <c r="T52" s="6" t="str">
        <f t="shared" si="0"/>
        <v/>
      </c>
      <c r="U52" s="16">
        <f t="shared" si="1"/>
        <v>233.41764604116952</v>
      </c>
      <c r="V52" s="16">
        <v>1404.084200121313</v>
      </c>
      <c r="W52" s="16">
        <f t="shared" si="2"/>
        <v>30.512174725401131</v>
      </c>
      <c r="X52" s="6" t="str">
        <f t="shared" si="12"/>
        <v/>
      </c>
      <c r="Y52" s="5" t="s">
        <v>41</v>
      </c>
      <c r="Z52" s="5">
        <v>1</v>
      </c>
    </row>
    <row r="53" spans="1:26" x14ac:dyDescent="0.2">
      <c r="A53" s="5">
        <v>2</v>
      </c>
      <c r="B53" s="5">
        <v>3</v>
      </c>
      <c r="C53" s="5" t="s">
        <v>19</v>
      </c>
      <c r="D53" s="16">
        <v>52.942</v>
      </c>
      <c r="E53" s="16">
        <v>0</v>
      </c>
      <c r="F53" s="16">
        <v>47.058</v>
      </c>
      <c r="G53" s="16">
        <v>0</v>
      </c>
      <c r="H53" s="16">
        <v>0</v>
      </c>
      <c r="I53" s="16">
        <v>60</v>
      </c>
      <c r="J53" s="16">
        <v>0</v>
      </c>
      <c r="K53" s="16">
        <v>40</v>
      </c>
      <c r="L53" s="16">
        <v>0</v>
      </c>
      <c r="M53" s="16">
        <v>0</v>
      </c>
      <c r="N53" s="5">
        <v>0.86342545385749447</v>
      </c>
      <c r="O53" s="5">
        <v>0.35649476010048692</v>
      </c>
      <c r="P53" s="5"/>
      <c r="Q53" s="5"/>
      <c r="R53" s="5"/>
      <c r="S53" s="6" t="str">
        <f t="shared" si="14"/>
        <v/>
      </c>
      <c r="T53" s="6" t="str">
        <f t="shared" si="0"/>
        <v/>
      </c>
      <c r="U53" s="16">
        <f t="shared" si="1"/>
        <v>218.70844177943982</v>
      </c>
      <c r="V53" s="16">
        <v>1756.9659306736382</v>
      </c>
      <c r="W53" s="16">
        <f t="shared" si="2"/>
        <v>26.023824017455258</v>
      </c>
      <c r="X53" s="6" t="str">
        <f t="shared" si="12"/>
        <v/>
      </c>
      <c r="Y53" s="5" t="s">
        <v>41</v>
      </c>
      <c r="Z53" s="5">
        <v>1</v>
      </c>
    </row>
    <row r="54" spans="1:26" x14ac:dyDescent="0.2">
      <c r="A54" s="5">
        <v>2</v>
      </c>
      <c r="B54" s="5">
        <v>3</v>
      </c>
      <c r="C54" s="5" t="s">
        <v>20</v>
      </c>
      <c r="D54" s="16">
        <v>52.942</v>
      </c>
      <c r="E54" s="16">
        <v>0</v>
      </c>
      <c r="F54" s="16">
        <v>47.058</v>
      </c>
      <c r="G54" s="16">
        <v>0</v>
      </c>
      <c r="H54" s="16">
        <v>0</v>
      </c>
      <c r="I54" s="16">
        <v>60</v>
      </c>
      <c r="J54" s="16">
        <v>0</v>
      </c>
      <c r="K54" s="16">
        <v>40</v>
      </c>
      <c r="L54" s="16">
        <v>0</v>
      </c>
      <c r="M54" s="16">
        <v>0</v>
      </c>
      <c r="N54" s="5">
        <v>0.8597100782913083</v>
      </c>
      <c r="O54" s="5">
        <v>0.31227096411508271</v>
      </c>
      <c r="P54" s="5"/>
      <c r="Q54" s="5"/>
      <c r="R54" s="5"/>
      <c r="S54" s="6" t="str">
        <f t="shared" si="14"/>
        <v/>
      </c>
      <c r="T54" s="6" t="str">
        <f t="shared" si="0"/>
        <v/>
      </c>
      <c r="U54" s="16">
        <f t="shared" si="1"/>
        <v>191.57727859821026</v>
      </c>
      <c r="V54" s="16">
        <v>1774.6638343031871</v>
      </c>
      <c r="W54" s="16">
        <f t="shared" si="2"/>
        <v>29.413039172656053</v>
      </c>
      <c r="X54" s="6" t="str">
        <f t="shared" si="12"/>
        <v/>
      </c>
      <c r="Y54" s="5" t="s">
        <v>41</v>
      </c>
      <c r="Z54" s="5">
        <v>1</v>
      </c>
    </row>
    <row r="55" spans="1:26" x14ac:dyDescent="0.2">
      <c r="A55" s="5">
        <v>2</v>
      </c>
      <c r="B55" s="5">
        <v>3</v>
      </c>
      <c r="C55" s="5" t="s">
        <v>21</v>
      </c>
      <c r="D55" s="16">
        <v>52.942</v>
      </c>
      <c r="E55" s="16">
        <v>0</v>
      </c>
      <c r="F55" s="16">
        <v>47.058</v>
      </c>
      <c r="G55" s="16">
        <v>0</v>
      </c>
      <c r="H55" s="16">
        <v>0</v>
      </c>
      <c r="I55" s="16">
        <v>60</v>
      </c>
      <c r="J55" s="16">
        <v>0</v>
      </c>
      <c r="K55" s="16">
        <v>40</v>
      </c>
      <c r="L55" s="16">
        <v>0</v>
      </c>
      <c r="M55" s="16">
        <v>0</v>
      </c>
      <c r="N55" s="5">
        <v>0.85233529829313071</v>
      </c>
      <c r="O55" s="5">
        <v>0.34953813363889014</v>
      </c>
      <c r="P55" s="5"/>
      <c r="Q55" s="5"/>
      <c r="R55" s="5"/>
      <c r="S55" s="6" t="str">
        <f t="shared" si="14"/>
        <v/>
      </c>
      <c r="T55" s="6" t="str">
        <f t="shared" si="0"/>
        <v/>
      </c>
      <c r="U55" s="16">
        <f t="shared" si="1"/>
        <v>214.44057278459519</v>
      </c>
      <c r="V55" s="16">
        <v>3089.3660929713833</v>
      </c>
      <c r="W55" s="16">
        <f t="shared" si="2"/>
        <v>15.094671488550187</v>
      </c>
      <c r="X55" s="6" t="str">
        <f t="shared" si="12"/>
        <v/>
      </c>
      <c r="Y55" s="5" t="s">
        <v>41</v>
      </c>
      <c r="Z55" s="5">
        <v>1</v>
      </c>
    </row>
    <row r="56" spans="1:26" x14ac:dyDescent="0.2">
      <c r="A56" s="5">
        <v>2</v>
      </c>
      <c r="B56" s="5">
        <v>3</v>
      </c>
      <c r="C56" s="5" t="s">
        <v>22</v>
      </c>
      <c r="D56" s="16">
        <v>52.942</v>
      </c>
      <c r="E56" s="16">
        <v>0</v>
      </c>
      <c r="F56" s="16">
        <v>47.058</v>
      </c>
      <c r="G56" s="16">
        <v>0</v>
      </c>
      <c r="H56" s="16">
        <v>0</v>
      </c>
      <c r="I56" s="16">
        <v>60</v>
      </c>
      <c r="J56" s="16">
        <v>0</v>
      </c>
      <c r="K56" s="16">
        <v>40</v>
      </c>
      <c r="L56" s="16">
        <v>0</v>
      </c>
      <c r="M56" s="16">
        <v>0</v>
      </c>
      <c r="N56" s="5"/>
      <c r="O56" s="5"/>
      <c r="P56" s="5"/>
      <c r="Q56" s="5"/>
      <c r="R56" s="5"/>
      <c r="S56" s="6" t="str">
        <f t="shared" si="14"/>
        <v/>
      </c>
      <c r="T56" s="6" t="str">
        <f t="shared" si="0"/>
        <v/>
      </c>
      <c r="U56" s="16" t="str">
        <f t="shared" si="1"/>
        <v/>
      </c>
      <c r="V56" s="16"/>
      <c r="W56" s="16" t="str">
        <f t="shared" si="2"/>
        <v/>
      </c>
      <c r="X56" s="6" t="str">
        <f t="shared" si="12"/>
        <v/>
      </c>
      <c r="Y56" s="5" t="s">
        <v>41</v>
      </c>
      <c r="Z56" s="5">
        <v>1</v>
      </c>
    </row>
    <row r="57" spans="1:26" x14ac:dyDescent="0.2">
      <c r="A57" s="5">
        <v>2</v>
      </c>
      <c r="B57" s="5">
        <v>3</v>
      </c>
      <c r="C57" s="5" t="s">
        <v>23</v>
      </c>
      <c r="D57" s="16">
        <v>52.942</v>
      </c>
      <c r="E57" s="16">
        <v>0</v>
      </c>
      <c r="F57" s="16">
        <v>47.058</v>
      </c>
      <c r="G57" s="16">
        <v>0</v>
      </c>
      <c r="H57" s="16">
        <v>0</v>
      </c>
      <c r="I57" s="16">
        <v>60</v>
      </c>
      <c r="J57" s="16">
        <v>0</v>
      </c>
      <c r="K57" s="16">
        <v>40</v>
      </c>
      <c r="L57" s="16">
        <v>0</v>
      </c>
      <c r="M57" s="16">
        <v>0</v>
      </c>
      <c r="N57" s="5"/>
      <c r="O57" s="5"/>
      <c r="P57" s="5"/>
      <c r="Q57" s="5"/>
      <c r="R57" s="5"/>
      <c r="S57" s="6" t="str">
        <f t="shared" si="14"/>
        <v/>
      </c>
      <c r="T57" s="6" t="str">
        <f t="shared" si="0"/>
        <v/>
      </c>
      <c r="U57" s="16" t="str">
        <f t="shared" si="1"/>
        <v/>
      </c>
      <c r="V57" s="16"/>
      <c r="W57" s="16" t="str">
        <f t="shared" si="2"/>
        <v/>
      </c>
      <c r="X57" s="6" t="str">
        <f t="shared" si="12"/>
        <v/>
      </c>
      <c r="Y57" s="5" t="s">
        <v>41</v>
      </c>
      <c r="Z57" s="5">
        <v>1</v>
      </c>
    </row>
    <row r="58" spans="1:26" x14ac:dyDescent="0.2">
      <c r="A58" s="5">
        <v>2</v>
      </c>
      <c r="B58" s="5">
        <v>4</v>
      </c>
      <c r="C58" s="5" t="s">
        <v>17</v>
      </c>
      <c r="D58" s="16">
        <v>35.293999999999997</v>
      </c>
      <c r="E58" s="16">
        <v>0</v>
      </c>
      <c r="F58" s="16">
        <v>64.706000000000003</v>
      </c>
      <c r="G58" s="16">
        <v>0</v>
      </c>
      <c r="H58" s="16">
        <v>0</v>
      </c>
      <c r="I58" s="16">
        <v>45</v>
      </c>
      <c r="J58" s="16">
        <v>0</v>
      </c>
      <c r="K58" s="16">
        <v>55</v>
      </c>
      <c r="L58" s="16">
        <v>0</v>
      </c>
      <c r="M58" s="16">
        <v>0</v>
      </c>
      <c r="N58" s="5">
        <v>0.91463119684590299</v>
      </c>
      <c r="O58" s="5">
        <v>0.29669254257213901</v>
      </c>
      <c r="P58" s="5"/>
      <c r="Q58" s="5"/>
      <c r="R58" s="5"/>
      <c r="S58" s="6" t="str">
        <f t="shared" si="14"/>
        <v/>
      </c>
      <c r="T58" s="6" t="str">
        <f t="shared" si="0"/>
        <v/>
      </c>
      <c r="U58" s="16">
        <f t="shared" si="1"/>
        <v>182.01996476818346</v>
      </c>
      <c r="V58" s="16">
        <v>1546.6779677270174</v>
      </c>
      <c r="W58" s="16">
        <f t="shared" si="2"/>
        <v>35.520663946036237</v>
      </c>
      <c r="X58" s="6" t="str">
        <f t="shared" si="12"/>
        <v/>
      </c>
      <c r="Y58" s="5" t="s">
        <v>41</v>
      </c>
      <c r="Z58" s="5">
        <v>1</v>
      </c>
    </row>
    <row r="59" spans="1:26" x14ac:dyDescent="0.2">
      <c r="A59" s="5">
        <v>2</v>
      </c>
      <c r="B59" s="5">
        <v>4</v>
      </c>
      <c r="C59" s="5" t="s">
        <v>19</v>
      </c>
      <c r="D59" s="16">
        <v>35.293999999999997</v>
      </c>
      <c r="E59" s="16">
        <v>0</v>
      </c>
      <c r="F59" s="16">
        <v>64.706000000000003</v>
      </c>
      <c r="G59" s="16">
        <v>0</v>
      </c>
      <c r="H59" s="16">
        <v>0</v>
      </c>
      <c r="I59" s="16">
        <v>45</v>
      </c>
      <c r="J59" s="16">
        <v>0</v>
      </c>
      <c r="K59" s="16">
        <v>55</v>
      </c>
      <c r="L59" s="16">
        <v>0</v>
      </c>
      <c r="M59" s="16">
        <v>0</v>
      </c>
      <c r="N59" s="5">
        <v>0.91271384047749782</v>
      </c>
      <c r="O59" s="5">
        <v>0.3026432068128021</v>
      </c>
      <c r="P59" s="5">
        <v>3875</v>
      </c>
      <c r="Q59" s="5">
        <v>3963</v>
      </c>
      <c r="R59" s="5">
        <v>3292</v>
      </c>
      <c r="S59" s="6">
        <f t="shared" ref="S59" si="15">P59/10</f>
        <v>387.5</v>
      </c>
      <c r="T59" s="6">
        <f t="shared" si="0"/>
        <v>9.4106543998326995</v>
      </c>
      <c r="U59" s="16">
        <f t="shared" si="1"/>
        <v>185.67067902625897</v>
      </c>
      <c r="V59" s="16">
        <v>1523.5309352956413</v>
      </c>
      <c r="W59" s="16">
        <f t="shared" si="2"/>
        <v>35.351300670752174</v>
      </c>
      <c r="X59" s="6">
        <f t="shared" si="12"/>
        <v>16.938580645161291</v>
      </c>
      <c r="Y59" s="5" t="s">
        <v>41</v>
      </c>
      <c r="Z59" s="5">
        <v>1</v>
      </c>
    </row>
    <row r="60" spans="1:26" x14ac:dyDescent="0.2">
      <c r="A60" s="5">
        <v>2</v>
      </c>
      <c r="B60" s="5">
        <v>4</v>
      </c>
      <c r="C60" s="5" t="s">
        <v>20</v>
      </c>
      <c r="D60" s="16">
        <v>35.293999999999997</v>
      </c>
      <c r="E60" s="16">
        <v>0</v>
      </c>
      <c r="F60" s="16">
        <v>64.706000000000003</v>
      </c>
      <c r="G60" s="16">
        <v>0</v>
      </c>
      <c r="H60" s="16">
        <v>0</v>
      </c>
      <c r="I60" s="16">
        <v>45</v>
      </c>
      <c r="J60" s="16">
        <v>0</v>
      </c>
      <c r="K60" s="16">
        <v>55</v>
      </c>
      <c r="L60" s="16">
        <v>0</v>
      </c>
      <c r="M60" s="16">
        <v>0</v>
      </c>
      <c r="N60" s="5">
        <v>0.90219891923393958</v>
      </c>
      <c r="O60" s="5">
        <v>0.27750044602103696</v>
      </c>
      <c r="P60" s="5"/>
      <c r="Q60" s="5"/>
      <c r="R60" s="5"/>
      <c r="S60" s="6" t="str">
        <f>IF(ISNUMBER(P60),P60/10,"")</f>
        <v/>
      </c>
      <c r="T60" s="6" t="str">
        <f t="shared" si="0"/>
        <v/>
      </c>
      <c r="U60" s="16">
        <f t="shared" si="1"/>
        <v>170.24567240554416</v>
      </c>
      <c r="V60" s="16">
        <v>1587.3796964612545</v>
      </c>
      <c r="W60" s="16">
        <f t="shared" si="2"/>
        <v>37.003525029367182</v>
      </c>
      <c r="X60" s="6" t="str">
        <f t="shared" si="12"/>
        <v/>
      </c>
      <c r="Y60" s="5" t="s">
        <v>41</v>
      </c>
      <c r="Z60" s="5">
        <v>1</v>
      </c>
    </row>
    <row r="61" spans="1:26" x14ac:dyDescent="0.2">
      <c r="A61" s="5">
        <v>2</v>
      </c>
      <c r="B61" s="5">
        <v>4</v>
      </c>
      <c r="C61" s="5" t="s">
        <v>21</v>
      </c>
      <c r="D61" s="16">
        <v>35.293999999999997</v>
      </c>
      <c r="E61" s="16">
        <v>0</v>
      </c>
      <c r="F61" s="16">
        <v>64.706000000000003</v>
      </c>
      <c r="G61" s="16">
        <v>0</v>
      </c>
      <c r="H61" s="16">
        <v>0</v>
      </c>
      <c r="I61" s="16">
        <v>45</v>
      </c>
      <c r="J61" s="16">
        <v>0</v>
      </c>
      <c r="K61" s="16">
        <v>55</v>
      </c>
      <c r="L61" s="16">
        <v>0</v>
      </c>
      <c r="M61" s="16">
        <v>0</v>
      </c>
      <c r="N61" s="5">
        <v>0.92940799492590709</v>
      </c>
      <c r="O61" s="5">
        <v>0.32066228098565003</v>
      </c>
      <c r="P61" s="5"/>
      <c r="Q61" s="5"/>
      <c r="R61" s="5"/>
      <c r="S61" s="6" t="str">
        <f>IF(ISNUMBER(P61),P61/10,"")</f>
        <v/>
      </c>
      <c r="T61" s="6" t="str">
        <f t="shared" si="0"/>
        <v/>
      </c>
      <c r="U61" s="16">
        <f t="shared" si="1"/>
        <v>196.7253257580675</v>
      </c>
      <c r="V61" s="16">
        <v>1997.2158810617998</v>
      </c>
      <c r="W61" s="16">
        <f t="shared" si="2"/>
        <v>25.451578136703986</v>
      </c>
      <c r="X61" s="6" t="str">
        <f t="shared" si="12"/>
        <v/>
      </c>
      <c r="Y61" s="5" t="s">
        <v>41</v>
      </c>
      <c r="Z61" s="5">
        <v>1</v>
      </c>
    </row>
    <row r="62" spans="1:26" x14ac:dyDescent="0.2">
      <c r="A62" s="5">
        <v>2</v>
      </c>
      <c r="B62" s="5">
        <v>4</v>
      </c>
      <c r="C62" s="5" t="s">
        <v>22</v>
      </c>
      <c r="D62" s="16">
        <v>35.293999999999997</v>
      </c>
      <c r="E62" s="16">
        <v>0</v>
      </c>
      <c r="F62" s="16">
        <v>64.706000000000003</v>
      </c>
      <c r="G62" s="16">
        <v>0</v>
      </c>
      <c r="H62" s="16">
        <v>0</v>
      </c>
      <c r="I62" s="16">
        <v>45</v>
      </c>
      <c r="J62" s="16">
        <v>0</v>
      </c>
      <c r="K62" s="16">
        <v>55</v>
      </c>
      <c r="L62" s="16">
        <v>0</v>
      </c>
      <c r="M62" s="16">
        <v>0</v>
      </c>
      <c r="N62" s="5"/>
      <c r="O62" s="5"/>
      <c r="P62" s="5"/>
      <c r="Q62" s="5"/>
      <c r="R62" s="5"/>
      <c r="S62" s="6" t="str">
        <f>IF(ISNUMBER(P62),P62/10,"")</f>
        <v/>
      </c>
      <c r="T62" s="6" t="str">
        <f t="shared" si="0"/>
        <v/>
      </c>
      <c r="U62" s="16" t="str">
        <f t="shared" si="1"/>
        <v/>
      </c>
      <c r="V62" s="16">
        <v>1934.4155743666724</v>
      </c>
      <c r="W62" s="16" t="str">
        <f t="shared" si="2"/>
        <v/>
      </c>
      <c r="X62" s="6" t="str">
        <f t="shared" si="12"/>
        <v/>
      </c>
      <c r="Y62" s="5" t="s">
        <v>41</v>
      </c>
      <c r="Z62" s="5">
        <v>1</v>
      </c>
    </row>
    <row r="63" spans="1:26" x14ac:dyDescent="0.2">
      <c r="A63" s="5">
        <v>2</v>
      </c>
      <c r="B63" s="5">
        <v>4</v>
      </c>
      <c r="C63" s="5" t="s">
        <v>23</v>
      </c>
      <c r="D63" s="16">
        <v>35.293999999999997</v>
      </c>
      <c r="E63" s="16">
        <v>0</v>
      </c>
      <c r="F63" s="16">
        <v>64.706000000000003</v>
      </c>
      <c r="G63" s="16">
        <v>0</v>
      </c>
      <c r="H63" s="16">
        <v>0</v>
      </c>
      <c r="I63" s="16">
        <v>45</v>
      </c>
      <c r="J63" s="16">
        <v>0</v>
      </c>
      <c r="K63" s="16">
        <v>55</v>
      </c>
      <c r="L63" s="16">
        <v>0</v>
      </c>
      <c r="M63" s="16">
        <v>0</v>
      </c>
      <c r="N63" s="5"/>
      <c r="O63" s="5"/>
      <c r="P63" s="5">
        <v>4088</v>
      </c>
      <c r="Q63" s="5">
        <v>5092</v>
      </c>
      <c r="R63" s="5">
        <v>3132</v>
      </c>
      <c r="S63" s="6">
        <f t="shared" ref="S63" si="16">P63/10</f>
        <v>408.8</v>
      </c>
      <c r="T63" s="6">
        <f t="shared" si="0"/>
        <v>23.97499888180635</v>
      </c>
      <c r="U63" s="16" t="str">
        <f t="shared" si="1"/>
        <v/>
      </c>
      <c r="V63" s="16">
        <v>1915.7565226720205</v>
      </c>
      <c r="W63" s="16" t="str">
        <f t="shared" si="2"/>
        <v/>
      </c>
      <c r="X63" s="6">
        <f t="shared" si="12"/>
        <v>12.768762230919766</v>
      </c>
      <c r="Y63" s="5" t="s">
        <v>41</v>
      </c>
      <c r="Z63" s="5">
        <v>1</v>
      </c>
    </row>
    <row r="64" spans="1:26" x14ac:dyDescent="0.2">
      <c r="A64" s="5">
        <v>2</v>
      </c>
      <c r="B64" s="5">
        <v>5</v>
      </c>
      <c r="C64" s="5" t="s">
        <v>17</v>
      </c>
      <c r="D64" s="16">
        <v>17.648</v>
      </c>
      <c r="E64" s="16">
        <v>0</v>
      </c>
      <c r="F64" s="16">
        <v>82.352000000000004</v>
      </c>
      <c r="G64" s="16">
        <v>0</v>
      </c>
      <c r="H64" s="16">
        <v>0</v>
      </c>
      <c r="I64" s="16">
        <v>30</v>
      </c>
      <c r="J64" s="16">
        <v>0</v>
      </c>
      <c r="K64" s="16">
        <v>70</v>
      </c>
      <c r="L64" s="16">
        <v>0</v>
      </c>
      <c r="M64" s="16">
        <v>0</v>
      </c>
      <c r="N64" s="5">
        <v>0.93689148155746904</v>
      </c>
      <c r="O64" s="5">
        <v>0.23756780926345103</v>
      </c>
      <c r="P64" s="5"/>
      <c r="Q64" s="5"/>
      <c r="R64" s="5"/>
      <c r="S64" s="6" t="str">
        <f>IF(ISNUMBER(P64),P64/10,"")</f>
        <v/>
      </c>
      <c r="T64" s="6" t="str">
        <f t="shared" si="0"/>
        <v/>
      </c>
      <c r="U64" s="16">
        <f t="shared" si="1"/>
        <v>145.74712224751596</v>
      </c>
      <c r="V64" s="16">
        <v>1736.880042379873</v>
      </c>
      <c r="W64" s="16">
        <f t="shared" si="2"/>
        <v>39.503009810529051</v>
      </c>
      <c r="X64" s="6" t="str">
        <f t="shared" si="12"/>
        <v/>
      </c>
      <c r="Y64" s="5" t="s">
        <v>41</v>
      </c>
      <c r="Z64" s="5">
        <v>1</v>
      </c>
    </row>
    <row r="65" spans="1:26" x14ac:dyDescent="0.2">
      <c r="A65" s="5">
        <v>2</v>
      </c>
      <c r="B65" s="5">
        <v>5</v>
      </c>
      <c r="C65" s="5" t="s">
        <v>19</v>
      </c>
      <c r="D65" s="16">
        <v>17.648</v>
      </c>
      <c r="E65" s="16">
        <v>0</v>
      </c>
      <c r="F65" s="16">
        <v>82.352000000000004</v>
      </c>
      <c r="G65" s="16">
        <v>0</v>
      </c>
      <c r="H65" s="16">
        <v>0</v>
      </c>
      <c r="I65" s="16">
        <v>30</v>
      </c>
      <c r="J65" s="16">
        <v>0</v>
      </c>
      <c r="K65" s="16">
        <v>70</v>
      </c>
      <c r="L65" s="16">
        <v>0</v>
      </c>
      <c r="M65" s="16">
        <v>0</v>
      </c>
      <c r="N65" s="5">
        <v>0.92267223903781748</v>
      </c>
      <c r="O65" s="5">
        <v>0.21015276857546286</v>
      </c>
      <c r="P65" s="5">
        <v>2998</v>
      </c>
      <c r="Q65" s="5">
        <v>2782</v>
      </c>
      <c r="R65" s="5">
        <v>2975</v>
      </c>
      <c r="S65" s="6">
        <f t="shared" ref="S65" si="17">P65/10</f>
        <v>299.8</v>
      </c>
      <c r="T65" s="6">
        <f t="shared" si="0"/>
        <v>3.9568667773389401</v>
      </c>
      <c r="U65" s="16">
        <f t="shared" si="1"/>
        <v>128.92807888065207</v>
      </c>
      <c r="V65" s="16">
        <v>2041.5704576588496</v>
      </c>
      <c r="W65" s="16">
        <f t="shared" si="2"/>
        <v>37.991646525146969</v>
      </c>
      <c r="X65" s="6">
        <f t="shared" si="12"/>
        <v>16.338192128085392</v>
      </c>
      <c r="Y65" s="5" t="s">
        <v>41</v>
      </c>
      <c r="Z65" s="5">
        <v>1</v>
      </c>
    </row>
    <row r="66" spans="1:26" x14ac:dyDescent="0.2">
      <c r="A66" s="5">
        <v>2</v>
      </c>
      <c r="B66" s="5">
        <v>5</v>
      </c>
      <c r="C66" s="5" t="s">
        <v>20</v>
      </c>
      <c r="D66" s="16">
        <v>17.648</v>
      </c>
      <c r="E66" s="16">
        <v>0</v>
      </c>
      <c r="F66" s="16">
        <v>82.352000000000004</v>
      </c>
      <c r="G66" s="16">
        <v>0</v>
      </c>
      <c r="H66" s="16">
        <v>0</v>
      </c>
      <c r="I66" s="16">
        <v>30</v>
      </c>
      <c r="J66" s="16">
        <v>0</v>
      </c>
      <c r="K66" s="16">
        <v>70</v>
      </c>
      <c r="L66" s="16">
        <v>0</v>
      </c>
      <c r="M66" s="16">
        <v>0</v>
      </c>
      <c r="N66" s="5">
        <v>0.92053326311162853</v>
      </c>
      <c r="O66" s="5">
        <v>0.20165680110907044</v>
      </c>
      <c r="P66" s="5"/>
      <c r="Q66" s="5"/>
      <c r="R66" s="5"/>
      <c r="S66" s="6"/>
      <c r="T66" s="6" t="str">
        <f t="shared" ref="T66:T129" si="18">IFERROR(_xlfn.STDEV.S(P66:R66)/P66*100,"")</f>
        <v/>
      </c>
      <c r="U66" s="16">
        <f t="shared" si="1"/>
        <v>123.71582890127021</v>
      </c>
      <c r="V66" s="16">
        <v>1619.5590912330028</v>
      </c>
      <c r="W66" s="16">
        <f t="shared" si="2"/>
        <v>49.908892458114579</v>
      </c>
      <c r="X66" s="6" t="str">
        <f t="shared" si="12"/>
        <v/>
      </c>
      <c r="Y66" s="5" t="s">
        <v>41</v>
      </c>
      <c r="Z66" s="5">
        <v>1</v>
      </c>
    </row>
    <row r="67" spans="1:26" x14ac:dyDescent="0.2">
      <c r="A67" s="5">
        <v>2</v>
      </c>
      <c r="B67" s="5">
        <v>5</v>
      </c>
      <c r="C67" s="5" t="s">
        <v>21</v>
      </c>
      <c r="D67" s="16">
        <v>17.648</v>
      </c>
      <c r="E67" s="16">
        <v>0</v>
      </c>
      <c r="F67" s="16">
        <v>82.352000000000004</v>
      </c>
      <c r="G67" s="16">
        <v>0</v>
      </c>
      <c r="H67" s="16">
        <v>0</v>
      </c>
      <c r="I67" s="16">
        <v>30</v>
      </c>
      <c r="J67" s="16">
        <v>0</v>
      </c>
      <c r="K67" s="16">
        <v>70</v>
      </c>
      <c r="L67" s="16">
        <v>0</v>
      </c>
      <c r="M67" s="16">
        <v>0</v>
      </c>
      <c r="N67" s="5">
        <v>0.93865883228052105</v>
      </c>
      <c r="O67" s="5">
        <v>0.23198727024706997</v>
      </c>
      <c r="P67" s="5"/>
      <c r="Q67" s="5"/>
      <c r="R67" s="5"/>
      <c r="S67" s="6" t="str">
        <f>IF(ISNUMBER(P67),P67/10,"")</f>
        <v/>
      </c>
      <c r="T67" s="6" t="str">
        <f t="shared" si="18"/>
        <v/>
      </c>
      <c r="U67" s="16">
        <f t="shared" ref="U67:U75" si="19">IF(ISNUMBER(O67),O67/0.00163,"")</f>
        <v>142.32347867918403</v>
      </c>
      <c r="V67" s="16">
        <v>1647.1832343101678</v>
      </c>
      <c r="W67" s="16">
        <f t="shared" ref="W67:W130" si="20">IFERROR(1/(U67*V67)*10000000,"")</f>
        <v>42.6561383711311</v>
      </c>
      <c r="X67" s="6" t="str">
        <f t="shared" si="12"/>
        <v/>
      </c>
      <c r="Y67" s="5" t="s">
        <v>41</v>
      </c>
      <c r="Z67" s="5">
        <v>1</v>
      </c>
    </row>
    <row r="68" spans="1:26" x14ac:dyDescent="0.2">
      <c r="A68" s="5">
        <v>2</v>
      </c>
      <c r="B68" s="5">
        <v>5</v>
      </c>
      <c r="C68" s="5" t="s">
        <v>22</v>
      </c>
      <c r="D68" s="16">
        <v>17.648</v>
      </c>
      <c r="E68" s="16">
        <v>0</v>
      </c>
      <c r="F68" s="16">
        <v>82.352000000000004</v>
      </c>
      <c r="G68" s="16">
        <v>0</v>
      </c>
      <c r="H68" s="16">
        <v>0</v>
      </c>
      <c r="I68" s="16">
        <v>30</v>
      </c>
      <c r="J68" s="16">
        <v>0</v>
      </c>
      <c r="K68" s="16">
        <v>70</v>
      </c>
      <c r="L68" s="16">
        <v>0</v>
      </c>
      <c r="M68" s="16">
        <v>0</v>
      </c>
      <c r="N68" s="5"/>
      <c r="O68" s="5"/>
      <c r="P68" s="5">
        <v>3524</v>
      </c>
      <c r="Q68" s="5">
        <v>2272</v>
      </c>
      <c r="R68" s="5">
        <v>3502</v>
      </c>
      <c r="S68" s="6">
        <f>P68/10</f>
        <v>352.4</v>
      </c>
      <c r="T68" s="6">
        <f t="shared" si="18"/>
        <v>20.334169078058238</v>
      </c>
      <c r="U68" s="16" t="str">
        <f t="shared" si="19"/>
        <v/>
      </c>
      <c r="V68" s="16">
        <v>1920.1339485442504</v>
      </c>
      <c r="W68" s="16" t="str">
        <f t="shared" si="20"/>
        <v/>
      </c>
      <c r="X68" s="6">
        <f t="shared" si="12"/>
        <v>14.77857548240636</v>
      </c>
      <c r="Y68" s="5" t="s">
        <v>41</v>
      </c>
      <c r="Z68" s="5">
        <v>1</v>
      </c>
    </row>
    <row r="69" spans="1:26" x14ac:dyDescent="0.2">
      <c r="A69" s="5">
        <v>2</v>
      </c>
      <c r="B69" s="5">
        <v>5</v>
      </c>
      <c r="C69" s="5" t="s">
        <v>23</v>
      </c>
      <c r="D69" s="16">
        <v>17.648</v>
      </c>
      <c r="E69" s="16">
        <v>0</v>
      </c>
      <c r="F69" s="16">
        <v>82.352000000000004</v>
      </c>
      <c r="G69" s="16">
        <v>0</v>
      </c>
      <c r="H69" s="16">
        <v>0</v>
      </c>
      <c r="I69" s="16">
        <v>30</v>
      </c>
      <c r="J69" s="16">
        <v>0</v>
      </c>
      <c r="K69" s="16">
        <v>70</v>
      </c>
      <c r="L69" s="16">
        <v>0</v>
      </c>
      <c r="M69" s="16">
        <v>0</v>
      </c>
      <c r="N69" s="5"/>
      <c r="O69" s="5"/>
      <c r="P69" s="5"/>
      <c r="Q69" s="5"/>
      <c r="R69" s="5"/>
      <c r="S69" s="6"/>
      <c r="T69" s="6" t="str">
        <f t="shared" si="18"/>
        <v/>
      </c>
      <c r="U69" s="16" t="str">
        <f t="shared" si="19"/>
        <v/>
      </c>
      <c r="V69" s="16">
        <v>3339.4222131686779</v>
      </c>
      <c r="W69" s="16" t="str">
        <f t="shared" si="20"/>
        <v/>
      </c>
      <c r="X69" s="6" t="str">
        <f t="shared" si="12"/>
        <v/>
      </c>
      <c r="Y69" s="5" t="s">
        <v>41</v>
      </c>
      <c r="Z69" s="5">
        <v>1</v>
      </c>
    </row>
    <row r="70" spans="1:26" x14ac:dyDescent="0.2">
      <c r="A70" s="5">
        <v>2</v>
      </c>
      <c r="B70" s="5">
        <v>6</v>
      </c>
      <c r="C70" s="5" t="s">
        <v>17</v>
      </c>
      <c r="D70" s="16">
        <v>0</v>
      </c>
      <c r="E70" s="16">
        <v>0</v>
      </c>
      <c r="F70" s="16">
        <v>100</v>
      </c>
      <c r="G70" s="16">
        <v>0</v>
      </c>
      <c r="H70" s="16">
        <v>0</v>
      </c>
      <c r="I70" s="16">
        <v>15</v>
      </c>
      <c r="J70" s="16">
        <v>0</v>
      </c>
      <c r="K70" s="16">
        <v>85</v>
      </c>
      <c r="L70" s="16">
        <v>0</v>
      </c>
      <c r="M70" s="16">
        <v>0</v>
      </c>
      <c r="N70" s="5">
        <v>0.94743888285810796</v>
      </c>
      <c r="O70" s="5">
        <v>7.5569602196667904E-2</v>
      </c>
      <c r="P70" s="5"/>
      <c r="Q70" s="5"/>
      <c r="R70" s="5"/>
      <c r="S70" s="6" t="str">
        <f t="shared" ref="S70:S79" si="21">IF(ISNUMBER(P70),P70/10,"")</f>
        <v/>
      </c>
      <c r="T70" s="6" t="str">
        <f t="shared" si="18"/>
        <v/>
      </c>
      <c r="U70" s="16">
        <f t="shared" si="19"/>
        <v>46.361719139060064</v>
      </c>
      <c r="V70" s="16">
        <v>2854.0441806039157</v>
      </c>
      <c r="W70" s="16">
        <f t="shared" si="20"/>
        <v>75.575282044449139</v>
      </c>
      <c r="X70" s="6" t="str">
        <f t="shared" si="12"/>
        <v/>
      </c>
      <c r="Y70" s="5" t="s">
        <v>41</v>
      </c>
      <c r="Z70" s="5">
        <v>1</v>
      </c>
    </row>
    <row r="71" spans="1:26" x14ac:dyDescent="0.2">
      <c r="A71" s="5">
        <v>2</v>
      </c>
      <c r="B71" s="5">
        <v>6</v>
      </c>
      <c r="C71" s="5" t="s">
        <v>19</v>
      </c>
      <c r="D71" s="16">
        <v>0</v>
      </c>
      <c r="E71" s="16">
        <v>0</v>
      </c>
      <c r="F71" s="16">
        <v>100</v>
      </c>
      <c r="G71" s="16">
        <v>0</v>
      </c>
      <c r="H71" s="16">
        <v>0</v>
      </c>
      <c r="I71" s="16">
        <v>15</v>
      </c>
      <c r="J71" s="16">
        <v>0</v>
      </c>
      <c r="K71" s="16">
        <v>85</v>
      </c>
      <c r="L71" s="16">
        <v>0</v>
      </c>
      <c r="M71" s="16">
        <v>0</v>
      </c>
      <c r="N71" s="5">
        <v>0.93933970745359241</v>
      </c>
      <c r="O71" s="5">
        <v>7.9744929314547533E-2</v>
      </c>
      <c r="P71" s="5"/>
      <c r="Q71" s="5"/>
      <c r="R71" s="5"/>
      <c r="S71" s="6" t="str">
        <f t="shared" si="21"/>
        <v/>
      </c>
      <c r="T71" s="6" t="str">
        <f t="shared" si="18"/>
        <v/>
      </c>
      <c r="U71" s="16">
        <f t="shared" si="19"/>
        <v>48.92326951812732</v>
      </c>
      <c r="V71" s="16">
        <v>12901.910643947263</v>
      </c>
      <c r="W71" s="16">
        <f t="shared" si="20"/>
        <v>15.84274738042218</v>
      </c>
      <c r="X71" s="6" t="str">
        <f t="shared" si="12"/>
        <v/>
      </c>
      <c r="Y71" s="5" t="s">
        <v>41</v>
      </c>
      <c r="Z71" s="5">
        <v>1</v>
      </c>
    </row>
    <row r="72" spans="1:26" x14ac:dyDescent="0.2">
      <c r="A72" s="5">
        <v>2</v>
      </c>
      <c r="B72" s="5">
        <v>6</v>
      </c>
      <c r="C72" s="5" t="s">
        <v>20</v>
      </c>
      <c r="D72" s="16">
        <v>0</v>
      </c>
      <c r="E72" s="16">
        <v>0</v>
      </c>
      <c r="F72" s="16">
        <v>100</v>
      </c>
      <c r="G72" s="16">
        <v>0</v>
      </c>
      <c r="H72" s="16">
        <v>0</v>
      </c>
      <c r="I72" s="16">
        <v>15</v>
      </c>
      <c r="J72" s="16">
        <v>0</v>
      </c>
      <c r="K72" s="16">
        <v>85</v>
      </c>
      <c r="L72" s="16">
        <v>0</v>
      </c>
      <c r="M72" s="16">
        <v>0</v>
      </c>
      <c r="N72" s="5">
        <v>0.92842013165468462</v>
      </c>
      <c r="O72" s="5">
        <v>8.0076551571397314E-2</v>
      </c>
      <c r="P72" s="5"/>
      <c r="Q72" s="5"/>
      <c r="R72" s="5"/>
      <c r="S72" s="6" t="str">
        <f t="shared" si="21"/>
        <v/>
      </c>
      <c r="T72" s="6" t="str">
        <f t="shared" si="18"/>
        <v/>
      </c>
      <c r="U72" s="16">
        <f t="shared" si="19"/>
        <v>49.126718755458477</v>
      </c>
      <c r="V72" s="16">
        <v>5876.3038049067136</v>
      </c>
      <c r="W72" s="16">
        <f t="shared" si="20"/>
        <v>34.640009410580035</v>
      </c>
      <c r="X72" s="6" t="str">
        <f t="shared" si="12"/>
        <v/>
      </c>
      <c r="Y72" s="5" t="s">
        <v>41</v>
      </c>
      <c r="Z72" s="5">
        <v>1</v>
      </c>
    </row>
    <row r="73" spans="1:26" x14ac:dyDescent="0.2">
      <c r="A73" s="5">
        <v>2</v>
      </c>
      <c r="B73" s="5">
        <v>6</v>
      </c>
      <c r="C73" s="5" t="s">
        <v>21</v>
      </c>
      <c r="D73" s="16">
        <v>0</v>
      </c>
      <c r="E73" s="16">
        <v>0</v>
      </c>
      <c r="F73" s="16">
        <v>100</v>
      </c>
      <c r="G73" s="16">
        <v>0</v>
      </c>
      <c r="H73" s="16">
        <v>0</v>
      </c>
      <c r="I73" s="16">
        <v>15</v>
      </c>
      <c r="J73" s="16">
        <v>0</v>
      </c>
      <c r="K73" s="16">
        <v>85</v>
      </c>
      <c r="L73" s="16">
        <v>0</v>
      </c>
      <c r="M73" s="16">
        <v>0</v>
      </c>
      <c r="N73" s="5">
        <v>0.93571426652715661</v>
      </c>
      <c r="O73" s="5">
        <v>8.1091519478366819E-2</v>
      </c>
      <c r="P73" s="5"/>
      <c r="Q73" s="5"/>
      <c r="R73" s="5"/>
      <c r="S73" s="6" t="str">
        <f t="shared" si="21"/>
        <v/>
      </c>
      <c r="T73" s="6" t="str">
        <f t="shared" si="18"/>
        <v/>
      </c>
      <c r="U73" s="16">
        <f t="shared" si="19"/>
        <v>49.74939845298578</v>
      </c>
      <c r="V73" s="16">
        <v>3370.4986989875024</v>
      </c>
      <c r="W73" s="16">
        <f t="shared" si="20"/>
        <v>59.637304012907833</v>
      </c>
      <c r="X73" s="6" t="str">
        <f t="shared" si="12"/>
        <v/>
      </c>
      <c r="Y73" s="5" t="s">
        <v>41</v>
      </c>
      <c r="Z73" s="5">
        <v>1</v>
      </c>
    </row>
    <row r="74" spans="1:26" x14ac:dyDescent="0.2">
      <c r="A74" s="5">
        <v>2</v>
      </c>
      <c r="B74" s="5">
        <v>6</v>
      </c>
      <c r="C74" s="5" t="s">
        <v>22</v>
      </c>
      <c r="D74" s="16">
        <v>0</v>
      </c>
      <c r="E74" s="16">
        <v>0</v>
      </c>
      <c r="F74" s="16">
        <v>100</v>
      </c>
      <c r="G74" s="16">
        <v>0</v>
      </c>
      <c r="H74" s="16">
        <v>0</v>
      </c>
      <c r="I74" s="16">
        <v>15</v>
      </c>
      <c r="J74" s="16">
        <v>0</v>
      </c>
      <c r="K74" s="16">
        <v>85</v>
      </c>
      <c r="L74" s="16">
        <v>0</v>
      </c>
      <c r="M74" s="16">
        <v>0</v>
      </c>
      <c r="N74" s="5"/>
      <c r="O74" s="5"/>
      <c r="P74" s="5"/>
      <c r="Q74" s="5"/>
      <c r="R74" s="5"/>
      <c r="S74" s="6" t="str">
        <f t="shared" si="21"/>
        <v/>
      </c>
      <c r="T74" s="6" t="str">
        <f t="shared" si="18"/>
        <v/>
      </c>
      <c r="U74" s="16" t="str">
        <f t="shared" si="19"/>
        <v/>
      </c>
      <c r="V74" s="16">
        <v>507.61421319796955</v>
      </c>
      <c r="W74" s="16" t="str">
        <f t="shared" si="20"/>
        <v/>
      </c>
      <c r="X74" s="6" t="str">
        <f>IFERROR(1/(V74*S74)*10000000,"")</f>
        <v/>
      </c>
      <c r="Y74" s="5" t="s">
        <v>41</v>
      </c>
      <c r="Z74" s="5">
        <v>1</v>
      </c>
    </row>
    <row r="75" spans="1:26" x14ac:dyDescent="0.2">
      <c r="A75" s="5">
        <v>2</v>
      </c>
      <c r="B75" s="5">
        <v>6</v>
      </c>
      <c r="C75" s="5" t="s">
        <v>23</v>
      </c>
      <c r="D75" s="16">
        <v>0</v>
      </c>
      <c r="E75" s="16">
        <v>0</v>
      </c>
      <c r="F75" s="16">
        <v>100</v>
      </c>
      <c r="G75" s="16">
        <v>0</v>
      </c>
      <c r="H75" s="16">
        <v>0</v>
      </c>
      <c r="I75" s="16">
        <v>15</v>
      </c>
      <c r="J75" s="16">
        <v>0</v>
      </c>
      <c r="K75" s="16">
        <v>85</v>
      </c>
      <c r="L75" s="16">
        <v>0</v>
      </c>
      <c r="M75" s="16">
        <v>0</v>
      </c>
      <c r="N75" s="5"/>
      <c r="O75" s="5"/>
      <c r="P75" s="5"/>
      <c r="Q75" s="5"/>
      <c r="R75" s="5"/>
      <c r="S75" s="6" t="str">
        <f t="shared" si="21"/>
        <v/>
      </c>
      <c r="T75" s="6" t="str">
        <f t="shared" si="18"/>
        <v/>
      </c>
      <c r="U75" s="16" t="str">
        <f t="shared" si="19"/>
        <v/>
      </c>
      <c r="V75" s="16">
        <v>16737.017932041013</v>
      </c>
      <c r="W75" s="16" t="str">
        <f t="shared" si="20"/>
        <v/>
      </c>
      <c r="X75" s="6" t="str">
        <f t="shared" ref="X75:X138" si="22">IFERROR(1/(V75*S75)*10000000,"")</f>
        <v/>
      </c>
      <c r="Y75" s="5" t="s">
        <v>41</v>
      </c>
      <c r="Z75" s="5">
        <v>1</v>
      </c>
    </row>
    <row r="76" spans="1:26" x14ac:dyDescent="0.2">
      <c r="A76" s="11">
        <v>3</v>
      </c>
      <c r="B76" s="11">
        <v>1</v>
      </c>
      <c r="C76" s="11" t="s">
        <v>17</v>
      </c>
      <c r="D76" s="17">
        <v>88.236000000000004</v>
      </c>
      <c r="E76" s="17">
        <v>0</v>
      </c>
      <c r="F76" s="17">
        <v>0</v>
      </c>
      <c r="G76" s="17">
        <v>11.763999999999999</v>
      </c>
      <c r="H76" s="17">
        <v>0</v>
      </c>
      <c r="I76" s="17">
        <v>90</v>
      </c>
      <c r="J76" s="17">
        <v>0</v>
      </c>
      <c r="K76" s="17">
        <v>0</v>
      </c>
      <c r="L76" s="17">
        <v>10</v>
      </c>
      <c r="M76" s="17">
        <v>0</v>
      </c>
      <c r="N76" s="11">
        <v>0.59441999999999995</v>
      </c>
      <c r="O76" s="11">
        <v>9.7259999999999999E-2</v>
      </c>
      <c r="P76" s="11"/>
      <c r="Q76" s="11"/>
      <c r="R76" s="11"/>
      <c r="S76" s="12" t="str">
        <f t="shared" si="21"/>
        <v/>
      </c>
      <c r="T76" s="12" t="str">
        <f t="shared" si="18"/>
        <v/>
      </c>
      <c r="U76" s="17">
        <f>IF(ISNUMBER(O76),O76/0.00163,"")</f>
        <v>59.668711656441722</v>
      </c>
      <c r="V76" s="17">
        <v>3443.087485409917</v>
      </c>
      <c r="W76" s="17">
        <f t="shared" si="20"/>
        <v>48.674923915278626</v>
      </c>
      <c r="X76" s="12" t="str">
        <f t="shared" si="22"/>
        <v/>
      </c>
      <c r="Y76" s="11" t="s">
        <v>41</v>
      </c>
      <c r="Z76" s="11">
        <v>1</v>
      </c>
    </row>
    <row r="77" spans="1:26" x14ac:dyDescent="0.2">
      <c r="A77" s="11">
        <v>3</v>
      </c>
      <c r="B77" s="11">
        <v>1</v>
      </c>
      <c r="C77" s="11" t="s">
        <v>19</v>
      </c>
      <c r="D77" s="17">
        <v>88.236000000000004</v>
      </c>
      <c r="E77" s="17">
        <v>0</v>
      </c>
      <c r="F77" s="17">
        <v>0</v>
      </c>
      <c r="G77" s="17">
        <v>11.763999999999999</v>
      </c>
      <c r="H77" s="17">
        <v>0</v>
      </c>
      <c r="I77" s="17">
        <v>90</v>
      </c>
      <c r="J77" s="17">
        <v>0</v>
      </c>
      <c r="K77" s="17">
        <v>0</v>
      </c>
      <c r="L77" s="17">
        <v>10</v>
      </c>
      <c r="M77" s="17">
        <v>0</v>
      </c>
      <c r="N77" s="11">
        <v>0.60087999999999997</v>
      </c>
      <c r="O77" s="11">
        <v>9.7659999999999997E-2</v>
      </c>
      <c r="P77" s="11"/>
      <c r="Q77" s="11"/>
      <c r="R77" s="11"/>
      <c r="S77" s="12" t="str">
        <f t="shared" si="21"/>
        <v/>
      </c>
      <c r="T77" s="12" t="str">
        <f t="shared" si="18"/>
        <v/>
      </c>
      <c r="U77" s="17">
        <f t="shared" ref="U77:U111" si="23">IF(ISNUMBER(O77),O77/0.00163,"")</f>
        <v>59.914110429447852</v>
      </c>
      <c r="V77" s="17">
        <v>14397.127485124167</v>
      </c>
      <c r="W77" s="17">
        <f t="shared" si="20"/>
        <v>11.592978599221789</v>
      </c>
      <c r="X77" s="12" t="str">
        <f t="shared" si="22"/>
        <v/>
      </c>
      <c r="Y77" s="11" t="s">
        <v>41</v>
      </c>
      <c r="Z77" s="11">
        <v>1</v>
      </c>
    </row>
    <row r="78" spans="1:26" x14ac:dyDescent="0.2">
      <c r="A78" s="11">
        <v>3</v>
      </c>
      <c r="B78" s="11">
        <v>1</v>
      </c>
      <c r="C78" s="11" t="s">
        <v>20</v>
      </c>
      <c r="D78" s="17">
        <v>88.236000000000004</v>
      </c>
      <c r="E78" s="17">
        <v>0</v>
      </c>
      <c r="F78" s="17">
        <v>0</v>
      </c>
      <c r="G78" s="17">
        <v>11.763999999999999</v>
      </c>
      <c r="H78" s="17">
        <v>0</v>
      </c>
      <c r="I78" s="17">
        <v>90</v>
      </c>
      <c r="J78" s="17">
        <v>0</v>
      </c>
      <c r="K78" s="17">
        <v>0</v>
      </c>
      <c r="L78" s="17">
        <v>10</v>
      </c>
      <c r="M78" s="17">
        <v>0</v>
      </c>
      <c r="N78" s="11">
        <v>0.60838999999999999</v>
      </c>
      <c r="O78" s="11">
        <v>0.11309</v>
      </c>
      <c r="P78" s="11"/>
      <c r="Q78" s="11"/>
      <c r="R78" s="11"/>
      <c r="S78" s="12" t="str">
        <f t="shared" si="21"/>
        <v/>
      </c>
      <c r="T78" s="12" t="str">
        <f t="shared" si="18"/>
        <v/>
      </c>
      <c r="U78" s="17">
        <f t="shared" si="23"/>
        <v>69.380368098159508</v>
      </c>
      <c r="V78" s="17">
        <v>3235.9632006264824</v>
      </c>
      <c r="W78" s="17">
        <f t="shared" si="20"/>
        <v>44.540985940401448</v>
      </c>
      <c r="X78" s="12" t="str">
        <f t="shared" si="22"/>
        <v/>
      </c>
      <c r="Y78" s="11" t="s">
        <v>41</v>
      </c>
      <c r="Z78" s="11">
        <v>1</v>
      </c>
    </row>
    <row r="79" spans="1:26" x14ac:dyDescent="0.2">
      <c r="A79" s="11">
        <v>3</v>
      </c>
      <c r="B79" s="11">
        <v>1</v>
      </c>
      <c r="C79" s="11" t="s">
        <v>21</v>
      </c>
      <c r="D79" s="17">
        <v>88.236000000000004</v>
      </c>
      <c r="E79" s="17">
        <v>0</v>
      </c>
      <c r="F79" s="17">
        <v>0</v>
      </c>
      <c r="G79" s="17">
        <v>11.763999999999999</v>
      </c>
      <c r="H79" s="17">
        <v>0</v>
      </c>
      <c r="I79" s="17">
        <v>90</v>
      </c>
      <c r="J79" s="17">
        <v>0</v>
      </c>
      <c r="K79" s="17">
        <v>0</v>
      </c>
      <c r="L79" s="17">
        <v>10</v>
      </c>
      <c r="M79" s="17">
        <v>0</v>
      </c>
      <c r="N79" s="11">
        <v>0.62646000000000002</v>
      </c>
      <c r="O79" s="11">
        <v>0.10842</v>
      </c>
      <c r="P79" s="11"/>
      <c r="Q79" s="11"/>
      <c r="R79" s="11"/>
      <c r="S79" s="12" t="str">
        <f t="shared" si="21"/>
        <v/>
      </c>
      <c r="T79" s="12" t="str">
        <f t="shared" si="18"/>
        <v/>
      </c>
      <c r="U79" s="17">
        <f t="shared" si="23"/>
        <v>66.515337423312886</v>
      </c>
      <c r="V79" s="17">
        <v>3840.5997480566566</v>
      </c>
      <c r="W79" s="17">
        <f t="shared" si="20"/>
        <v>39.145257332595456</v>
      </c>
      <c r="X79" s="12" t="str">
        <f t="shared" si="22"/>
        <v/>
      </c>
      <c r="Y79" s="11" t="s">
        <v>41</v>
      </c>
      <c r="Z79" s="11">
        <v>1</v>
      </c>
    </row>
    <row r="80" spans="1:26" x14ac:dyDescent="0.2">
      <c r="A80" s="11">
        <v>3</v>
      </c>
      <c r="B80" s="11">
        <v>1</v>
      </c>
      <c r="C80" s="11" t="s">
        <v>22</v>
      </c>
      <c r="D80" s="17">
        <v>88.236000000000004</v>
      </c>
      <c r="E80" s="17">
        <v>0</v>
      </c>
      <c r="F80" s="17">
        <v>0</v>
      </c>
      <c r="G80" s="17">
        <v>11.763999999999999</v>
      </c>
      <c r="H80" s="17">
        <v>0</v>
      </c>
      <c r="I80" s="17">
        <v>90</v>
      </c>
      <c r="J80" s="17">
        <v>0</v>
      </c>
      <c r="K80" s="17">
        <v>0</v>
      </c>
      <c r="L80" s="17">
        <v>10</v>
      </c>
      <c r="M80" s="17">
        <v>0</v>
      </c>
      <c r="N80" s="11"/>
      <c r="O80" s="11"/>
      <c r="P80" s="11">
        <v>755</v>
      </c>
      <c r="Q80" s="11">
        <v>739</v>
      </c>
      <c r="R80" s="11">
        <v>821</v>
      </c>
      <c r="S80" s="12">
        <f t="shared" ref="S80" si="24">P80/10</f>
        <v>75.5</v>
      </c>
      <c r="T80" s="12">
        <f t="shared" si="18"/>
        <v>5.7571473069149803</v>
      </c>
      <c r="U80" s="17" t="str">
        <f t="shared" si="23"/>
        <v/>
      </c>
      <c r="V80" s="17">
        <v>5516.6630808356649</v>
      </c>
      <c r="W80" s="17" t="str">
        <f t="shared" si="20"/>
        <v/>
      </c>
      <c r="X80" s="12">
        <f t="shared" si="22"/>
        <v>24.009139072847677</v>
      </c>
      <c r="Y80" s="11" t="s">
        <v>41</v>
      </c>
      <c r="Z80" s="11">
        <v>1</v>
      </c>
    </row>
    <row r="81" spans="1:26" x14ac:dyDescent="0.2">
      <c r="A81" s="11">
        <v>3</v>
      </c>
      <c r="B81" s="11">
        <v>1</v>
      </c>
      <c r="C81" s="11" t="s">
        <v>23</v>
      </c>
      <c r="D81" s="17">
        <v>88.236000000000004</v>
      </c>
      <c r="E81" s="17">
        <v>0</v>
      </c>
      <c r="F81" s="17">
        <v>0</v>
      </c>
      <c r="G81" s="17">
        <v>11.763999999999999</v>
      </c>
      <c r="H81" s="17">
        <v>0</v>
      </c>
      <c r="I81" s="17">
        <v>90</v>
      </c>
      <c r="J81" s="17">
        <v>0</v>
      </c>
      <c r="K81" s="17">
        <v>0</v>
      </c>
      <c r="L81" s="17">
        <v>10</v>
      </c>
      <c r="M81" s="17">
        <v>0</v>
      </c>
      <c r="N81" s="11"/>
      <c r="O81" s="11"/>
      <c r="P81" s="11"/>
      <c r="Q81" s="11"/>
      <c r="R81" s="11"/>
      <c r="S81" s="12" t="str">
        <f t="shared" ref="S81:S91" si="25">IF(ISNUMBER(P81),P81/10,"")</f>
        <v/>
      </c>
      <c r="T81" s="12" t="str">
        <f t="shared" si="18"/>
        <v/>
      </c>
      <c r="U81" s="17" t="str">
        <f t="shared" si="23"/>
        <v/>
      </c>
      <c r="V81" s="17">
        <v>3416.642465449203</v>
      </c>
      <c r="W81" s="17" t="str">
        <f t="shared" si="20"/>
        <v/>
      </c>
      <c r="X81" s="12" t="str">
        <f t="shared" si="22"/>
        <v/>
      </c>
      <c r="Y81" s="11" t="s">
        <v>41</v>
      </c>
      <c r="Z81" s="11">
        <v>1</v>
      </c>
    </row>
    <row r="82" spans="1:26" x14ac:dyDescent="0.2">
      <c r="A82" s="11">
        <v>3</v>
      </c>
      <c r="B82" s="11">
        <v>2</v>
      </c>
      <c r="C82" s="11" t="s">
        <v>17</v>
      </c>
      <c r="D82" s="17">
        <v>70.587999999999994</v>
      </c>
      <c r="E82" s="17">
        <v>0</v>
      </c>
      <c r="F82" s="17">
        <v>0</v>
      </c>
      <c r="G82" s="17">
        <v>29.411999999999999</v>
      </c>
      <c r="H82" s="17">
        <v>0</v>
      </c>
      <c r="I82" s="17">
        <v>75</v>
      </c>
      <c r="J82" s="17">
        <v>0</v>
      </c>
      <c r="K82" s="17">
        <v>0</v>
      </c>
      <c r="L82" s="17">
        <v>25</v>
      </c>
      <c r="M82" s="17">
        <v>0</v>
      </c>
      <c r="N82" s="11">
        <v>0.74329000000000001</v>
      </c>
      <c r="O82" s="11">
        <v>0.20902999999999999</v>
      </c>
      <c r="P82" s="11"/>
      <c r="Q82" s="11"/>
      <c r="R82" s="11"/>
      <c r="S82" s="12" t="str">
        <f t="shared" si="25"/>
        <v/>
      </c>
      <c r="T82" s="12" t="str">
        <f t="shared" si="18"/>
        <v/>
      </c>
      <c r="U82" s="17">
        <f t="shared" si="23"/>
        <v>128.23926380368098</v>
      </c>
      <c r="V82" s="17">
        <v>1698.5109154803984</v>
      </c>
      <c r="W82" s="17">
        <f t="shared" si="20"/>
        <v>45.910354016169933</v>
      </c>
      <c r="X82" s="12" t="str">
        <f t="shared" si="22"/>
        <v/>
      </c>
      <c r="Y82" s="11" t="s">
        <v>41</v>
      </c>
      <c r="Z82" s="11">
        <v>1</v>
      </c>
    </row>
    <row r="83" spans="1:26" x14ac:dyDescent="0.2">
      <c r="A83" s="11">
        <v>3</v>
      </c>
      <c r="B83" s="11">
        <v>2</v>
      </c>
      <c r="C83" s="11" t="s">
        <v>19</v>
      </c>
      <c r="D83" s="17">
        <v>70.587999999999994</v>
      </c>
      <c r="E83" s="17">
        <v>0</v>
      </c>
      <c r="F83" s="17">
        <v>0</v>
      </c>
      <c r="G83" s="17">
        <v>29.411999999999999</v>
      </c>
      <c r="H83" s="17">
        <v>0</v>
      </c>
      <c r="I83" s="17">
        <v>75</v>
      </c>
      <c r="J83" s="17">
        <v>0</v>
      </c>
      <c r="K83" s="17">
        <v>0</v>
      </c>
      <c r="L83" s="17">
        <v>25</v>
      </c>
      <c r="M83" s="17">
        <v>0</v>
      </c>
      <c r="N83" s="11">
        <v>0.76793</v>
      </c>
      <c r="O83" s="11">
        <v>0.2248</v>
      </c>
      <c r="P83" s="11"/>
      <c r="Q83" s="11"/>
      <c r="R83" s="11"/>
      <c r="S83" s="12" t="str">
        <f t="shared" si="25"/>
        <v/>
      </c>
      <c r="T83" s="12" t="str">
        <f t="shared" si="18"/>
        <v/>
      </c>
      <c r="U83" s="17">
        <f t="shared" si="23"/>
        <v>137.91411042944785</v>
      </c>
      <c r="V83" s="17">
        <v>1502.6725030466685</v>
      </c>
      <c r="W83" s="17">
        <f t="shared" si="20"/>
        <v>48.253293149466202</v>
      </c>
      <c r="X83" s="12" t="str">
        <f t="shared" si="22"/>
        <v/>
      </c>
      <c r="Y83" s="11" t="s">
        <v>41</v>
      </c>
      <c r="Z83" s="11">
        <v>1</v>
      </c>
    </row>
    <row r="84" spans="1:26" x14ac:dyDescent="0.2">
      <c r="A84" s="11">
        <v>3</v>
      </c>
      <c r="B84" s="11">
        <v>2</v>
      </c>
      <c r="C84" s="11" t="s">
        <v>20</v>
      </c>
      <c r="D84" s="17">
        <v>70.587999999999994</v>
      </c>
      <c r="E84" s="17">
        <v>0</v>
      </c>
      <c r="F84" s="17">
        <v>0</v>
      </c>
      <c r="G84" s="17">
        <v>29.411999999999999</v>
      </c>
      <c r="H84" s="17">
        <v>0</v>
      </c>
      <c r="I84" s="17">
        <v>75</v>
      </c>
      <c r="J84" s="17">
        <v>0</v>
      </c>
      <c r="K84" s="17">
        <v>0</v>
      </c>
      <c r="L84" s="17">
        <v>25</v>
      </c>
      <c r="M84" s="17">
        <v>0</v>
      </c>
      <c r="N84" s="11">
        <v>0.76680999999999999</v>
      </c>
      <c r="O84" s="11">
        <v>0.22683</v>
      </c>
      <c r="P84" s="11"/>
      <c r="Q84" s="11"/>
      <c r="R84" s="11"/>
      <c r="S84" s="12" t="str">
        <f t="shared" si="25"/>
        <v/>
      </c>
      <c r="T84" s="12" t="str">
        <f t="shared" si="18"/>
        <v/>
      </c>
      <c r="U84" s="17">
        <f t="shared" si="23"/>
        <v>139.15950920245399</v>
      </c>
      <c r="V84" s="17">
        <v>1297.4577612625822</v>
      </c>
      <c r="W84" s="17">
        <f t="shared" si="20"/>
        <v>55.385219768108271</v>
      </c>
      <c r="X84" s="12" t="str">
        <f t="shared" si="22"/>
        <v/>
      </c>
      <c r="Y84" s="11" t="s">
        <v>41</v>
      </c>
      <c r="Z84" s="11">
        <v>1</v>
      </c>
    </row>
    <row r="85" spans="1:26" x14ac:dyDescent="0.2">
      <c r="A85" s="11">
        <v>3</v>
      </c>
      <c r="B85" s="11">
        <v>2</v>
      </c>
      <c r="C85" s="11" t="s">
        <v>21</v>
      </c>
      <c r="D85" s="17">
        <v>70.587999999999994</v>
      </c>
      <c r="E85" s="17">
        <v>0</v>
      </c>
      <c r="F85" s="17">
        <v>0</v>
      </c>
      <c r="G85" s="17">
        <v>29.411999999999999</v>
      </c>
      <c r="H85" s="17">
        <v>0</v>
      </c>
      <c r="I85" s="17">
        <v>75</v>
      </c>
      <c r="J85" s="17">
        <v>0</v>
      </c>
      <c r="K85" s="17">
        <v>0</v>
      </c>
      <c r="L85" s="17">
        <v>25</v>
      </c>
      <c r="M85" s="17">
        <v>0</v>
      </c>
      <c r="N85" s="11">
        <v>0.76068999999999998</v>
      </c>
      <c r="O85" s="11">
        <v>0.16932</v>
      </c>
      <c r="P85" s="11"/>
      <c r="Q85" s="11"/>
      <c r="R85" s="11"/>
      <c r="S85" s="12" t="str">
        <f t="shared" si="25"/>
        <v/>
      </c>
      <c r="T85" s="12" t="str">
        <f t="shared" si="18"/>
        <v/>
      </c>
      <c r="U85" s="17">
        <f t="shared" si="23"/>
        <v>103.87730061349694</v>
      </c>
      <c r="V85" s="17">
        <v>2367.256113438913</v>
      </c>
      <c r="W85" s="17">
        <f t="shared" si="20"/>
        <v>40.666247342310413</v>
      </c>
      <c r="X85" s="12" t="str">
        <f t="shared" si="22"/>
        <v/>
      </c>
      <c r="Y85" s="11" t="s">
        <v>41</v>
      </c>
      <c r="Z85" s="11">
        <v>1</v>
      </c>
    </row>
    <row r="86" spans="1:26" x14ac:dyDescent="0.2">
      <c r="A86" s="11">
        <v>3</v>
      </c>
      <c r="B86" s="11">
        <v>2</v>
      </c>
      <c r="C86" s="11" t="s">
        <v>22</v>
      </c>
      <c r="D86" s="17">
        <v>70.587999999999994</v>
      </c>
      <c r="E86" s="17">
        <v>0</v>
      </c>
      <c r="F86" s="17">
        <v>0</v>
      </c>
      <c r="G86" s="17">
        <v>29.411999999999999</v>
      </c>
      <c r="H86" s="17">
        <v>0</v>
      </c>
      <c r="I86" s="17">
        <v>75</v>
      </c>
      <c r="J86" s="17">
        <v>0</v>
      </c>
      <c r="K86" s="17">
        <v>0</v>
      </c>
      <c r="L86" s="17">
        <v>25</v>
      </c>
      <c r="M86" s="17">
        <v>0</v>
      </c>
      <c r="N86" s="11"/>
      <c r="O86" s="11"/>
      <c r="P86" s="11"/>
      <c r="Q86" s="11"/>
      <c r="R86" s="11"/>
      <c r="S86" s="12" t="str">
        <f t="shared" si="25"/>
        <v/>
      </c>
      <c r="T86" s="12" t="str">
        <f t="shared" si="18"/>
        <v/>
      </c>
      <c r="U86" s="17" t="str">
        <f t="shared" si="23"/>
        <v/>
      </c>
      <c r="V86" s="17">
        <v>1425.7667417095229</v>
      </c>
      <c r="W86" s="17" t="str">
        <f t="shared" si="20"/>
        <v/>
      </c>
      <c r="X86" s="12" t="str">
        <f t="shared" si="22"/>
        <v/>
      </c>
      <c r="Y86" s="11" t="s">
        <v>41</v>
      </c>
      <c r="Z86" s="11">
        <v>1</v>
      </c>
    </row>
    <row r="87" spans="1:26" x14ac:dyDescent="0.2">
      <c r="A87" s="11">
        <v>3</v>
      </c>
      <c r="B87" s="11">
        <v>2</v>
      </c>
      <c r="C87" s="11" t="s">
        <v>23</v>
      </c>
      <c r="D87" s="17">
        <v>70.587999999999994</v>
      </c>
      <c r="E87" s="17">
        <v>0</v>
      </c>
      <c r="F87" s="17">
        <v>0</v>
      </c>
      <c r="G87" s="17">
        <v>29.411999999999999</v>
      </c>
      <c r="H87" s="17">
        <v>0</v>
      </c>
      <c r="I87" s="17">
        <v>75</v>
      </c>
      <c r="J87" s="17">
        <v>0</v>
      </c>
      <c r="K87" s="17">
        <v>0</v>
      </c>
      <c r="L87" s="17">
        <v>25</v>
      </c>
      <c r="M87" s="17">
        <v>0</v>
      </c>
      <c r="N87" s="11"/>
      <c r="O87" s="11"/>
      <c r="P87" s="11"/>
      <c r="Q87" s="11"/>
      <c r="R87" s="11"/>
      <c r="S87" s="12" t="str">
        <f t="shared" si="25"/>
        <v/>
      </c>
      <c r="T87" s="12" t="str">
        <f t="shared" si="18"/>
        <v/>
      </c>
      <c r="U87" s="17" t="str">
        <f t="shared" si="23"/>
        <v/>
      </c>
      <c r="V87" s="17">
        <v>1674.7389082042112</v>
      </c>
      <c r="W87" s="17" t="str">
        <f t="shared" si="20"/>
        <v/>
      </c>
      <c r="X87" s="12" t="str">
        <f t="shared" si="22"/>
        <v/>
      </c>
      <c r="Y87" s="11" t="s">
        <v>41</v>
      </c>
      <c r="Z87" s="11">
        <v>1</v>
      </c>
    </row>
    <row r="88" spans="1:26" x14ac:dyDescent="0.2">
      <c r="A88" s="11">
        <v>3</v>
      </c>
      <c r="B88" s="11">
        <v>3</v>
      </c>
      <c r="C88" s="11" t="s">
        <v>17</v>
      </c>
      <c r="D88" s="17">
        <v>52.942</v>
      </c>
      <c r="E88" s="17">
        <v>0</v>
      </c>
      <c r="F88" s="17">
        <v>0</v>
      </c>
      <c r="G88" s="17">
        <v>47.058</v>
      </c>
      <c r="H88" s="17">
        <v>0</v>
      </c>
      <c r="I88" s="17">
        <v>60</v>
      </c>
      <c r="J88" s="17">
        <v>0</v>
      </c>
      <c r="K88" s="17">
        <v>0</v>
      </c>
      <c r="L88" s="17">
        <v>40</v>
      </c>
      <c r="M88" s="17">
        <v>0</v>
      </c>
      <c r="N88" s="11">
        <v>0.85723000000000005</v>
      </c>
      <c r="O88" s="11">
        <v>0.32795999999999997</v>
      </c>
      <c r="P88" s="11"/>
      <c r="Q88" s="11"/>
      <c r="R88" s="11"/>
      <c r="S88" s="12" t="str">
        <f t="shared" si="25"/>
        <v/>
      </c>
      <c r="T88" s="12" t="str">
        <f t="shared" si="18"/>
        <v/>
      </c>
      <c r="U88" s="17">
        <f t="shared" si="23"/>
        <v>201.20245398773005</v>
      </c>
      <c r="V88" s="17">
        <v>1110.597768142725</v>
      </c>
      <c r="W88" s="17">
        <f t="shared" si="20"/>
        <v>44.751740456153193</v>
      </c>
      <c r="X88" s="12" t="str">
        <f t="shared" si="22"/>
        <v/>
      </c>
      <c r="Y88" s="11" t="s">
        <v>41</v>
      </c>
      <c r="Z88" s="11">
        <v>1</v>
      </c>
    </row>
    <row r="89" spans="1:26" x14ac:dyDescent="0.2">
      <c r="A89" s="11">
        <v>3</v>
      </c>
      <c r="B89" s="11">
        <v>3</v>
      </c>
      <c r="C89" s="11" t="s">
        <v>19</v>
      </c>
      <c r="D89" s="17">
        <v>52.942</v>
      </c>
      <c r="E89" s="17">
        <v>0</v>
      </c>
      <c r="F89" s="17">
        <v>0</v>
      </c>
      <c r="G89" s="17">
        <v>47.058</v>
      </c>
      <c r="H89" s="17">
        <v>0</v>
      </c>
      <c r="I89" s="17">
        <v>60</v>
      </c>
      <c r="J89" s="17">
        <v>0</v>
      </c>
      <c r="K89" s="17">
        <v>0</v>
      </c>
      <c r="L89" s="17">
        <v>40</v>
      </c>
      <c r="M89" s="17">
        <v>0</v>
      </c>
      <c r="N89" s="11">
        <v>0.86428000000000005</v>
      </c>
      <c r="O89" s="11">
        <v>0.36220999999999998</v>
      </c>
      <c r="P89" s="11"/>
      <c r="Q89" s="11"/>
      <c r="R89" s="11"/>
      <c r="S89" s="12" t="str">
        <f t="shared" si="25"/>
        <v/>
      </c>
      <c r="T89" s="12" t="str">
        <f t="shared" si="18"/>
        <v/>
      </c>
      <c r="U89" s="17">
        <f t="shared" si="23"/>
        <v>222.21472392638037</v>
      </c>
      <c r="V89" s="17">
        <v>884.95575221238948</v>
      </c>
      <c r="W89" s="17">
        <f t="shared" si="20"/>
        <v>50.851715855442976</v>
      </c>
      <c r="X89" s="12" t="str">
        <f t="shared" si="22"/>
        <v/>
      </c>
      <c r="Y89" s="11" t="s">
        <v>41</v>
      </c>
      <c r="Z89" s="11">
        <v>1</v>
      </c>
    </row>
    <row r="90" spans="1:26" x14ac:dyDescent="0.2">
      <c r="A90" s="11">
        <v>3</v>
      </c>
      <c r="B90" s="11">
        <v>3</v>
      </c>
      <c r="C90" s="11" t="s">
        <v>20</v>
      </c>
      <c r="D90" s="17">
        <v>52.942</v>
      </c>
      <c r="E90" s="17">
        <v>0</v>
      </c>
      <c r="F90" s="17">
        <v>0</v>
      </c>
      <c r="G90" s="17">
        <v>47.058</v>
      </c>
      <c r="H90" s="17">
        <v>0</v>
      </c>
      <c r="I90" s="17">
        <v>60</v>
      </c>
      <c r="J90" s="17">
        <v>0</v>
      </c>
      <c r="K90" s="17">
        <v>0</v>
      </c>
      <c r="L90" s="17">
        <v>40</v>
      </c>
      <c r="M90" s="17">
        <v>0</v>
      </c>
      <c r="N90" s="11">
        <v>0.86417999999999995</v>
      </c>
      <c r="O90" s="11">
        <v>0.36298000000000002</v>
      </c>
      <c r="P90" s="11"/>
      <c r="Q90" s="11"/>
      <c r="R90" s="11"/>
      <c r="S90" s="12" t="str">
        <f t="shared" si="25"/>
        <v/>
      </c>
      <c r="T90" s="12" t="str">
        <f t="shared" si="18"/>
        <v/>
      </c>
      <c r="U90" s="17">
        <f t="shared" si="23"/>
        <v>222.68711656441721</v>
      </c>
      <c r="V90" s="17">
        <v>840.33613445378148</v>
      </c>
      <c r="W90" s="17">
        <f t="shared" si="20"/>
        <v>53.438205961760964</v>
      </c>
      <c r="X90" s="12" t="str">
        <f t="shared" si="22"/>
        <v/>
      </c>
      <c r="Y90" s="11" t="s">
        <v>41</v>
      </c>
      <c r="Z90" s="11">
        <v>1</v>
      </c>
    </row>
    <row r="91" spans="1:26" x14ac:dyDescent="0.2">
      <c r="A91" s="11">
        <v>3</v>
      </c>
      <c r="B91" s="11">
        <v>3</v>
      </c>
      <c r="C91" s="11" t="s">
        <v>21</v>
      </c>
      <c r="D91" s="17">
        <v>52.942</v>
      </c>
      <c r="E91" s="17">
        <v>0</v>
      </c>
      <c r="F91" s="17">
        <v>0</v>
      </c>
      <c r="G91" s="17">
        <v>47.058</v>
      </c>
      <c r="H91" s="17">
        <v>0</v>
      </c>
      <c r="I91" s="17">
        <v>60</v>
      </c>
      <c r="J91" s="17">
        <v>0</v>
      </c>
      <c r="K91" s="17">
        <v>0</v>
      </c>
      <c r="L91" s="17">
        <v>40</v>
      </c>
      <c r="M91" s="17">
        <v>0</v>
      </c>
      <c r="N91" s="11">
        <v>0.84565000000000001</v>
      </c>
      <c r="O91" s="11">
        <v>0.34197</v>
      </c>
      <c r="P91" s="11"/>
      <c r="Q91" s="11"/>
      <c r="R91" s="11"/>
      <c r="S91" s="12" t="str">
        <f t="shared" si="25"/>
        <v/>
      </c>
      <c r="T91" s="12" t="str">
        <f t="shared" si="18"/>
        <v/>
      </c>
      <c r="U91" s="17">
        <f t="shared" si="23"/>
        <v>209.79754601226995</v>
      </c>
      <c r="V91" s="17">
        <v>1090.5339472312435</v>
      </c>
      <c r="W91" s="17">
        <f t="shared" si="20"/>
        <v>43.70794689592654</v>
      </c>
      <c r="X91" s="12" t="str">
        <f t="shared" si="22"/>
        <v/>
      </c>
      <c r="Y91" s="11" t="s">
        <v>41</v>
      </c>
      <c r="Z91" s="11">
        <v>1</v>
      </c>
    </row>
    <row r="92" spans="1:26" x14ac:dyDescent="0.2">
      <c r="A92" s="11">
        <v>3</v>
      </c>
      <c r="B92" s="11">
        <v>3</v>
      </c>
      <c r="C92" s="11" t="s">
        <v>22</v>
      </c>
      <c r="D92" s="17">
        <v>52.942</v>
      </c>
      <c r="E92" s="17">
        <v>0</v>
      </c>
      <c r="F92" s="17">
        <v>0</v>
      </c>
      <c r="G92" s="17">
        <v>47.058</v>
      </c>
      <c r="H92" s="17">
        <v>0</v>
      </c>
      <c r="I92" s="17">
        <v>60</v>
      </c>
      <c r="J92" s="17">
        <v>0</v>
      </c>
      <c r="K92" s="17">
        <v>0</v>
      </c>
      <c r="L92" s="17">
        <v>40</v>
      </c>
      <c r="M92" s="17">
        <v>0</v>
      </c>
      <c r="N92" s="11"/>
      <c r="O92" s="11"/>
      <c r="P92" s="11">
        <v>3050</v>
      </c>
      <c r="Q92" s="11">
        <v>3359</v>
      </c>
      <c r="R92" s="11">
        <v>2816</v>
      </c>
      <c r="S92" s="12">
        <f t="shared" ref="S92" si="26">P92/10</f>
        <v>305</v>
      </c>
      <c r="T92" s="12">
        <f t="shared" si="18"/>
        <v>8.9298980854908656</v>
      </c>
      <c r="U92" s="17" t="str">
        <f t="shared" si="23"/>
        <v/>
      </c>
      <c r="V92" s="17">
        <v>980.39215686274508</v>
      </c>
      <c r="W92" s="17" t="str">
        <f t="shared" si="20"/>
        <v/>
      </c>
      <c r="X92" s="12">
        <f t="shared" si="22"/>
        <v>33.442622950819676</v>
      </c>
      <c r="Y92" s="11" t="s">
        <v>41</v>
      </c>
      <c r="Z92" s="11">
        <v>1</v>
      </c>
    </row>
    <row r="93" spans="1:26" x14ac:dyDescent="0.2">
      <c r="A93" s="11">
        <v>3</v>
      </c>
      <c r="B93" s="11">
        <v>3</v>
      </c>
      <c r="C93" s="11" t="s">
        <v>23</v>
      </c>
      <c r="D93" s="17">
        <v>52.942</v>
      </c>
      <c r="E93" s="17">
        <v>0</v>
      </c>
      <c r="F93" s="17">
        <v>0</v>
      </c>
      <c r="G93" s="17">
        <v>47.058</v>
      </c>
      <c r="H93" s="17">
        <v>0</v>
      </c>
      <c r="I93" s="17">
        <v>60</v>
      </c>
      <c r="J93" s="17">
        <v>0</v>
      </c>
      <c r="K93" s="17">
        <v>0</v>
      </c>
      <c r="L93" s="17">
        <v>40</v>
      </c>
      <c r="M93" s="17">
        <v>0</v>
      </c>
      <c r="N93" s="11"/>
      <c r="O93" s="11"/>
      <c r="P93" s="11"/>
      <c r="Q93" s="11"/>
      <c r="R93" s="11"/>
      <c r="S93" s="12" t="str">
        <f>IF(ISNUMBER(P93),P93/10,"")</f>
        <v/>
      </c>
      <c r="T93" s="12" t="str">
        <f t="shared" si="18"/>
        <v/>
      </c>
      <c r="U93" s="17" t="str">
        <f t="shared" si="23"/>
        <v/>
      </c>
      <c r="V93" s="17">
        <v>833.33333333333337</v>
      </c>
      <c r="W93" s="17" t="str">
        <f t="shared" si="20"/>
        <v/>
      </c>
      <c r="X93" s="12" t="str">
        <f t="shared" si="22"/>
        <v/>
      </c>
      <c r="Y93" s="11" t="s">
        <v>41</v>
      </c>
      <c r="Z93" s="11">
        <v>1</v>
      </c>
    </row>
    <row r="94" spans="1:26" x14ac:dyDescent="0.2">
      <c r="A94" s="11">
        <v>3</v>
      </c>
      <c r="B94" s="11">
        <v>4</v>
      </c>
      <c r="C94" s="11" t="s">
        <v>17</v>
      </c>
      <c r="D94" s="17">
        <v>35.293999999999997</v>
      </c>
      <c r="E94" s="17">
        <v>0</v>
      </c>
      <c r="F94" s="17">
        <v>0</v>
      </c>
      <c r="G94" s="17">
        <v>64.706000000000003</v>
      </c>
      <c r="H94" s="17">
        <v>0</v>
      </c>
      <c r="I94" s="17">
        <v>45</v>
      </c>
      <c r="J94" s="17">
        <v>0</v>
      </c>
      <c r="K94" s="17">
        <v>0</v>
      </c>
      <c r="L94" s="17">
        <v>55</v>
      </c>
      <c r="M94" s="17">
        <v>0</v>
      </c>
      <c r="N94" s="11">
        <v>0.90347999999999995</v>
      </c>
      <c r="O94" s="11">
        <v>0.39327000000000001</v>
      </c>
      <c r="P94" s="11">
        <v>2943</v>
      </c>
      <c r="Q94" s="11">
        <v>2896</v>
      </c>
      <c r="R94" s="11">
        <v>3109</v>
      </c>
      <c r="S94" s="12">
        <f t="shared" ref="S94" si="27">P94/10</f>
        <v>294.3</v>
      </c>
      <c r="T94" s="12">
        <f t="shared" si="18"/>
        <v>3.8023524296891873</v>
      </c>
      <c r="U94" s="17">
        <f t="shared" si="23"/>
        <v>241.26993865030676</v>
      </c>
      <c r="V94" s="17">
        <v>746.26865671641792</v>
      </c>
      <c r="W94" s="17">
        <f t="shared" si="20"/>
        <v>55.539451267576979</v>
      </c>
      <c r="X94" s="12">
        <f t="shared" si="22"/>
        <v>45.531770302412497</v>
      </c>
      <c r="Y94" s="11" t="s">
        <v>41</v>
      </c>
      <c r="Z94" s="11">
        <v>1</v>
      </c>
    </row>
    <row r="95" spans="1:26" x14ac:dyDescent="0.2">
      <c r="A95" s="11">
        <v>3</v>
      </c>
      <c r="B95" s="11">
        <v>4</v>
      </c>
      <c r="C95" s="11" t="s">
        <v>19</v>
      </c>
      <c r="D95" s="17">
        <v>35.293999999999997</v>
      </c>
      <c r="E95" s="17">
        <v>0</v>
      </c>
      <c r="F95" s="17">
        <v>0</v>
      </c>
      <c r="G95" s="17">
        <v>64.706000000000003</v>
      </c>
      <c r="H95" s="17">
        <v>0</v>
      </c>
      <c r="I95" s="17">
        <v>45</v>
      </c>
      <c r="J95" s="17">
        <v>0</v>
      </c>
      <c r="K95" s="17">
        <v>0</v>
      </c>
      <c r="L95" s="17">
        <v>55</v>
      </c>
      <c r="M95" s="17">
        <v>0</v>
      </c>
      <c r="N95" s="11">
        <v>0.91061999999999999</v>
      </c>
      <c r="O95" s="11">
        <v>0.32518999999999998</v>
      </c>
      <c r="P95" s="11"/>
      <c r="Q95" s="11"/>
      <c r="R95" s="11"/>
      <c r="S95" s="12" t="str">
        <f t="shared" ref="S95:S100" si="28">IF(ISNUMBER(P95),P95/10,"")</f>
        <v/>
      </c>
      <c r="T95" s="12" t="str">
        <f t="shared" si="18"/>
        <v/>
      </c>
      <c r="U95" s="17">
        <f t="shared" si="23"/>
        <v>199.50306748466258</v>
      </c>
      <c r="V95" s="17">
        <v>813.00813008130081</v>
      </c>
      <c r="W95" s="17">
        <f t="shared" si="20"/>
        <v>61.653187367385222</v>
      </c>
      <c r="X95" s="12" t="str">
        <f t="shared" si="22"/>
        <v/>
      </c>
      <c r="Y95" s="11" t="s">
        <v>41</v>
      </c>
      <c r="Z95" s="11">
        <v>1</v>
      </c>
    </row>
    <row r="96" spans="1:26" x14ac:dyDescent="0.2">
      <c r="A96" s="11">
        <v>3</v>
      </c>
      <c r="B96" s="11">
        <v>4</v>
      </c>
      <c r="C96" s="11" t="s">
        <v>20</v>
      </c>
      <c r="D96" s="17">
        <v>35.293999999999997</v>
      </c>
      <c r="E96" s="17">
        <v>0</v>
      </c>
      <c r="F96" s="17">
        <v>0</v>
      </c>
      <c r="G96" s="17">
        <v>64.706000000000003</v>
      </c>
      <c r="H96" s="17">
        <v>0</v>
      </c>
      <c r="I96" s="17">
        <v>45</v>
      </c>
      <c r="J96" s="17">
        <v>0</v>
      </c>
      <c r="K96" s="17">
        <v>0</v>
      </c>
      <c r="L96" s="17">
        <v>55</v>
      </c>
      <c r="M96" s="17">
        <v>0</v>
      </c>
      <c r="N96" s="11">
        <v>0.92022999999999999</v>
      </c>
      <c r="O96" s="11">
        <v>0.40560000000000002</v>
      </c>
      <c r="P96" s="11"/>
      <c r="Q96" s="11"/>
      <c r="R96" s="11"/>
      <c r="S96" s="12" t="str">
        <f t="shared" si="28"/>
        <v/>
      </c>
      <c r="T96" s="12" t="str">
        <f t="shared" si="18"/>
        <v/>
      </c>
      <c r="U96" s="17">
        <f t="shared" si="23"/>
        <v>248.83435582822088</v>
      </c>
      <c r="V96" s="17">
        <v>854.70085470085462</v>
      </c>
      <c r="W96" s="17">
        <f t="shared" si="20"/>
        <v>47.019230769230774</v>
      </c>
      <c r="X96" s="12" t="str">
        <f t="shared" si="22"/>
        <v/>
      </c>
      <c r="Y96" s="11" t="s">
        <v>41</v>
      </c>
      <c r="Z96" s="11">
        <v>1</v>
      </c>
    </row>
    <row r="97" spans="1:26" x14ac:dyDescent="0.2">
      <c r="A97" s="11">
        <v>3</v>
      </c>
      <c r="B97" s="11">
        <v>4</v>
      </c>
      <c r="C97" s="11" t="s">
        <v>21</v>
      </c>
      <c r="D97" s="17">
        <v>35.293999999999997</v>
      </c>
      <c r="E97" s="17">
        <v>0</v>
      </c>
      <c r="F97" s="17">
        <v>0</v>
      </c>
      <c r="G97" s="17">
        <v>64.706000000000003</v>
      </c>
      <c r="H97" s="17">
        <v>0</v>
      </c>
      <c r="I97" s="17">
        <v>45</v>
      </c>
      <c r="J97" s="17">
        <v>0</v>
      </c>
      <c r="K97" s="17">
        <v>0</v>
      </c>
      <c r="L97" s="17">
        <v>55</v>
      </c>
      <c r="M97" s="17">
        <v>0</v>
      </c>
      <c r="N97" s="11">
        <v>0.91159000000000001</v>
      </c>
      <c r="O97" s="11">
        <v>0.41720000000000002</v>
      </c>
      <c r="P97" s="11"/>
      <c r="Q97" s="11"/>
      <c r="R97" s="11"/>
      <c r="S97" s="12" t="str">
        <f t="shared" si="28"/>
        <v/>
      </c>
      <c r="T97" s="12" t="str">
        <f t="shared" si="18"/>
        <v/>
      </c>
      <c r="U97" s="17">
        <f t="shared" si="23"/>
        <v>255.95092024539881</v>
      </c>
      <c r="V97" s="17">
        <v>704.22535211267609</v>
      </c>
      <c r="W97" s="17">
        <f t="shared" si="20"/>
        <v>55.47938638542665</v>
      </c>
      <c r="X97" s="12" t="str">
        <f t="shared" si="22"/>
        <v/>
      </c>
      <c r="Y97" s="11" t="s">
        <v>41</v>
      </c>
      <c r="Z97" s="11">
        <v>1</v>
      </c>
    </row>
    <row r="98" spans="1:26" x14ac:dyDescent="0.2">
      <c r="A98" s="11">
        <v>3</v>
      </c>
      <c r="B98" s="11">
        <v>4</v>
      </c>
      <c r="C98" s="11" t="s">
        <v>22</v>
      </c>
      <c r="D98" s="17">
        <v>35.293999999999997</v>
      </c>
      <c r="E98" s="17">
        <v>0</v>
      </c>
      <c r="F98" s="17">
        <v>0</v>
      </c>
      <c r="G98" s="17">
        <v>64.706000000000003</v>
      </c>
      <c r="H98" s="17">
        <v>0</v>
      </c>
      <c r="I98" s="17">
        <v>45</v>
      </c>
      <c r="J98" s="17">
        <v>0</v>
      </c>
      <c r="K98" s="17">
        <v>0</v>
      </c>
      <c r="L98" s="17">
        <v>55</v>
      </c>
      <c r="M98" s="17">
        <v>0</v>
      </c>
      <c r="N98" s="11"/>
      <c r="O98" s="11"/>
      <c r="P98" s="11"/>
      <c r="Q98" s="11"/>
      <c r="R98" s="11"/>
      <c r="S98" s="12" t="str">
        <f t="shared" si="28"/>
        <v/>
      </c>
      <c r="T98" s="12" t="str">
        <f t="shared" si="18"/>
        <v/>
      </c>
      <c r="U98" s="17" t="str">
        <f t="shared" si="23"/>
        <v/>
      </c>
      <c r="V98" s="17">
        <v>787.40157480314951</v>
      </c>
      <c r="W98" s="17" t="str">
        <f t="shared" si="20"/>
        <v/>
      </c>
      <c r="X98" s="12" t="str">
        <f t="shared" si="22"/>
        <v/>
      </c>
      <c r="Y98" s="11" t="s">
        <v>41</v>
      </c>
      <c r="Z98" s="11">
        <v>1</v>
      </c>
    </row>
    <row r="99" spans="1:26" x14ac:dyDescent="0.2">
      <c r="A99" s="11">
        <v>3</v>
      </c>
      <c r="B99" s="11">
        <v>4</v>
      </c>
      <c r="C99" s="11" t="s">
        <v>23</v>
      </c>
      <c r="D99" s="17">
        <v>35.293999999999997</v>
      </c>
      <c r="E99" s="17">
        <v>0</v>
      </c>
      <c r="F99" s="17">
        <v>0</v>
      </c>
      <c r="G99" s="17">
        <v>64.706000000000003</v>
      </c>
      <c r="H99" s="17">
        <v>0</v>
      </c>
      <c r="I99" s="17">
        <v>45</v>
      </c>
      <c r="J99" s="17">
        <v>0</v>
      </c>
      <c r="K99" s="17">
        <v>0</v>
      </c>
      <c r="L99" s="17">
        <v>55</v>
      </c>
      <c r="M99" s="17">
        <v>0</v>
      </c>
      <c r="N99" s="11"/>
      <c r="O99" s="11"/>
      <c r="P99" s="11"/>
      <c r="Q99" s="11"/>
      <c r="R99" s="11"/>
      <c r="S99" s="12" t="str">
        <f t="shared" si="28"/>
        <v/>
      </c>
      <c r="T99" s="12" t="str">
        <f t="shared" si="18"/>
        <v/>
      </c>
      <c r="U99" s="17" t="str">
        <f t="shared" si="23"/>
        <v/>
      </c>
      <c r="V99" s="17">
        <v>763.35877862595419</v>
      </c>
      <c r="W99" s="17" t="str">
        <f t="shared" si="20"/>
        <v/>
      </c>
      <c r="X99" s="12" t="str">
        <f t="shared" si="22"/>
        <v/>
      </c>
      <c r="Y99" s="11" t="s">
        <v>41</v>
      </c>
      <c r="Z99" s="11">
        <v>1</v>
      </c>
    </row>
    <row r="100" spans="1:26" x14ac:dyDescent="0.2">
      <c r="A100" s="11">
        <v>3</v>
      </c>
      <c r="B100" s="11">
        <v>5</v>
      </c>
      <c r="C100" s="11" t="s">
        <v>17</v>
      </c>
      <c r="D100" s="17">
        <v>17.648</v>
      </c>
      <c r="E100" s="17">
        <v>0</v>
      </c>
      <c r="F100" s="17">
        <v>0</v>
      </c>
      <c r="G100" s="17">
        <v>82.352000000000004</v>
      </c>
      <c r="H100" s="17">
        <v>0</v>
      </c>
      <c r="I100" s="17">
        <v>30</v>
      </c>
      <c r="J100" s="17">
        <v>0</v>
      </c>
      <c r="K100" s="17">
        <v>0</v>
      </c>
      <c r="L100" s="17">
        <v>70</v>
      </c>
      <c r="M100" s="17">
        <v>0</v>
      </c>
      <c r="N100" s="11">
        <v>0.92313999999999996</v>
      </c>
      <c r="O100" s="11">
        <v>0.39265</v>
      </c>
      <c r="P100" s="11"/>
      <c r="Q100" s="11"/>
      <c r="R100" s="11"/>
      <c r="S100" s="12" t="str">
        <f t="shared" si="28"/>
        <v/>
      </c>
      <c r="T100" s="12" t="str">
        <f t="shared" si="18"/>
        <v/>
      </c>
      <c r="U100" s="17">
        <f t="shared" si="23"/>
        <v>240.88957055214723</v>
      </c>
      <c r="V100" s="17">
        <v>704.22535211267609</v>
      </c>
      <c r="W100" s="17">
        <f t="shared" si="20"/>
        <v>58.948172672863876</v>
      </c>
      <c r="X100" s="12" t="str">
        <f t="shared" si="22"/>
        <v/>
      </c>
      <c r="Y100" s="11" t="s">
        <v>41</v>
      </c>
      <c r="Z100" s="11">
        <v>1</v>
      </c>
    </row>
    <row r="101" spans="1:26" x14ac:dyDescent="0.2">
      <c r="A101" s="11">
        <v>3</v>
      </c>
      <c r="B101" s="11">
        <v>5</v>
      </c>
      <c r="C101" s="11" t="s">
        <v>19</v>
      </c>
      <c r="D101" s="17">
        <v>17.648</v>
      </c>
      <c r="E101" s="17">
        <v>0</v>
      </c>
      <c r="F101" s="17">
        <v>0</v>
      </c>
      <c r="G101" s="17">
        <v>82.352000000000004</v>
      </c>
      <c r="H101" s="17">
        <v>0</v>
      </c>
      <c r="I101" s="17">
        <v>30</v>
      </c>
      <c r="J101" s="17">
        <v>0</v>
      </c>
      <c r="K101" s="17">
        <v>0</v>
      </c>
      <c r="L101" s="17">
        <v>70</v>
      </c>
      <c r="M101" s="17">
        <v>0</v>
      </c>
      <c r="N101" s="11">
        <v>0.92649000000000004</v>
      </c>
      <c r="O101" s="11">
        <v>0.40122999999999998</v>
      </c>
      <c r="P101" s="11">
        <v>3882</v>
      </c>
      <c r="Q101" s="11">
        <v>2797</v>
      </c>
      <c r="R101" s="11">
        <v>3585</v>
      </c>
      <c r="S101" s="12">
        <f t="shared" ref="S101" si="29">P101/10</f>
        <v>388.2</v>
      </c>
      <c r="T101" s="12">
        <f t="shared" si="18"/>
        <v>14.443857833688678</v>
      </c>
      <c r="U101" s="17">
        <f t="shared" si="23"/>
        <v>246.15337423312883</v>
      </c>
      <c r="V101" s="17">
        <v>694.44444444444446</v>
      </c>
      <c r="W101" s="17">
        <f t="shared" si="20"/>
        <v>58.500112155122999</v>
      </c>
      <c r="X101" s="12">
        <f t="shared" si="22"/>
        <v>37.094281298299848</v>
      </c>
      <c r="Y101" s="11" t="s">
        <v>41</v>
      </c>
      <c r="Z101" s="11">
        <v>1</v>
      </c>
    </row>
    <row r="102" spans="1:26" x14ac:dyDescent="0.2">
      <c r="A102" s="11">
        <v>3</v>
      </c>
      <c r="B102" s="11">
        <v>5</v>
      </c>
      <c r="C102" s="11" t="s">
        <v>20</v>
      </c>
      <c r="D102" s="17">
        <v>17.648</v>
      </c>
      <c r="E102" s="17">
        <v>0</v>
      </c>
      <c r="F102" s="17">
        <v>0</v>
      </c>
      <c r="G102" s="17">
        <v>82.352000000000004</v>
      </c>
      <c r="H102" s="17">
        <v>0</v>
      </c>
      <c r="I102" s="17">
        <v>30</v>
      </c>
      <c r="J102" s="17">
        <v>0</v>
      </c>
      <c r="K102" s="17">
        <v>0</v>
      </c>
      <c r="L102" s="17">
        <v>70</v>
      </c>
      <c r="M102" s="17">
        <v>0</v>
      </c>
      <c r="N102" s="11">
        <v>0.92464000000000002</v>
      </c>
      <c r="O102" s="11">
        <v>0.41382999999999998</v>
      </c>
      <c r="P102" s="11"/>
      <c r="Q102" s="11"/>
      <c r="R102" s="11"/>
      <c r="S102" s="12" t="str">
        <f t="shared" ref="S102:S110" si="30">IF(ISNUMBER(P102),P102/10,"")</f>
        <v/>
      </c>
      <c r="T102" s="12" t="str">
        <f t="shared" si="18"/>
        <v/>
      </c>
      <c r="U102" s="17">
        <f t="shared" si="23"/>
        <v>253.88343558282207</v>
      </c>
      <c r="V102" s="17">
        <v>662.25165562913901</v>
      </c>
      <c r="W102" s="17">
        <f t="shared" si="20"/>
        <v>59.4761133798903</v>
      </c>
      <c r="X102" s="12" t="str">
        <f t="shared" si="22"/>
        <v/>
      </c>
      <c r="Y102" s="11" t="s">
        <v>41</v>
      </c>
      <c r="Z102" s="11">
        <v>1</v>
      </c>
    </row>
    <row r="103" spans="1:26" x14ac:dyDescent="0.2">
      <c r="A103" s="11">
        <v>3</v>
      </c>
      <c r="B103" s="11">
        <v>5</v>
      </c>
      <c r="C103" s="11" t="s">
        <v>21</v>
      </c>
      <c r="D103" s="17">
        <v>17.648</v>
      </c>
      <c r="E103" s="17">
        <v>0</v>
      </c>
      <c r="F103" s="17">
        <v>0</v>
      </c>
      <c r="G103" s="17">
        <v>82.352000000000004</v>
      </c>
      <c r="H103" s="17">
        <v>0</v>
      </c>
      <c r="I103" s="17">
        <v>30</v>
      </c>
      <c r="J103" s="17">
        <v>0</v>
      </c>
      <c r="K103" s="17">
        <v>0</v>
      </c>
      <c r="L103" s="17">
        <v>70</v>
      </c>
      <c r="M103" s="17">
        <v>0</v>
      </c>
      <c r="N103" s="11">
        <v>0.92134000000000005</v>
      </c>
      <c r="O103" s="11">
        <v>0.37817000000000001</v>
      </c>
      <c r="P103" s="11"/>
      <c r="Q103" s="11"/>
      <c r="R103" s="11"/>
      <c r="S103" s="12" t="str">
        <f t="shared" si="30"/>
        <v/>
      </c>
      <c r="T103" s="12" t="str">
        <f t="shared" si="18"/>
        <v/>
      </c>
      <c r="U103" s="17">
        <f t="shared" si="23"/>
        <v>232.00613496932516</v>
      </c>
      <c r="V103" s="17">
        <v>719.42446043165467</v>
      </c>
      <c r="W103" s="17">
        <f t="shared" si="20"/>
        <v>59.912208794986377</v>
      </c>
      <c r="X103" s="12" t="str">
        <f t="shared" si="22"/>
        <v/>
      </c>
      <c r="Y103" s="11" t="s">
        <v>41</v>
      </c>
      <c r="Z103" s="11">
        <v>1</v>
      </c>
    </row>
    <row r="104" spans="1:26" x14ac:dyDescent="0.2">
      <c r="A104" s="11">
        <v>3</v>
      </c>
      <c r="B104" s="11">
        <v>5</v>
      </c>
      <c r="C104" s="11" t="s">
        <v>22</v>
      </c>
      <c r="D104" s="17">
        <v>17.648</v>
      </c>
      <c r="E104" s="17">
        <v>0</v>
      </c>
      <c r="F104" s="17">
        <v>0</v>
      </c>
      <c r="G104" s="17">
        <v>82.352000000000004</v>
      </c>
      <c r="H104" s="17">
        <v>0</v>
      </c>
      <c r="I104" s="17">
        <v>30</v>
      </c>
      <c r="J104" s="17">
        <v>0</v>
      </c>
      <c r="K104" s="17">
        <v>0</v>
      </c>
      <c r="L104" s="17">
        <v>70</v>
      </c>
      <c r="M104" s="17">
        <v>0</v>
      </c>
      <c r="N104" s="11"/>
      <c r="O104" s="11"/>
      <c r="P104" s="11"/>
      <c r="Q104" s="11"/>
      <c r="R104" s="12"/>
      <c r="S104" s="12" t="str">
        <f t="shared" si="30"/>
        <v/>
      </c>
      <c r="T104" s="12" t="str">
        <f t="shared" si="18"/>
        <v/>
      </c>
      <c r="U104" s="17" t="str">
        <f t="shared" si="23"/>
        <v/>
      </c>
      <c r="V104" s="17">
        <v>704.22535211267609</v>
      </c>
      <c r="W104" s="17" t="str">
        <f t="shared" si="20"/>
        <v/>
      </c>
      <c r="X104" s="12" t="str">
        <f t="shared" si="22"/>
        <v/>
      </c>
      <c r="Y104" s="11" t="s">
        <v>41</v>
      </c>
      <c r="Z104" s="11">
        <v>1</v>
      </c>
    </row>
    <row r="105" spans="1:26" x14ac:dyDescent="0.2">
      <c r="A105" s="11">
        <v>3</v>
      </c>
      <c r="B105" s="11">
        <v>5</v>
      </c>
      <c r="C105" s="11" t="s">
        <v>23</v>
      </c>
      <c r="D105" s="17">
        <v>17.648</v>
      </c>
      <c r="E105" s="17">
        <v>0</v>
      </c>
      <c r="F105" s="17">
        <v>0</v>
      </c>
      <c r="G105" s="17">
        <v>82.352000000000004</v>
      </c>
      <c r="H105" s="17">
        <v>0</v>
      </c>
      <c r="I105" s="17">
        <v>30</v>
      </c>
      <c r="J105" s="17">
        <v>0</v>
      </c>
      <c r="K105" s="17">
        <v>0</v>
      </c>
      <c r="L105" s="17">
        <v>70</v>
      </c>
      <c r="M105" s="17">
        <v>0</v>
      </c>
      <c r="N105" s="11"/>
      <c r="O105" s="11"/>
      <c r="P105" s="11"/>
      <c r="Q105" s="11"/>
      <c r="R105" s="12"/>
      <c r="S105" s="12" t="str">
        <f t="shared" si="30"/>
        <v/>
      </c>
      <c r="T105" s="12" t="str">
        <f t="shared" si="18"/>
        <v/>
      </c>
      <c r="U105" s="17" t="str">
        <f t="shared" si="23"/>
        <v/>
      </c>
      <c r="V105" s="17">
        <v>456.62100456621005</v>
      </c>
      <c r="W105" s="17" t="str">
        <f t="shared" si="20"/>
        <v/>
      </c>
      <c r="X105" s="12" t="str">
        <f t="shared" si="22"/>
        <v/>
      </c>
      <c r="Y105" s="11" t="s">
        <v>41</v>
      </c>
      <c r="Z105" s="11">
        <v>1</v>
      </c>
    </row>
    <row r="106" spans="1:26" x14ac:dyDescent="0.2">
      <c r="A106" s="11">
        <v>3</v>
      </c>
      <c r="B106" s="11">
        <v>6</v>
      </c>
      <c r="C106" s="11" t="s">
        <v>17</v>
      </c>
      <c r="D106" s="17">
        <v>0</v>
      </c>
      <c r="E106" s="17">
        <v>0</v>
      </c>
      <c r="F106" s="17">
        <v>0</v>
      </c>
      <c r="G106" s="17">
        <v>100</v>
      </c>
      <c r="H106" s="17">
        <v>0</v>
      </c>
      <c r="I106" s="17">
        <v>15</v>
      </c>
      <c r="J106" s="17">
        <v>0</v>
      </c>
      <c r="K106" s="17">
        <v>0</v>
      </c>
      <c r="L106" s="17">
        <v>85</v>
      </c>
      <c r="M106" s="17">
        <v>0</v>
      </c>
      <c r="N106" s="11">
        <v>0.94115000000000004</v>
      </c>
      <c r="O106" s="11">
        <v>0.37439</v>
      </c>
      <c r="P106" s="11"/>
      <c r="Q106" s="11"/>
      <c r="R106" s="11"/>
      <c r="S106" s="12" t="str">
        <f t="shared" si="30"/>
        <v/>
      </c>
      <c r="T106" s="12" t="str">
        <f t="shared" si="18"/>
        <v/>
      </c>
      <c r="U106" s="17">
        <f t="shared" si="23"/>
        <v>229.68711656441718</v>
      </c>
      <c r="V106" s="17">
        <v>806.45161290322585</v>
      </c>
      <c r="W106" s="17">
        <f t="shared" si="20"/>
        <v>53.986484681748976</v>
      </c>
      <c r="X106" s="12" t="str">
        <f t="shared" si="22"/>
        <v/>
      </c>
      <c r="Y106" s="11" t="s">
        <v>41</v>
      </c>
      <c r="Z106" s="11">
        <v>1</v>
      </c>
    </row>
    <row r="107" spans="1:26" x14ac:dyDescent="0.2">
      <c r="A107" s="11">
        <v>3</v>
      </c>
      <c r="B107" s="11">
        <v>6</v>
      </c>
      <c r="C107" s="11" t="s">
        <v>19</v>
      </c>
      <c r="D107" s="17">
        <v>0</v>
      </c>
      <c r="E107" s="17">
        <v>0</v>
      </c>
      <c r="F107" s="17">
        <v>0</v>
      </c>
      <c r="G107" s="17">
        <v>100</v>
      </c>
      <c r="H107" s="17">
        <v>0</v>
      </c>
      <c r="I107" s="17">
        <v>15</v>
      </c>
      <c r="J107" s="17">
        <v>0</v>
      </c>
      <c r="K107" s="17">
        <v>0</v>
      </c>
      <c r="L107" s="17">
        <v>85</v>
      </c>
      <c r="M107" s="17">
        <v>0</v>
      </c>
      <c r="N107" s="11">
        <v>0.93296999999999997</v>
      </c>
      <c r="O107" s="11">
        <v>0.32369999999999999</v>
      </c>
      <c r="P107" s="11"/>
      <c r="Q107" s="11"/>
      <c r="R107" s="11"/>
      <c r="S107" s="12" t="str">
        <f t="shared" si="30"/>
        <v/>
      </c>
      <c r="T107" s="12" t="str">
        <f t="shared" si="18"/>
        <v/>
      </c>
      <c r="U107" s="17">
        <f t="shared" si="23"/>
        <v>198.58895705521473</v>
      </c>
      <c r="V107" s="17">
        <v>1151.5231772827508</v>
      </c>
      <c r="W107" s="17">
        <f t="shared" si="20"/>
        <v>43.729269385233231</v>
      </c>
      <c r="X107" s="12" t="str">
        <f t="shared" si="22"/>
        <v/>
      </c>
      <c r="Y107" s="11" t="s">
        <v>41</v>
      </c>
      <c r="Z107" s="11">
        <v>1</v>
      </c>
    </row>
    <row r="108" spans="1:26" x14ac:dyDescent="0.2">
      <c r="A108" s="11">
        <v>3</v>
      </c>
      <c r="B108" s="11">
        <v>6</v>
      </c>
      <c r="C108" s="11" t="s">
        <v>20</v>
      </c>
      <c r="D108" s="17">
        <v>0</v>
      </c>
      <c r="E108" s="17">
        <v>0</v>
      </c>
      <c r="F108" s="17">
        <v>0</v>
      </c>
      <c r="G108" s="17">
        <v>100</v>
      </c>
      <c r="H108" s="17">
        <v>0</v>
      </c>
      <c r="I108" s="17">
        <v>15</v>
      </c>
      <c r="J108" s="17">
        <v>0</v>
      </c>
      <c r="K108" s="17">
        <v>0</v>
      </c>
      <c r="L108" s="17">
        <v>85</v>
      </c>
      <c r="M108" s="17">
        <v>0</v>
      </c>
      <c r="N108" s="11">
        <v>0.91757999999999995</v>
      </c>
      <c r="O108" s="11">
        <v>0.25992999999999999</v>
      </c>
      <c r="P108" s="11"/>
      <c r="Q108" s="11"/>
      <c r="R108" s="11"/>
      <c r="S108" s="12" t="str">
        <f t="shared" si="30"/>
        <v/>
      </c>
      <c r="T108" s="12" t="str">
        <f t="shared" si="18"/>
        <v/>
      </c>
      <c r="U108" s="17">
        <f t="shared" si="23"/>
        <v>159.46625766871165</v>
      </c>
      <c r="V108" s="17">
        <v>1238.055856128005</v>
      </c>
      <c r="W108" s="17">
        <f t="shared" si="20"/>
        <v>50.651342284461215</v>
      </c>
      <c r="X108" s="12" t="str">
        <f>IFERROR(1/(V108*S108)*10000000,"")</f>
        <v/>
      </c>
      <c r="Y108" s="11" t="s">
        <v>41</v>
      </c>
      <c r="Z108" s="11">
        <v>1</v>
      </c>
    </row>
    <row r="109" spans="1:26" x14ac:dyDescent="0.2">
      <c r="A109" s="11">
        <v>3</v>
      </c>
      <c r="B109" s="11">
        <v>6</v>
      </c>
      <c r="C109" s="11" t="s">
        <v>21</v>
      </c>
      <c r="D109" s="17">
        <v>0</v>
      </c>
      <c r="E109" s="17">
        <v>0</v>
      </c>
      <c r="F109" s="17">
        <v>0</v>
      </c>
      <c r="G109" s="17">
        <v>100</v>
      </c>
      <c r="H109" s="17">
        <v>0</v>
      </c>
      <c r="I109" s="17">
        <v>15</v>
      </c>
      <c r="J109" s="17">
        <v>0</v>
      </c>
      <c r="K109" s="17">
        <v>0</v>
      </c>
      <c r="L109" s="17">
        <v>85</v>
      </c>
      <c r="M109" s="17">
        <v>0</v>
      </c>
      <c r="N109" s="11">
        <v>0.92976000000000003</v>
      </c>
      <c r="O109" s="11">
        <v>0.33250999999999997</v>
      </c>
      <c r="P109" s="11"/>
      <c r="Q109" s="11"/>
      <c r="R109" s="11"/>
      <c r="S109" s="12" t="str">
        <f t="shared" si="30"/>
        <v/>
      </c>
      <c r="T109" s="12" t="str">
        <f t="shared" si="18"/>
        <v/>
      </c>
      <c r="U109" s="17">
        <f t="shared" si="23"/>
        <v>203.99386503067484</v>
      </c>
      <c r="V109" s="17">
        <v>714.28571428571433</v>
      </c>
      <c r="W109" s="17">
        <f t="shared" si="20"/>
        <v>68.629514901807468</v>
      </c>
      <c r="X109" s="12" t="str">
        <f t="shared" si="22"/>
        <v/>
      </c>
      <c r="Y109" s="11" t="s">
        <v>41</v>
      </c>
      <c r="Z109" s="11">
        <v>1</v>
      </c>
    </row>
    <row r="110" spans="1:26" x14ac:dyDescent="0.2">
      <c r="A110" s="11">
        <v>3</v>
      </c>
      <c r="B110" s="11">
        <v>6</v>
      </c>
      <c r="C110" s="11" t="s">
        <v>22</v>
      </c>
      <c r="D110" s="17">
        <v>0</v>
      </c>
      <c r="E110" s="17">
        <v>0</v>
      </c>
      <c r="F110" s="17">
        <v>0</v>
      </c>
      <c r="G110" s="17">
        <v>100</v>
      </c>
      <c r="H110" s="17">
        <v>0</v>
      </c>
      <c r="I110" s="17">
        <v>15</v>
      </c>
      <c r="J110" s="17">
        <v>0</v>
      </c>
      <c r="K110" s="17">
        <v>0</v>
      </c>
      <c r="L110" s="17">
        <v>85</v>
      </c>
      <c r="M110" s="17">
        <v>0</v>
      </c>
      <c r="N110" s="11"/>
      <c r="O110" s="11"/>
      <c r="P110" s="11"/>
      <c r="Q110" s="11"/>
      <c r="R110" s="11"/>
      <c r="S110" s="12" t="str">
        <f t="shared" si="30"/>
        <v/>
      </c>
      <c r="T110" s="12" t="str">
        <f t="shared" si="18"/>
        <v/>
      </c>
      <c r="U110" s="17" t="str">
        <f t="shared" si="23"/>
        <v/>
      </c>
      <c r="V110" s="17">
        <v>806.45161290322585</v>
      </c>
      <c r="W110" s="17" t="str">
        <f t="shared" si="20"/>
        <v/>
      </c>
      <c r="X110" s="12" t="str">
        <f t="shared" si="22"/>
        <v/>
      </c>
      <c r="Y110" s="11" t="s">
        <v>41</v>
      </c>
      <c r="Z110" s="11">
        <v>1</v>
      </c>
    </row>
    <row r="111" spans="1:26" x14ac:dyDescent="0.2">
      <c r="A111" s="11">
        <v>3</v>
      </c>
      <c r="B111" s="11">
        <v>6</v>
      </c>
      <c r="C111" s="11" t="s">
        <v>23</v>
      </c>
      <c r="D111" s="17">
        <v>0</v>
      </c>
      <c r="E111" s="17">
        <v>0</v>
      </c>
      <c r="F111" s="17">
        <v>0</v>
      </c>
      <c r="G111" s="17">
        <v>100</v>
      </c>
      <c r="H111" s="17">
        <v>0</v>
      </c>
      <c r="I111" s="17">
        <v>15</v>
      </c>
      <c r="J111" s="17">
        <v>0</v>
      </c>
      <c r="K111" s="17">
        <v>0</v>
      </c>
      <c r="L111" s="17">
        <v>85</v>
      </c>
      <c r="M111" s="17">
        <v>0</v>
      </c>
      <c r="N111" s="11"/>
      <c r="O111" s="11"/>
      <c r="P111" s="11">
        <v>2893</v>
      </c>
      <c r="Q111" s="11">
        <v>2644</v>
      </c>
      <c r="R111" s="11">
        <v>2709</v>
      </c>
      <c r="S111" s="12">
        <f t="shared" ref="S111" si="31">P111/10</f>
        <v>289.3</v>
      </c>
      <c r="T111" s="12">
        <f t="shared" si="18"/>
        <v>4.464305731061768</v>
      </c>
      <c r="U111" s="17" t="str">
        <f t="shared" si="23"/>
        <v/>
      </c>
      <c r="V111" s="17">
        <v>751.87969924812035</v>
      </c>
      <c r="W111" s="17" t="str">
        <f t="shared" si="20"/>
        <v/>
      </c>
      <c r="X111" s="12">
        <f t="shared" si="22"/>
        <v>45.973038368475621</v>
      </c>
      <c r="Y111" s="11" t="s">
        <v>41</v>
      </c>
      <c r="Z111" s="11">
        <v>1</v>
      </c>
    </row>
    <row r="112" spans="1:26" x14ac:dyDescent="0.2">
      <c r="A112" s="7">
        <v>4</v>
      </c>
      <c r="B112" s="7">
        <v>1</v>
      </c>
      <c r="C112" s="7" t="s">
        <v>17</v>
      </c>
      <c r="D112" s="18">
        <v>93.334000000000003</v>
      </c>
      <c r="E112" s="18">
        <v>0</v>
      </c>
      <c r="F112" s="18">
        <v>0</v>
      </c>
      <c r="G112" s="18">
        <v>0</v>
      </c>
      <c r="H112" s="18">
        <v>6.6660000000000004</v>
      </c>
      <c r="I112" s="18">
        <v>95</v>
      </c>
      <c r="J112" s="18">
        <v>0</v>
      </c>
      <c r="K112" s="18">
        <v>0</v>
      </c>
      <c r="L112" s="18">
        <v>0</v>
      </c>
      <c r="M112" s="18">
        <v>5</v>
      </c>
      <c r="N112" s="7">
        <v>0.71414</v>
      </c>
      <c r="O112" s="7">
        <v>8.7800000000000003E-2</v>
      </c>
      <c r="P112" s="7"/>
      <c r="Q112" s="7"/>
      <c r="R112" s="7"/>
      <c r="S112" s="8" t="str">
        <f>IF(ISNUMBER(P112),P112/10,"")</f>
        <v/>
      </c>
      <c r="T112" s="8" t="str">
        <f t="shared" si="18"/>
        <v/>
      </c>
      <c r="U112" s="18">
        <f>IF(ISNUMBER(O112),O112/0.00163,"")</f>
        <v>53.865030674846629</v>
      </c>
      <c r="V112" s="18">
        <v>3207.2355233406565</v>
      </c>
      <c r="W112" s="18">
        <f t="shared" si="20"/>
        <v>57.884493166287008</v>
      </c>
      <c r="X112" s="8" t="str">
        <f t="shared" si="22"/>
        <v/>
      </c>
      <c r="Y112" s="7" t="s">
        <v>41</v>
      </c>
      <c r="Z112" s="7">
        <v>1</v>
      </c>
    </row>
    <row r="113" spans="1:26" x14ac:dyDescent="0.2">
      <c r="A113" s="7">
        <v>4</v>
      </c>
      <c r="B113" s="7">
        <v>1</v>
      </c>
      <c r="C113" s="7" t="s">
        <v>19</v>
      </c>
      <c r="D113" s="18">
        <v>93.334000000000003</v>
      </c>
      <c r="E113" s="18">
        <v>0</v>
      </c>
      <c r="F113" s="18">
        <v>0</v>
      </c>
      <c r="G113" s="18">
        <v>0</v>
      </c>
      <c r="H113" s="18">
        <v>6.6660000000000004</v>
      </c>
      <c r="I113" s="18">
        <v>95</v>
      </c>
      <c r="J113" s="18">
        <v>0</v>
      </c>
      <c r="K113" s="18">
        <v>0</v>
      </c>
      <c r="L113" s="18">
        <v>0</v>
      </c>
      <c r="M113" s="18">
        <v>5</v>
      </c>
      <c r="N113" s="7">
        <v>0.68310999999999999</v>
      </c>
      <c r="O113" s="7">
        <v>0.10031</v>
      </c>
      <c r="P113" s="7"/>
      <c r="Q113" s="7"/>
      <c r="R113" s="7"/>
      <c r="S113" s="8" t="str">
        <f>IF(ISNUMBER(P113),P113/10,"")</f>
        <v/>
      </c>
      <c r="T113" s="8" t="str">
        <f t="shared" si="18"/>
        <v/>
      </c>
      <c r="U113" s="18">
        <f t="shared" ref="U113" si="32">IF(ISNUMBER(O113),O113/0.00163,"")</f>
        <v>61.539877300613497</v>
      </c>
      <c r="V113" s="18"/>
      <c r="W113" s="18" t="str">
        <f t="shared" si="20"/>
        <v/>
      </c>
      <c r="X113" s="8" t="str">
        <f t="shared" si="22"/>
        <v/>
      </c>
      <c r="Y113" s="7" t="s">
        <v>41</v>
      </c>
      <c r="Z113" s="7">
        <v>1</v>
      </c>
    </row>
    <row r="114" spans="1:26" x14ac:dyDescent="0.2">
      <c r="A114" s="7">
        <v>4</v>
      </c>
      <c r="B114" s="7">
        <v>1</v>
      </c>
      <c r="C114" s="7" t="s">
        <v>20</v>
      </c>
      <c r="D114" s="18">
        <v>93.334000000000003</v>
      </c>
      <c r="E114" s="18">
        <v>0</v>
      </c>
      <c r="F114" s="18">
        <v>0</v>
      </c>
      <c r="G114" s="18">
        <v>0</v>
      </c>
      <c r="H114" s="18">
        <v>6.6660000000000004</v>
      </c>
      <c r="I114" s="18">
        <v>95</v>
      </c>
      <c r="J114" s="18">
        <v>0</v>
      </c>
      <c r="K114" s="18">
        <v>0</v>
      </c>
      <c r="L114" s="18">
        <v>0</v>
      </c>
      <c r="M114" s="18">
        <v>5</v>
      </c>
      <c r="N114" s="7">
        <v>0.66630999999999996</v>
      </c>
      <c r="O114" s="7">
        <v>0.10356</v>
      </c>
      <c r="P114" s="7">
        <v>1498</v>
      </c>
      <c r="Q114" s="7">
        <v>1779</v>
      </c>
      <c r="R114" s="7">
        <v>1662</v>
      </c>
      <c r="S114" s="8">
        <f>P114/10</f>
        <v>149.80000000000001</v>
      </c>
      <c r="T114" s="8">
        <f t="shared" si="18"/>
        <v>9.4228024473089409</v>
      </c>
      <c r="U114" s="18">
        <f>IF(ISNUMBER(O114),O114/0.00163,"")</f>
        <v>63.533742331288344</v>
      </c>
      <c r="V114" s="18">
        <v>2549.0435988417144</v>
      </c>
      <c r="W114" s="18">
        <f t="shared" si="20"/>
        <v>61.747346465816925</v>
      </c>
      <c r="X114" s="8">
        <f t="shared" si="22"/>
        <v>26.188518024032042</v>
      </c>
      <c r="Y114" s="7" t="s">
        <v>41</v>
      </c>
      <c r="Z114" s="7">
        <v>1</v>
      </c>
    </row>
    <row r="115" spans="1:26" x14ac:dyDescent="0.2">
      <c r="A115" s="7">
        <v>4</v>
      </c>
      <c r="B115" s="7">
        <v>1</v>
      </c>
      <c r="C115" s="7" t="s">
        <v>21</v>
      </c>
      <c r="D115" s="18">
        <v>93.334000000000003</v>
      </c>
      <c r="E115" s="18">
        <v>0</v>
      </c>
      <c r="F115" s="18">
        <v>0</v>
      </c>
      <c r="G115" s="18">
        <v>0</v>
      </c>
      <c r="H115" s="18">
        <v>6.6660000000000004</v>
      </c>
      <c r="I115" s="18">
        <v>95</v>
      </c>
      <c r="J115" s="18">
        <v>0</v>
      </c>
      <c r="K115" s="18">
        <v>0</v>
      </c>
      <c r="L115" s="18">
        <v>0</v>
      </c>
      <c r="M115" s="18">
        <v>5</v>
      </c>
      <c r="N115" s="7">
        <v>0.68825000000000003</v>
      </c>
      <c r="O115" s="7">
        <v>9.8220000000000002E-2</v>
      </c>
      <c r="P115" s="7"/>
      <c r="Q115" s="7"/>
      <c r="R115" s="7"/>
      <c r="S115" s="8" t="str">
        <f t="shared" ref="S115:S122" si="33">IF(ISNUMBER(P115),P115/10,"")</f>
        <v/>
      </c>
      <c r="T115" s="8" t="str">
        <f t="shared" si="18"/>
        <v/>
      </c>
      <c r="U115" s="18">
        <f t="shared" ref="U115:U151" si="34">IF(ISNUMBER(O115),O115/0.00163,"")</f>
        <v>60.257668711656443</v>
      </c>
      <c r="V115" s="18">
        <v>2315.3078896431648</v>
      </c>
      <c r="W115" s="18">
        <f t="shared" si="20"/>
        <v>71.676851964976578</v>
      </c>
      <c r="X115" s="8" t="str">
        <f t="shared" si="22"/>
        <v/>
      </c>
      <c r="Y115" s="7" t="s">
        <v>41</v>
      </c>
      <c r="Z115" s="7">
        <v>1</v>
      </c>
    </row>
    <row r="116" spans="1:26" x14ac:dyDescent="0.2">
      <c r="A116" s="7">
        <v>4</v>
      </c>
      <c r="B116" s="7">
        <v>1</v>
      </c>
      <c r="C116" s="7" t="s">
        <v>22</v>
      </c>
      <c r="D116" s="18">
        <v>93.334000000000003</v>
      </c>
      <c r="E116" s="18">
        <v>0</v>
      </c>
      <c r="F116" s="18">
        <v>0</v>
      </c>
      <c r="G116" s="18">
        <v>0</v>
      </c>
      <c r="H116" s="18">
        <v>6.6660000000000004</v>
      </c>
      <c r="I116" s="18">
        <v>95</v>
      </c>
      <c r="J116" s="18">
        <v>0</v>
      </c>
      <c r="K116" s="18">
        <v>0</v>
      </c>
      <c r="L116" s="18">
        <v>0</v>
      </c>
      <c r="M116" s="18">
        <v>5</v>
      </c>
      <c r="N116" s="7"/>
      <c r="O116" s="7"/>
      <c r="P116" s="7"/>
      <c r="Q116" s="7"/>
      <c r="R116" s="7"/>
      <c r="S116" s="8" t="str">
        <f t="shared" si="33"/>
        <v/>
      </c>
      <c r="T116" s="8" t="str">
        <f t="shared" si="18"/>
        <v/>
      </c>
      <c r="U116" s="18" t="str">
        <f t="shared" si="34"/>
        <v/>
      </c>
      <c r="V116" s="18">
        <v>2323.9384249274931</v>
      </c>
      <c r="W116" s="18" t="str">
        <f t="shared" si="20"/>
        <v/>
      </c>
      <c r="X116" s="8" t="str">
        <f t="shared" si="22"/>
        <v/>
      </c>
      <c r="Y116" s="7" t="s">
        <v>41</v>
      </c>
      <c r="Z116" s="7">
        <v>1</v>
      </c>
    </row>
    <row r="117" spans="1:26" x14ac:dyDescent="0.2">
      <c r="A117" s="7">
        <v>4</v>
      </c>
      <c r="B117" s="7">
        <v>1</v>
      </c>
      <c r="C117" s="7" t="s">
        <v>23</v>
      </c>
      <c r="D117" s="18">
        <v>93.334000000000003</v>
      </c>
      <c r="E117" s="18">
        <v>0</v>
      </c>
      <c r="F117" s="18">
        <v>0</v>
      </c>
      <c r="G117" s="18">
        <v>0</v>
      </c>
      <c r="H117" s="18">
        <v>6.6660000000000004</v>
      </c>
      <c r="I117" s="18">
        <v>95</v>
      </c>
      <c r="J117" s="18">
        <v>0</v>
      </c>
      <c r="K117" s="18">
        <v>0</v>
      </c>
      <c r="L117" s="18">
        <v>0</v>
      </c>
      <c r="M117" s="18">
        <v>5</v>
      </c>
      <c r="N117" s="7"/>
      <c r="O117" s="7"/>
      <c r="P117" s="7"/>
      <c r="Q117" s="7"/>
      <c r="R117" s="7"/>
      <c r="S117" s="8" t="str">
        <f t="shared" si="33"/>
        <v/>
      </c>
      <c r="T117" s="8" t="str">
        <f t="shared" si="18"/>
        <v/>
      </c>
      <c r="U117" s="18" t="str">
        <f t="shared" si="34"/>
        <v/>
      </c>
      <c r="V117" s="18">
        <v>2219.4306716441097</v>
      </c>
      <c r="W117" s="18" t="str">
        <f t="shared" si="20"/>
        <v/>
      </c>
      <c r="X117" s="8" t="str">
        <f t="shared" si="22"/>
        <v/>
      </c>
      <c r="Y117" s="7" t="s">
        <v>41</v>
      </c>
      <c r="Z117" s="7">
        <v>1</v>
      </c>
    </row>
    <row r="118" spans="1:26" x14ac:dyDescent="0.2">
      <c r="A118" s="7">
        <v>4</v>
      </c>
      <c r="B118" s="7">
        <v>2</v>
      </c>
      <c r="C118" s="7" t="s">
        <v>17</v>
      </c>
      <c r="D118" s="18">
        <v>80</v>
      </c>
      <c r="E118" s="18">
        <v>0</v>
      </c>
      <c r="F118" s="18">
        <v>0</v>
      </c>
      <c r="G118" s="18">
        <v>0</v>
      </c>
      <c r="H118" s="18">
        <v>20</v>
      </c>
      <c r="I118" s="18">
        <v>85</v>
      </c>
      <c r="J118" s="18">
        <v>0</v>
      </c>
      <c r="K118" s="18">
        <v>0</v>
      </c>
      <c r="L118" s="18">
        <v>0</v>
      </c>
      <c r="M118" s="18">
        <v>15</v>
      </c>
      <c r="N118" s="7">
        <v>0.78525</v>
      </c>
      <c r="O118" s="7">
        <v>0.17222000000000001</v>
      </c>
      <c r="P118" s="7"/>
      <c r="Q118" s="7"/>
      <c r="R118" s="7"/>
      <c r="S118" s="8" t="str">
        <f t="shared" si="33"/>
        <v/>
      </c>
      <c r="T118" s="8" t="str">
        <f t="shared" si="18"/>
        <v/>
      </c>
      <c r="U118" s="18">
        <f t="shared" si="34"/>
        <v>105.65644171779142</v>
      </c>
      <c r="V118" s="18">
        <v>813.00813008130081</v>
      </c>
      <c r="W118" s="18">
        <f t="shared" si="20"/>
        <v>116.41505051678084</v>
      </c>
      <c r="X118" s="8" t="str">
        <f t="shared" si="22"/>
        <v/>
      </c>
      <c r="Y118" s="7" t="s">
        <v>41</v>
      </c>
      <c r="Z118" s="7">
        <v>1</v>
      </c>
    </row>
    <row r="119" spans="1:26" x14ac:dyDescent="0.2">
      <c r="A119" s="7">
        <v>4</v>
      </c>
      <c r="B119" s="7">
        <v>2</v>
      </c>
      <c r="C119" s="7" t="s">
        <v>19</v>
      </c>
      <c r="D119" s="18">
        <v>80</v>
      </c>
      <c r="E119" s="18">
        <v>0</v>
      </c>
      <c r="F119" s="18">
        <v>0</v>
      </c>
      <c r="G119" s="18">
        <v>0</v>
      </c>
      <c r="H119" s="18">
        <v>20</v>
      </c>
      <c r="I119" s="18">
        <v>85</v>
      </c>
      <c r="J119" s="18">
        <v>0</v>
      </c>
      <c r="K119" s="18">
        <v>0</v>
      </c>
      <c r="L119" s="18">
        <v>0</v>
      </c>
      <c r="M119" s="18">
        <v>15</v>
      </c>
      <c r="N119" s="7">
        <v>0.81935000000000002</v>
      </c>
      <c r="O119" s="7">
        <v>0.18719</v>
      </c>
      <c r="P119" s="7"/>
      <c r="Q119" s="7"/>
      <c r="R119" s="7"/>
      <c r="S119" s="8" t="str">
        <f t="shared" si="33"/>
        <v/>
      </c>
      <c r="T119" s="8" t="str">
        <f t="shared" si="18"/>
        <v/>
      </c>
      <c r="U119" s="18">
        <f t="shared" si="34"/>
        <v>114.84049079754601</v>
      </c>
      <c r="V119" s="18">
        <v>775.19379844961247</v>
      </c>
      <c r="W119" s="18">
        <f t="shared" si="20"/>
        <v>112.32971846786685</v>
      </c>
      <c r="X119" s="8" t="str">
        <f t="shared" si="22"/>
        <v/>
      </c>
      <c r="Y119" s="7" t="s">
        <v>41</v>
      </c>
      <c r="Z119" s="7">
        <v>1</v>
      </c>
    </row>
    <row r="120" spans="1:26" x14ac:dyDescent="0.2">
      <c r="A120" s="7">
        <v>4</v>
      </c>
      <c r="B120" s="7">
        <v>2</v>
      </c>
      <c r="C120" s="7" t="s">
        <v>20</v>
      </c>
      <c r="D120" s="18">
        <v>80</v>
      </c>
      <c r="E120" s="18">
        <v>0</v>
      </c>
      <c r="F120" s="18">
        <v>0</v>
      </c>
      <c r="G120" s="18">
        <v>0</v>
      </c>
      <c r="H120" s="18">
        <v>20</v>
      </c>
      <c r="I120" s="18">
        <v>85</v>
      </c>
      <c r="J120" s="18">
        <v>0</v>
      </c>
      <c r="K120" s="18">
        <v>0</v>
      </c>
      <c r="L120" s="18">
        <v>0</v>
      </c>
      <c r="M120" s="18">
        <v>15</v>
      </c>
      <c r="N120" s="7">
        <v>0.84031999999999996</v>
      </c>
      <c r="O120" s="7">
        <v>0.19891</v>
      </c>
      <c r="P120" s="7"/>
      <c r="Q120" s="7"/>
      <c r="R120" s="7"/>
      <c r="S120" s="8" t="str">
        <f t="shared" si="33"/>
        <v/>
      </c>
      <c r="T120" s="8" t="str">
        <f t="shared" si="18"/>
        <v/>
      </c>
      <c r="U120" s="18">
        <f t="shared" si="34"/>
        <v>122.03067484662577</v>
      </c>
      <c r="V120" s="18">
        <v>757.57575757575762</v>
      </c>
      <c r="W120" s="18">
        <f t="shared" si="20"/>
        <v>108.16952390528378</v>
      </c>
      <c r="X120" s="8" t="str">
        <f t="shared" si="22"/>
        <v/>
      </c>
      <c r="Y120" s="7" t="s">
        <v>41</v>
      </c>
      <c r="Z120" s="7">
        <v>1</v>
      </c>
    </row>
    <row r="121" spans="1:26" x14ac:dyDescent="0.2">
      <c r="A121" s="7">
        <v>4</v>
      </c>
      <c r="B121" s="7">
        <v>2</v>
      </c>
      <c r="C121" s="7" t="s">
        <v>21</v>
      </c>
      <c r="D121" s="18">
        <v>80</v>
      </c>
      <c r="E121" s="18">
        <v>0</v>
      </c>
      <c r="F121" s="18">
        <v>0</v>
      </c>
      <c r="G121" s="18">
        <v>0</v>
      </c>
      <c r="H121" s="18">
        <v>20</v>
      </c>
      <c r="I121" s="18">
        <v>85</v>
      </c>
      <c r="J121" s="18">
        <v>0</v>
      </c>
      <c r="K121" s="18">
        <v>0</v>
      </c>
      <c r="L121" s="18">
        <v>0</v>
      </c>
      <c r="M121" s="18">
        <v>15</v>
      </c>
      <c r="N121" s="7">
        <v>0.81137999999999999</v>
      </c>
      <c r="O121" s="7">
        <v>0.17688999999999999</v>
      </c>
      <c r="P121" s="7"/>
      <c r="Q121" s="7"/>
      <c r="R121" s="7"/>
      <c r="S121" s="8" t="str">
        <f t="shared" si="33"/>
        <v/>
      </c>
      <c r="T121" s="8" t="str">
        <f t="shared" si="18"/>
        <v/>
      </c>
      <c r="U121" s="18">
        <f t="shared" si="34"/>
        <v>108.52147239263803</v>
      </c>
      <c r="V121" s="18">
        <v>833.33333333333337</v>
      </c>
      <c r="W121" s="18">
        <f t="shared" si="20"/>
        <v>110.57719486686641</v>
      </c>
      <c r="X121" s="8" t="str">
        <f t="shared" si="22"/>
        <v/>
      </c>
      <c r="Y121" s="7" t="s">
        <v>41</v>
      </c>
      <c r="Z121" s="7">
        <v>1</v>
      </c>
    </row>
    <row r="122" spans="1:26" x14ac:dyDescent="0.2">
      <c r="A122" s="7">
        <v>4</v>
      </c>
      <c r="B122" s="7">
        <v>2</v>
      </c>
      <c r="C122" s="7" t="s">
        <v>22</v>
      </c>
      <c r="D122" s="18">
        <v>80</v>
      </c>
      <c r="E122" s="18">
        <v>0</v>
      </c>
      <c r="F122" s="18">
        <v>0</v>
      </c>
      <c r="G122" s="18">
        <v>0</v>
      </c>
      <c r="H122" s="18">
        <v>20</v>
      </c>
      <c r="I122" s="18">
        <v>85</v>
      </c>
      <c r="J122" s="18">
        <v>0</v>
      </c>
      <c r="K122" s="18">
        <v>0</v>
      </c>
      <c r="L122" s="18">
        <v>0</v>
      </c>
      <c r="M122" s="18">
        <v>15</v>
      </c>
      <c r="N122" s="7"/>
      <c r="O122" s="7"/>
      <c r="P122" s="7"/>
      <c r="Q122" s="7"/>
      <c r="R122" s="7"/>
      <c r="S122" s="8" t="str">
        <f t="shared" si="33"/>
        <v/>
      </c>
      <c r="T122" s="8" t="str">
        <f t="shared" si="18"/>
        <v/>
      </c>
      <c r="U122" s="18" t="str">
        <f t="shared" si="34"/>
        <v/>
      </c>
      <c r="V122" s="18">
        <v>704.22535211267609</v>
      </c>
      <c r="W122" s="18" t="str">
        <f t="shared" si="20"/>
        <v/>
      </c>
      <c r="X122" s="8" t="str">
        <f t="shared" si="22"/>
        <v/>
      </c>
      <c r="Y122" s="7" t="s">
        <v>41</v>
      </c>
      <c r="Z122" s="7">
        <v>1</v>
      </c>
    </row>
    <row r="123" spans="1:26" x14ac:dyDescent="0.2">
      <c r="A123" s="7">
        <v>4</v>
      </c>
      <c r="B123" s="7">
        <v>2</v>
      </c>
      <c r="C123" s="7" t="s">
        <v>23</v>
      </c>
      <c r="D123" s="18">
        <v>80</v>
      </c>
      <c r="E123" s="18">
        <v>0</v>
      </c>
      <c r="F123" s="18">
        <v>0</v>
      </c>
      <c r="G123" s="18">
        <v>0</v>
      </c>
      <c r="H123" s="18">
        <v>20</v>
      </c>
      <c r="I123" s="18">
        <v>85</v>
      </c>
      <c r="J123" s="18">
        <v>0</v>
      </c>
      <c r="K123" s="18">
        <v>0</v>
      </c>
      <c r="L123" s="18">
        <v>0</v>
      </c>
      <c r="M123" s="18">
        <v>15</v>
      </c>
      <c r="N123" s="7"/>
      <c r="O123" s="7"/>
      <c r="P123" s="7">
        <v>3707</v>
      </c>
      <c r="Q123" s="7">
        <v>4013</v>
      </c>
      <c r="R123" s="7">
        <v>3551</v>
      </c>
      <c r="S123" s="8">
        <f t="shared" ref="S123" si="35">P123/10</f>
        <v>370.7</v>
      </c>
      <c r="T123" s="8">
        <f t="shared" si="18"/>
        <v>6.3399892929590003</v>
      </c>
      <c r="U123" s="18" t="str">
        <f t="shared" si="34"/>
        <v/>
      </c>
      <c r="V123" s="18"/>
      <c r="W123" s="18" t="str">
        <f t="shared" si="20"/>
        <v/>
      </c>
      <c r="X123" s="8" t="str">
        <f t="shared" si="22"/>
        <v/>
      </c>
      <c r="Y123" s="7" t="s">
        <v>41</v>
      </c>
      <c r="Z123" s="7">
        <v>1</v>
      </c>
    </row>
    <row r="124" spans="1:26" x14ac:dyDescent="0.2">
      <c r="A124" s="7">
        <v>4</v>
      </c>
      <c r="B124" s="7">
        <v>3</v>
      </c>
      <c r="C124" s="7" t="s">
        <v>17</v>
      </c>
      <c r="D124" s="18">
        <v>60</v>
      </c>
      <c r="E124" s="18">
        <v>0</v>
      </c>
      <c r="F124" s="18">
        <v>0</v>
      </c>
      <c r="G124" s="18">
        <v>0</v>
      </c>
      <c r="H124" s="18">
        <v>40</v>
      </c>
      <c r="I124" s="18">
        <v>70</v>
      </c>
      <c r="J124" s="18">
        <v>0</v>
      </c>
      <c r="K124" s="18">
        <v>0</v>
      </c>
      <c r="L124" s="18">
        <v>0</v>
      </c>
      <c r="M124" s="18">
        <v>30</v>
      </c>
      <c r="N124" s="7">
        <v>0.88258999999999999</v>
      </c>
      <c r="O124" s="7">
        <v>0.32163000000000003</v>
      </c>
      <c r="P124" s="7"/>
      <c r="Q124" s="7"/>
      <c r="R124" s="7"/>
      <c r="S124" s="8" t="str">
        <f t="shared" ref="S124:S132" si="36">IF(ISNUMBER(P124),P124/10,"")</f>
        <v/>
      </c>
      <c r="T124" s="8" t="str">
        <f t="shared" si="18"/>
        <v/>
      </c>
      <c r="U124" s="18">
        <f t="shared" si="34"/>
        <v>197.31901840490801</v>
      </c>
      <c r="V124" s="18">
        <v>321.54340836012864</v>
      </c>
      <c r="W124" s="18">
        <f t="shared" si="20"/>
        <v>157.6127848770326</v>
      </c>
      <c r="X124" s="8" t="str">
        <f t="shared" si="22"/>
        <v/>
      </c>
      <c r="Y124" s="7" t="s">
        <v>41</v>
      </c>
      <c r="Z124" s="7">
        <v>1</v>
      </c>
    </row>
    <row r="125" spans="1:26" x14ac:dyDescent="0.2">
      <c r="A125" s="7">
        <v>4</v>
      </c>
      <c r="B125" s="7">
        <v>3</v>
      </c>
      <c r="C125" s="7" t="s">
        <v>19</v>
      </c>
      <c r="D125" s="18">
        <v>60</v>
      </c>
      <c r="E125" s="18">
        <v>0</v>
      </c>
      <c r="F125" s="18">
        <v>0</v>
      </c>
      <c r="G125" s="18">
        <v>0</v>
      </c>
      <c r="H125" s="18">
        <v>40</v>
      </c>
      <c r="I125" s="18">
        <v>70</v>
      </c>
      <c r="J125" s="18">
        <v>0</v>
      </c>
      <c r="K125" s="18">
        <v>0</v>
      </c>
      <c r="L125" s="18">
        <v>0</v>
      </c>
      <c r="M125" s="18">
        <v>30</v>
      </c>
      <c r="N125" s="7">
        <v>0.89844999999999997</v>
      </c>
      <c r="O125" s="7">
        <v>0.37419000000000002</v>
      </c>
      <c r="P125" s="7"/>
      <c r="Q125" s="7"/>
      <c r="R125" s="7"/>
      <c r="S125" s="8" t="str">
        <f t="shared" si="36"/>
        <v/>
      </c>
      <c r="T125" s="8" t="str">
        <f t="shared" si="18"/>
        <v/>
      </c>
      <c r="U125" s="18">
        <f t="shared" si="34"/>
        <v>229.56441717791412</v>
      </c>
      <c r="V125" s="18">
        <v>255.7544757033248</v>
      </c>
      <c r="W125" s="18">
        <f t="shared" si="20"/>
        <v>170.32256340361846</v>
      </c>
      <c r="X125" s="8" t="str">
        <f t="shared" si="22"/>
        <v/>
      </c>
      <c r="Y125" s="7" t="s">
        <v>41</v>
      </c>
      <c r="Z125" s="7">
        <v>1</v>
      </c>
    </row>
    <row r="126" spans="1:26" x14ac:dyDescent="0.2">
      <c r="A126" s="7">
        <v>4</v>
      </c>
      <c r="B126" s="7">
        <v>3</v>
      </c>
      <c r="C126" s="7" t="s">
        <v>20</v>
      </c>
      <c r="D126" s="18">
        <v>60</v>
      </c>
      <c r="E126" s="18">
        <v>0</v>
      </c>
      <c r="F126" s="18">
        <v>0</v>
      </c>
      <c r="G126" s="18">
        <v>0</v>
      </c>
      <c r="H126" s="18">
        <v>40</v>
      </c>
      <c r="I126" s="18">
        <v>70</v>
      </c>
      <c r="J126" s="18">
        <v>0</v>
      </c>
      <c r="K126" s="18">
        <v>0</v>
      </c>
      <c r="L126" s="18">
        <v>0</v>
      </c>
      <c r="M126" s="18">
        <v>30</v>
      </c>
      <c r="N126" s="7">
        <v>0.88102000000000003</v>
      </c>
      <c r="O126" s="7">
        <v>0.30114000000000002</v>
      </c>
      <c r="P126" s="7"/>
      <c r="Q126" s="7"/>
      <c r="R126" s="7"/>
      <c r="S126" s="8" t="str">
        <f t="shared" si="36"/>
        <v/>
      </c>
      <c r="T126" s="8" t="str">
        <f t="shared" si="18"/>
        <v/>
      </c>
      <c r="U126" s="18">
        <f t="shared" si="34"/>
        <v>184.74846625766872</v>
      </c>
      <c r="V126" s="18">
        <v>285.71428571428572</v>
      </c>
      <c r="W126" s="18">
        <f t="shared" si="20"/>
        <v>189.4467689446769</v>
      </c>
      <c r="X126" s="8" t="str">
        <f t="shared" si="22"/>
        <v/>
      </c>
      <c r="Y126" s="7" t="s">
        <v>41</v>
      </c>
      <c r="Z126" s="7">
        <v>1</v>
      </c>
    </row>
    <row r="127" spans="1:26" x14ac:dyDescent="0.2">
      <c r="A127" s="7">
        <v>4</v>
      </c>
      <c r="B127" s="7">
        <v>3</v>
      </c>
      <c r="C127" s="7" t="s">
        <v>21</v>
      </c>
      <c r="D127" s="18">
        <v>60</v>
      </c>
      <c r="E127" s="18">
        <v>0</v>
      </c>
      <c r="F127" s="18">
        <v>0</v>
      </c>
      <c r="G127" s="18">
        <v>0</v>
      </c>
      <c r="H127" s="18">
        <v>40</v>
      </c>
      <c r="I127" s="18">
        <v>70</v>
      </c>
      <c r="J127" s="18">
        <v>0</v>
      </c>
      <c r="K127" s="18">
        <v>0</v>
      </c>
      <c r="L127" s="18">
        <v>0</v>
      </c>
      <c r="M127" s="18">
        <v>30</v>
      </c>
      <c r="N127" s="7">
        <v>0.90059</v>
      </c>
      <c r="O127" s="7">
        <v>0.29220000000000002</v>
      </c>
      <c r="P127" s="7"/>
      <c r="Q127" s="7"/>
      <c r="R127" s="7"/>
      <c r="S127" s="8" t="str">
        <f t="shared" si="36"/>
        <v/>
      </c>
      <c r="T127" s="8" t="str">
        <f t="shared" si="18"/>
        <v/>
      </c>
      <c r="U127" s="18">
        <f t="shared" si="34"/>
        <v>179.26380368098162</v>
      </c>
      <c r="V127" s="18">
        <v>307.69230769230768</v>
      </c>
      <c r="W127" s="18">
        <f t="shared" si="20"/>
        <v>181.29705681040383</v>
      </c>
      <c r="X127" s="8" t="str">
        <f t="shared" si="22"/>
        <v/>
      </c>
      <c r="Y127" s="7" t="s">
        <v>41</v>
      </c>
      <c r="Z127" s="7">
        <v>1</v>
      </c>
    </row>
    <row r="128" spans="1:26" x14ac:dyDescent="0.2">
      <c r="A128" s="7">
        <v>4</v>
      </c>
      <c r="B128" s="7">
        <v>3</v>
      </c>
      <c r="C128" s="7" t="s">
        <v>22</v>
      </c>
      <c r="D128" s="18">
        <v>60</v>
      </c>
      <c r="E128" s="18">
        <v>0</v>
      </c>
      <c r="F128" s="18">
        <v>0</v>
      </c>
      <c r="G128" s="18">
        <v>0</v>
      </c>
      <c r="H128" s="18">
        <v>40</v>
      </c>
      <c r="I128" s="18">
        <v>70</v>
      </c>
      <c r="J128" s="18">
        <v>0</v>
      </c>
      <c r="K128" s="18">
        <v>0</v>
      </c>
      <c r="L128" s="18">
        <v>0</v>
      </c>
      <c r="M128" s="18">
        <v>30</v>
      </c>
      <c r="N128" s="7"/>
      <c r="O128" s="7"/>
      <c r="P128" s="7"/>
      <c r="Q128" s="7"/>
      <c r="R128" s="7"/>
      <c r="S128" s="8" t="str">
        <f t="shared" si="36"/>
        <v/>
      </c>
      <c r="T128" s="8" t="str">
        <f t="shared" si="18"/>
        <v/>
      </c>
      <c r="U128" s="18" t="str">
        <f t="shared" si="34"/>
        <v/>
      </c>
      <c r="V128" s="18">
        <v>336.70033670033672</v>
      </c>
      <c r="W128" s="18" t="str">
        <f t="shared" si="20"/>
        <v/>
      </c>
      <c r="X128" s="8" t="str">
        <f t="shared" si="22"/>
        <v/>
      </c>
      <c r="Y128" s="7" t="s">
        <v>41</v>
      </c>
      <c r="Z128" s="7">
        <v>1</v>
      </c>
    </row>
    <row r="129" spans="1:26" x14ac:dyDescent="0.2">
      <c r="A129" s="7">
        <v>4</v>
      </c>
      <c r="B129" s="7">
        <v>3</v>
      </c>
      <c r="C129" s="7" t="s">
        <v>23</v>
      </c>
      <c r="D129" s="18">
        <v>60</v>
      </c>
      <c r="E129" s="18">
        <v>0</v>
      </c>
      <c r="F129" s="18">
        <v>0</v>
      </c>
      <c r="G129" s="18">
        <v>0</v>
      </c>
      <c r="H129" s="18">
        <v>40</v>
      </c>
      <c r="I129" s="18">
        <v>70</v>
      </c>
      <c r="J129" s="18">
        <v>0</v>
      </c>
      <c r="K129" s="18">
        <v>0</v>
      </c>
      <c r="L129" s="18">
        <v>0</v>
      </c>
      <c r="M129" s="18">
        <v>30</v>
      </c>
      <c r="N129" s="7"/>
      <c r="O129" s="7"/>
      <c r="P129" s="7"/>
      <c r="Q129" s="7"/>
      <c r="R129" s="7"/>
      <c r="S129" s="8" t="str">
        <f t="shared" si="36"/>
        <v/>
      </c>
      <c r="T129" s="8" t="str">
        <f t="shared" si="18"/>
        <v/>
      </c>
      <c r="U129" s="18" t="str">
        <f t="shared" si="34"/>
        <v/>
      </c>
      <c r="V129" s="18">
        <v>334.44816053511704</v>
      </c>
      <c r="W129" s="18" t="str">
        <f t="shared" si="20"/>
        <v/>
      </c>
      <c r="X129" s="8" t="str">
        <f t="shared" si="22"/>
        <v/>
      </c>
      <c r="Y129" s="7" t="s">
        <v>41</v>
      </c>
      <c r="Z129" s="7">
        <v>1</v>
      </c>
    </row>
    <row r="130" spans="1:26" x14ac:dyDescent="0.2">
      <c r="A130" s="7">
        <v>4</v>
      </c>
      <c r="B130" s="7">
        <v>4</v>
      </c>
      <c r="C130" s="7" t="s">
        <v>17</v>
      </c>
      <c r="D130" s="18">
        <v>40</v>
      </c>
      <c r="E130" s="18">
        <v>0</v>
      </c>
      <c r="F130" s="18">
        <v>0</v>
      </c>
      <c r="G130" s="18">
        <v>0</v>
      </c>
      <c r="H130" s="18">
        <v>60</v>
      </c>
      <c r="I130" s="18">
        <v>55</v>
      </c>
      <c r="J130" s="18">
        <v>0</v>
      </c>
      <c r="K130" s="18">
        <v>0</v>
      </c>
      <c r="L130" s="18">
        <v>0</v>
      </c>
      <c r="M130" s="18">
        <v>45</v>
      </c>
      <c r="N130" s="7">
        <v>0.91159000000000001</v>
      </c>
      <c r="O130" s="7">
        <v>0.38633000000000001</v>
      </c>
      <c r="P130" s="7"/>
      <c r="Q130" s="7"/>
      <c r="R130" s="7"/>
      <c r="S130" s="8" t="str">
        <f t="shared" si="36"/>
        <v/>
      </c>
      <c r="T130" s="8" t="str">
        <f t="shared" ref="T130:T151" si="37">IFERROR(_xlfn.STDEV.S(P130:R130)/P130*100,"")</f>
        <v/>
      </c>
      <c r="U130" s="18">
        <f t="shared" si="34"/>
        <v>237.01226993865032</v>
      </c>
      <c r="V130" s="18">
        <v>160.77170418006432</v>
      </c>
      <c r="W130" s="18">
        <f t="shared" si="20"/>
        <v>262.43367069603704</v>
      </c>
      <c r="X130" s="8" t="str">
        <f t="shared" si="22"/>
        <v/>
      </c>
      <c r="Y130" s="7" t="s">
        <v>41</v>
      </c>
      <c r="Z130" s="7">
        <v>1</v>
      </c>
    </row>
    <row r="131" spans="1:26" x14ac:dyDescent="0.2">
      <c r="A131" s="7">
        <v>4</v>
      </c>
      <c r="B131" s="7">
        <v>4</v>
      </c>
      <c r="C131" s="7" t="s">
        <v>19</v>
      </c>
      <c r="D131" s="18">
        <v>40</v>
      </c>
      <c r="E131" s="18">
        <v>0</v>
      </c>
      <c r="F131" s="18">
        <v>0</v>
      </c>
      <c r="G131" s="18">
        <v>0</v>
      </c>
      <c r="H131" s="18">
        <v>60</v>
      </c>
      <c r="I131" s="18">
        <v>55</v>
      </c>
      <c r="J131" s="18">
        <v>0</v>
      </c>
      <c r="K131" s="18">
        <v>0</v>
      </c>
      <c r="L131" s="18">
        <v>0</v>
      </c>
      <c r="M131" s="18">
        <v>45</v>
      </c>
      <c r="N131" s="7">
        <v>0.92405000000000004</v>
      </c>
      <c r="O131" s="7">
        <v>0.39068999999999998</v>
      </c>
      <c r="P131" s="7"/>
      <c r="Q131" s="7"/>
      <c r="R131" s="7"/>
      <c r="S131" s="8" t="str">
        <f t="shared" si="36"/>
        <v/>
      </c>
      <c r="T131" s="8" t="str">
        <f t="shared" si="37"/>
        <v/>
      </c>
      <c r="U131" s="18">
        <f t="shared" si="34"/>
        <v>239.68711656441718</v>
      </c>
      <c r="V131" s="18">
        <v>157.97788309636653</v>
      </c>
      <c r="W131" s="18">
        <f t="shared" ref="W131:W151" si="38">IFERROR(1/(U131*V131)*10000000,"")</f>
        <v>264.09429470936033</v>
      </c>
      <c r="X131" s="8" t="str">
        <f t="shared" si="22"/>
        <v/>
      </c>
      <c r="Y131" s="7" t="s">
        <v>41</v>
      </c>
      <c r="Z131" s="7">
        <v>1</v>
      </c>
    </row>
    <row r="132" spans="1:26" x14ac:dyDescent="0.2">
      <c r="A132" s="7">
        <v>4</v>
      </c>
      <c r="B132" s="7">
        <v>4</v>
      </c>
      <c r="C132" s="7" t="s">
        <v>20</v>
      </c>
      <c r="D132" s="18">
        <v>40</v>
      </c>
      <c r="E132" s="18">
        <v>0</v>
      </c>
      <c r="F132" s="18">
        <v>0</v>
      </c>
      <c r="G132" s="18">
        <v>0</v>
      </c>
      <c r="H132" s="18">
        <v>60</v>
      </c>
      <c r="I132" s="18">
        <v>55</v>
      </c>
      <c r="J132" s="18">
        <v>0</v>
      </c>
      <c r="K132" s="18">
        <v>0</v>
      </c>
      <c r="L132" s="18">
        <v>0</v>
      </c>
      <c r="M132" s="18">
        <v>45</v>
      </c>
      <c r="N132" s="7">
        <v>0.92235999999999996</v>
      </c>
      <c r="O132" s="7">
        <v>0.34482000000000002</v>
      </c>
      <c r="P132" s="7"/>
      <c r="Q132" s="7"/>
      <c r="R132" s="7"/>
      <c r="S132" s="8" t="str">
        <f t="shared" si="36"/>
        <v/>
      </c>
      <c r="T132" s="8" t="str">
        <f t="shared" si="37"/>
        <v/>
      </c>
      <c r="U132" s="18">
        <f t="shared" si="34"/>
        <v>211.54601226993867</v>
      </c>
      <c r="V132" s="18">
        <v>212.7659574468085</v>
      </c>
      <c r="W132" s="18">
        <f t="shared" si="38"/>
        <v>222.17388782553215</v>
      </c>
      <c r="X132" s="8" t="str">
        <f t="shared" si="22"/>
        <v/>
      </c>
      <c r="Y132" s="7" t="s">
        <v>41</v>
      </c>
      <c r="Z132" s="7">
        <v>1</v>
      </c>
    </row>
    <row r="133" spans="1:26" x14ac:dyDescent="0.2">
      <c r="A133" s="7">
        <v>4</v>
      </c>
      <c r="B133" s="7">
        <v>4</v>
      </c>
      <c r="C133" s="7" t="s">
        <v>21</v>
      </c>
      <c r="D133" s="18">
        <v>40</v>
      </c>
      <c r="E133" s="18">
        <v>0</v>
      </c>
      <c r="F133" s="18">
        <v>0</v>
      </c>
      <c r="G133" s="18">
        <v>0</v>
      </c>
      <c r="H133" s="18">
        <v>60</v>
      </c>
      <c r="I133" s="18">
        <v>55</v>
      </c>
      <c r="J133" s="18">
        <v>0</v>
      </c>
      <c r="K133" s="18">
        <v>0</v>
      </c>
      <c r="L133" s="18">
        <v>0</v>
      </c>
      <c r="M133" s="18">
        <v>45</v>
      </c>
      <c r="N133" s="7">
        <v>0.93940999999999997</v>
      </c>
      <c r="O133" s="7">
        <v>0.43245</v>
      </c>
      <c r="P133" s="7">
        <v>3518</v>
      </c>
      <c r="Q133" s="7">
        <v>3839</v>
      </c>
      <c r="R133" s="7">
        <v>2600</v>
      </c>
      <c r="S133" s="8">
        <f t="shared" ref="S133" si="39">P133/10</f>
        <v>351.8</v>
      </c>
      <c r="T133" s="8">
        <f t="shared" si="37"/>
        <v>18.278137659971392</v>
      </c>
      <c r="U133" s="18">
        <f t="shared" si="34"/>
        <v>265.30674846625766</v>
      </c>
      <c r="V133" s="18">
        <v>202.02020202020199</v>
      </c>
      <c r="W133" s="18">
        <f t="shared" si="38"/>
        <v>186.57648283038503</v>
      </c>
      <c r="X133" s="8">
        <f t="shared" si="22"/>
        <v>140.70494599204093</v>
      </c>
      <c r="Y133" s="7" t="s">
        <v>41</v>
      </c>
      <c r="Z133" s="7">
        <v>1</v>
      </c>
    </row>
    <row r="134" spans="1:26" x14ac:dyDescent="0.2">
      <c r="A134" s="7">
        <v>4</v>
      </c>
      <c r="B134" s="7">
        <v>4</v>
      </c>
      <c r="C134" s="7" t="s">
        <v>22</v>
      </c>
      <c r="D134" s="18">
        <v>40</v>
      </c>
      <c r="E134" s="18">
        <v>0</v>
      </c>
      <c r="F134" s="18">
        <v>0</v>
      </c>
      <c r="G134" s="18">
        <v>0</v>
      </c>
      <c r="H134" s="18">
        <v>60</v>
      </c>
      <c r="I134" s="18">
        <v>55</v>
      </c>
      <c r="J134" s="18">
        <v>0</v>
      </c>
      <c r="K134" s="18">
        <v>0</v>
      </c>
      <c r="L134" s="18">
        <v>0</v>
      </c>
      <c r="M134" s="18">
        <v>45</v>
      </c>
      <c r="N134" s="7"/>
      <c r="O134" s="7"/>
      <c r="P134" s="7"/>
      <c r="Q134" s="7"/>
      <c r="R134" s="7"/>
      <c r="S134" s="8" t="str">
        <f t="shared" ref="S134:S145" si="40">IF(ISNUMBER(P134),P134/10,"")</f>
        <v/>
      </c>
      <c r="T134" s="8" t="str">
        <f t="shared" si="37"/>
        <v/>
      </c>
      <c r="U134" s="18" t="str">
        <f t="shared" si="34"/>
        <v/>
      </c>
      <c r="V134" s="18">
        <v>210.97046413502107</v>
      </c>
      <c r="W134" s="18" t="str">
        <f t="shared" si="38"/>
        <v/>
      </c>
      <c r="X134" s="8" t="str">
        <f t="shared" si="22"/>
        <v/>
      </c>
      <c r="Y134" s="7" t="s">
        <v>41</v>
      </c>
      <c r="Z134" s="7">
        <v>1</v>
      </c>
    </row>
    <row r="135" spans="1:26" x14ac:dyDescent="0.2">
      <c r="A135" s="7">
        <v>4</v>
      </c>
      <c r="B135" s="7">
        <v>4</v>
      </c>
      <c r="C135" s="7" t="s">
        <v>23</v>
      </c>
      <c r="D135" s="18">
        <v>40</v>
      </c>
      <c r="E135" s="18">
        <v>0</v>
      </c>
      <c r="F135" s="18">
        <v>0</v>
      </c>
      <c r="G135" s="18">
        <v>0</v>
      </c>
      <c r="H135" s="18">
        <v>60</v>
      </c>
      <c r="I135" s="18">
        <v>55</v>
      </c>
      <c r="J135" s="18">
        <v>0</v>
      </c>
      <c r="K135" s="18">
        <v>0</v>
      </c>
      <c r="L135" s="18">
        <v>0</v>
      </c>
      <c r="M135" s="18">
        <v>45</v>
      </c>
      <c r="N135" s="7"/>
      <c r="O135" s="7"/>
      <c r="P135" s="7"/>
      <c r="Q135" s="7"/>
      <c r="R135" s="7"/>
      <c r="S135" s="8" t="str">
        <f t="shared" si="40"/>
        <v/>
      </c>
      <c r="T135" s="8" t="str">
        <f t="shared" si="37"/>
        <v/>
      </c>
      <c r="U135" s="18" t="str">
        <f t="shared" si="34"/>
        <v/>
      </c>
      <c r="V135" s="18">
        <v>167.22408026755852</v>
      </c>
      <c r="W135" s="18" t="str">
        <f t="shared" si="38"/>
        <v/>
      </c>
      <c r="X135" s="8" t="str">
        <f t="shared" si="22"/>
        <v/>
      </c>
      <c r="Y135" s="7" t="s">
        <v>41</v>
      </c>
      <c r="Z135" s="7">
        <v>1</v>
      </c>
    </row>
    <row r="136" spans="1:26" x14ac:dyDescent="0.2">
      <c r="A136" s="7">
        <v>4</v>
      </c>
      <c r="B136" s="7">
        <v>5</v>
      </c>
      <c r="C136" s="7" t="s">
        <v>17</v>
      </c>
      <c r="D136" s="18">
        <v>20</v>
      </c>
      <c r="E136" s="18">
        <v>0</v>
      </c>
      <c r="F136" s="18">
        <v>0</v>
      </c>
      <c r="G136" s="18">
        <v>0</v>
      </c>
      <c r="H136" s="18">
        <v>80</v>
      </c>
      <c r="I136" s="18">
        <v>40</v>
      </c>
      <c r="J136" s="18">
        <v>0</v>
      </c>
      <c r="K136" s="18">
        <v>0</v>
      </c>
      <c r="L136" s="18">
        <v>0</v>
      </c>
      <c r="M136" s="18">
        <v>60</v>
      </c>
      <c r="N136" s="7">
        <v>1.03193</v>
      </c>
      <c r="O136" s="7">
        <v>0.44140000000000001</v>
      </c>
      <c r="P136" s="7"/>
      <c r="Q136" s="7"/>
      <c r="R136" s="7"/>
      <c r="S136" s="8" t="str">
        <f t="shared" si="40"/>
        <v/>
      </c>
      <c r="T136" s="8" t="str">
        <f t="shared" si="37"/>
        <v/>
      </c>
      <c r="U136" s="18">
        <f t="shared" si="34"/>
        <v>270.79754601226995</v>
      </c>
      <c r="V136" s="18">
        <v>105.15247108307047</v>
      </c>
      <c r="W136" s="18">
        <f t="shared" si="38"/>
        <v>351.18486633439056</v>
      </c>
      <c r="X136" s="8" t="str">
        <f t="shared" si="22"/>
        <v/>
      </c>
      <c r="Y136" s="7" t="s">
        <v>41</v>
      </c>
      <c r="Z136" s="7">
        <v>1</v>
      </c>
    </row>
    <row r="137" spans="1:26" x14ac:dyDescent="0.2">
      <c r="A137" s="7">
        <v>4</v>
      </c>
      <c r="B137" s="7">
        <v>5</v>
      </c>
      <c r="C137" s="7" t="s">
        <v>19</v>
      </c>
      <c r="D137" s="18">
        <v>20</v>
      </c>
      <c r="E137" s="18">
        <v>0</v>
      </c>
      <c r="F137" s="18">
        <v>0</v>
      </c>
      <c r="G137" s="18">
        <v>0</v>
      </c>
      <c r="H137" s="18">
        <v>80</v>
      </c>
      <c r="I137" s="18">
        <v>40</v>
      </c>
      <c r="J137" s="18">
        <v>0</v>
      </c>
      <c r="K137" s="18">
        <v>0</v>
      </c>
      <c r="L137" s="18">
        <v>0</v>
      </c>
      <c r="M137" s="18">
        <v>60</v>
      </c>
      <c r="N137" s="7">
        <v>0.95967000000000002</v>
      </c>
      <c r="O137" s="7">
        <v>0.41654999999999998</v>
      </c>
      <c r="P137" s="7"/>
      <c r="Q137" s="7"/>
      <c r="R137" s="7"/>
      <c r="S137" s="8" t="str">
        <f t="shared" si="40"/>
        <v/>
      </c>
      <c r="T137" s="8" t="str">
        <f t="shared" si="37"/>
        <v/>
      </c>
      <c r="U137" s="18">
        <f t="shared" si="34"/>
        <v>255.5521472392638</v>
      </c>
      <c r="V137" s="18">
        <v>195.69471624266146</v>
      </c>
      <c r="W137" s="18">
        <f t="shared" si="38"/>
        <v>199.9591885728004</v>
      </c>
      <c r="X137" s="8" t="str">
        <f t="shared" si="22"/>
        <v/>
      </c>
      <c r="Y137" s="7" t="s">
        <v>41</v>
      </c>
      <c r="Z137" s="7">
        <v>1</v>
      </c>
    </row>
    <row r="138" spans="1:26" x14ac:dyDescent="0.2">
      <c r="A138" s="7">
        <v>4</v>
      </c>
      <c r="B138" s="7">
        <v>5</v>
      </c>
      <c r="C138" s="7" t="s">
        <v>20</v>
      </c>
      <c r="D138" s="18">
        <v>20</v>
      </c>
      <c r="E138" s="18">
        <v>0</v>
      </c>
      <c r="F138" s="18">
        <v>0</v>
      </c>
      <c r="G138" s="18">
        <v>0</v>
      </c>
      <c r="H138" s="18">
        <v>80</v>
      </c>
      <c r="I138" s="18">
        <v>40</v>
      </c>
      <c r="J138" s="18">
        <v>0</v>
      </c>
      <c r="K138" s="18">
        <v>0</v>
      </c>
      <c r="L138" s="18">
        <v>0</v>
      </c>
      <c r="M138" s="18">
        <v>60</v>
      </c>
      <c r="N138" s="7">
        <v>0.95433999999999997</v>
      </c>
      <c r="O138" s="7">
        <v>0.41456999999999999</v>
      </c>
      <c r="P138" s="7"/>
      <c r="Q138" s="7"/>
      <c r="R138" s="7"/>
      <c r="S138" s="8" t="str">
        <f t="shared" si="40"/>
        <v/>
      </c>
      <c r="T138" s="8" t="str">
        <f t="shared" si="37"/>
        <v/>
      </c>
      <c r="U138" s="18">
        <f t="shared" si="34"/>
        <v>254.33742331288343</v>
      </c>
      <c r="V138" s="18">
        <v>142.24751066856331</v>
      </c>
      <c r="W138" s="18">
        <f t="shared" si="38"/>
        <v>276.40446727934966</v>
      </c>
      <c r="X138" s="8" t="str">
        <f t="shared" si="22"/>
        <v/>
      </c>
      <c r="Y138" s="7" t="s">
        <v>41</v>
      </c>
      <c r="Z138" s="7">
        <v>1</v>
      </c>
    </row>
    <row r="139" spans="1:26" x14ac:dyDescent="0.2">
      <c r="A139" s="7">
        <v>4</v>
      </c>
      <c r="B139" s="7">
        <v>5</v>
      </c>
      <c r="C139" s="7" t="s">
        <v>21</v>
      </c>
      <c r="D139" s="18">
        <v>20</v>
      </c>
      <c r="E139" s="18">
        <v>0</v>
      </c>
      <c r="F139" s="18">
        <v>0</v>
      </c>
      <c r="G139" s="18">
        <v>0</v>
      </c>
      <c r="H139" s="18">
        <v>80</v>
      </c>
      <c r="I139" s="18">
        <v>40</v>
      </c>
      <c r="J139" s="18">
        <v>0</v>
      </c>
      <c r="K139" s="18">
        <v>0</v>
      </c>
      <c r="L139" s="18">
        <v>0</v>
      </c>
      <c r="M139" s="18">
        <v>60</v>
      </c>
      <c r="N139" s="7">
        <v>0.99085000000000001</v>
      </c>
      <c r="O139" s="7">
        <v>0.45279000000000003</v>
      </c>
      <c r="P139" s="7"/>
      <c r="Q139" s="7"/>
      <c r="R139" s="7"/>
      <c r="S139" s="8" t="str">
        <f t="shared" si="40"/>
        <v/>
      </c>
      <c r="T139" s="8" t="str">
        <f t="shared" si="37"/>
        <v/>
      </c>
      <c r="U139" s="18">
        <f t="shared" si="34"/>
        <v>277.78527607361968</v>
      </c>
      <c r="V139" s="18">
        <v>114.6788990825688</v>
      </c>
      <c r="W139" s="18">
        <f t="shared" si="38"/>
        <v>313.91152631462705</v>
      </c>
      <c r="X139" s="8" t="str">
        <f t="shared" ref="X139:X151" si="41">IFERROR(1/(V139*S139)*10000000,"")</f>
        <v/>
      </c>
      <c r="Y139" s="7" t="s">
        <v>41</v>
      </c>
      <c r="Z139" s="7">
        <v>1</v>
      </c>
    </row>
    <row r="140" spans="1:26" x14ac:dyDescent="0.2">
      <c r="A140" s="7">
        <v>4</v>
      </c>
      <c r="B140" s="7">
        <v>5</v>
      </c>
      <c r="C140" s="7" t="s">
        <v>22</v>
      </c>
      <c r="D140" s="18">
        <v>20</v>
      </c>
      <c r="E140" s="18">
        <v>0</v>
      </c>
      <c r="F140" s="18">
        <v>0</v>
      </c>
      <c r="G140" s="18">
        <v>0</v>
      </c>
      <c r="H140" s="18">
        <v>80</v>
      </c>
      <c r="I140" s="18">
        <v>40</v>
      </c>
      <c r="J140" s="18">
        <v>0</v>
      </c>
      <c r="K140" s="18">
        <v>0</v>
      </c>
      <c r="L140" s="18">
        <v>0</v>
      </c>
      <c r="M140" s="18">
        <v>60</v>
      </c>
      <c r="N140" s="7"/>
      <c r="O140" s="7"/>
      <c r="P140" s="7"/>
      <c r="Q140" s="7"/>
      <c r="R140" s="7"/>
      <c r="S140" s="8" t="str">
        <f t="shared" si="40"/>
        <v/>
      </c>
      <c r="T140" s="8" t="str">
        <f t="shared" si="37"/>
        <v/>
      </c>
      <c r="U140" s="18" t="str">
        <f t="shared" si="34"/>
        <v/>
      </c>
      <c r="V140" s="18">
        <v>130.54830287206266</v>
      </c>
      <c r="W140" s="18" t="str">
        <f t="shared" si="38"/>
        <v/>
      </c>
      <c r="X140" s="8" t="str">
        <f t="shared" si="41"/>
        <v/>
      </c>
      <c r="Y140" s="7" t="s">
        <v>41</v>
      </c>
      <c r="Z140" s="7">
        <v>1</v>
      </c>
    </row>
    <row r="141" spans="1:26" x14ac:dyDescent="0.2">
      <c r="A141" s="7">
        <v>4</v>
      </c>
      <c r="B141" s="7">
        <v>5</v>
      </c>
      <c r="C141" s="7" t="s">
        <v>23</v>
      </c>
      <c r="D141" s="18">
        <v>20</v>
      </c>
      <c r="E141" s="18">
        <v>0</v>
      </c>
      <c r="F141" s="18">
        <v>0</v>
      </c>
      <c r="G141" s="18">
        <v>0</v>
      </c>
      <c r="H141" s="18">
        <v>80</v>
      </c>
      <c r="I141" s="18">
        <v>40</v>
      </c>
      <c r="J141" s="18">
        <v>0</v>
      </c>
      <c r="K141" s="18">
        <v>0</v>
      </c>
      <c r="L141" s="18">
        <v>0</v>
      </c>
      <c r="M141" s="18">
        <v>60</v>
      </c>
      <c r="N141" s="7"/>
      <c r="O141" s="7"/>
      <c r="P141" s="7"/>
      <c r="Q141" s="7"/>
      <c r="R141" s="7"/>
      <c r="S141" s="8" t="str">
        <f t="shared" si="40"/>
        <v/>
      </c>
      <c r="T141" s="8" t="str">
        <f t="shared" si="37"/>
        <v/>
      </c>
      <c r="U141" s="18" t="str">
        <f t="shared" si="34"/>
        <v/>
      </c>
      <c r="V141" s="18">
        <v>195.69471624266146</v>
      </c>
      <c r="W141" s="18" t="str">
        <f t="shared" si="38"/>
        <v/>
      </c>
      <c r="X141" s="8" t="str">
        <f t="shared" si="41"/>
        <v/>
      </c>
      <c r="Y141" s="7" t="s">
        <v>41</v>
      </c>
      <c r="Z141" s="7">
        <v>1</v>
      </c>
    </row>
    <row r="142" spans="1:26" x14ac:dyDescent="0.2">
      <c r="A142" s="7">
        <v>4</v>
      </c>
      <c r="B142" s="7">
        <v>6</v>
      </c>
      <c r="C142" s="7" t="s">
        <v>17</v>
      </c>
      <c r="D142" s="18">
        <v>0</v>
      </c>
      <c r="E142" s="18">
        <v>0</v>
      </c>
      <c r="F142" s="18">
        <v>0</v>
      </c>
      <c r="G142" s="18">
        <v>0</v>
      </c>
      <c r="H142" s="18">
        <v>100</v>
      </c>
      <c r="I142" s="18">
        <v>25</v>
      </c>
      <c r="J142" s="18">
        <v>0</v>
      </c>
      <c r="K142" s="18">
        <v>0</v>
      </c>
      <c r="L142" s="18">
        <v>0</v>
      </c>
      <c r="M142" s="18">
        <v>75</v>
      </c>
      <c r="N142" s="7">
        <v>0.92554999999999998</v>
      </c>
      <c r="O142" s="7">
        <v>7.084E-2</v>
      </c>
      <c r="P142" s="7"/>
      <c r="Q142" s="7"/>
      <c r="R142" s="7"/>
      <c r="S142" s="8" t="str">
        <f t="shared" si="40"/>
        <v/>
      </c>
      <c r="T142" s="8" t="str">
        <f t="shared" si="37"/>
        <v/>
      </c>
      <c r="U142" s="18">
        <f t="shared" si="34"/>
        <v>43.460122699386503</v>
      </c>
      <c r="V142" s="18">
        <v>236.40661938534276</v>
      </c>
      <c r="W142" s="18">
        <f t="shared" si="38"/>
        <v>973.30604178430269</v>
      </c>
      <c r="X142" s="8" t="str">
        <f t="shared" si="41"/>
        <v/>
      </c>
      <c r="Y142" s="7" t="s">
        <v>41</v>
      </c>
      <c r="Z142" s="7">
        <v>1</v>
      </c>
    </row>
    <row r="143" spans="1:26" x14ac:dyDescent="0.2">
      <c r="A143" s="7">
        <v>4</v>
      </c>
      <c r="B143" s="7">
        <v>6</v>
      </c>
      <c r="C143" s="7" t="s">
        <v>19</v>
      </c>
      <c r="D143" s="18">
        <v>0</v>
      </c>
      <c r="E143" s="18">
        <v>0</v>
      </c>
      <c r="F143" s="18">
        <v>0</v>
      </c>
      <c r="G143" s="18">
        <v>0</v>
      </c>
      <c r="H143" s="18">
        <v>100</v>
      </c>
      <c r="I143" s="18">
        <v>25</v>
      </c>
      <c r="J143" s="18">
        <v>0</v>
      </c>
      <c r="K143" s="18">
        <v>0</v>
      </c>
      <c r="L143" s="18">
        <v>0</v>
      </c>
      <c r="M143" s="18">
        <v>75</v>
      </c>
      <c r="N143" s="7">
        <v>1.00054</v>
      </c>
      <c r="O143" s="7">
        <v>0.20057</v>
      </c>
      <c r="P143" s="7"/>
      <c r="Q143" s="7"/>
      <c r="R143" s="7"/>
      <c r="S143" s="8" t="str">
        <f t="shared" si="40"/>
        <v/>
      </c>
      <c r="T143" s="8" t="str">
        <f t="shared" si="37"/>
        <v/>
      </c>
      <c r="U143" s="18">
        <f t="shared" si="34"/>
        <v>123.04907975460124</v>
      </c>
      <c r="V143" s="18">
        <v>128.04097311139566</v>
      </c>
      <c r="W143" s="18">
        <f t="shared" si="38"/>
        <v>634.70608765019676</v>
      </c>
      <c r="X143" s="8" t="str">
        <f t="shared" si="41"/>
        <v/>
      </c>
      <c r="Y143" s="7" t="s">
        <v>41</v>
      </c>
      <c r="Z143" s="7">
        <v>1</v>
      </c>
    </row>
    <row r="144" spans="1:26" x14ac:dyDescent="0.2">
      <c r="A144" s="7">
        <v>4</v>
      </c>
      <c r="B144" s="7">
        <v>6</v>
      </c>
      <c r="C144" s="7" t="s">
        <v>20</v>
      </c>
      <c r="D144" s="18">
        <v>0</v>
      </c>
      <c r="E144" s="18">
        <v>0</v>
      </c>
      <c r="F144" s="18">
        <v>0</v>
      </c>
      <c r="G144" s="18">
        <v>0</v>
      </c>
      <c r="H144" s="18">
        <v>100</v>
      </c>
      <c r="I144" s="18">
        <v>25</v>
      </c>
      <c r="J144" s="18">
        <v>0</v>
      </c>
      <c r="K144" s="18">
        <v>0</v>
      </c>
      <c r="L144" s="18">
        <v>0</v>
      </c>
      <c r="M144" s="18">
        <v>75</v>
      </c>
      <c r="N144" s="7"/>
      <c r="O144" s="7"/>
      <c r="P144" s="7"/>
      <c r="Q144" s="7"/>
      <c r="R144" s="7"/>
      <c r="S144" s="8" t="str">
        <f t="shared" si="40"/>
        <v/>
      </c>
      <c r="T144" s="8" t="str">
        <f t="shared" si="37"/>
        <v/>
      </c>
      <c r="U144" s="18" t="str">
        <f t="shared" si="34"/>
        <v/>
      </c>
      <c r="V144" s="18">
        <v>108.93246187363833</v>
      </c>
      <c r="W144" s="18" t="str">
        <f t="shared" si="38"/>
        <v/>
      </c>
      <c r="X144" s="8" t="str">
        <f t="shared" si="41"/>
        <v/>
      </c>
      <c r="Y144" s="7" t="s">
        <v>41</v>
      </c>
      <c r="Z144" s="7">
        <v>1</v>
      </c>
    </row>
    <row r="145" spans="1:26" x14ac:dyDescent="0.2">
      <c r="A145" s="7">
        <v>4</v>
      </c>
      <c r="B145" s="7">
        <v>6</v>
      </c>
      <c r="C145" s="7" t="s">
        <v>21</v>
      </c>
      <c r="D145" s="18">
        <v>0</v>
      </c>
      <c r="E145" s="18">
        <v>0</v>
      </c>
      <c r="F145" s="18">
        <v>0</v>
      </c>
      <c r="G145" s="18">
        <v>0</v>
      </c>
      <c r="H145" s="18">
        <v>100</v>
      </c>
      <c r="I145" s="18">
        <v>25</v>
      </c>
      <c r="J145" s="18">
        <v>0</v>
      </c>
      <c r="K145" s="18">
        <v>0</v>
      </c>
      <c r="L145" s="18">
        <v>0</v>
      </c>
      <c r="M145" s="18">
        <v>75</v>
      </c>
      <c r="N145" s="7">
        <v>0.97982999999999998</v>
      </c>
      <c r="O145" s="7">
        <v>0.24418000000000001</v>
      </c>
      <c r="P145" s="7"/>
      <c r="Q145" s="7"/>
      <c r="R145" s="7"/>
      <c r="S145" s="8" t="str">
        <f t="shared" si="40"/>
        <v/>
      </c>
      <c r="T145" s="8" t="str">
        <f t="shared" si="37"/>
        <v/>
      </c>
      <c r="U145" s="18">
        <f t="shared" si="34"/>
        <v>149.80368098159511</v>
      </c>
      <c r="V145" s="18">
        <v>220.75055187637969</v>
      </c>
      <c r="W145" s="18">
        <f t="shared" si="38"/>
        <v>302.39577360963222</v>
      </c>
      <c r="X145" s="8" t="str">
        <f t="shared" si="41"/>
        <v/>
      </c>
      <c r="Y145" s="7" t="s">
        <v>41</v>
      </c>
      <c r="Z145" s="7">
        <v>1</v>
      </c>
    </row>
    <row r="146" spans="1:26" x14ac:dyDescent="0.2">
      <c r="A146" s="7">
        <v>4</v>
      </c>
      <c r="B146" s="7">
        <v>6</v>
      </c>
      <c r="C146" s="7" t="s">
        <v>22</v>
      </c>
      <c r="D146" s="18">
        <v>0</v>
      </c>
      <c r="E146" s="18">
        <v>0</v>
      </c>
      <c r="F146" s="18">
        <v>0</v>
      </c>
      <c r="G146" s="18">
        <v>0</v>
      </c>
      <c r="H146" s="18">
        <v>100</v>
      </c>
      <c r="I146" s="18">
        <v>25</v>
      </c>
      <c r="J146" s="18">
        <v>0</v>
      </c>
      <c r="K146" s="18">
        <v>0</v>
      </c>
      <c r="L146" s="18">
        <v>0</v>
      </c>
      <c r="M146" s="18">
        <v>75</v>
      </c>
      <c r="N146" s="7"/>
      <c r="O146" s="7"/>
      <c r="P146" s="7">
        <v>4165</v>
      </c>
      <c r="Q146" s="7">
        <v>3578</v>
      </c>
      <c r="R146" s="7">
        <v>4343</v>
      </c>
      <c r="S146" s="8">
        <f t="shared" ref="S146" si="42">P146/10</f>
        <v>416.5</v>
      </c>
      <c r="T146" s="8">
        <f t="shared" si="37"/>
        <v>9.6112316504674542</v>
      </c>
      <c r="U146" s="18" t="str">
        <f t="shared" si="34"/>
        <v/>
      </c>
      <c r="V146" s="18">
        <v>111.48272017837235</v>
      </c>
      <c r="W146" s="18" t="str">
        <f t="shared" si="38"/>
        <v/>
      </c>
      <c r="X146" s="8">
        <f t="shared" si="41"/>
        <v>215.36614645858344</v>
      </c>
      <c r="Y146" s="7" t="s">
        <v>41</v>
      </c>
      <c r="Z146" s="7">
        <v>1</v>
      </c>
    </row>
    <row r="147" spans="1:26" x14ac:dyDescent="0.2">
      <c r="A147" s="7">
        <v>4</v>
      </c>
      <c r="B147" s="7">
        <v>6</v>
      </c>
      <c r="C147" s="7" t="s">
        <v>23</v>
      </c>
      <c r="D147" s="18">
        <v>0</v>
      </c>
      <c r="E147" s="18">
        <v>0</v>
      </c>
      <c r="F147" s="18">
        <v>0</v>
      </c>
      <c r="G147" s="18">
        <v>0</v>
      </c>
      <c r="H147" s="18">
        <v>100</v>
      </c>
      <c r="I147" s="18">
        <v>25</v>
      </c>
      <c r="J147" s="18">
        <v>0</v>
      </c>
      <c r="K147" s="18">
        <v>0</v>
      </c>
      <c r="L147" s="18">
        <v>0</v>
      </c>
      <c r="M147" s="18">
        <v>75</v>
      </c>
      <c r="N147" s="7"/>
      <c r="O147" s="7"/>
      <c r="P147" s="7"/>
      <c r="Q147" s="7"/>
      <c r="R147" s="7"/>
      <c r="S147" s="8" t="str">
        <f>IF(ISNUMBER(P147),P147/10,"")</f>
        <v/>
      </c>
      <c r="T147" s="8" t="str">
        <f t="shared" si="37"/>
        <v/>
      </c>
      <c r="U147" s="18" t="str">
        <f t="shared" si="34"/>
        <v/>
      </c>
      <c r="V147" s="18">
        <v>189.39393939393941</v>
      </c>
      <c r="W147" s="18" t="str">
        <f t="shared" si="38"/>
        <v/>
      </c>
      <c r="X147" s="8" t="str">
        <f t="shared" si="41"/>
        <v/>
      </c>
      <c r="Y147" s="7" t="s">
        <v>41</v>
      </c>
      <c r="Z147" s="7">
        <v>1</v>
      </c>
    </row>
    <row r="148" spans="1:26" x14ac:dyDescent="0.2">
      <c r="A148" s="7">
        <v>4</v>
      </c>
      <c r="B148" s="7">
        <v>6</v>
      </c>
      <c r="C148" s="7" t="s">
        <v>35</v>
      </c>
      <c r="D148" s="18">
        <v>0</v>
      </c>
      <c r="E148" s="18">
        <v>0</v>
      </c>
      <c r="F148" s="18">
        <v>0</v>
      </c>
      <c r="G148" s="18">
        <v>0</v>
      </c>
      <c r="H148" s="18">
        <v>100</v>
      </c>
      <c r="I148" s="18">
        <v>25</v>
      </c>
      <c r="J148" s="18">
        <v>0</v>
      </c>
      <c r="K148" s="18">
        <v>0</v>
      </c>
      <c r="L148" s="18">
        <v>0</v>
      </c>
      <c r="M148" s="18">
        <v>75</v>
      </c>
      <c r="N148" s="7"/>
      <c r="O148" s="7"/>
      <c r="P148" s="7"/>
      <c r="Q148" s="7"/>
      <c r="R148" s="7"/>
      <c r="S148" s="8" t="str">
        <f>IF(ISNUMBER(P148),P148/10,"")</f>
        <v/>
      </c>
      <c r="T148" s="8" t="str">
        <f t="shared" si="37"/>
        <v/>
      </c>
      <c r="U148" s="18" t="str">
        <f t="shared" si="34"/>
        <v/>
      </c>
      <c r="V148" s="18">
        <v>294.11764705882354</v>
      </c>
      <c r="W148" s="18" t="str">
        <f t="shared" si="38"/>
        <v/>
      </c>
      <c r="X148" s="8" t="str">
        <f t="shared" si="41"/>
        <v/>
      </c>
      <c r="Y148" s="7" t="s">
        <v>41</v>
      </c>
      <c r="Z148" s="7">
        <v>1</v>
      </c>
    </row>
    <row r="149" spans="1:26" x14ac:dyDescent="0.2">
      <c r="A149" s="7">
        <v>4</v>
      </c>
      <c r="B149" s="7">
        <v>6</v>
      </c>
      <c r="C149" s="7" t="s">
        <v>36</v>
      </c>
      <c r="D149" s="18">
        <v>0</v>
      </c>
      <c r="E149" s="18">
        <v>0</v>
      </c>
      <c r="F149" s="18">
        <v>0</v>
      </c>
      <c r="G149" s="18">
        <v>0</v>
      </c>
      <c r="H149" s="18">
        <v>100</v>
      </c>
      <c r="I149" s="18">
        <v>25</v>
      </c>
      <c r="J149" s="18">
        <v>0</v>
      </c>
      <c r="K149" s="18">
        <v>0</v>
      </c>
      <c r="L149" s="18">
        <v>0</v>
      </c>
      <c r="M149" s="18">
        <v>75</v>
      </c>
      <c r="N149" s="7"/>
      <c r="O149" s="7"/>
      <c r="P149" s="7"/>
      <c r="Q149" s="7"/>
      <c r="R149" s="7"/>
      <c r="S149" s="8" t="str">
        <f>IF(ISNUMBER(P149),P149/10,"")</f>
        <v/>
      </c>
      <c r="T149" s="8" t="str">
        <f t="shared" si="37"/>
        <v/>
      </c>
      <c r="U149" s="18" t="str">
        <f t="shared" si="34"/>
        <v/>
      </c>
      <c r="V149" s="18">
        <v>266.66666666666669</v>
      </c>
      <c r="W149" s="18" t="str">
        <f t="shared" si="38"/>
        <v/>
      </c>
      <c r="X149" s="8" t="str">
        <f t="shared" si="41"/>
        <v/>
      </c>
      <c r="Y149" s="7" t="s">
        <v>41</v>
      </c>
      <c r="Z149" s="7">
        <v>1</v>
      </c>
    </row>
    <row r="150" spans="1:26" x14ac:dyDescent="0.2">
      <c r="A150" s="7">
        <v>4</v>
      </c>
      <c r="B150" s="7">
        <v>6</v>
      </c>
      <c r="C150" s="7" t="s">
        <v>37</v>
      </c>
      <c r="D150" s="18">
        <v>0</v>
      </c>
      <c r="E150" s="18">
        <v>0</v>
      </c>
      <c r="F150" s="18">
        <v>0</v>
      </c>
      <c r="G150" s="18">
        <v>0</v>
      </c>
      <c r="H150" s="18">
        <v>100</v>
      </c>
      <c r="I150" s="18">
        <v>25</v>
      </c>
      <c r="J150" s="18">
        <v>0</v>
      </c>
      <c r="K150" s="18">
        <v>0</v>
      </c>
      <c r="L150" s="18">
        <v>0</v>
      </c>
      <c r="M150" s="18">
        <v>75</v>
      </c>
      <c r="N150" s="7"/>
      <c r="O150" s="7"/>
      <c r="P150" s="7"/>
      <c r="Q150" s="7"/>
      <c r="R150" s="7"/>
      <c r="S150" s="8" t="str">
        <f>IF(ISNUMBER(P150),P150/10,"")</f>
        <v/>
      </c>
      <c r="T150" s="8" t="str">
        <f t="shared" si="37"/>
        <v/>
      </c>
      <c r="U150" s="18" t="str">
        <f t="shared" si="34"/>
        <v/>
      </c>
      <c r="V150" s="18">
        <v>245.09803921568627</v>
      </c>
      <c r="W150" s="18" t="str">
        <f t="shared" si="38"/>
        <v/>
      </c>
      <c r="X150" s="8" t="str">
        <f t="shared" si="41"/>
        <v/>
      </c>
      <c r="Y150" s="7" t="s">
        <v>41</v>
      </c>
      <c r="Z150" s="7">
        <v>1</v>
      </c>
    </row>
    <row r="151" spans="1:26" x14ac:dyDescent="0.2">
      <c r="A151" s="7">
        <v>4</v>
      </c>
      <c r="B151" s="7">
        <v>6</v>
      </c>
      <c r="C151" s="7" t="s">
        <v>38</v>
      </c>
      <c r="D151" s="18">
        <v>0</v>
      </c>
      <c r="E151" s="18">
        <v>0</v>
      </c>
      <c r="F151" s="18">
        <v>0</v>
      </c>
      <c r="G151" s="18">
        <v>0</v>
      </c>
      <c r="H151" s="18">
        <v>100</v>
      </c>
      <c r="I151" s="18">
        <v>25</v>
      </c>
      <c r="J151" s="18">
        <v>0</v>
      </c>
      <c r="K151" s="18">
        <v>0</v>
      </c>
      <c r="L151" s="18">
        <v>0</v>
      </c>
      <c r="M151" s="18">
        <v>75</v>
      </c>
      <c r="N151" s="7"/>
      <c r="O151" s="7"/>
      <c r="P151" s="7"/>
      <c r="Q151" s="7"/>
      <c r="R151" s="7"/>
      <c r="S151" s="8" t="str">
        <f>IF(ISNUMBER(P151),P151/10,"")</f>
        <v/>
      </c>
      <c r="T151" s="8" t="str">
        <f t="shared" si="37"/>
        <v/>
      </c>
      <c r="U151" s="18" t="str">
        <f t="shared" si="34"/>
        <v/>
      </c>
      <c r="V151" s="18">
        <v>355.87188612099646</v>
      </c>
      <c r="W151" s="18" t="str">
        <f t="shared" si="38"/>
        <v/>
      </c>
      <c r="X151" s="8" t="str">
        <f t="shared" si="41"/>
        <v/>
      </c>
      <c r="Y151" s="7" t="s">
        <v>41</v>
      </c>
      <c r="Z151" s="7">
        <v>1</v>
      </c>
    </row>
  </sheetData>
  <conditionalFormatting sqref="V1:V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{11A973A4-9B0D-374F-AB02-6B5B89068A20}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A973A4-9B0D-374F-AB02-6B5B89068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X32:X39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9"/>
  <sheetViews>
    <sheetView zoomScaleNormal="100" workbookViewId="0">
      <pane ySplit="1" topLeftCell="A2" activePane="bottomLeft" state="frozen"/>
      <selection pane="bottomLeft" activeCell="X109" sqref="X109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69.477498373670613</v>
      </c>
      <c r="E2" s="4">
        <v>0.1220956156150992</v>
      </c>
      <c r="F2" s="4">
        <v>29.134668989881519</v>
      </c>
      <c r="G2" s="4">
        <v>0.1976357898921387</v>
      </c>
      <c r="H2" s="4">
        <v>1.061966318158889</v>
      </c>
      <c r="I2" s="4">
        <f>D2+E2*0.4+F2*0.15+G2*0.15+H2*0.25</f>
        <v>74.191673916422431</v>
      </c>
      <c r="J2" s="4">
        <f>E2*0.6</f>
        <v>7.3257369369059522E-2</v>
      </c>
      <c r="K2" s="4">
        <f>F2*0.85</f>
        <v>24.76446864139929</v>
      </c>
      <c r="L2" s="4">
        <f>G2*0.85</f>
        <v>0.16799042140831788</v>
      </c>
      <c r="M2" s="4">
        <f>H2*0.75</f>
        <v>0.79647473861916673</v>
      </c>
      <c r="N2" s="4">
        <v>0.76049</v>
      </c>
      <c r="O2" s="3">
        <v>7.3039999999999994E-2</v>
      </c>
      <c r="P2" s="3"/>
      <c r="Q2" s="3"/>
      <c r="R2" s="3"/>
      <c r="S2" s="3" t="str">
        <f t="shared" ref="S2:S33" si="0">IF(ISNUMBER(P2),P2/10,"")</f>
        <v/>
      </c>
      <c r="T2" s="4"/>
      <c r="U2" s="15">
        <f t="shared" ref="U2:U33" si="1">1779.1*O2+55.904</f>
        <v>185.84946399999998</v>
      </c>
      <c r="V2" s="15">
        <v>4919.5923000000003</v>
      </c>
      <c r="W2" s="15">
        <f>IFERROR(1/(V2*U2)*10000000,"")</f>
        <v>10.937286134400923</v>
      </c>
      <c r="X2" s="4" t="str">
        <f>IFERROR(1/(V2*S2)*10000000,"")</f>
        <v/>
      </c>
      <c r="Y2" s="3" t="s">
        <v>18</v>
      </c>
      <c r="Z2" s="3">
        <v>2</v>
      </c>
    </row>
    <row r="3" spans="1:26" x14ac:dyDescent="0.2">
      <c r="A3" s="3">
        <v>1</v>
      </c>
      <c r="B3" s="3">
        <v>1</v>
      </c>
      <c r="C3" s="4" t="s">
        <v>19</v>
      </c>
      <c r="D3" s="4">
        <v>69.477498373670613</v>
      </c>
      <c r="E3" s="4">
        <v>0.1220956156150992</v>
      </c>
      <c r="F3" s="4">
        <v>29.134668989881519</v>
      </c>
      <c r="G3" s="4">
        <v>0.1976357898921387</v>
      </c>
      <c r="H3" s="4">
        <v>1.061966318158889</v>
      </c>
      <c r="I3" s="4">
        <f t="shared" ref="I3:I66" si="2">D3+E3*0.4+F3*0.15+G3*0.15+H3*0.25</f>
        <v>74.191673916422431</v>
      </c>
      <c r="J3" s="4">
        <f t="shared" ref="J3:J66" si="3">E3*0.6</f>
        <v>7.3257369369059522E-2</v>
      </c>
      <c r="K3" s="4">
        <f t="shared" ref="K3:L18" si="4">F3*0.85</f>
        <v>24.76446864139929</v>
      </c>
      <c r="L3" s="4">
        <f t="shared" si="4"/>
        <v>0.16799042140831788</v>
      </c>
      <c r="M3" s="4">
        <f t="shared" ref="M3:M66" si="5">H3*0.75</f>
        <v>0.79647473861916673</v>
      </c>
      <c r="N3" s="3">
        <v>0.76732</v>
      </c>
      <c r="O3" s="3">
        <v>8.516E-2</v>
      </c>
      <c r="P3" s="3">
        <f xml:space="preserve"> AVERAGE(2750)</f>
        <v>2750</v>
      </c>
      <c r="Q3" s="3"/>
      <c r="R3" s="3"/>
      <c r="S3" s="3">
        <f t="shared" si="0"/>
        <v>275</v>
      </c>
      <c r="T3" s="4"/>
      <c r="U3" s="15">
        <f t="shared" si="1"/>
        <v>207.41215599999998</v>
      </c>
      <c r="V3" s="15">
        <v>4798.0965100000003</v>
      </c>
      <c r="W3" s="15">
        <f t="shared" ref="W3:W37" si="6">IFERROR(1/(V3*U3)*10000000,"")</f>
        <v>10.048397687083355</v>
      </c>
      <c r="X3" s="4">
        <f t="shared" ref="X3:X37" si="7">IFERROR(1/(V3*S3)*10000000,"")</f>
        <v>7.5787630131758981</v>
      </c>
      <c r="Y3" s="3" t="s">
        <v>18</v>
      </c>
      <c r="Z3" s="3">
        <v>2</v>
      </c>
    </row>
    <row r="4" spans="1:26" x14ac:dyDescent="0.2">
      <c r="A4" s="3">
        <v>1</v>
      </c>
      <c r="B4" s="3">
        <v>1</v>
      </c>
      <c r="C4" s="4" t="s">
        <v>20</v>
      </c>
      <c r="D4" s="4">
        <v>69.477498373670613</v>
      </c>
      <c r="E4" s="4">
        <v>0.1220956156150992</v>
      </c>
      <c r="F4" s="4">
        <v>29.134668989881519</v>
      </c>
      <c r="G4" s="4">
        <v>0.1976357898921387</v>
      </c>
      <c r="H4" s="4">
        <v>1.061966318158889</v>
      </c>
      <c r="I4" s="4">
        <f t="shared" si="2"/>
        <v>74.191673916422431</v>
      </c>
      <c r="J4" s="4">
        <f t="shared" si="3"/>
        <v>7.3257369369059522E-2</v>
      </c>
      <c r="K4" s="4">
        <f t="shared" si="4"/>
        <v>24.76446864139929</v>
      </c>
      <c r="L4" s="4">
        <f t="shared" si="4"/>
        <v>0.16799042140831788</v>
      </c>
      <c r="M4" s="4">
        <f t="shared" si="5"/>
        <v>0.79647473861916673</v>
      </c>
      <c r="N4" s="3">
        <v>0.77283000000000002</v>
      </c>
      <c r="O4" s="3">
        <v>9.0550000000000005E-2</v>
      </c>
      <c r="P4" s="3"/>
      <c r="Q4" s="3"/>
      <c r="R4" s="3"/>
      <c r="S4" s="3" t="str">
        <f t="shared" si="0"/>
        <v/>
      </c>
      <c r="T4" s="4"/>
      <c r="U4" s="15">
        <f t="shared" si="1"/>
        <v>217.00150500000001</v>
      </c>
      <c r="V4" s="15">
        <v>4833.16201</v>
      </c>
      <c r="W4" s="15">
        <f t="shared" si="6"/>
        <v>9.5346751480860714</v>
      </c>
      <c r="X4" s="4" t="str">
        <f t="shared" si="7"/>
        <v/>
      </c>
      <c r="Y4" s="3" t="s">
        <v>18</v>
      </c>
      <c r="Z4" s="3">
        <v>2</v>
      </c>
    </row>
    <row r="5" spans="1:26" x14ac:dyDescent="0.2">
      <c r="A5" s="3">
        <v>1</v>
      </c>
      <c r="B5" s="3">
        <v>1</v>
      </c>
      <c r="C5" s="4" t="s">
        <v>21</v>
      </c>
      <c r="D5" s="4">
        <v>69.477498373670613</v>
      </c>
      <c r="E5" s="4">
        <v>0.1220956156150992</v>
      </c>
      <c r="F5" s="4">
        <v>29.134668989881519</v>
      </c>
      <c r="G5" s="4">
        <v>0.1976357898921387</v>
      </c>
      <c r="H5" s="4">
        <v>1.061966318158889</v>
      </c>
      <c r="I5" s="4">
        <f t="shared" si="2"/>
        <v>74.191673916422431</v>
      </c>
      <c r="J5" s="4">
        <f t="shared" si="3"/>
        <v>7.3257369369059522E-2</v>
      </c>
      <c r="K5" s="4">
        <f t="shared" si="4"/>
        <v>24.76446864139929</v>
      </c>
      <c r="L5" s="4">
        <f t="shared" si="4"/>
        <v>0.16799042140831788</v>
      </c>
      <c r="M5" s="4">
        <f t="shared" si="5"/>
        <v>0.79647473861916673</v>
      </c>
      <c r="N5" s="3">
        <v>0.78413999999999995</v>
      </c>
      <c r="O5" s="3">
        <v>8.8819999999999996E-2</v>
      </c>
      <c r="P5" s="3"/>
      <c r="Q5" s="3"/>
      <c r="R5" s="3"/>
      <c r="S5" s="3" t="str">
        <f t="shared" si="0"/>
        <v/>
      </c>
      <c r="T5" s="4"/>
      <c r="U5" s="15">
        <f t="shared" si="1"/>
        <v>213.92366199999998</v>
      </c>
      <c r="V5" s="15">
        <v>4412.6855500000001</v>
      </c>
      <c r="W5" s="15">
        <f t="shared" si="6"/>
        <v>10.593468880273676</v>
      </c>
      <c r="X5" s="4" t="str">
        <f t="shared" si="7"/>
        <v/>
      </c>
      <c r="Y5" s="3" t="s">
        <v>18</v>
      </c>
      <c r="Z5" s="3">
        <v>2</v>
      </c>
    </row>
    <row r="6" spans="1:26" x14ac:dyDescent="0.2">
      <c r="A6" s="3">
        <v>1</v>
      </c>
      <c r="B6" s="3">
        <v>1</v>
      </c>
      <c r="C6" s="4" t="s">
        <v>22</v>
      </c>
      <c r="D6" s="4">
        <v>69.477498373670613</v>
      </c>
      <c r="E6" s="4">
        <v>0.1220956156150992</v>
      </c>
      <c r="F6" s="4">
        <v>29.134668989881519</v>
      </c>
      <c r="G6" s="4">
        <v>0.1976357898921387</v>
      </c>
      <c r="H6" s="4">
        <v>1.061966318158889</v>
      </c>
      <c r="I6" s="4">
        <f t="shared" si="2"/>
        <v>74.191673916422431</v>
      </c>
      <c r="J6" s="4">
        <f t="shared" si="3"/>
        <v>7.3257369369059522E-2</v>
      </c>
      <c r="K6" s="4">
        <f t="shared" si="4"/>
        <v>24.76446864139929</v>
      </c>
      <c r="L6" s="4">
        <f t="shared" si="4"/>
        <v>0.16799042140831788</v>
      </c>
      <c r="M6" s="4">
        <f t="shared" si="5"/>
        <v>0.79647473861916673</v>
      </c>
      <c r="N6" s="3"/>
      <c r="O6" s="3"/>
      <c r="P6" s="3"/>
      <c r="Q6" s="3"/>
      <c r="R6" s="3"/>
      <c r="S6" s="3" t="str">
        <f t="shared" si="0"/>
        <v/>
      </c>
      <c r="T6" s="4"/>
      <c r="U6" s="15">
        <f t="shared" si="1"/>
        <v>55.904000000000003</v>
      </c>
      <c r="V6" s="15">
        <v>4154.38364</v>
      </c>
      <c r="W6" s="15">
        <f t="shared" si="6"/>
        <v>43.057669248601044</v>
      </c>
      <c r="X6" s="4" t="str">
        <f t="shared" si="7"/>
        <v/>
      </c>
      <c r="Y6" s="3" t="s">
        <v>18</v>
      </c>
      <c r="Z6" s="3">
        <v>2</v>
      </c>
    </row>
    <row r="7" spans="1:26" x14ac:dyDescent="0.2">
      <c r="A7" s="3">
        <v>1</v>
      </c>
      <c r="B7" s="3">
        <v>1</v>
      </c>
      <c r="C7" s="4" t="s">
        <v>23</v>
      </c>
      <c r="D7" s="4">
        <v>69.477498373670613</v>
      </c>
      <c r="E7" s="4">
        <v>0.1220956156150992</v>
      </c>
      <c r="F7" s="4">
        <v>29.134668989881519</v>
      </c>
      <c r="G7" s="4">
        <v>0.1976357898921387</v>
      </c>
      <c r="H7" s="4">
        <v>1.061966318158889</v>
      </c>
      <c r="I7" s="4">
        <f t="shared" si="2"/>
        <v>74.191673916422431</v>
      </c>
      <c r="J7" s="4">
        <f t="shared" si="3"/>
        <v>7.3257369369059522E-2</v>
      </c>
      <c r="K7" s="4">
        <f t="shared" si="4"/>
        <v>24.76446864139929</v>
      </c>
      <c r="L7" s="4">
        <f t="shared" si="4"/>
        <v>0.16799042140831788</v>
      </c>
      <c r="M7" s="4">
        <f t="shared" si="5"/>
        <v>0.79647473861916673</v>
      </c>
      <c r="N7" s="3"/>
      <c r="O7" s="3"/>
      <c r="P7" s="3"/>
      <c r="Q7" s="3"/>
      <c r="R7" s="3"/>
      <c r="S7" s="3" t="str">
        <f t="shared" si="0"/>
        <v/>
      </c>
      <c r="T7" s="4"/>
      <c r="U7" s="15">
        <f t="shared" si="1"/>
        <v>55.904000000000003</v>
      </c>
      <c r="V7" s="15"/>
      <c r="W7" s="15" t="str">
        <f t="shared" si="6"/>
        <v/>
      </c>
      <c r="X7" s="4" t="str">
        <f t="shared" si="7"/>
        <v/>
      </c>
      <c r="Y7" s="3" t="s">
        <v>18</v>
      </c>
      <c r="Z7" s="3">
        <v>2</v>
      </c>
    </row>
    <row r="8" spans="1:26" x14ac:dyDescent="0.2">
      <c r="A8" s="3">
        <v>1</v>
      </c>
      <c r="B8" s="3">
        <v>2</v>
      </c>
      <c r="C8" s="4" t="s">
        <v>17</v>
      </c>
      <c r="D8" s="4">
        <v>52.536020961756257</v>
      </c>
      <c r="E8" s="4">
        <v>0.37601686913606092</v>
      </c>
      <c r="F8" s="4">
        <v>0.58896187058754967</v>
      </c>
      <c r="G8" s="4">
        <v>45.755447906685419</v>
      </c>
      <c r="H8" s="4">
        <v>0.73050204785987116</v>
      </c>
      <c r="I8" s="4">
        <f t="shared" si="2"/>
        <v>59.820714687966586</v>
      </c>
      <c r="J8" s="4">
        <f t="shared" si="3"/>
        <v>0.22561012148163653</v>
      </c>
      <c r="K8" s="4">
        <f t="shared" si="4"/>
        <v>0.50061758999941719</v>
      </c>
      <c r="L8" s="4">
        <f t="shared" si="4"/>
        <v>38.892130720682601</v>
      </c>
      <c r="M8" s="4">
        <f t="shared" si="5"/>
        <v>0.54787653589490337</v>
      </c>
      <c r="N8" s="3">
        <v>0.81399999999999995</v>
      </c>
      <c r="O8" s="3">
        <v>0.18234</v>
      </c>
      <c r="P8" s="3"/>
      <c r="Q8" s="3"/>
      <c r="R8" s="3"/>
      <c r="S8" s="3" t="str">
        <f t="shared" si="0"/>
        <v/>
      </c>
      <c r="T8" s="4"/>
      <c r="U8" s="15">
        <f t="shared" si="1"/>
        <v>380.305094</v>
      </c>
      <c r="V8" s="15">
        <v>1862.86473</v>
      </c>
      <c r="W8" s="15">
        <f t="shared" si="6"/>
        <v>14.115183784850487</v>
      </c>
      <c r="X8" s="4" t="str">
        <f t="shared" si="7"/>
        <v/>
      </c>
      <c r="Y8" s="3" t="s">
        <v>18</v>
      </c>
      <c r="Z8" s="3">
        <v>2</v>
      </c>
    </row>
    <row r="9" spans="1:26" x14ac:dyDescent="0.2">
      <c r="A9" s="3">
        <v>1</v>
      </c>
      <c r="B9" s="3">
        <v>2</v>
      </c>
      <c r="C9" s="4" t="s">
        <v>19</v>
      </c>
      <c r="D9" s="4">
        <v>52.536020961756257</v>
      </c>
      <c r="E9" s="4">
        <v>0.37601686913606092</v>
      </c>
      <c r="F9" s="4">
        <v>0.58896187058754967</v>
      </c>
      <c r="G9" s="4">
        <v>45.755447906685419</v>
      </c>
      <c r="H9" s="4">
        <v>0.73050204785987116</v>
      </c>
      <c r="I9" s="4">
        <f t="shared" si="2"/>
        <v>59.820714687966586</v>
      </c>
      <c r="J9" s="4">
        <f t="shared" si="3"/>
        <v>0.22561012148163653</v>
      </c>
      <c r="K9" s="4">
        <f t="shared" si="4"/>
        <v>0.50061758999941719</v>
      </c>
      <c r="L9" s="4">
        <f t="shared" si="4"/>
        <v>38.892130720682601</v>
      </c>
      <c r="M9" s="4">
        <f t="shared" si="5"/>
        <v>0.54787653589490337</v>
      </c>
      <c r="N9" s="3">
        <v>0.82499</v>
      </c>
      <c r="O9" s="3">
        <v>0.21163999999999999</v>
      </c>
      <c r="P9" s="3"/>
      <c r="Q9" s="3"/>
      <c r="R9" s="3"/>
      <c r="S9" s="3" t="str">
        <f t="shared" si="0"/>
        <v/>
      </c>
      <c r="T9" s="4"/>
      <c r="U9" s="15">
        <f t="shared" si="1"/>
        <v>432.43272399999995</v>
      </c>
      <c r="V9" s="15">
        <v>1547.8701100000001</v>
      </c>
      <c r="W9" s="15">
        <f t="shared" si="6"/>
        <v>14.939873997553493</v>
      </c>
      <c r="X9" s="4" t="str">
        <f t="shared" si="7"/>
        <v/>
      </c>
      <c r="Y9" s="3" t="s">
        <v>18</v>
      </c>
      <c r="Z9" s="3">
        <v>2</v>
      </c>
    </row>
    <row r="10" spans="1:26" x14ac:dyDescent="0.2">
      <c r="A10" s="3">
        <v>1</v>
      </c>
      <c r="B10" s="3">
        <v>2</v>
      </c>
      <c r="C10" s="4" t="s">
        <v>20</v>
      </c>
      <c r="D10" s="4">
        <v>52.536020961756257</v>
      </c>
      <c r="E10" s="4">
        <v>0.37601686913606092</v>
      </c>
      <c r="F10" s="4">
        <v>0.58896187058754967</v>
      </c>
      <c r="G10" s="4">
        <v>45.755447906685419</v>
      </c>
      <c r="H10" s="4">
        <v>0.73050204785987116</v>
      </c>
      <c r="I10" s="4">
        <f t="shared" si="2"/>
        <v>59.820714687966586</v>
      </c>
      <c r="J10" s="4">
        <f t="shared" si="3"/>
        <v>0.22561012148163653</v>
      </c>
      <c r="K10" s="4">
        <f t="shared" si="4"/>
        <v>0.50061758999941719</v>
      </c>
      <c r="L10" s="4">
        <f t="shared" si="4"/>
        <v>38.892130720682601</v>
      </c>
      <c r="M10" s="4">
        <f t="shared" si="5"/>
        <v>0.54787653589490337</v>
      </c>
      <c r="N10" s="3">
        <v>0.82647999999999999</v>
      </c>
      <c r="O10" s="3">
        <v>0.21018999999999999</v>
      </c>
      <c r="P10" s="3">
        <f>AVERAGE(5414,5085)</f>
        <v>5249.5</v>
      </c>
      <c r="Q10" s="3"/>
      <c r="R10" s="3"/>
      <c r="S10" s="3">
        <f t="shared" si="0"/>
        <v>524.95000000000005</v>
      </c>
      <c r="T10" s="4"/>
      <c r="U10" s="15">
        <f t="shared" si="1"/>
        <v>429.85302899999994</v>
      </c>
      <c r="V10" s="15">
        <v>1665.45099</v>
      </c>
      <c r="W10" s="15">
        <f t="shared" si="6"/>
        <v>13.968447877399477</v>
      </c>
      <c r="X10" s="4">
        <f t="shared" si="7"/>
        <v>11.438002915570598</v>
      </c>
      <c r="Y10" s="3" t="s">
        <v>18</v>
      </c>
      <c r="Z10" s="3">
        <v>2</v>
      </c>
    </row>
    <row r="11" spans="1:26" x14ac:dyDescent="0.2">
      <c r="A11" s="3">
        <v>1</v>
      </c>
      <c r="B11" s="3">
        <v>2</v>
      </c>
      <c r="C11" s="4" t="s">
        <v>21</v>
      </c>
      <c r="D11" s="4">
        <v>52.536020961756257</v>
      </c>
      <c r="E11" s="4">
        <v>0.37601686913606092</v>
      </c>
      <c r="F11" s="4">
        <v>0.58896187058754967</v>
      </c>
      <c r="G11" s="4">
        <v>45.755447906685419</v>
      </c>
      <c r="H11" s="4">
        <v>0.73050204785987116</v>
      </c>
      <c r="I11" s="4">
        <f t="shared" si="2"/>
        <v>59.820714687966586</v>
      </c>
      <c r="J11" s="4">
        <f t="shared" si="3"/>
        <v>0.22561012148163653</v>
      </c>
      <c r="K11" s="4">
        <f t="shared" si="4"/>
        <v>0.50061758999941719</v>
      </c>
      <c r="L11" s="4">
        <f t="shared" si="4"/>
        <v>38.892130720682601</v>
      </c>
      <c r="M11" s="4">
        <f t="shared" si="5"/>
        <v>0.54787653589490337</v>
      </c>
      <c r="N11" s="3">
        <v>0.84919999999999995</v>
      </c>
      <c r="O11" s="3">
        <v>0.20336000000000001</v>
      </c>
      <c r="P11" s="3"/>
      <c r="Q11" s="3"/>
      <c r="R11" s="3"/>
      <c r="S11" s="3" t="str">
        <f t="shared" si="0"/>
        <v/>
      </c>
      <c r="T11" s="4"/>
      <c r="U11" s="15">
        <f t="shared" si="1"/>
        <v>417.701776</v>
      </c>
      <c r="V11" s="15">
        <v>1355.5005100000001</v>
      </c>
      <c r="W11" s="15">
        <f t="shared" si="6"/>
        <v>17.661760564576557</v>
      </c>
      <c r="X11" s="4" t="str">
        <f t="shared" si="7"/>
        <v/>
      </c>
      <c r="Y11" s="3" t="s">
        <v>18</v>
      </c>
      <c r="Z11" s="3">
        <v>2</v>
      </c>
    </row>
    <row r="12" spans="1:26" x14ac:dyDescent="0.2">
      <c r="A12" s="3">
        <v>1</v>
      </c>
      <c r="B12" s="3">
        <v>2</v>
      </c>
      <c r="C12" s="4" t="s">
        <v>22</v>
      </c>
      <c r="D12" s="4">
        <v>52.536020961756257</v>
      </c>
      <c r="E12" s="4">
        <v>0.37601686913606092</v>
      </c>
      <c r="F12" s="4">
        <v>0.58896187058754967</v>
      </c>
      <c r="G12" s="4">
        <v>45.755447906685419</v>
      </c>
      <c r="H12" s="4">
        <v>0.73050204785987116</v>
      </c>
      <c r="I12" s="4">
        <f t="shared" si="2"/>
        <v>59.820714687966586</v>
      </c>
      <c r="J12" s="4">
        <f t="shared" si="3"/>
        <v>0.22561012148163653</v>
      </c>
      <c r="K12" s="4">
        <f t="shared" si="4"/>
        <v>0.50061758999941719</v>
      </c>
      <c r="L12" s="4">
        <f t="shared" si="4"/>
        <v>38.892130720682601</v>
      </c>
      <c r="M12" s="4">
        <f t="shared" si="5"/>
        <v>0.54787653589490337</v>
      </c>
      <c r="N12" s="3"/>
      <c r="O12" s="3"/>
      <c r="P12" s="3"/>
      <c r="Q12" s="3"/>
      <c r="R12" s="3"/>
      <c r="S12" s="3" t="str">
        <f t="shared" si="0"/>
        <v/>
      </c>
      <c r="T12" s="4"/>
      <c r="U12" s="15">
        <f t="shared" si="1"/>
        <v>55.904000000000003</v>
      </c>
      <c r="V12" s="15">
        <v>1323.81988</v>
      </c>
      <c r="W12" s="15">
        <f t="shared" si="6"/>
        <v>135.12266993823908</v>
      </c>
      <c r="X12" s="4" t="str">
        <f t="shared" si="7"/>
        <v/>
      </c>
      <c r="Y12" s="3" t="s">
        <v>18</v>
      </c>
      <c r="Z12" s="3">
        <v>2</v>
      </c>
    </row>
    <row r="13" spans="1:26" x14ac:dyDescent="0.2">
      <c r="A13" s="3">
        <v>1</v>
      </c>
      <c r="B13" s="3">
        <v>2</v>
      </c>
      <c r="C13" s="4" t="s">
        <v>23</v>
      </c>
      <c r="D13" s="4">
        <v>52.536020961756257</v>
      </c>
      <c r="E13" s="4">
        <v>0.37601686913606092</v>
      </c>
      <c r="F13" s="4">
        <v>0.58896187058754967</v>
      </c>
      <c r="G13" s="4">
        <v>45.755447906685419</v>
      </c>
      <c r="H13" s="4">
        <v>0.73050204785987116</v>
      </c>
      <c r="I13" s="4">
        <f t="shared" si="2"/>
        <v>59.820714687966586</v>
      </c>
      <c r="J13" s="4">
        <f t="shared" si="3"/>
        <v>0.22561012148163653</v>
      </c>
      <c r="K13" s="4">
        <f t="shared" si="4"/>
        <v>0.50061758999941719</v>
      </c>
      <c r="L13" s="4">
        <f t="shared" si="4"/>
        <v>38.892130720682601</v>
      </c>
      <c r="M13" s="4">
        <f t="shared" si="5"/>
        <v>0.54787653589490337</v>
      </c>
      <c r="N13" s="3"/>
      <c r="O13" s="3"/>
      <c r="P13" s="3"/>
      <c r="Q13" s="3"/>
      <c r="R13" s="3"/>
      <c r="S13" s="3" t="str">
        <f t="shared" si="0"/>
        <v/>
      </c>
      <c r="T13" s="4"/>
      <c r="U13" s="15">
        <f t="shared" si="1"/>
        <v>55.904000000000003</v>
      </c>
      <c r="V13" s="15">
        <v>1359.1353099999999</v>
      </c>
      <c r="W13" s="15">
        <f t="shared" si="6"/>
        <v>131.61167647312413</v>
      </c>
      <c r="X13" s="4" t="str">
        <f t="shared" si="7"/>
        <v/>
      </c>
      <c r="Y13" s="3" t="s">
        <v>18</v>
      </c>
      <c r="Z13" s="3">
        <v>2</v>
      </c>
    </row>
    <row r="14" spans="1:26" x14ac:dyDescent="0.2">
      <c r="A14" s="3">
        <v>1</v>
      </c>
      <c r="B14" s="3">
        <v>3</v>
      </c>
      <c r="C14" s="4" t="s">
        <v>17</v>
      </c>
      <c r="D14" s="4">
        <v>16.78370241580161</v>
      </c>
      <c r="E14" s="4">
        <v>0.74308342471719901</v>
      </c>
      <c r="F14" s="4">
        <v>0.76318137463609137</v>
      </c>
      <c r="G14" s="4">
        <v>81.33933396543938</v>
      </c>
      <c r="H14" s="4">
        <v>0.38554150200492221</v>
      </c>
      <c r="I14" s="4">
        <f t="shared" si="2"/>
        <v>29.492698462201041</v>
      </c>
      <c r="J14" s="4">
        <f t="shared" si="3"/>
        <v>0.44585005483031942</v>
      </c>
      <c r="K14" s="4">
        <f t="shared" si="4"/>
        <v>0.64870416844067769</v>
      </c>
      <c r="L14" s="4">
        <f t="shared" si="4"/>
        <v>69.138433870623473</v>
      </c>
      <c r="M14" s="4">
        <f t="shared" si="5"/>
        <v>0.28915612650369166</v>
      </c>
      <c r="N14" s="3">
        <v>0.92896999999999996</v>
      </c>
      <c r="O14" s="3">
        <v>0.30409999999999998</v>
      </c>
      <c r="P14" s="3"/>
      <c r="Q14" s="3"/>
      <c r="R14" s="3"/>
      <c r="S14" s="3" t="str">
        <f t="shared" si="0"/>
        <v/>
      </c>
      <c r="T14" s="4"/>
      <c r="U14" s="15">
        <f t="shared" si="1"/>
        <v>596.9283099999999</v>
      </c>
      <c r="V14" s="15">
        <v>1090.8943200000001</v>
      </c>
      <c r="W14" s="15">
        <f t="shared" si="6"/>
        <v>15.356602512308214</v>
      </c>
      <c r="X14" s="4" t="str">
        <f t="shared" si="7"/>
        <v/>
      </c>
      <c r="Y14" s="3" t="s">
        <v>18</v>
      </c>
      <c r="Z14" s="3">
        <v>2</v>
      </c>
    </row>
    <row r="15" spans="1:26" x14ac:dyDescent="0.2">
      <c r="A15" s="3">
        <v>1</v>
      </c>
      <c r="B15" s="3">
        <v>3</v>
      </c>
      <c r="C15" s="4" t="s">
        <v>19</v>
      </c>
      <c r="D15" s="4">
        <v>16.78370241580161</v>
      </c>
      <c r="E15" s="4">
        <v>0.74308342471719901</v>
      </c>
      <c r="F15" s="4">
        <v>0.76318137463609137</v>
      </c>
      <c r="G15" s="4">
        <v>81.33933396543938</v>
      </c>
      <c r="H15" s="4">
        <v>0.38554150200492221</v>
      </c>
      <c r="I15" s="4">
        <f t="shared" si="2"/>
        <v>29.492698462201041</v>
      </c>
      <c r="J15" s="4">
        <f t="shared" si="3"/>
        <v>0.44585005483031942</v>
      </c>
      <c r="K15" s="4">
        <f t="shared" si="4"/>
        <v>0.64870416844067769</v>
      </c>
      <c r="L15" s="4">
        <f t="shared" si="4"/>
        <v>69.138433870623473</v>
      </c>
      <c r="M15" s="4">
        <f t="shared" si="5"/>
        <v>0.28915612650369166</v>
      </c>
      <c r="N15" s="3">
        <v>0.92598000000000003</v>
      </c>
      <c r="O15" s="3">
        <v>0.29799999999999999</v>
      </c>
      <c r="P15" s="3"/>
      <c r="Q15" s="3"/>
      <c r="R15" s="3"/>
      <c r="S15" s="3" t="str">
        <f t="shared" si="0"/>
        <v/>
      </c>
      <c r="T15" s="4"/>
      <c r="U15" s="15">
        <f t="shared" si="1"/>
        <v>586.07579999999996</v>
      </c>
      <c r="V15" s="15">
        <v>997.59094000000005</v>
      </c>
      <c r="W15" s="15">
        <f t="shared" si="6"/>
        <v>17.103843523056145</v>
      </c>
      <c r="X15" s="4" t="str">
        <f t="shared" si="7"/>
        <v/>
      </c>
      <c r="Y15" s="3" t="s">
        <v>18</v>
      </c>
      <c r="Z15" s="3">
        <v>2</v>
      </c>
    </row>
    <row r="16" spans="1:26" x14ac:dyDescent="0.2">
      <c r="A16" s="3">
        <v>1</v>
      </c>
      <c r="B16" s="3">
        <v>3</v>
      </c>
      <c r="C16" s="4" t="s">
        <v>20</v>
      </c>
      <c r="D16" s="4">
        <v>16.78370241580161</v>
      </c>
      <c r="E16" s="4">
        <v>0.74308342471719901</v>
      </c>
      <c r="F16" s="4">
        <v>0.76318137463609137</v>
      </c>
      <c r="G16" s="4">
        <v>81.33933396543938</v>
      </c>
      <c r="H16" s="4">
        <v>0.38554150200492221</v>
      </c>
      <c r="I16" s="4">
        <f t="shared" si="2"/>
        <v>29.492698462201041</v>
      </c>
      <c r="J16" s="4">
        <f t="shared" si="3"/>
        <v>0.44585005483031942</v>
      </c>
      <c r="K16" s="4">
        <f t="shared" si="4"/>
        <v>0.64870416844067769</v>
      </c>
      <c r="L16" s="4">
        <f t="shared" si="4"/>
        <v>69.138433870623473</v>
      </c>
      <c r="M16" s="4">
        <f t="shared" si="5"/>
        <v>0.28915612650369166</v>
      </c>
      <c r="N16" s="3">
        <v>0.88615999999999995</v>
      </c>
      <c r="O16" s="3">
        <v>0.32634999999999997</v>
      </c>
      <c r="P16" s="3"/>
      <c r="Q16" s="3"/>
      <c r="R16" s="3"/>
      <c r="S16" s="3" t="str">
        <f t="shared" si="0"/>
        <v/>
      </c>
      <c r="T16" s="4"/>
      <c r="U16" s="15">
        <f t="shared" si="1"/>
        <v>636.51328499999988</v>
      </c>
      <c r="V16" s="15">
        <v>1706.76836</v>
      </c>
      <c r="W16" s="15">
        <f t="shared" si="6"/>
        <v>9.2048760371903935</v>
      </c>
      <c r="X16" s="4" t="str">
        <f t="shared" si="7"/>
        <v/>
      </c>
      <c r="Y16" s="3" t="s">
        <v>18</v>
      </c>
      <c r="Z16" s="3">
        <v>2</v>
      </c>
    </row>
    <row r="17" spans="1:26" x14ac:dyDescent="0.2">
      <c r="A17" s="3">
        <v>1</v>
      </c>
      <c r="B17" s="3">
        <v>3</v>
      </c>
      <c r="C17" s="4" t="s">
        <v>21</v>
      </c>
      <c r="D17" s="4">
        <v>16.78370241580161</v>
      </c>
      <c r="E17" s="4">
        <v>0.74308342471719901</v>
      </c>
      <c r="F17" s="4">
        <v>0.76318137463609137</v>
      </c>
      <c r="G17" s="4">
        <v>81.33933396543938</v>
      </c>
      <c r="H17" s="4">
        <v>0.38554150200492221</v>
      </c>
      <c r="I17" s="4">
        <f t="shared" si="2"/>
        <v>29.492698462201041</v>
      </c>
      <c r="J17" s="4">
        <f t="shared" si="3"/>
        <v>0.44585005483031942</v>
      </c>
      <c r="K17" s="4">
        <f t="shared" si="4"/>
        <v>0.64870416844067769</v>
      </c>
      <c r="L17" s="4">
        <f t="shared" si="4"/>
        <v>69.138433870623473</v>
      </c>
      <c r="M17" s="4">
        <f t="shared" si="5"/>
        <v>0.28915612650369166</v>
      </c>
      <c r="N17" s="3">
        <v>0.91129000000000004</v>
      </c>
      <c r="O17" s="3">
        <v>0.31137999999999999</v>
      </c>
      <c r="P17" s="3"/>
      <c r="Q17" s="3"/>
      <c r="R17" s="3"/>
      <c r="S17" s="3" t="str">
        <f t="shared" si="0"/>
        <v/>
      </c>
      <c r="T17" s="4"/>
      <c r="U17" s="15">
        <f t="shared" si="1"/>
        <v>609.88015799999994</v>
      </c>
      <c r="V17" s="15">
        <v>1053.0252800000001</v>
      </c>
      <c r="W17" s="15">
        <f t="shared" si="6"/>
        <v>15.571006945988955</v>
      </c>
      <c r="X17" s="4" t="str">
        <f t="shared" si="7"/>
        <v/>
      </c>
      <c r="Y17" s="3" t="s">
        <v>18</v>
      </c>
      <c r="Z17" s="3">
        <v>2</v>
      </c>
    </row>
    <row r="18" spans="1:26" x14ac:dyDescent="0.2">
      <c r="A18" s="3">
        <v>1</v>
      </c>
      <c r="B18" s="3">
        <v>3</v>
      </c>
      <c r="C18" s="4" t="s">
        <v>22</v>
      </c>
      <c r="D18" s="4">
        <v>16.78370241580161</v>
      </c>
      <c r="E18" s="4">
        <v>0.74308342471719901</v>
      </c>
      <c r="F18" s="4">
        <v>0.76318137463609137</v>
      </c>
      <c r="G18" s="4">
        <v>81.33933396543938</v>
      </c>
      <c r="H18" s="4">
        <v>0.38554150200492221</v>
      </c>
      <c r="I18" s="4">
        <f t="shared" si="2"/>
        <v>29.492698462201041</v>
      </c>
      <c r="J18" s="4">
        <f t="shared" si="3"/>
        <v>0.44585005483031942</v>
      </c>
      <c r="K18" s="4">
        <f t="shared" si="4"/>
        <v>0.64870416844067769</v>
      </c>
      <c r="L18" s="4">
        <f t="shared" si="4"/>
        <v>69.138433870623473</v>
      </c>
      <c r="M18" s="4">
        <f t="shared" si="5"/>
        <v>0.28915612650369166</v>
      </c>
      <c r="N18" s="3"/>
      <c r="O18" s="3"/>
      <c r="P18" s="3"/>
      <c r="Q18" s="3"/>
      <c r="R18" s="3"/>
      <c r="S18" s="3" t="str">
        <f t="shared" si="0"/>
        <v/>
      </c>
      <c r="T18" s="4"/>
      <c r="U18" s="15">
        <f t="shared" si="1"/>
        <v>55.904000000000003</v>
      </c>
      <c r="V18" s="15">
        <v>1029.08797</v>
      </c>
      <c r="W18" s="15">
        <f t="shared" si="6"/>
        <v>173.82194906322664</v>
      </c>
      <c r="X18" s="4" t="str">
        <f t="shared" si="7"/>
        <v/>
      </c>
      <c r="Y18" s="3" t="s">
        <v>18</v>
      </c>
      <c r="Z18" s="3">
        <v>2</v>
      </c>
    </row>
    <row r="19" spans="1:26" x14ac:dyDescent="0.2">
      <c r="A19" s="3">
        <v>1</v>
      </c>
      <c r="B19" s="3">
        <v>3</v>
      </c>
      <c r="C19" s="4" t="s">
        <v>23</v>
      </c>
      <c r="D19" s="4">
        <v>16.78370241580161</v>
      </c>
      <c r="E19" s="4">
        <v>0.74308342471719901</v>
      </c>
      <c r="F19" s="4">
        <v>0.76318137463609137</v>
      </c>
      <c r="G19" s="4">
        <v>81.33933396543938</v>
      </c>
      <c r="H19" s="4">
        <v>0.38554150200492221</v>
      </c>
      <c r="I19" s="4">
        <f t="shared" si="2"/>
        <v>29.492698462201041</v>
      </c>
      <c r="J19" s="4">
        <f t="shared" si="3"/>
        <v>0.44585005483031942</v>
      </c>
      <c r="K19" s="4">
        <f t="shared" ref="K19:L34" si="8">F19*0.85</f>
        <v>0.64870416844067769</v>
      </c>
      <c r="L19" s="4">
        <f t="shared" si="8"/>
        <v>69.138433870623473</v>
      </c>
      <c r="M19" s="4">
        <f t="shared" si="5"/>
        <v>0.28915612650369166</v>
      </c>
      <c r="N19" s="3"/>
      <c r="O19" s="3"/>
      <c r="P19" s="3"/>
      <c r="Q19" s="3"/>
      <c r="R19" s="3"/>
      <c r="S19" s="3" t="str">
        <f t="shared" si="0"/>
        <v/>
      </c>
      <c r="T19" s="4"/>
      <c r="U19" s="15">
        <f t="shared" si="1"/>
        <v>55.904000000000003</v>
      </c>
      <c r="V19" s="15">
        <v>1246.9499000000001</v>
      </c>
      <c r="W19" s="15">
        <f t="shared" si="6"/>
        <v>143.45249693104694</v>
      </c>
      <c r="X19" s="4" t="str">
        <f t="shared" si="7"/>
        <v/>
      </c>
      <c r="Y19" s="3" t="s">
        <v>18</v>
      </c>
      <c r="Z19" s="3">
        <v>2</v>
      </c>
    </row>
    <row r="20" spans="1:26" x14ac:dyDescent="0.2">
      <c r="A20" s="3">
        <v>1</v>
      </c>
      <c r="B20" s="3">
        <v>4</v>
      </c>
      <c r="C20" s="4" t="s">
        <v>17</v>
      </c>
      <c r="D20" s="4">
        <v>70.456261485636418</v>
      </c>
      <c r="E20" s="4">
        <v>5.0068580079235127E-2</v>
      </c>
      <c r="F20" s="4">
        <v>0.89750860952281131</v>
      </c>
      <c r="G20" s="4">
        <v>28.086780970506481</v>
      </c>
      <c r="H20" s="4">
        <v>0.52007558941456855</v>
      </c>
      <c r="I20" s="4">
        <f t="shared" si="2"/>
        <v>74.953951252026144</v>
      </c>
      <c r="J20" s="4">
        <f t="shared" si="3"/>
        <v>3.0041148047541075E-2</v>
      </c>
      <c r="K20" s="4">
        <f t="shared" si="8"/>
        <v>0.76288231809438956</v>
      </c>
      <c r="L20" s="4">
        <f t="shared" si="8"/>
        <v>23.87376382493051</v>
      </c>
      <c r="M20" s="4">
        <f t="shared" si="5"/>
        <v>0.39005669206092641</v>
      </c>
      <c r="N20" s="3">
        <v>0.78573000000000004</v>
      </c>
      <c r="O20" s="3">
        <v>0.18675</v>
      </c>
      <c r="P20" s="3"/>
      <c r="Q20" s="3"/>
      <c r="R20" s="3"/>
      <c r="S20" s="3" t="str">
        <f t="shared" si="0"/>
        <v/>
      </c>
      <c r="T20" s="4"/>
      <c r="U20" s="15">
        <f t="shared" si="1"/>
        <v>388.15092499999997</v>
      </c>
      <c r="V20" s="15">
        <v>1940.2737999999999</v>
      </c>
      <c r="W20" s="15">
        <f t="shared" si="6"/>
        <v>13.278112844806151</v>
      </c>
      <c r="X20" s="4" t="str">
        <f t="shared" si="7"/>
        <v/>
      </c>
      <c r="Y20" s="3" t="s">
        <v>18</v>
      </c>
      <c r="Z20" s="3">
        <v>2</v>
      </c>
    </row>
    <row r="21" spans="1:26" x14ac:dyDescent="0.2">
      <c r="A21" s="3">
        <v>1</v>
      </c>
      <c r="B21" s="3">
        <v>4</v>
      </c>
      <c r="C21" s="4" t="s">
        <v>19</v>
      </c>
      <c r="D21" s="4">
        <v>70.456261485636418</v>
      </c>
      <c r="E21" s="4">
        <v>5.0068580079235127E-2</v>
      </c>
      <c r="F21" s="4">
        <v>0.89750860952281131</v>
      </c>
      <c r="G21" s="4">
        <v>28.086780970506481</v>
      </c>
      <c r="H21" s="4">
        <v>0.52007558941456855</v>
      </c>
      <c r="I21" s="4">
        <f t="shared" si="2"/>
        <v>74.953951252026144</v>
      </c>
      <c r="J21" s="4">
        <f t="shared" si="3"/>
        <v>3.0041148047541075E-2</v>
      </c>
      <c r="K21" s="4">
        <f t="shared" si="8"/>
        <v>0.76288231809438956</v>
      </c>
      <c r="L21" s="4">
        <f t="shared" si="8"/>
        <v>23.87376382493051</v>
      </c>
      <c r="M21" s="4">
        <f t="shared" si="5"/>
        <v>0.39005669206092641</v>
      </c>
      <c r="N21" s="3">
        <v>0.78056999999999999</v>
      </c>
      <c r="O21" s="3">
        <v>0.17815</v>
      </c>
      <c r="P21" s="3"/>
      <c r="Q21" s="3"/>
      <c r="R21" s="3"/>
      <c r="S21" s="3" t="str">
        <f t="shared" si="0"/>
        <v/>
      </c>
      <c r="T21" s="4"/>
      <c r="U21" s="15">
        <f t="shared" si="1"/>
        <v>372.85066499999999</v>
      </c>
      <c r="V21" s="15">
        <v>3537.6632300000001</v>
      </c>
      <c r="W21" s="15">
        <f t="shared" si="6"/>
        <v>7.5813856757013038</v>
      </c>
      <c r="X21" s="4" t="str">
        <f t="shared" si="7"/>
        <v/>
      </c>
      <c r="Y21" s="3" t="s">
        <v>18</v>
      </c>
      <c r="Z21" s="3">
        <v>2</v>
      </c>
    </row>
    <row r="22" spans="1:26" x14ac:dyDescent="0.2">
      <c r="A22" s="3">
        <v>1</v>
      </c>
      <c r="B22" s="3">
        <v>4</v>
      </c>
      <c r="C22" s="4" t="s">
        <v>20</v>
      </c>
      <c r="D22" s="4">
        <v>70.456261485636418</v>
      </c>
      <c r="E22" s="4">
        <v>5.0068580079235127E-2</v>
      </c>
      <c r="F22" s="4">
        <v>0.89750860952281131</v>
      </c>
      <c r="G22" s="4">
        <v>28.086780970506481</v>
      </c>
      <c r="H22" s="4">
        <v>0.52007558941456855</v>
      </c>
      <c r="I22" s="4">
        <f t="shared" si="2"/>
        <v>74.953951252026144</v>
      </c>
      <c r="J22" s="4">
        <f t="shared" si="3"/>
        <v>3.0041148047541075E-2</v>
      </c>
      <c r="K22" s="4">
        <f t="shared" si="8"/>
        <v>0.76288231809438956</v>
      </c>
      <c r="L22" s="4">
        <f t="shared" si="8"/>
        <v>23.87376382493051</v>
      </c>
      <c r="M22" s="4">
        <f t="shared" si="5"/>
        <v>0.39005669206092641</v>
      </c>
      <c r="N22" s="3">
        <v>0.79891999999999996</v>
      </c>
      <c r="O22" s="3">
        <v>0.19769</v>
      </c>
      <c r="P22" s="3"/>
      <c r="Q22" s="3"/>
      <c r="R22" s="3"/>
      <c r="S22" s="3" t="str">
        <f t="shared" si="0"/>
        <v/>
      </c>
      <c r="T22" s="4"/>
      <c r="U22" s="15">
        <f t="shared" si="1"/>
        <v>407.61427900000001</v>
      </c>
      <c r="V22" s="15">
        <v>1920.2944199999999</v>
      </c>
      <c r="W22" s="15">
        <f t="shared" si="6"/>
        <v>12.775643687448728</v>
      </c>
      <c r="X22" s="4" t="str">
        <f t="shared" si="7"/>
        <v/>
      </c>
      <c r="Y22" s="3" t="s">
        <v>18</v>
      </c>
      <c r="Z22" s="3">
        <v>2</v>
      </c>
    </row>
    <row r="23" spans="1:26" x14ac:dyDescent="0.2">
      <c r="A23" s="3">
        <v>1</v>
      </c>
      <c r="B23" s="3">
        <v>4</v>
      </c>
      <c r="C23" s="4" t="s">
        <v>21</v>
      </c>
      <c r="D23" s="4">
        <v>70.456261485636418</v>
      </c>
      <c r="E23" s="4">
        <v>5.0068580079235127E-2</v>
      </c>
      <c r="F23" s="4">
        <v>0.89750860952281131</v>
      </c>
      <c r="G23" s="4">
        <v>28.086780970506481</v>
      </c>
      <c r="H23" s="4">
        <v>0.52007558941456855</v>
      </c>
      <c r="I23" s="4">
        <f t="shared" si="2"/>
        <v>74.953951252026144</v>
      </c>
      <c r="J23" s="4">
        <f t="shared" si="3"/>
        <v>3.0041148047541075E-2</v>
      </c>
      <c r="K23" s="4">
        <f t="shared" si="8"/>
        <v>0.76288231809438956</v>
      </c>
      <c r="L23" s="4">
        <f t="shared" si="8"/>
        <v>23.87376382493051</v>
      </c>
      <c r="M23" s="4">
        <f t="shared" si="5"/>
        <v>0.39005669206092641</v>
      </c>
      <c r="N23" s="3">
        <v>0.78578000000000003</v>
      </c>
      <c r="O23" s="3">
        <v>0.18468999999999999</v>
      </c>
      <c r="P23" s="3"/>
      <c r="Q23" s="3"/>
      <c r="R23" s="3"/>
      <c r="S23" s="3" t="str">
        <f t="shared" si="0"/>
        <v/>
      </c>
      <c r="T23" s="4"/>
      <c r="U23" s="15">
        <f t="shared" si="1"/>
        <v>384.48597899999999</v>
      </c>
      <c r="V23" s="15">
        <v>1889.7951499999999</v>
      </c>
      <c r="W23" s="15">
        <f t="shared" si="6"/>
        <v>13.762735481586324</v>
      </c>
      <c r="X23" s="4" t="str">
        <f t="shared" si="7"/>
        <v/>
      </c>
      <c r="Y23" s="3" t="s">
        <v>18</v>
      </c>
      <c r="Z23" s="3">
        <v>2</v>
      </c>
    </row>
    <row r="24" spans="1:26" x14ac:dyDescent="0.2">
      <c r="A24" s="3">
        <v>1</v>
      </c>
      <c r="B24" s="3">
        <v>4</v>
      </c>
      <c r="C24" s="4" t="s">
        <v>22</v>
      </c>
      <c r="D24" s="4">
        <v>70.456261485636418</v>
      </c>
      <c r="E24" s="4">
        <v>5.0068580079235127E-2</v>
      </c>
      <c r="F24" s="4">
        <v>0.89750860952281131</v>
      </c>
      <c r="G24" s="4">
        <v>28.086780970506481</v>
      </c>
      <c r="H24" s="4">
        <v>0.52007558941456855</v>
      </c>
      <c r="I24" s="4">
        <f t="shared" si="2"/>
        <v>74.953951252026144</v>
      </c>
      <c r="J24" s="4">
        <f t="shared" si="3"/>
        <v>3.0041148047541075E-2</v>
      </c>
      <c r="K24" s="4">
        <f t="shared" si="8"/>
        <v>0.76288231809438956</v>
      </c>
      <c r="L24" s="4">
        <f t="shared" si="8"/>
        <v>23.87376382493051</v>
      </c>
      <c r="M24" s="4">
        <f t="shared" si="5"/>
        <v>0.39005669206092641</v>
      </c>
      <c r="N24" s="3"/>
      <c r="O24" s="3"/>
      <c r="P24" s="3"/>
      <c r="Q24" s="3"/>
      <c r="R24" s="3"/>
      <c r="S24" s="3" t="str">
        <f t="shared" si="0"/>
        <v/>
      </c>
      <c r="T24" s="4"/>
      <c r="U24" s="15">
        <f t="shared" si="1"/>
        <v>55.904000000000003</v>
      </c>
      <c r="V24" s="15">
        <v>1839.8924</v>
      </c>
      <c r="W24" s="15">
        <f t="shared" si="6"/>
        <v>97.222031409510294</v>
      </c>
      <c r="X24" s="4" t="str">
        <f t="shared" si="7"/>
        <v/>
      </c>
      <c r="Y24" s="3" t="s">
        <v>18</v>
      </c>
      <c r="Z24" s="3">
        <v>2</v>
      </c>
    </row>
    <row r="25" spans="1:26" x14ac:dyDescent="0.2">
      <c r="A25" s="3">
        <v>1</v>
      </c>
      <c r="B25" s="3">
        <v>4</v>
      </c>
      <c r="C25" s="4" t="s">
        <v>23</v>
      </c>
      <c r="D25" s="4">
        <v>70.456261485636418</v>
      </c>
      <c r="E25" s="4">
        <v>5.0068580079235127E-2</v>
      </c>
      <c r="F25" s="4">
        <v>0.89750860952281131</v>
      </c>
      <c r="G25" s="4">
        <v>28.086780970506481</v>
      </c>
      <c r="H25" s="4">
        <v>0.52007558941456855</v>
      </c>
      <c r="I25" s="4">
        <f t="shared" si="2"/>
        <v>74.953951252026144</v>
      </c>
      <c r="J25" s="4">
        <f t="shared" si="3"/>
        <v>3.0041148047541075E-2</v>
      </c>
      <c r="K25" s="4">
        <f t="shared" si="8"/>
        <v>0.76288231809438956</v>
      </c>
      <c r="L25" s="4">
        <f t="shared" si="8"/>
        <v>23.87376382493051</v>
      </c>
      <c r="M25" s="4">
        <f t="shared" si="5"/>
        <v>0.39005669206092641</v>
      </c>
      <c r="N25" s="3"/>
      <c r="O25" s="3"/>
      <c r="P25" s="3"/>
      <c r="Q25" s="3"/>
      <c r="R25" s="3"/>
      <c r="S25" s="3" t="str">
        <f t="shared" si="0"/>
        <v/>
      </c>
      <c r="T25" s="4"/>
      <c r="U25" s="15">
        <f t="shared" si="1"/>
        <v>55.904000000000003</v>
      </c>
      <c r="V25" s="15">
        <v>1850.5665799999999</v>
      </c>
      <c r="W25" s="15">
        <f t="shared" si="6"/>
        <v>96.661248850024776</v>
      </c>
      <c r="X25" s="4" t="str">
        <f t="shared" si="7"/>
        <v/>
      </c>
      <c r="Y25" s="3" t="s">
        <v>18</v>
      </c>
      <c r="Z25" s="3">
        <v>2</v>
      </c>
    </row>
    <row r="26" spans="1:26" x14ac:dyDescent="0.2">
      <c r="A26" s="3">
        <v>1</v>
      </c>
      <c r="B26" s="3">
        <v>5</v>
      </c>
      <c r="C26" s="4" t="s">
        <v>17</v>
      </c>
      <c r="D26" s="4">
        <v>34.036929232090863</v>
      </c>
      <c r="E26" s="4">
        <v>0.15241447852264339</v>
      </c>
      <c r="F26" s="4">
        <v>1.0618545056046409</v>
      </c>
      <c r="G26" s="4">
        <v>64.365463947714275</v>
      </c>
      <c r="H26" s="4">
        <v>0.3999385141903305</v>
      </c>
      <c r="I26" s="4">
        <f t="shared" si="2"/>
        <v>44.011977420045341</v>
      </c>
      <c r="J26" s="4">
        <f t="shared" si="3"/>
        <v>9.144868711358603E-2</v>
      </c>
      <c r="K26" s="4">
        <f t="shared" si="8"/>
        <v>0.90257632976394475</v>
      </c>
      <c r="L26" s="4">
        <f t="shared" si="8"/>
        <v>54.710644355557129</v>
      </c>
      <c r="M26" s="4">
        <f t="shared" si="5"/>
        <v>0.29995388564274789</v>
      </c>
      <c r="N26" s="3">
        <v>0.90620000000000001</v>
      </c>
      <c r="O26" s="3">
        <v>0.34140999999999999</v>
      </c>
      <c r="P26" s="3"/>
      <c r="Q26" s="3"/>
      <c r="R26" s="3"/>
      <c r="S26" s="3" t="str">
        <f t="shared" si="0"/>
        <v/>
      </c>
      <c r="T26" s="4"/>
      <c r="U26" s="15">
        <f t="shared" si="1"/>
        <v>663.30653099999995</v>
      </c>
      <c r="V26" s="15">
        <v>906.91785000000004</v>
      </c>
      <c r="W26" s="15">
        <f t="shared" si="6"/>
        <v>16.623320444726748</v>
      </c>
      <c r="X26" s="4" t="str">
        <f t="shared" si="7"/>
        <v/>
      </c>
      <c r="Y26" s="3" t="s">
        <v>18</v>
      </c>
      <c r="Z26" s="3">
        <v>2</v>
      </c>
    </row>
    <row r="27" spans="1:26" x14ac:dyDescent="0.2">
      <c r="A27" s="3">
        <v>1</v>
      </c>
      <c r="B27" s="3">
        <v>5</v>
      </c>
      <c r="C27" s="4" t="s">
        <v>19</v>
      </c>
      <c r="D27" s="4">
        <v>34.036929232090863</v>
      </c>
      <c r="E27" s="4">
        <v>0.15241447852264339</v>
      </c>
      <c r="F27" s="4">
        <v>1.0618545056046409</v>
      </c>
      <c r="G27" s="4">
        <v>64.365463947714275</v>
      </c>
      <c r="H27" s="4">
        <v>0.3999385141903305</v>
      </c>
      <c r="I27" s="4">
        <f t="shared" si="2"/>
        <v>44.011977420045341</v>
      </c>
      <c r="J27" s="4">
        <f t="shared" si="3"/>
        <v>9.144868711358603E-2</v>
      </c>
      <c r="K27" s="4">
        <f t="shared" si="8"/>
        <v>0.90257632976394475</v>
      </c>
      <c r="L27" s="4">
        <f t="shared" si="8"/>
        <v>54.710644355557129</v>
      </c>
      <c r="M27" s="4">
        <f t="shared" si="5"/>
        <v>0.29995388564274789</v>
      </c>
      <c r="N27" s="3">
        <v>0.90466999999999997</v>
      </c>
      <c r="O27" s="3">
        <v>0.33439000000000002</v>
      </c>
      <c r="P27" s="3"/>
      <c r="Q27" s="3"/>
      <c r="R27" s="3"/>
      <c r="S27" s="3" t="str">
        <f t="shared" si="0"/>
        <v/>
      </c>
      <c r="T27" s="4"/>
      <c r="U27" s="15">
        <f t="shared" si="1"/>
        <v>650.81724899999995</v>
      </c>
      <c r="V27" s="15">
        <v>935.70147999999995</v>
      </c>
      <c r="W27" s="15">
        <f t="shared" si="6"/>
        <v>16.421152291825795</v>
      </c>
      <c r="X27" s="4" t="str">
        <f t="shared" si="7"/>
        <v/>
      </c>
      <c r="Y27" s="3" t="s">
        <v>18</v>
      </c>
      <c r="Z27" s="3">
        <v>2</v>
      </c>
    </row>
    <row r="28" spans="1:26" x14ac:dyDescent="0.2">
      <c r="A28" s="3">
        <v>1</v>
      </c>
      <c r="B28" s="3">
        <v>5</v>
      </c>
      <c r="C28" s="4" t="s">
        <v>20</v>
      </c>
      <c r="D28" s="4">
        <v>34.036929232090863</v>
      </c>
      <c r="E28" s="4">
        <v>0.15241447852264339</v>
      </c>
      <c r="F28" s="4">
        <v>1.0618545056046409</v>
      </c>
      <c r="G28" s="4">
        <v>64.365463947714275</v>
      </c>
      <c r="H28" s="4">
        <v>0.3999385141903305</v>
      </c>
      <c r="I28" s="4">
        <f t="shared" si="2"/>
        <v>44.011977420045341</v>
      </c>
      <c r="J28" s="4">
        <f t="shared" si="3"/>
        <v>9.144868711358603E-2</v>
      </c>
      <c r="K28" s="4">
        <f t="shared" si="8"/>
        <v>0.90257632976394475</v>
      </c>
      <c r="L28" s="4">
        <f t="shared" si="8"/>
        <v>54.710644355557129</v>
      </c>
      <c r="M28" s="4">
        <f t="shared" si="5"/>
        <v>0.29995388564274789</v>
      </c>
      <c r="N28" s="3">
        <v>0.89397000000000004</v>
      </c>
      <c r="O28" s="3">
        <v>0.32311000000000001</v>
      </c>
      <c r="P28" s="3">
        <f>AVERAGE(6699,4240)</f>
        <v>5469.5</v>
      </c>
      <c r="Q28" s="3"/>
      <c r="R28" s="3"/>
      <c r="S28" s="3">
        <f t="shared" si="0"/>
        <v>546.95000000000005</v>
      </c>
      <c r="T28" s="4"/>
      <c r="U28" s="15">
        <f t="shared" si="1"/>
        <v>630.74900100000002</v>
      </c>
      <c r="V28" s="15">
        <v>959.49233000000004</v>
      </c>
      <c r="W28" s="15">
        <f t="shared" si="6"/>
        <v>16.523495299702777</v>
      </c>
      <c r="X28" s="4">
        <f t="shared" si="7"/>
        <v>19.055083925981755</v>
      </c>
      <c r="Y28" s="3" t="s">
        <v>18</v>
      </c>
      <c r="Z28" s="3">
        <v>2</v>
      </c>
    </row>
    <row r="29" spans="1:26" x14ac:dyDescent="0.2">
      <c r="A29" s="3">
        <v>1</v>
      </c>
      <c r="B29" s="3">
        <v>5</v>
      </c>
      <c r="C29" s="4" t="s">
        <v>21</v>
      </c>
      <c r="D29" s="4">
        <v>34.036929232090863</v>
      </c>
      <c r="E29" s="4">
        <v>0.15241447852264339</v>
      </c>
      <c r="F29" s="4">
        <v>1.0618545056046409</v>
      </c>
      <c r="G29" s="4">
        <v>64.365463947714275</v>
      </c>
      <c r="H29" s="4">
        <v>0.3999385141903305</v>
      </c>
      <c r="I29" s="4">
        <f t="shared" si="2"/>
        <v>44.011977420045341</v>
      </c>
      <c r="J29" s="4">
        <f t="shared" si="3"/>
        <v>9.144868711358603E-2</v>
      </c>
      <c r="K29" s="4">
        <f t="shared" si="8"/>
        <v>0.90257632976394475</v>
      </c>
      <c r="L29" s="4">
        <f t="shared" si="8"/>
        <v>54.710644355557129</v>
      </c>
      <c r="M29" s="4">
        <f t="shared" si="5"/>
        <v>0.29995388564274789</v>
      </c>
      <c r="N29" s="3">
        <v>0.90659999999999996</v>
      </c>
      <c r="O29" s="3">
        <v>0.32013000000000003</v>
      </c>
      <c r="P29" s="3"/>
      <c r="Q29" s="3"/>
      <c r="R29" s="3"/>
      <c r="S29" s="3" t="str">
        <f t="shared" si="0"/>
        <v/>
      </c>
      <c r="T29" s="4"/>
      <c r="U29" s="15">
        <f t="shared" si="1"/>
        <v>625.44728299999997</v>
      </c>
      <c r="V29" s="15">
        <v>1184.9181000000001</v>
      </c>
      <c r="W29" s="15">
        <f t="shared" si="6"/>
        <v>13.493386373186997</v>
      </c>
      <c r="X29" s="4" t="str">
        <f t="shared" si="7"/>
        <v/>
      </c>
      <c r="Y29" s="3" t="s">
        <v>18</v>
      </c>
      <c r="Z29" s="3">
        <v>2</v>
      </c>
    </row>
    <row r="30" spans="1:26" x14ac:dyDescent="0.2">
      <c r="A30" s="3">
        <v>1</v>
      </c>
      <c r="B30" s="3">
        <v>5</v>
      </c>
      <c r="C30" s="4" t="s">
        <v>22</v>
      </c>
      <c r="D30" s="4">
        <v>34.036929232090863</v>
      </c>
      <c r="E30" s="4">
        <v>0.15241447852264339</v>
      </c>
      <c r="F30" s="4">
        <v>1.0618545056046409</v>
      </c>
      <c r="G30" s="4">
        <v>64.365463947714275</v>
      </c>
      <c r="H30" s="4">
        <v>0.3999385141903305</v>
      </c>
      <c r="I30" s="4">
        <f t="shared" si="2"/>
        <v>44.011977420045341</v>
      </c>
      <c r="J30" s="4">
        <f t="shared" si="3"/>
        <v>9.144868711358603E-2</v>
      </c>
      <c r="K30" s="4">
        <f t="shared" si="8"/>
        <v>0.90257632976394475</v>
      </c>
      <c r="L30" s="4">
        <f t="shared" si="8"/>
        <v>54.710644355557129</v>
      </c>
      <c r="M30" s="4">
        <f t="shared" si="5"/>
        <v>0.29995388564274789</v>
      </c>
      <c r="N30" s="3"/>
      <c r="O30" s="3"/>
      <c r="P30" s="3"/>
      <c r="Q30" s="3"/>
      <c r="R30" s="3"/>
      <c r="S30" s="3" t="str">
        <f t="shared" si="0"/>
        <v/>
      </c>
      <c r="T30" s="4"/>
      <c r="U30" s="15">
        <f t="shared" si="1"/>
        <v>55.904000000000003</v>
      </c>
      <c r="V30" s="15">
        <v>1028.8700899999999</v>
      </c>
      <c r="W30" s="15">
        <f t="shared" si="6"/>
        <v>173.85875869218756</v>
      </c>
      <c r="X30" s="4" t="str">
        <f t="shared" si="7"/>
        <v/>
      </c>
      <c r="Y30" s="3" t="s">
        <v>18</v>
      </c>
      <c r="Z30" s="3">
        <v>2</v>
      </c>
    </row>
    <row r="31" spans="1:26" x14ac:dyDescent="0.2">
      <c r="A31" s="3">
        <v>1</v>
      </c>
      <c r="B31" s="3">
        <v>5</v>
      </c>
      <c r="C31" s="4" t="s">
        <v>23</v>
      </c>
      <c r="D31" s="4">
        <v>34.036929232090863</v>
      </c>
      <c r="E31" s="4">
        <v>0.15241447852264339</v>
      </c>
      <c r="F31" s="4">
        <v>1.0618545056046409</v>
      </c>
      <c r="G31" s="4">
        <v>64.365463947714275</v>
      </c>
      <c r="H31" s="4">
        <v>0.3999385141903305</v>
      </c>
      <c r="I31" s="4">
        <f t="shared" si="2"/>
        <v>44.011977420045341</v>
      </c>
      <c r="J31" s="4">
        <f t="shared" si="3"/>
        <v>9.144868711358603E-2</v>
      </c>
      <c r="K31" s="4">
        <f t="shared" si="8"/>
        <v>0.90257632976394475</v>
      </c>
      <c r="L31" s="4">
        <f t="shared" si="8"/>
        <v>54.710644355557129</v>
      </c>
      <c r="M31" s="4">
        <f t="shared" si="5"/>
        <v>0.29995388564274789</v>
      </c>
      <c r="N31" s="3"/>
      <c r="O31" s="3"/>
      <c r="P31" s="3">
        <f>AVERAGE(5417,3771)</f>
        <v>4594</v>
      </c>
      <c r="Q31" s="3"/>
      <c r="R31" s="3"/>
      <c r="S31" s="3">
        <f t="shared" si="0"/>
        <v>459.4</v>
      </c>
      <c r="T31" s="4"/>
      <c r="U31" s="15">
        <f t="shared" si="1"/>
        <v>55.904000000000003</v>
      </c>
      <c r="V31" s="15">
        <v>1127.6634100000001</v>
      </c>
      <c r="W31" s="15">
        <f t="shared" si="6"/>
        <v>158.62718885497867</v>
      </c>
      <c r="X31" s="4">
        <f t="shared" si="7"/>
        <v>19.303209329013342</v>
      </c>
      <c r="Y31" s="3" t="s">
        <v>18</v>
      </c>
      <c r="Z31" s="3">
        <v>2</v>
      </c>
    </row>
    <row r="32" spans="1:26" x14ac:dyDescent="0.2">
      <c r="A32" s="3">
        <v>1</v>
      </c>
      <c r="B32" s="3">
        <v>6</v>
      </c>
      <c r="C32" s="4" t="s">
        <v>17</v>
      </c>
      <c r="D32" s="4">
        <v>39.238121936095922</v>
      </c>
      <c r="E32" s="4">
        <v>1.0799323880073251</v>
      </c>
      <c r="F32" s="4">
        <v>0.62445025511652985</v>
      </c>
      <c r="G32" s="4">
        <v>0.5443169448723747</v>
      </c>
      <c r="H32" s="4">
        <v>58.523881364000857</v>
      </c>
      <c r="I32" s="4">
        <f t="shared" si="2"/>
        <v>54.476380312297408</v>
      </c>
      <c r="J32" s="4">
        <f t="shared" si="3"/>
        <v>0.64795943280439505</v>
      </c>
      <c r="K32" s="4">
        <f t="shared" si="8"/>
        <v>0.53078271684905032</v>
      </c>
      <c r="L32" s="4">
        <f t="shared" si="8"/>
        <v>0.4626694031415185</v>
      </c>
      <c r="M32" s="4">
        <f t="shared" si="5"/>
        <v>43.892911023000643</v>
      </c>
      <c r="N32" s="3">
        <v>0.88017999999999996</v>
      </c>
      <c r="O32" s="3">
        <v>0.22858000000000001</v>
      </c>
      <c r="P32" s="3"/>
      <c r="Q32" s="3"/>
      <c r="R32" s="3"/>
      <c r="S32" s="3" t="str">
        <f t="shared" si="0"/>
        <v/>
      </c>
      <c r="T32" s="4"/>
      <c r="U32" s="15">
        <f t="shared" si="1"/>
        <v>462.57067799999999</v>
      </c>
      <c r="V32" s="15">
        <v>1680.3367599999999</v>
      </c>
      <c r="W32" s="15">
        <f t="shared" si="6"/>
        <v>12.8654674963473</v>
      </c>
      <c r="X32" s="4" t="str">
        <f t="shared" si="7"/>
        <v/>
      </c>
      <c r="Y32" s="3" t="s">
        <v>18</v>
      </c>
      <c r="Z32" s="3">
        <v>2</v>
      </c>
    </row>
    <row r="33" spans="1:26" x14ac:dyDescent="0.2">
      <c r="A33" s="3">
        <v>1</v>
      </c>
      <c r="B33" s="3">
        <v>6</v>
      </c>
      <c r="C33" s="4" t="s">
        <v>19</v>
      </c>
      <c r="D33" s="4">
        <v>39.238121936095922</v>
      </c>
      <c r="E33" s="4">
        <v>1.0799323880073251</v>
      </c>
      <c r="F33" s="4">
        <v>0.62445025511652985</v>
      </c>
      <c r="G33" s="4">
        <v>0.5443169448723747</v>
      </c>
      <c r="H33" s="4">
        <v>58.523881364000857</v>
      </c>
      <c r="I33" s="4">
        <f t="shared" si="2"/>
        <v>54.476380312297408</v>
      </c>
      <c r="J33" s="4">
        <f t="shared" si="3"/>
        <v>0.64795943280439505</v>
      </c>
      <c r="K33" s="4">
        <f t="shared" si="8"/>
        <v>0.53078271684905032</v>
      </c>
      <c r="L33" s="4">
        <f t="shared" si="8"/>
        <v>0.4626694031415185</v>
      </c>
      <c r="M33" s="4">
        <f t="shared" si="5"/>
        <v>43.892911023000643</v>
      </c>
      <c r="N33" s="3">
        <v>0.87419000000000002</v>
      </c>
      <c r="O33" s="3">
        <v>0.20932000000000001</v>
      </c>
      <c r="P33" s="3">
        <f>AVERAGE(4958,3607)</f>
        <v>4282.5</v>
      </c>
      <c r="Q33" s="3"/>
      <c r="R33" s="3"/>
      <c r="S33" s="3">
        <f t="shared" si="0"/>
        <v>428.25</v>
      </c>
      <c r="T33" s="4"/>
      <c r="U33" s="15">
        <f t="shared" si="1"/>
        <v>428.30521199999998</v>
      </c>
      <c r="V33" s="15">
        <v>1915.51342</v>
      </c>
      <c r="W33" s="15">
        <f t="shared" si="6"/>
        <v>12.188813772726258</v>
      </c>
      <c r="X33" s="4">
        <f t="shared" si="7"/>
        <v>12.190385211806278</v>
      </c>
      <c r="Y33" s="3" t="s">
        <v>18</v>
      </c>
      <c r="Z33" s="3">
        <v>2</v>
      </c>
    </row>
    <row r="34" spans="1:26" x14ac:dyDescent="0.2">
      <c r="A34" s="3">
        <v>1</v>
      </c>
      <c r="B34" s="3">
        <v>6</v>
      </c>
      <c r="C34" s="4" t="s">
        <v>20</v>
      </c>
      <c r="D34" s="4">
        <v>39.238121936095922</v>
      </c>
      <c r="E34" s="4">
        <v>1.0799323880073251</v>
      </c>
      <c r="F34" s="4">
        <v>0.62445025511652985</v>
      </c>
      <c r="G34" s="4">
        <v>0.5443169448723747</v>
      </c>
      <c r="H34" s="4">
        <v>58.523881364000857</v>
      </c>
      <c r="I34" s="4">
        <f t="shared" si="2"/>
        <v>54.476380312297408</v>
      </c>
      <c r="J34" s="4">
        <f t="shared" si="3"/>
        <v>0.64795943280439505</v>
      </c>
      <c r="K34" s="4">
        <f t="shared" si="8"/>
        <v>0.53078271684905032</v>
      </c>
      <c r="L34" s="4">
        <f t="shared" si="8"/>
        <v>0.4626694031415185</v>
      </c>
      <c r="M34" s="4">
        <f t="shared" si="5"/>
        <v>43.892911023000643</v>
      </c>
      <c r="N34" s="3">
        <v>0.85429999999999995</v>
      </c>
      <c r="O34" s="3">
        <v>0.20971999999999999</v>
      </c>
      <c r="P34" s="3"/>
      <c r="Q34" s="3"/>
      <c r="R34" s="3"/>
      <c r="S34" s="3" t="str">
        <f t="shared" ref="S34:S65" si="9">IF(ISNUMBER(P34),P34/10,"")</f>
        <v/>
      </c>
      <c r="T34" s="4"/>
      <c r="U34" s="15">
        <f t="shared" ref="U34:U65" si="10">1779.1*O34+55.904</f>
        <v>429.01685199999997</v>
      </c>
      <c r="V34" s="15">
        <v>2068.1052199999999</v>
      </c>
      <c r="W34" s="15">
        <f t="shared" si="6"/>
        <v>11.270755208702617</v>
      </c>
      <c r="X34" s="4" t="str">
        <f t="shared" si="7"/>
        <v/>
      </c>
      <c r="Y34" s="3" t="s">
        <v>18</v>
      </c>
      <c r="Z34" s="3">
        <v>2</v>
      </c>
    </row>
    <row r="35" spans="1:26" x14ac:dyDescent="0.2">
      <c r="A35" s="3">
        <v>1</v>
      </c>
      <c r="B35" s="3">
        <v>6</v>
      </c>
      <c r="C35" s="4" t="s">
        <v>21</v>
      </c>
      <c r="D35" s="4">
        <v>39.238121936095922</v>
      </c>
      <c r="E35" s="4">
        <v>1.0799323880073251</v>
      </c>
      <c r="F35" s="4">
        <v>0.62445025511652985</v>
      </c>
      <c r="G35" s="4">
        <v>0.5443169448723747</v>
      </c>
      <c r="H35" s="4">
        <v>58.523881364000857</v>
      </c>
      <c r="I35" s="4">
        <f t="shared" si="2"/>
        <v>54.476380312297408</v>
      </c>
      <c r="J35" s="4">
        <f t="shared" si="3"/>
        <v>0.64795943280439505</v>
      </c>
      <c r="K35" s="4">
        <f t="shared" ref="K35:L50" si="11">F35*0.85</f>
        <v>0.53078271684905032</v>
      </c>
      <c r="L35" s="4">
        <f t="shared" si="11"/>
        <v>0.4626694031415185</v>
      </c>
      <c r="M35" s="4">
        <f t="shared" si="5"/>
        <v>43.892911023000643</v>
      </c>
      <c r="N35" s="3">
        <v>0.87412000000000001</v>
      </c>
      <c r="O35" s="3">
        <v>0.21442</v>
      </c>
      <c r="P35" s="3"/>
      <c r="Q35" s="3"/>
      <c r="R35" s="3"/>
      <c r="S35" s="3" t="str">
        <f t="shared" si="9"/>
        <v/>
      </c>
      <c r="T35" s="4"/>
      <c r="U35" s="15">
        <f t="shared" si="10"/>
        <v>437.37862199999995</v>
      </c>
      <c r="V35" s="15">
        <v>1953.6807899999999</v>
      </c>
      <c r="W35" s="15">
        <f t="shared" si="6"/>
        <v>11.702774637088694</v>
      </c>
      <c r="X35" s="4" t="str">
        <f t="shared" si="7"/>
        <v/>
      </c>
      <c r="Y35" s="3" t="s">
        <v>18</v>
      </c>
      <c r="Z35" s="3">
        <v>2</v>
      </c>
    </row>
    <row r="36" spans="1:26" x14ac:dyDescent="0.2">
      <c r="A36" s="3">
        <v>1</v>
      </c>
      <c r="B36" s="3">
        <v>6</v>
      </c>
      <c r="C36" s="4" t="s">
        <v>22</v>
      </c>
      <c r="D36" s="4">
        <v>39.238121936095922</v>
      </c>
      <c r="E36" s="4">
        <v>1.0799323880073251</v>
      </c>
      <c r="F36" s="4">
        <v>0.62445025511652985</v>
      </c>
      <c r="G36" s="4">
        <v>0.5443169448723747</v>
      </c>
      <c r="H36" s="4">
        <v>58.523881364000857</v>
      </c>
      <c r="I36" s="4">
        <f t="shared" si="2"/>
        <v>54.476380312297408</v>
      </c>
      <c r="J36" s="4">
        <f t="shared" si="3"/>
        <v>0.64795943280439505</v>
      </c>
      <c r="K36" s="4">
        <f t="shared" si="11"/>
        <v>0.53078271684905032</v>
      </c>
      <c r="L36" s="4">
        <f t="shared" si="11"/>
        <v>0.4626694031415185</v>
      </c>
      <c r="M36" s="4">
        <f t="shared" si="5"/>
        <v>43.892911023000643</v>
      </c>
      <c r="N36" s="3"/>
      <c r="O36" s="3"/>
      <c r="P36" s="3"/>
      <c r="Q36" s="3"/>
      <c r="R36" s="3"/>
      <c r="S36" s="3" t="str">
        <f t="shared" si="9"/>
        <v/>
      </c>
      <c r="T36" s="4"/>
      <c r="U36" s="15">
        <f t="shared" si="10"/>
        <v>55.904000000000003</v>
      </c>
      <c r="V36" s="15">
        <v>1808.3931399999999</v>
      </c>
      <c r="W36" s="15">
        <f t="shared" si="6"/>
        <v>98.91548068077681</v>
      </c>
      <c r="X36" s="4" t="str">
        <f t="shared" si="7"/>
        <v/>
      </c>
      <c r="Y36" s="3" t="s">
        <v>18</v>
      </c>
      <c r="Z36" s="3">
        <v>2</v>
      </c>
    </row>
    <row r="37" spans="1:26" x14ac:dyDescent="0.2">
      <c r="A37" s="3">
        <v>1</v>
      </c>
      <c r="B37" s="3">
        <v>6</v>
      </c>
      <c r="C37" s="4" t="s">
        <v>23</v>
      </c>
      <c r="D37" s="4">
        <v>39.238121936095922</v>
      </c>
      <c r="E37" s="4">
        <v>1.0799323880073251</v>
      </c>
      <c r="F37" s="4">
        <v>0.62445025511652985</v>
      </c>
      <c r="G37" s="4">
        <v>0.5443169448723747</v>
      </c>
      <c r="H37" s="4">
        <v>58.523881364000857</v>
      </c>
      <c r="I37" s="4">
        <f t="shared" si="2"/>
        <v>54.476380312297408</v>
      </c>
      <c r="J37" s="4">
        <f t="shared" si="3"/>
        <v>0.64795943280439505</v>
      </c>
      <c r="K37" s="4">
        <f t="shared" si="11"/>
        <v>0.53078271684905032</v>
      </c>
      <c r="L37" s="4">
        <f t="shared" si="11"/>
        <v>0.4626694031415185</v>
      </c>
      <c r="M37" s="4">
        <f t="shared" si="5"/>
        <v>43.892911023000643</v>
      </c>
      <c r="N37" s="3"/>
      <c r="O37" s="3"/>
      <c r="P37" s="3"/>
      <c r="Q37" s="3"/>
      <c r="R37" s="3"/>
      <c r="S37" s="3" t="str">
        <f t="shared" si="9"/>
        <v/>
      </c>
      <c r="T37" s="4"/>
      <c r="U37" s="15">
        <f t="shared" si="10"/>
        <v>55.904000000000003</v>
      </c>
      <c r="V37" s="15">
        <v>1875.162</v>
      </c>
      <c r="W37" s="15">
        <f t="shared" si="6"/>
        <v>95.393398918557054</v>
      </c>
      <c r="X37" s="4" t="str">
        <f t="shared" si="7"/>
        <v/>
      </c>
      <c r="Y37" s="3" t="s">
        <v>18</v>
      </c>
      <c r="Z37" s="3">
        <v>2</v>
      </c>
    </row>
    <row r="38" spans="1:26" x14ac:dyDescent="0.2">
      <c r="A38" s="5">
        <v>2</v>
      </c>
      <c r="B38" s="5">
        <v>1</v>
      </c>
      <c r="C38" s="6" t="s">
        <v>17</v>
      </c>
      <c r="D38" s="13">
        <v>34.313493743123587</v>
      </c>
      <c r="E38" s="13">
        <v>0.30643527325256109</v>
      </c>
      <c r="F38" s="13">
        <v>64.078276481924831</v>
      </c>
      <c r="G38" s="13">
        <v>0.20670016038756681</v>
      </c>
      <c r="H38" s="13">
        <v>1.0851037262027481</v>
      </c>
      <c r="I38" s="6">
        <f t="shared" si="2"/>
        <v>44.350090280322163</v>
      </c>
      <c r="J38" s="6">
        <f t="shared" si="3"/>
        <v>0.18386116395153665</v>
      </c>
      <c r="K38" s="6">
        <f t="shared" si="11"/>
        <v>54.466535009636104</v>
      </c>
      <c r="L38" s="6">
        <f t="shared" si="11"/>
        <v>0.17569513632943179</v>
      </c>
      <c r="M38" s="6">
        <f t="shared" si="5"/>
        <v>0.81382779465206112</v>
      </c>
      <c r="N38" s="5">
        <v>0.90695999999999999</v>
      </c>
      <c r="O38" s="5">
        <v>0.22295000000000001</v>
      </c>
      <c r="P38" s="5"/>
      <c r="Q38" s="5"/>
      <c r="R38" s="5"/>
      <c r="S38" s="5" t="str">
        <f t="shared" si="9"/>
        <v/>
      </c>
      <c r="T38" s="6"/>
      <c r="U38" s="16">
        <f t="shared" si="10"/>
        <v>452.55434500000001</v>
      </c>
      <c r="V38" s="16">
        <v>1590.20931</v>
      </c>
      <c r="W38" s="16">
        <f>IFERROR(1/(V38*U38)*10000000,"")</f>
        <v>13.895525301066705</v>
      </c>
      <c r="X38" s="6" t="str">
        <f>IFERROR(1/(V38*S38)*10000000,"")</f>
        <v/>
      </c>
      <c r="Y38" s="5" t="s">
        <v>18</v>
      </c>
      <c r="Z38" s="5">
        <v>2</v>
      </c>
    </row>
    <row r="39" spans="1:26" x14ac:dyDescent="0.2">
      <c r="A39" s="5">
        <v>2</v>
      </c>
      <c r="B39" s="5">
        <v>1</v>
      </c>
      <c r="C39" s="6" t="s">
        <v>19</v>
      </c>
      <c r="D39" s="13">
        <v>34.313493743123587</v>
      </c>
      <c r="E39" s="13">
        <v>0.30643527325256109</v>
      </c>
      <c r="F39" s="13">
        <v>64.078276481924831</v>
      </c>
      <c r="G39" s="13">
        <v>0.20670016038756681</v>
      </c>
      <c r="H39" s="13">
        <v>1.0851037262027481</v>
      </c>
      <c r="I39" s="6">
        <f t="shared" si="2"/>
        <v>44.350090280322163</v>
      </c>
      <c r="J39" s="6">
        <f t="shared" si="3"/>
        <v>0.18386116395153665</v>
      </c>
      <c r="K39" s="6">
        <f t="shared" si="11"/>
        <v>54.466535009636104</v>
      </c>
      <c r="L39" s="6">
        <f t="shared" si="11"/>
        <v>0.17569513632943179</v>
      </c>
      <c r="M39" s="6">
        <f t="shared" si="5"/>
        <v>0.81382779465206112</v>
      </c>
      <c r="N39" s="5">
        <v>0.91542999999999997</v>
      </c>
      <c r="O39" s="5">
        <v>0.23599999999999999</v>
      </c>
      <c r="P39" s="5"/>
      <c r="Q39" s="5"/>
      <c r="R39" s="5"/>
      <c r="S39" s="5" t="str">
        <f t="shared" si="9"/>
        <v/>
      </c>
      <c r="T39" s="6"/>
      <c r="U39" s="16">
        <f t="shared" si="10"/>
        <v>475.77159999999998</v>
      </c>
      <c r="V39" s="16">
        <v>1660.0851299999999</v>
      </c>
      <c r="W39" s="16">
        <f t="shared" ref="W39:W73" si="12">IFERROR(1/(V39*U39)*10000000,"")</f>
        <v>12.661090882371232</v>
      </c>
      <c r="X39" s="6" t="str">
        <f t="shared" ref="X39:X73" si="13">IFERROR(1/(V39*S39)*10000000,"")</f>
        <v/>
      </c>
      <c r="Y39" s="5" t="s">
        <v>18</v>
      </c>
      <c r="Z39" s="5">
        <v>2</v>
      </c>
    </row>
    <row r="40" spans="1:26" x14ac:dyDescent="0.2">
      <c r="A40" s="5">
        <v>2</v>
      </c>
      <c r="B40" s="5">
        <v>1</v>
      </c>
      <c r="C40" s="6" t="s">
        <v>20</v>
      </c>
      <c r="D40" s="13">
        <v>34.313493743123587</v>
      </c>
      <c r="E40" s="13">
        <v>0.30643527325256109</v>
      </c>
      <c r="F40" s="13">
        <v>64.078276481924831</v>
      </c>
      <c r="G40" s="13">
        <v>0.20670016038756681</v>
      </c>
      <c r="H40" s="13">
        <v>1.0851037262027481</v>
      </c>
      <c r="I40" s="6">
        <f t="shared" si="2"/>
        <v>44.350090280322163</v>
      </c>
      <c r="J40" s="6">
        <f t="shared" si="3"/>
        <v>0.18386116395153665</v>
      </c>
      <c r="K40" s="6">
        <f t="shared" si="11"/>
        <v>54.466535009636104</v>
      </c>
      <c r="L40" s="6">
        <f t="shared" si="11"/>
        <v>0.17569513632943179</v>
      </c>
      <c r="M40" s="6">
        <f t="shared" si="5"/>
        <v>0.81382779465206112</v>
      </c>
      <c r="N40" s="5">
        <v>0.91163000000000005</v>
      </c>
      <c r="O40" s="5">
        <v>0.23985000000000001</v>
      </c>
      <c r="P40" s="5"/>
      <c r="Q40" s="5"/>
      <c r="R40" s="5"/>
      <c r="S40" s="5" t="str">
        <f t="shared" si="9"/>
        <v/>
      </c>
      <c r="T40" s="6"/>
      <c r="U40" s="16">
        <f t="shared" si="10"/>
        <v>482.62113499999998</v>
      </c>
      <c r="V40" s="16">
        <v>1789.7564299999999</v>
      </c>
      <c r="W40" s="16">
        <f t="shared" si="12"/>
        <v>11.577098596172119</v>
      </c>
      <c r="X40" s="6" t="str">
        <f t="shared" si="13"/>
        <v/>
      </c>
      <c r="Y40" s="5" t="s">
        <v>18</v>
      </c>
      <c r="Z40" s="5">
        <v>2</v>
      </c>
    </row>
    <row r="41" spans="1:26" x14ac:dyDescent="0.2">
      <c r="A41" s="5">
        <v>2</v>
      </c>
      <c r="B41" s="5">
        <v>1</v>
      </c>
      <c r="C41" s="6" t="s">
        <v>21</v>
      </c>
      <c r="D41" s="13">
        <v>34.313493743123587</v>
      </c>
      <c r="E41" s="13">
        <v>0.30643527325256109</v>
      </c>
      <c r="F41" s="13">
        <v>64.078276481924831</v>
      </c>
      <c r="G41" s="13">
        <v>0.20670016038756681</v>
      </c>
      <c r="H41" s="13">
        <v>1.0851037262027481</v>
      </c>
      <c r="I41" s="6">
        <f t="shared" si="2"/>
        <v>44.350090280322163</v>
      </c>
      <c r="J41" s="6">
        <f t="shared" si="3"/>
        <v>0.18386116395153665</v>
      </c>
      <c r="K41" s="6">
        <f t="shared" si="11"/>
        <v>54.466535009636104</v>
      </c>
      <c r="L41" s="6">
        <f t="shared" si="11"/>
        <v>0.17569513632943179</v>
      </c>
      <c r="M41" s="6">
        <f t="shared" si="5"/>
        <v>0.81382779465206112</v>
      </c>
      <c r="N41" s="5">
        <v>0.90800999999999998</v>
      </c>
      <c r="O41" s="5">
        <v>0.22781999999999999</v>
      </c>
      <c r="P41" s="5">
        <f>AVERAGE(6738)</f>
        <v>6738</v>
      </c>
      <c r="Q41" s="5"/>
      <c r="R41" s="5"/>
      <c r="S41" s="5">
        <f t="shared" si="9"/>
        <v>673.8</v>
      </c>
      <c r="T41" s="6"/>
      <c r="U41" s="16">
        <f t="shared" si="10"/>
        <v>461.21856199999996</v>
      </c>
      <c r="V41" s="16">
        <v>1768.6185599999999</v>
      </c>
      <c r="W41" s="16">
        <f t="shared" si="12"/>
        <v>12.259112891400445</v>
      </c>
      <c r="X41" s="6">
        <f t="shared" si="13"/>
        <v>8.3914075677758628</v>
      </c>
      <c r="Y41" s="5" t="s">
        <v>18</v>
      </c>
      <c r="Z41" s="5">
        <v>2</v>
      </c>
    </row>
    <row r="42" spans="1:26" x14ac:dyDescent="0.2">
      <c r="A42" s="5">
        <v>2</v>
      </c>
      <c r="B42" s="5">
        <v>1</v>
      </c>
      <c r="C42" s="6" t="s">
        <v>22</v>
      </c>
      <c r="D42" s="13">
        <v>34.313493743123587</v>
      </c>
      <c r="E42" s="13">
        <v>0.30643527325256109</v>
      </c>
      <c r="F42" s="13">
        <v>64.078276481924831</v>
      </c>
      <c r="G42" s="13">
        <v>0.20670016038756681</v>
      </c>
      <c r="H42" s="13">
        <v>1.0851037262027481</v>
      </c>
      <c r="I42" s="6">
        <f t="shared" si="2"/>
        <v>44.350090280322163</v>
      </c>
      <c r="J42" s="6">
        <f t="shared" si="3"/>
        <v>0.18386116395153665</v>
      </c>
      <c r="K42" s="6">
        <f t="shared" si="11"/>
        <v>54.466535009636104</v>
      </c>
      <c r="L42" s="6">
        <f t="shared" si="11"/>
        <v>0.17569513632943179</v>
      </c>
      <c r="M42" s="6">
        <f t="shared" si="5"/>
        <v>0.81382779465206112</v>
      </c>
      <c r="N42" s="5"/>
      <c r="O42" s="5"/>
      <c r="P42" s="5"/>
      <c r="Q42" s="5"/>
      <c r="R42" s="5"/>
      <c r="S42" s="5" t="str">
        <f t="shared" si="9"/>
        <v/>
      </c>
      <c r="T42" s="6"/>
      <c r="U42" s="16">
        <f t="shared" si="10"/>
        <v>55.904000000000003</v>
      </c>
      <c r="V42" s="16"/>
      <c r="W42" s="16" t="str">
        <f t="shared" si="12"/>
        <v/>
      </c>
      <c r="X42" s="6" t="str">
        <f t="shared" si="13"/>
        <v/>
      </c>
      <c r="Y42" s="5" t="s">
        <v>18</v>
      </c>
      <c r="Z42" s="5">
        <v>2</v>
      </c>
    </row>
    <row r="43" spans="1:26" x14ac:dyDescent="0.2">
      <c r="A43" s="5">
        <v>2</v>
      </c>
      <c r="B43" s="5">
        <v>1</v>
      </c>
      <c r="C43" s="6" t="s">
        <v>23</v>
      </c>
      <c r="D43" s="13">
        <v>34.313493743123587</v>
      </c>
      <c r="E43" s="13">
        <v>0.30643527325256109</v>
      </c>
      <c r="F43" s="13">
        <v>64.078276481924831</v>
      </c>
      <c r="G43" s="13">
        <v>0.20670016038756681</v>
      </c>
      <c r="H43" s="13">
        <v>1.0851037262027481</v>
      </c>
      <c r="I43" s="6">
        <f t="shared" si="2"/>
        <v>44.350090280322163</v>
      </c>
      <c r="J43" s="6">
        <f t="shared" si="3"/>
        <v>0.18386116395153665</v>
      </c>
      <c r="K43" s="6">
        <f t="shared" si="11"/>
        <v>54.466535009636104</v>
      </c>
      <c r="L43" s="6">
        <f t="shared" si="11"/>
        <v>0.17569513632943179</v>
      </c>
      <c r="M43" s="6">
        <f t="shared" si="5"/>
        <v>0.81382779465206112</v>
      </c>
      <c r="N43" s="5"/>
      <c r="O43" s="5"/>
      <c r="P43" s="5"/>
      <c r="Q43" s="5"/>
      <c r="R43" s="5"/>
      <c r="S43" s="5" t="str">
        <f t="shared" si="9"/>
        <v/>
      </c>
      <c r="T43" s="6"/>
      <c r="U43" s="16">
        <f t="shared" si="10"/>
        <v>55.904000000000003</v>
      </c>
      <c r="V43" s="16"/>
      <c r="W43" s="16" t="str">
        <f t="shared" si="12"/>
        <v/>
      </c>
      <c r="X43" s="6" t="str">
        <f t="shared" si="13"/>
        <v/>
      </c>
      <c r="Y43" s="5" t="s">
        <v>18</v>
      </c>
      <c r="Z43" s="5">
        <v>2</v>
      </c>
    </row>
    <row r="44" spans="1:26" x14ac:dyDescent="0.2">
      <c r="A44" s="5">
        <v>2</v>
      </c>
      <c r="B44" s="5">
        <v>2</v>
      </c>
      <c r="C44" s="6" t="s">
        <v>17</v>
      </c>
      <c r="D44" s="13">
        <v>91.863957951278891</v>
      </c>
      <c r="E44" s="13">
        <v>0.39760941588039911</v>
      </c>
      <c r="F44" s="13">
        <v>0.65410769276755687</v>
      </c>
      <c r="G44" s="13">
        <v>0.28536105528644917</v>
      </c>
      <c r="H44" s="13">
        <v>6.8103690478640928</v>
      </c>
      <c r="I44" s="6">
        <f t="shared" si="2"/>
        <v>93.86651429180516</v>
      </c>
      <c r="J44" s="6">
        <f t="shared" si="3"/>
        <v>0.23856564952823944</v>
      </c>
      <c r="K44" s="6">
        <f t="shared" si="11"/>
        <v>0.55599153885242336</v>
      </c>
      <c r="L44" s="6">
        <f t="shared" si="11"/>
        <v>0.24255689699348179</v>
      </c>
      <c r="M44" s="6">
        <f t="shared" si="5"/>
        <v>5.1077767858980696</v>
      </c>
      <c r="N44" s="5">
        <v>0.67901</v>
      </c>
      <c r="O44" s="5">
        <v>9.0929999999999997E-2</v>
      </c>
      <c r="P44" s="5">
        <f>AVERAGE(1947,1296)</f>
        <v>1621.5</v>
      </c>
      <c r="Q44" s="5"/>
      <c r="R44" s="5"/>
      <c r="S44" s="5">
        <f t="shared" si="9"/>
        <v>162.15</v>
      </c>
      <c r="T44" s="6"/>
      <c r="U44" s="16">
        <f t="shared" si="10"/>
        <v>217.67756299999999</v>
      </c>
      <c r="V44" s="16">
        <v>7991.5411100000001</v>
      </c>
      <c r="W44" s="16">
        <f t="shared" si="12"/>
        <v>5.7485166744436578</v>
      </c>
      <c r="X44" s="6">
        <f t="shared" si="13"/>
        <v>7.7170712337820504</v>
      </c>
      <c r="Y44" s="5" t="s">
        <v>18</v>
      </c>
      <c r="Z44" s="5">
        <v>2</v>
      </c>
    </row>
    <row r="45" spans="1:26" x14ac:dyDescent="0.2">
      <c r="A45" s="5">
        <v>2</v>
      </c>
      <c r="B45" s="5">
        <v>2</v>
      </c>
      <c r="C45" s="6" t="s">
        <v>19</v>
      </c>
      <c r="D45" s="13">
        <v>91.863957951278891</v>
      </c>
      <c r="E45" s="13">
        <v>0.39760941588039911</v>
      </c>
      <c r="F45" s="13">
        <v>0.65410769276755687</v>
      </c>
      <c r="G45" s="13">
        <v>0.28536105528644917</v>
      </c>
      <c r="H45" s="13">
        <v>6.8103690478640928</v>
      </c>
      <c r="I45" s="6">
        <f t="shared" si="2"/>
        <v>93.86651429180516</v>
      </c>
      <c r="J45" s="6">
        <f t="shared" si="3"/>
        <v>0.23856564952823944</v>
      </c>
      <c r="K45" s="6">
        <f t="shared" si="11"/>
        <v>0.55599153885242336</v>
      </c>
      <c r="L45" s="6">
        <f t="shared" si="11"/>
        <v>0.24255689699348179</v>
      </c>
      <c r="M45" s="6">
        <f t="shared" si="5"/>
        <v>5.1077767858980696</v>
      </c>
      <c r="N45" s="5">
        <v>0.70208999999999999</v>
      </c>
      <c r="O45" s="5">
        <v>8.2449999999999996E-2</v>
      </c>
      <c r="P45" s="5"/>
      <c r="Q45" s="5"/>
      <c r="R45" s="5"/>
      <c r="S45" s="5" t="str">
        <f t="shared" si="9"/>
        <v/>
      </c>
      <c r="T45" s="6"/>
      <c r="U45" s="16">
        <f t="shared" si="10"/>
        <v>202.59079499999999</v>
      </c>
      <c r="V45" s="16">
        <v>7595.9865399999999</v>
      </c>
      <c r="W45" s="16">
        <f t="shared" si="12"/>
        <v>6.4982453518080669</v>
      </c>
      <c r="X45" s="6" t="str">
        <f t="shared" si="13"/>
        <v/>
      </c>
      <c r="Y45" s="5" t="s">
        <v>18</v>
      </c>
      <c r="Z45" s="5">
        <v>2</v>
      </c>
    </row>
    <row r="46" spans="1:26" x14ac:dyDescent="0.2">
      <c r="A46" s="5">
        <v>2</v>
      </c>
      <c r="B46" s="5">
        <v>2</v>
      </c>
      <c r="C46" s="6" t="s">
        <v>20</v>
      </c>
      <c r="D46" s="13">
        <v>91.863957951278891</v>
      </c>
      <c r="E46" s="13">
        <v>0.39760941588039911</v>
      </c>
      <c r="F46" s="13">
        <v>0.65410769276755687</v>
      </c>
      <c r="G46" s="13">
        <v>0.28536105528644917</v>
      </c>
      <c r="H46" s="13">
        <v>6.8103690478640928</v>
      </c>
      <c r="I46" s="6">
        <f t="shared" si="2"/>
        <v>93.86651429180516</v>
      </c>
      <c r="J46" s="6">
        <f t="shared" si="3"/>
        <v>0.23856564952823944</v>
      </c>
      <c r="K46" s="6">
        <f t="shared" si="11"/>
        <v>0.55599153885242336</v>
      </c>
      <c r="L46" s="6">
        <f t="shared" si="11"/>
        <v>0.24255689699348179</v>
      </c>
      <c r="M46" s="6">
        <f t="shared" si="5"/>
        <v>5.1077767858980696</v>
      </c>
      <c r="N46" s="5">
        <v>0.69886999999999999</v>
      </c>
      <c r="O46" s="5">
        <v>7.6289999999999997E-2</v>
      </c>
      <c r="P46" s="5"/>
      <c r="Q46" s="5"/>
      <c r="R46" s="5"/>
      <c r="S46" s="5" t="str">
        <f t="shared" si="9"/>
        <v/>
      </c>
      <c r="T46" s="6"/>
      <c r="U46" s="16">
        <f t="shared" si="10"/>
        <v>191.63153899999998</v>
      </c>
      <c r="V46" s="16">
        <v>6546.5032799999999</v>
      </c>
      <c r="W46" s="16">
        <f t="shared" si="12"/>
        <v>7.9711984745043418</v>
      </c>
      <c r="X46" s="6" t="str">
        <f t="shared" si="13"/>
        <v/>
      </c>
      <c r="Y46" s="5" t="s">
        <v>18</v>
      </c>
      <c r="Z46" s="5">
        <v>2</v>
      </c>
    </row>
    <row r="47" spans="1:26" x14ac:dyDescent="0.2">
      <c r="A47" s="5">
        <v>2</v>
      </c>
      <c r="B47" s="5">
        <v>2</v>
      </c>
      <c r="C47" s="6" t="s">
        <v>21</v>
      </c>
      <c r="D47" s="13">
        <v>91.863957951278891</v>
      </c>
      <c r="E47" s="13">
        <v>0.39760941588039911</v>
      </c>
      <c r="F47" s="13">
        <v>0.65410769276755687</v>
      </c>
      <c r="G47" s="13">
        <v>0.28536105528644917</v>
      </c>
      <c r="H47" s="13">
        <v>6.8103690478640928</v>
      </c>
      <c r="I47" s="6">
        <f t="shared" si="2"/>
        <v>93.86651429180516</v>
      </c>
      <c r="J47" s="6">
        <f t="shared" si="3"/>
        <v>0.23856564952823944</v>
      </c>
      <c r="K47" s="6">
        <f t="shared" si="11"/>
        <v>0.55599153885242336</v>
      </c>
      <c r="L47" s="6">
        <f t="shared" si="11"/>
        <v>0.24255689699348179</v>
      </c>
      <c r="M47" s="6">
        <f t="shared" si="5"/>
        <v>5.1077767858980696</v>
      </c>
      <c r="N47" s="5">
        <v>0.71028999999999998</v>
      </c>
      <c r="O47" s="5">
        <v>8.0240000000000006E-2</v>
      </c>
      <c r="P47" s="5">
        <f>AVERAGE(1860)</f>
        <v>1860</v>
      </c>
      <c r="Q47" s="5"/>
      <c r="R47" s="5"/>
      <c r="S47" s="5">
        <f t="shared" si="9"/>
        <v>186</v>
      </c>
      <c r="T47" s="6"/>
      <c r="U47" s="16">
        <f t="shared" si="10"/>
        <v>198.658984</v>
      </c>
      <c r="V47" s="16">
        <v>5209.6094700000003</v>
      </c>
      <c r="W47" s="16">
        <f t="shared" si="12"/>
        <v>9.6624358061557665</v>
      </c>
      <c r="X47" s="6">
        <f t="shared" si="13"/>
        <v>10.320052044172717</v>
      </c>
      <c r="Y47" s="5" t="s">
        <v>18</v>
      </c>
      <c r="Z47" s="5">
        <v>2</v>
      </c>
    </row>
    <row r="48" spans="1:26" x14ac:dyDescent="0.2">
      <c r="A48" s="5">
        <v>2</v>
      </c>
      <c r="B48" s="5">
        <v>2</v>
      </c>
      <c r="C48" s="6" t="s">
        <v>22</v>
      </c>
      <c r="D48" s="13">
        <v>91.863957951278891</v>
      </c>
      <c r="E48" s="13">
        <v>0.39760941588039911</v>
      </c>
      <c r="F48" s="13">
        <v>0.65410769276755687</v>
      </c>
      <c r="G48" s="13">
        <v>0.28536105528644917</v>
      </c>
      <c r="H48" s="13">
        <v>6.8103690478640928</v>
      </c>
      <c r="I48" s="6">
        <f t="shared" si="2"/>
        <v>93.86651429180516</v>
      </c>
      <c r="J48" s="6">
        <f t="shared" si="3"/>
        <v>0.23856564952823944</v>
      </c>
      <c r="K48" s="6">
        <f t="shared" si="11"/>
        <v>0.55599153885242336</v>
      </c>
      <c r="L48" s="6">
        <f t="shared" si="11"/>
        <v>0.24255689699348179</v>
      </c>
      <c r="M48" s="6">
        <f t="shared" si="5"/>
        <v>5.1077767858980696</v>
      </c>
      <c r="N48" s="5"/>
      <c r="O48" s="5"/>
      <c r="P48" s="5"/>
      <c r="Q48" s="5"/>
      <c r="R48" s="5"/>
      <c r="S48" s="5" t="str">
        <f t="shared" si="9"/>
        <v/>
      </c>
      <c r="T48" s="6"/>
      <c r="U48" s="16">
        <f t="shared" si="10"/>
        <v>55.904000000000003</v>
      </c>
      <c r="V48" s="16">
        <v>4523.4233299999996</v>
      </c>
      <c r="W48" s="16">
        <f t="shared" si="12"/>
        <v>39.544845497120278</v>
      </c>
      <c r="X48" s="6" t="str">
        <f t="shared" si="13"/>
        <v/>
      </c>
      <c r="Y48" s="5" t="s">
        <v>18</v>
      </c>
      <c r="Z48" s="5">
        <v>2</v>
      </c>
    </row>
    <row r="49" spans="1:26" x14ac:dyDescent="0.2">
      <c r="A49" s="5">
        <v>2</v>
      </c>
      <c r="B49" s="5">
        <v>2</v>
      </c>
      <c r="C49" s="6" t="s">
        <v>23</v>
      </c>
      <c r="D49" s="13">
        <v>91.863957951278891</v>
      </c>
      <c r="E49" s="13">
        <v>0.39760941588039911</v>
      </c>
      <c r="F49" s="13">
        <v>0.65410769276755687</v>
      </c>
      <c r="G49" s="13">
        <v>0.28536105528644917</v>
      </c>
      <c r="H49" s="13">
        <v>6.8103690478640928</v>
      </c>
      <c r="I49" s="6">
        <f t="shared" si="2"/>
        <v>93.86651429180516</v>
      </c>
      <c r="J49" s="6">
        <f t="shared" si="3"/>
        <v>0.23856564952823944</v>
      </c>
      <c r="K49" s="6">
        <f t="shared" si="11"/>
        <v>0.55599153885242336</v>
      </c>
      <c r="L49" s="6">
        <f t="shared" si="11"/>
        <v>0.24255689699348179</v>
      </c>
      <c r="M49" s="6">
        <f t="shared" si="5"/>
        <v>5.1077767858980696</v>
      </c>
      <c r="N49" s="5"/>
      <c r="O49" s="5"/>
      <c r="P49" s="5"/>
      <c r="Q49" s="5"/>
      <c r="R49" s="5"/>
      <c r="S49" s="5" t="str">
        <f t="shared" si="9"/>
        <v/>
      </c>
      <c r="T49" s="6"/>
      <c r="U49" s="16">
        <f t="shared" si="10"/>
        <v>55.904000000000003</v>
      </c>
      <c r="V49" s="16">
        <v>3413.5319399999998</v>
      </c>
      <c r="W49" s="16">
        <f t="shared" si="12"/>
        <v>52.402637457940202</v>
      </c>
      <c r="X49" s="6" t="str">
        <f t="shared" si="13"/>
        <v/>
      </c>
      <c r="Y49" s="5" t="s">
        <v>18</v>
      </c>
      <c r="Z49" s="5">
        <v>2</v>
      </c>
    </row>
    <row r="50" spans="1:26" x14ac:dyDescent="0.2">
      <c r="A50" s="5">
        <v>2</v>
      </c>
      <c r="B50" s="5">
        <v>3</v>
      </c>
      <c r="C50" s="6" t="s">
        <v>17</v>
      </c>
      <c r="D50" s="13">
        <v>69.150262501271044</v>
      </c>
      <c r="E50" s="13">
        <v>0.836388893468476</v>
      </c>
      <c r="F50" s="13">
        <v>29.618663603067638</v>
      </c>
      <c r="G50" s="13">
        <v>0.32870590410439909</v>
      </c>
      <c r="H50" s="13">
        <v>5.0000000692478917E-2</v>
      </c>
      <c r="I50" s="6">
        <f t="shared" si="2"/>
        <v>73.989423484907363</v>
      </c>
      <c r="J50" s="6">
        <f t="shared" si="3"/>
        <v>0.5018333360810856</v>
      </c>
      <c r="K50" s="6">
        <f t="shared" si="11"/>
        <v>25.175864062607491</v>
      </c>
      <c r="L50" s="6">
        <f t="shared" si="11"/>
        <v>0.27940001848873924</v>
      </c>
      <c r="M50" s="6">
        <f t="shared" si="5"/>
        <v>3.7500000519359186E-2</v>
      </c>
      <c r="N50" s="5">
        <v>0.78090000000000004</v>
      </c>
      <c r="O50" s="5">
        <v>0.13569999999999999</v>
      </c>
      <c r="P50" s="5"/>
      <c r="Q50" s="5"/>
      <c r="R50" s="5"/>
      <c r="S50" s="5" t="str">
        <f t="shared" si="9"/>
        <v/>
      </c>
      <c r="T50" s="6"/>
      <c r="U50" s="16">
        <f t="shared" si="10"/>
        <v>297.32786999999996</v>
      </c>
      <c r="V50" s="16">
        <v>3897.63346</v>
      </c>
      <c r="W50" s="16">
        <f t="shared" si="12"/>
        <v>8.6290579466885529</v>
      </c>
      <c r="X50" s="6" t="str">
        <f t="shared" si="13"/>
        <v/>
      </c>
      <c r="Y50" s="5" t="s">
        <v>18</v>
      </c>
      <c r="Z50" s="5">
        <v>2</v>
      </c>
    </row>
    <row r="51" spans="1:26" x14ac:dyDescent="0.2">
      <c r="A51" s="5">
        <v>2</v>
      </c>
      <c r="B51" s="5">
        <v>3</v>
      </c>
      <c r="C51" s="6" t="s">
        <v>19</v>
      </c>
      <c r="D51" s="13">
        <v>69.150262501271044</v>
      </c>
      <c r="E51" s="13">
        <v>0.836388893468476</v>
      </c>
      <c r="F51" s="13">
        <v>29.618663603067638</v>
      </c>
      <c r="G51" s="13">
        <v>0.32870590410439909</v>
      </c>
      <c r="H51" s="13">
        <v>5.0000000692478917E-2</v>
      </c>
      <c r="I51" s="6">
        <f t="shared" si="2"/>
        <v>73.989423484907363</v>
      </c>
      <c r="J51" s="6">
        <f t="shared" si="3"/>
        <v>0.5018333360810856</v>
      </c>
      <c r="K51" s="6">
        <f t="shared" ref="K51:L66" si="14">F51*0.85</f>
        <v>25.175864062607491</v>
      </c>
      <c r="L51" s="6">
        <f t="shared" si="14"/>
        <v>0.27940001848873924</v>
      </c>
      <c r="M51" s="6">
        <f t="shared" si="5"/>
        <v>3.7500000519359186E-2</v>
      </c>
      <c r="N51" s="5">
        <v>0.77761000000000002</v>
      </c>
      <c r="O51" s="5">
        <v>0.13055</v>
      </c>
      <c r="P51" s="5"/>
      <c r="Q51" s="5"/>
      <c r="R51" s="5"/>
      <c r="S51" s="5" t="str">
        <f t="shared" si="9"/>
        <v/>
      </c>
      <c r="T51" s="6"/>
      <c r="U51" s="16">
        <f t="shared" si="10"/>
        <v>288.165505</v>
      </c>
      <c r="V51" s="16">
        <v>4335.2537300000004</v>
      </c>
      <c r="W51" s="16">
        <f t="shared" si="12"/>
        <v>8.0046710110866641</v>
      </c>
      <c r="X51" s="6" t="str">
        <f t="shared" si="13"/>
        <v/>
      </c>
      <c r="Y51" s="5" t="s">
        <v>18</v>
      </c>
      <c r="Z51" s="5">
        <v>2</v>
      </c>
    </row>
    <row r="52" spans="1:26" x14ac:dyDescent="0.2">
      <c r="A52" s="5">
        <v>2</v>
      </c>
      <c r="B52" s="5">
        <v>3</v>
      </c>
      <c r="C52" s="6" t="s">
        <v>20</v>
      </c>
      <c r="D52" s="13">
        <v>69.150262501271044</v>
      </c>
      <c r="E52" s="13">
        <v>0.836388893468476</v>
      </c>
      <c r="F52" s="13">
        <v>29.618663603067638</v>
      </c>
      <c r="G52" s="13">
        <v>0.32870590410439909</v>
      </c>
      <c r="H52" s="13">
        <v>5.0000000692478917E-2</v>
      </c>
      <c r="I52" s="6">
        <f t="shared" si="2"/>
        <v>73.989423484907363</v>
      </c>
      <c r="J52" s="6">
        <f t="shared" si="3"/>
        <v>0.5018333360810856</v>
      </c>
      <c r="K52" s="6">
        <f t="shared" si="14"/>
        <v>25.175864062607491</v>
      </c>
      <c r="L52" s="6">
        <f t="shared" si="14"/>
        <v>0.27940001848873924</v>
      </c>
      <c r="M52" s="6">
        <f t="shared" si="5"/>
        <v>3.7500000519359186E-2</v>
      </c>
      <c r="N52" s="5">
        <v>0.80373000000000006</v>
      </c>
      <c r="O52" s="5">
        <v>0.15171000000000001</v>
      </c>
      <c r="P52" s="5">
        <f>AVERAGE(4553)</f>
        <v>4553</v>
      </c>
      <c r="Q52" s="5"/>
      <c r="R52" s="5"/>
      <c r="S52" s="5">
        <f t="shared" si="9"/>
        <v>455.3</v>
      </c>
      <c r="T52" s="6"/>
      <c r="U52" s="16">
        <f t="shared" si="10"/>
        <v>325.811261</v>
      </c>
      <c r="V52" s="16">
        <v>3052.24199</v>
      </c>
      <c r="W52" s="16">
        <f t="shared" si="12"/>
        <v>10.055761089353179</v>
      </c>
      <c r="X52" s="6">
        <f t="shared" si="13"/>
        <v>7.1958712954906519</v>
      </c>
      <c r="Y52" s="5" t="s">
        <v>18</v>
      </c>
      <c r="Z52" s="5">
        <v>2</v>
      </c>
    </row>
    <row r="53" spans="1:26" x14ac:dyDescent="0.2">
      <c r="A53" s="5">
        <v>2</v>
      </c>
      <c r="B53" s="5">
        <v>3</v>
      </c>
      <c r="C53" s="6" t="s">
        <v>21</v>
      </c>
      <c r="D53" s="13">
        <v>69.150262501271044</v>
      </c>
      <c r="E53" s="13">
        <v>0.836388893468476</v>
      </c>
      <c r="F53" s="13">
        <v>29.618663603067638</v>
      </c>
      <c r="G53" s="13">
        <v>0.32870590410439909</v>
      </c>
      <c r="H53" s="13">
        <v>5.0000000692478917E-2</v>
      </c>
      <c r="I53" s="6">
        <f t="shared" si="2"/>
        <v>73.989423484907363</v>
      </c>
      <c r="J53" s="6">
        <f t="shared" si="3"/>
        <v>0.5018333360810856</v>
      </c>
      <c r="K53" s="6">
        <f t="shared" si="14"/>
        <v>25.175864062607491</v>
      </c>
      <c r="L53" s="6">
        <f t="shared" si="14"/>
        <v>0.27940001848873924</v>
      </c>
      <c r="M53" s="6">
        <f t="shared" si="5"/>
        <v>3.7500000519359186E-2</v>
      </c>
      <c r="N53" s="5">
        <v>0.78913999999999995</v>
      </c>
      <c r="O53" s="5">
        <v>0.14929000000000001</v>
      </c>
      <c r="P53" s="5"/>
      <c r="Q53" s="5"/>
      <c r="R53" s="5"/>
      <c r="S53" s="5" t="str">
        <f t="shared" si="9"/>
        <v/>
      </c>
      <c r="T53" s="6"/>
      <c r="U53" s="16">
        <f t="shared" si="10"/>
        <v>321.50583899999998</v>
      </c>
      <c r="V53" s="16">
        <v>3516.49314</v>
      </c>
      <c r="W53" s="16">
        <f t="shared" si="12"/>
        <v>8.8450717610955127</v>
      </c>
      <c r="X53" s="6" t="str">
        <f t="shared" si="13"/>
        <v/>
      </c>
      <c r="Y53" s="5" t="s">
        <v>18</v>
      </c>
      <c r="Z53" s="5">
        <v>2</v>
      </c>
    </row>
    <row r="54" spans="1:26" x14ac:dyDescent="0.2">
      <c r="A54" s="5">
        <v>2</v>
      </c>
      <c r="B54" s="5">
        <v>3</v>
      </c>
      <c r="C54" s="6" t="s">
        <v>22</v>
      </c>
      <c r="D54" s="13">
        <v>69.150262501271044</v>
      </c>
      <c r="E54" s="13">
        <v>0.836388893468476</v>
      </c>
      <c r="F54" s="13">
        <v>29.618663603067638</v>
      </c>
      <c r="G54" s="13">
        <v>0.32870590410439909</v>
      </c>
      <c r="H54" s="13">
        <v>5.0000000692478917E-2</v>
      </c>
      <c r="I54" s="6">
        <f t="shared" si="2"/>
        <v>73.989423484907363</v>
      </c>
      <c r="J54" s="6">
        <f t="shared" si="3"/>
        <v>0.5018333360810856</v>
      </c>
      <c r="K54" s="6">
        <f t="shared" si="14"/>
        <v>25.175864062607491</v>
      </c>
      <c r="L54" s="6">
        <f t="shared" si="14"/>
        <v>0.27940001848873924</v>
      </c>
      <c r="M54" s="6">
        <f t="shared" si="5"/>
        <v>3.7500000519359186E-2</v>
      </c>
      <c r="N54" s="5"/>
      <c r="O54" s="5"/>
      <c r="P54" s="5"/>
      <c r="Q54" s="5"/>
      <c r="R54" s="5"/>
      <c r="S54" s="5" t="str">
        <f t="shared" si="9"/>
        <v/>
      </c>
      <c r="T54" s="6"/>
      <c r="U54" s="16">
        <f t="shared" si="10"/>
        <v>55.904000000000003</v>
      </c>
      <c r="V54" s="16">
        <v>3037.1190200000001</v>
      </c>
      <c r="W54" s="16">
        <f t="shared" si="12"/>
        <v>58.897289017971801</v>
      </c>
      <c r="X54" s="6" t="str">
        <f t="shared" si="13"/>
        <v/>
      </c>
      <c r="Y54" s="5" t="s">
        <v>18</v>
      </c>
      <c r="Z54" s="5">
        <v>2</v>
      </c>
    </row>
    <row r="55" spans="1:26" x14ac:dyDescent="0.2">
      <c r="A55" s="5">
        <v>2</v>
      </c>
      <c r="B55" s="5">
        <v>3</v>
      </c>
      <c r="C55" s="6" t="s">
        <v>23</v>
      </c>
      <c r="D55" s="13">
        <v>69.150262501271044</v>
      </c>
      <c r="E55" s="13">
        <v>0.836388893468476</v>
      </c>
      <c r="F55" s="13">
        <v>29.618663603067638</v>
      </c>
      <c r="G55" s="13">
        <v>0.32870590410439909</v>
      </c>
      <c r="H55" s="13">
        <v>5.0000000692478917E-2</v>
      </c>
      <c r="I55" s="6">
        <f t="shared" si="2"/>
        <v>73.989423484907363</v>
      </c>
      <c r="J55" s="6">
        <f t="shared" si="3"/>
        <v>0.5018333360810856</v>
      </c>
      <c r="K55" s="6">
        <f t="shared" si="14"/>
        <v>25.175864062607491</v>
      </c>
      <c r="L55" s="6">
        <f t="shared" si="14"/>
        <v>0.27940001848873924</v>
      </c>
      <c r="M55" s="6">
        <f t="shared" si="5"/>
        <v>3.7500000519359186E-2</v>
      </c>
      <c r="N55" s="5"/>
      <c r="O55" s="5"/>
      <c r="P55" s="5"/>
      <c r="Q55" s="5"/>
      <c r="R55" s="5"/>
      <c r="S55" s="5" t="str">
        <f t="shared" si="9"/>
        <v/>
      </c>
      <c r="T55" s="6"/>
      <c r="U55" s="16">
        <f t="shared" si="10"/>
        <v>55.904000000000003</v>
      </c>
      <c r="V55" s="16">
        <v>2045.2693099999999</v>
      </c>
      <c r="W55" s="16">
        <f t="shared" si="12"/>
        <v>87.459424452479212</v>
      </c>
      <c r="X55" s="6" t="str">
        <f t="shared" si="13"/>
        <v/>
      </c>
      <c r="Y55" s="5" t="s">
        <v>18</v>
      </c>
      <c r="Z55" s="5">
        <v>2</v>
      </c>
    </row>
    <row r="56" spans="1:26" x14ac:dyDescent="0.2">
      <c r="A56" s="5">
        <v>2</v>
      </c>
      <c r="B56" s="5">
        <v>4</v>
      </c>
      <c r="C56" s="6" t="s">
        <v>17</v>
      </c>
      <c r="D56" s="13">
        <v>83.247486181289332</v>
      </c>
      <c r="E56" s="13">
        <v>15.13429154838148</v>
      </c>
      <c r="F56" s="13">
        <v>0.27503253535347377</v>
      </c>
      <c r="G56" s="13">
        <v>1.020677557861964</v>
      </c>
      <c r="H56" s="13">
        <v>0.30826703137065281</v>
      </c>
      <c r="I56" s="6">
        <f t="shared" si="2"/>
        <v>89.572626072466903</v>
      </c>
      <c r="J56" s="6">
        <f t="shared" si="3"/>
        <v>9.080574929028888</v>
      </c>
      <c r="K56" s="6">
        <f t="shared" si="14"/>
        <v>0.2337776550504527</v>
      </c>
      <c r="L56" s="6">
        <f t="shared" si="14"/>
        <v>0.86757592418266938</v>
      </c>
      <c r="M56" s="6">
        <f t="shared" si="5"/>
        <v>0.23120027352798961</v>
      </c>
      <c r="N56" s="5">
        <v>0.66485000000000005</v>
      </c>
      <c r="O56" s="5">
        <v>8.0250000000000002E-2</v>
      </c>
      <c r="P56" s="5"/>
      <c r="Q56" s="5"/>
      <c r="R56" s="5"/>
      <c r="S56" s="5" t="str">
        <f t="shared" si="9"/>
        <v/>
      </c>
      <c r="T56" s="6"/>
      <c r="U56" s="16">
        <f t="shared" si="10"/>
        <v>198.67677499999999</v>
      </c>
      <c r="V56" s="16">
        <v>6934.6552600000005</v>
      </c>
      <c r="W56" s="16">
        <f t="shared" si="12"/>
        <v>7.2581848116789427</v>
      </c>
      <c r="X56" s="6" t="str">
        <f t="shared" si="13"/>
        <v/>
      </c>
      <c r="Y56" s="5" t="s">
        <v>24</v>
      </c>
      <c r="Z56" s="5">
        <v>2</v>
      </c>
    </row>
    <row r="57" spans="1:26" x14ac:dyDescent="0.2">
      <c r="A57" s="5">
        <v>2</v>
      </c>
      <c r="B57" s="5">
        <v>4</v>
      </c>
      <c r="C57" s="6" t="s">
        <v>19</v>
      </c>
      <c r="D57" s="13">
        <v>83.247486181289332</v>
      </c>
      <c r="E57" s="13">
        <v>15.13429154838148</v>
      </c>
      <c r="F57" s="13">
        <v>0.27503253535347377</v>
      </c>
      <c r="G57" s="13">
        <v>1.020677557861964</v>
      </c>
      <c r="H57" s="13">
        <v>0.30826703137065281</v>
      </c>
      <c r="I57" s="6">
        <f t="shared" si="2"/>
        <v>89.572626072466903</v>
      </c>
      <c r="J57" s="6">
        <f t="shared" si="3"/>
        <v>9.080574929028888</v>
      </c>
      <c r="K57" s="6">
        <f t="shared" si="14"/>
        <v>0.2337776550504527</v>
      </c>
      <c r="L57" s="6">
        <f t="shared" si="14"/>
        <v>0.86757592418266938</v>
      </c>
      <c r="M57" s="6">
        <f t="shared" si="5"/>
        <v>0.23120027352798961</v>
      </c>
      <c r="N57" s="5">
        <v>0.66569</v>
      </c>
      <c r="O57" s="5">
        <v>8.6690000000000003E-2</v>
      </c>
      <c r="P57" s="5"/>
      <c r="Q57" s="5"/>
      <c r="R57" s="5"/>
      <c r="S57" s="5" t="str">
        <f t="shared" si="9"/>
        <v/>
      </c>
      <c r="T57" s="6"/>
      <c r="U57" s="16">
        <f t="shared" si="10"/>
        <v>210.13417899999999</v>
      </c>
      <c r="V57" s="16">
        <v>6988.1737700000003</v>
      </c>
      <c r="W57" s="16">
        <f t="shared" si="12"/>
        <v>6.8098823149622385</v>
      </c>
      <c r="X57" s="6" t="str">
        <f t="shared" si="13"/>
        <v/>
      </c>
      <c r="Y57" s="5" t="s">
        <v>24</v>
      </c>
      <c r="Z57" s="5">
        <v>2</v>
      </c>
    </row>
    <row r="58" spans="1:26" x14ac:dyDescent="0.2">
      <c r="A58" s="5">
        <v>2</v>
      </c>
      <c r="B58" s="5">
        <v>4</v>
      </c>
      <c r="C58" s="6" t="s">
        <v>20</v>
      </c>
      <c r="D58" s="13">
        <v>83.247486181289332</v>
      </c>
      <c r="E58" s="13">
        <v>15.13429154838148</v>
      </c>
      <c r="F58" s="13">
        <v>0.27503253535347377</v>
      </c>
      <c r="G58" s="13">
        <v>1.020677557861964</v>
      </c>
      <c r="H58" s="13">
        <v>0.30826703137065281</v>
      </c>
      <c r="I58" s="6">
        <f t="shared" si="2"/>
        <v>89.572626072466903</v>
      </c>
      <c r="J58" s="6">
        <f t="shared" si="3"/>
        <v>9.080574929028888</v>
      </c>
      <c r="K58" s="6">
        <f t="shared" si="14"/>
        <v>0.2337776550504527</v>
      </c>
      <c r="L58" s="6">
        <f t="shared" si="14"/>
        <v>0.86757592418266938</v>
      </c>
      <c r="M58" s="6">
        <f t="shared" si="5"/>
        <v>0.23120027352798961</v>
      </c>
      <c r="N58" s="5">
        <v>0.62533000000000005</v>
      </c>
      <c r="O58" s="5">
        <v>8.1059999999999993E-2</v>
      </c>
      <c r="P58" s="5"/>
      <c r="Q58" s="5"/>
      <c r="R58" s="5"/>
      <c r="S58" s="5" t="str">
        <f t="shared" si="9"/>
        <v/>
      </c>
      <c r="T58" s="6"/>
      <c r="U58" s="16">
        <f t="shared" si="10"/>
        <v>200.11784599999999</v>
      </c>
      <c r="V58" s="16">
        <v>7484.5843999999997</v>
      </c>
      <c r="W58" s="16">
        <f t="shared" si="12"/>
        <v>6.6764636723686204</v>
      </c>
      <c r="X58" s="6" t="str">
        <f t="shared" si="13"/>
        <v/>
      </c>
      <c r="Y58" s="5" t="s">
        <v>24</v>
      </c>
      <c r="Z58" s="5">
        <v>2</v>
      </c>
    </row>
    <row r="59" spans="1:26" x14ac:dyDescent="0.2">
      <c r="A59" s="5">
        <v>2</v>
      </c>
      <c r="B59" s="5">
        <v>4</v>
      </c>
      <c r="C59" s="6" t="s">
        <v>21</v>
      </c>
      <c r="D59" s="13">
        <v>83.247486181289332</v>
      </c>
      <c r="E59" s="13">
        <v>15.13429154838148</v>
      </c>
      <c r="F59" s="13">
        <v>0.27503253535347377</v>
      </c>
      <c r="G59" s="13">
        <v>1.020677557861964</v>
      </c>
      <c r="H59" s="13">
        <v>0.30826703137065281</v>
      </c>
      <c r="I59" s="6">
        <f t="shared" si="2"/>
        <v>89.572626072466903</v>
      </c>
      <c r="J59" s="6">
        <f t="shared" si="3"/>
        <v>9.080574929028888</v>
      </c>
      <c r="K59" s="6">
        <f t="shared" si="14"/>
        <v>0.2337776550504527</v>
      </c>
      <c r="L59" s="6">
        <f t="shared" si="14"/>
        <v>0.86757592418266938</v>
      </c>
      <c r="M59" s="6">
        <f t="shared" si="5"/>
        <v>0.23120027352798961</v>
      </c>
      <c r="N59" s="5">
        <v>0.68201999999999996</v>
      </c>
      <c r="O59" s="5">
        <v>7.9759999999999998E-2</v>
      </c>
      <c r="P59" s="5"/>
      <c r="Q59" s="5"/>
      <c r="R59" s="5"/>
      <c r="S59" s="5" t="str">
        <f t="shared" si="9"/>
        <v/>
      </c>
      <c r="T59" s="6"/>
      <c r="U59" s="16">
        <f t="shared" si="10"/>
        <v>197.80501599999999</v>
      </c>
      <c r="V59" s="16">
        <v>8336.1790700000001</v>
      </c>
      <c r="W59" s="16">
        <f t="shared" si="12"/>
        <v>6.0645092731592936</v>
      </c>
      <c r="X59" s="6" t="str">
        <f t="shared" si="13"/>
        <v/>
      </c>
      <c r="Y59" s="5" t="s">
        <v>24</v>
      </c>
      <c r="Z59" s="5">
        <v>2</v>
      </c>
    </row>
    <row r="60" spans="1:26" x14ac:dyDescent="0.2">
      <c r="A60" s="5">
        <v>2</v>
      </c>
      <c r="B60" s="5">
        <v>4</v>
      </c>
      <c r="C60" s="6" t="s">
        <v>22</v>
      </c>
      <c r="D60" s="13">
        <v>83.247486181289332</v>
      </c>
      <c r="E60" s="13">
        <v>15.13429154838148</v>
      </c>
      <c r="F60" s="13">
        <v>0.27503253535347377</v>
      </c>
      <c r="G60" s="13">
        <v>1.020677557861964</v>
      </c>
      <c r="H60" s="13">
        <v>0.30826703137065281</v>
      </c>
      <c r="I60" s="6">
        <f t="shared" si="2"/>
        <v>89.572626072466903</v>
      </c>
      <c r="J60" s="6">
        <f t="shared" si="3"/>
        <v>9.080574929028888</v>
      </c>
      <c r="K60" s="6">
        <f t="shared" si="14"/>
        <v>0.2337776550504527</v>
      </c>
      <c r="L60" s="6">
        <f t="shared" si="14"/>
        <v>0.86757592418266938</v>
      </c>
      <c r="M60" s="6">
        <f t="shared" si="5"/>
        <v>0.23120027352798961</v>
      </c>
      <c r="N60" s="5"/>
      <c r="O60" s="5"/>
      <c r="P60" s="5"/>
      <c r="Q60" s="5"/>
      <c r="R60" s="5"/>
      <c r="S60" s="5" t="str">
        <f t="shared" si="9"/>
        <v/>
      </c>
      <c r="T60" s="6"/>
      <c r="U60" s="16">
        <f t="shared" si="10"/>
        <v>55.904000000000003</v>
      </c>
      <c r="V60" s="16">
        <v>5554.7595700000002</v>
      </c>
      <c r="W60" s="16">
        <f t="shared" si="12"/>
        <v>32.202667721029606</v>
      </c>
      <c r="X60" s="6" t="str">
        <f t="shared" si="13"/>
        <v/>
      </c>
      <c r="Y60" s="5" t="s">
        <v>24</v>
      </c>
      <c r="Z60" s="5">
        <v>2</v>
      </c>
    </row>
    <row r="61" spans="1:26" x14ac:dyDescent="0.2">
      <c r="A61" s="5">
        <v>2</v>
      </c>
      <c r="B61" s="5">
        <v>4</v>
      </c>
      <c r="C61" s="6" t="s">
        <v>23</v>
      </c>
      <c r="D61" s="13">
        <v>83.247486181289332</v>
      </c>
      <c r="E61" s="13">
        <v>15.13429154838148</v>
      </c>
      <c r="F61" s="13">
        <v>0.27503253535347377</v>
      </c>
      <c r="G61" s="13">
        <v>1.020677557861964</v>
      </c>
      <c r="H61" s="13">
        <v>0.30826703137065281</v>
      </c>
      <c r="I61" s="6">
        <f t="shared" si="2"/>
        <v>89.572626072466903</v>
      </c>
      <c r="J61" s="6">
        <f t="shared" si="3"/>
        <v>9.080574929028888</v>
      </c>
      <c r="K61" s="6">
        <f t="shared" si="14"/>
        <v>0.2337776550504527</v>
      </c>
      <c r="L61" s="6">
        <f t="shared" si="14"/>
        <v>0.86757592418266938</v>
      </c>
      <c r="M61" s="6">
        <f t="shared" si="5"/>
        <v>0.23120027352798961</v>
      </c>
      <c r="N61" s="5"/>
      <c r="O61" s="5"/>
      <c r="P61" s="5"/>
      <c r="Q61" s="5"/>
      <c r="R61" s="5"/>
      <c r="S61" s="5" t="str">
        <f t="shared" si="9"/>
        <v/>
      </c>
      <c r="T61" s="6"/>
      <c r="U61" s="16">
        <f t="shared" si="10"/>
        <v>55.904000000000003</v>
      </c>
      <c r="V61" s="16">
        <v>4417.4716900000003</v>
      </c>
      <c r="W61" s="16">
        <f t="shared" si="12"/>
        <v>40.493315918210058</v>
      </c>
      <c r="X61" s="6" t="str">
        <f t="shared" si="13"/>
        <v/>
      </c>
      <c r="Y61" s="5" t="s">
        <v>24</v>
      </c>
      <c r="Z61" s="5">
        <v>2</v>
      </c>
    </row>
    <row r="62" spans="1:26" x14ac:dyDescent="0.2">
      <c r="A62" s="5">
        <v>2</v>
      </c>
      <c r="B62" s="5">
        <v>5</v>
      </c>
      <c r="C62" s="6" t="s">
        <v>17</v>
      </c>
      <c r="D62" s="13">
        <v>81.377039643348596</v>
      </c>
      <c r="E62" s="13">
        <v>4.1144957466941268</v>
      </c>
      <c r="F62" s="13">
        <v>8.8700926039024743</v>
      </c>
      <c r="G62" s="13">
        <v>2.8450508991242969</v>
      </c>
      <c r="H62" s="13">
        <v>2.8867242083086162</v>
      </c>
      <c r="I62" s="6">
        <f t="shared" si="2"/>
        <v>85.501790519557417</v>
      </c>
      <c r="J62" s="6">
        <f t="shared" si="3"/>
        <v>2.4686974480164761</v>
      </c>
      <c r="K62" s="6">
        <f t="shared" si="14"/>
        <v>7.5395787133171028</v>
      </c>
      <c r="L62" s="6">
        <f t="shared" si="14"/>
        <v>2.4182932642556523</v>
      </c>
      <c r="M62" s="6">
        <f t="shared" si="5"/>
        <v>2.1650431562314623</v>
      </c>
      <c r="N62" s="5">
        <v>0.68486000000000002</v>
      </c>
      <c r="O62" s="5">
        <v>0.10816000000000001</v>
      </c>
      <c r="P62" s="5"/>
      <c r="Q62" s="5"/>
      <c r="R62" s="5"/>
      <c r="S62" s="5" t="str">
        <f t="shared" si="9"/>
        <v/>
      </c>
      <c r="T62" s="6"/>
      <c r="U62" s="16">
        <f t="shared" si="10"/>
        <v>248.331456</v>
      </c>
      <c r="V62" s="16">
        <v>5746.1504299999997</v>
      </c>
      <c r="W62" s="16">
        <f t="shared" si="12"/>
        <v>7.0079545057890424</v>
      </c>
      <c r="X62" s="6" t="str">
        <f t="shared" si="13"/>
        <v/>
      </c>
      <c r="Y62" s="5" t="s">
        <v>24</v>
      </c>
      <c r="Z62" s="5">
        <v>2</v>
      </c>
    </row>
    <row r="63" spans="1:26" x14ac:dyDescent="0.2">
      <c r="A63" s="5">
        <v>2</v>
      </c>
      <c r="B63" s="5">
        <v>5</v>
      </c>
      <c r="C63" s="6" t="s">
        <v>19</v>
      </c>
      <c r="D63" s="13">
        <v>81.377039643348596</v>
      </c>
      <c r="E63" s="13">
        <v>4.1144957466941268</v>
      </c>
      <c r="F63" s="13">
        <v>8.8700926039024743</v>
      </c>
      <c r="G63" s="13">
        <v>2.8450508991242969</v>
      </c>
      <c r="H63" s="13">
        <v>2.8867242083086162</v>
      </c>
      <c r="I63" s="6">
        <f t="shared" si="2"/>
        <v>85.501790519557417</v>
      </c>
      <c r="J63" s="6">
        <f t="shared" si="3"/>
        <v>2.4686974480164761</v>
      </c>
      <c r="K63" s="6">
        <f t="shared" si="14"/>
        <v>7.5395787133171028</v>
      </c>
      <c r="L63" s="6">
        <f t="shared" si="14"/>
        <v>2.4182932642556523</v>
      </c>
      <c r="M63" s="6">
        <f t="shared" si="5"/>
        <v>2.1650431562314623</v>
      </c>
      <c r="N63" s="5">
        <v>0.68298000000000003</v>
      </c>
      <c r="O63" s="5">
        <v>7.1139999999999995E-2</v>
      </c>
      <c r="P63" s="5"/>
      <c r="Q63" s="5"/>
      <c r="R63" s="5"/>
      <c r="S63" s="5" t="str">
        <f t="shared" si="9"/>
        <v/>
      </c>
      <c r="T63" s="6"/>
      <c r="U63" s="16">
        <f t="shared" si="10"/>
        <v>182.46917399999998</v>
      </c>
      <c r="V63" s="16">
        <v>5168.7240300000003</v>
      </c>
      <c r="W63" s="16">
        <f t="shared" si="12"/>
        <v>10.602960636586563</v>
      </c>
      <c r="X63" s="6" t="str">
        <f t="shared" si="13"/>
        <v/>
      </c>
      <c r="Y63" s="5" t="s">
        <v>24</v>
      </c>
      <c r="Z63" s="5">
        <v>2</v>
      </c>
    </row>
    <row r="64" spans="1:26" x14ac:dyDescent="0.2">
      <c r="A64" s="5">
        <v>2</v>
      </c>
      <c r="B64" s="5">
        <v>5</v>
      </c>
      <c r="C64" s="6" t="s">
        <v>20</v>
      </c>
      <c r="D64" s="13">
        <v>81.377039643348596</v>
      </c>
      <c r="E64" s="13">
        <v>4.1144957466941268</v>
      </c>
      <c r="F64" s="13">
        <v>8.8700926039024743</v>
      </c>
      <c r="G64" s="13">
        <v>2.8450508991242969</v>
      </c>
      <c r="H64" s="13">
        <v>2.8867242083086162</v>
      </c>
      <c r="I64" s="6">
        <f t="shared" si="2"/>
        <v>85.501790519557417</v>
      </c>
      <c r="J64" s="6">
        <f t="shared" si="3"/>
        <v>2.4686974480164761</v>
      </c>
      <c r="K64" s="6">
        <f t="shared" si="14"/>
        <v>7.5395787133171028</v>
      </c>
      <c r="L64" s="6">
        <f t="shared" si="14"/>
        <v>2.4182932642556523</v>
      </c>
      <c r="M64" s="6">
        <f t="shared" si="5"/>
        <v>2.1650431562314623</v>
      </c>
      <c r="N64" s="5">
        <v>0.69957000000000003</v>
      </c>
      <c r="O64" s="5">
        <v>6.8099999999999994E-2</v>
      </c>
      <c r="P64" s="5"/>
      <c r="Q64" s="5"/>
      <c r="R64" s="5"/>
      <c r="S64" s="5" t="str">
        <f t="shared" si="9"/>
        <v/>
      </c>
      <c r="T64" s="6"/>
      <c r="U64" s="16">
        <f t="shared" si="10"/>
        <v>177.06071</v>
      </c>
      <c r="V64" s="16">
        <v>5823.9793600000003</v>
      </c>
      <c r="W64" s="16">
        <f t="shared" si="12"/>
        <v>9.6974594315356217</v>
      </c>
      <c r="X64" s="6" t="str">
        <f t="shared" si="13"/>
        <v/>
      </c>
      <c r="Y64" s="5" t="s">
        <v>24</v>
      </c>
      <c r="Z64" s="5">
        <v>2</v>
      </c>
    </row>
    <row r="65" spans="1:26" x14ac:dyDescent="0.2">
      <c r="A65" s="5">
        <v>2</v>
      </c>
      <c r="B65" s="5">
        <v>5</v>
      </c>
      <c r="C65" s="6" t="s">
        <v>21</v>
      </c>
      <c r="D65" s="13">
        <v>81.377039643348596</v>
      </c>
      <c r="E65" s="13">
        <v>4.1144957466941268</v>
      </c>
      <c r="F65" s="13">
        <v>8.8700926039024743</v>
      </c>
      <c r="G65" s="13">
        <v>2.8450508991242969</v>
      </c>
      <c r="H65" s="13">
        <v>2.8867242083086162</v>
      </c>
      <c r="I65" s="6">
        <f t="shared" si="2"/>
        <v>85.501790519557417</v>
      </c>
      <c r="J65" s="6">
        <f t="shared" si="3"/>
        <v>2.4686974480164761</v>
      </c>
      <c r="K65" s="6">
        <f t="shared" si="14"/>
        <v>7.5395787133171028</v>
      </c>
      <c r="L65" s="6">
        <f t="shared" si="14"/>
        <v>2.4182932642556523</v>
      </c>
      <c r="M65" s="6">
        <f t="shared" si="5"/>
        <v>2.1650431562314623</v>
      </c>
      <c r="N65" s="5">
        <v>0.67578000000000005</v>
      </c>
      <c r="O65" s="5">
        <v>8.5059999999999997E-2</v>
      </c>
      <c r="P65" s="5"/>
      <c r="Q65" s="5"/>
      <c r="R65" s="5"/>
      <c r="S65" s="5" t="str">
        <f t="shared" si="9"/>
        <v/>
      </c>
      <c r="T65" s="6"/>
      <c r="U65" s="16">
        <f t="shared" si="10"/>
        <v>207.23424599999998</v>
      </c>
      <c r="V65" s="16">
        <v>6295.9442399999998</v>
      </c>
      <c r="W65" s="16">
        <f t="shared" si="12"/>
        <v>7.6643901075099565</v>
      </c>
      <c r="X65" s="6" t="str">
        <f t="shared" si="13"/>
        <v/>
      </c>
      <c r="Y65" s="5" t="s">
        <v>24</v>
      </c>
      <c r="Z65" s="5">
        <v>2</v>
      </c>
    </row>
    <row r="66" spans="1:26" x14ac:dyDescent="0.2">
      <c r="A66" s="5">
        <v>2</v>
      </c>
      <c r="B66" s="5">
        <v>5</v>
      </c>
      <c r="C66" s="6" t="s">
        <v>22</v>
      </c>
      <c r="D66" s="13">
        <v>81.377039643348596</v>
      </c>
      <c r="E66" s="13">
        <v>4.1144957466941268</v>
      </c>
      <c r="F66" s="13">
        <v>8.8700926039024743</v>
      </c>
      <c r="G66" s="13">
        <v>2.8450508991242969</v>
      </c>
      <c r="H66" s="13">
        <v>2.8867242083086162</v>
      </c>
      <c r="I66" s="6">
        <f t="shared" si="2"/>
        <v>85.501790519557417</v>
      </c>
      <c r="J66" s="6">
        <f t="shared" si="3"/>
        <v>2.4686974480164761</v>
      </c>
      <c r="K66" s="6">
        <f t="shared" si="14"/>
        <v>7.5395787133171028</v>
      </c>
      <c r="L66" s="6">
        <f t="shared" si="14"/>
        <v>2.4182932642556523</v>
      </c>
      <c r="M66" s="6">
        <f t="shared" si="5"/>
        <v>2.1650431562314623</v>
      </c>
      <c r="N66" s="5"/>
      <c r="O66" s="5"/>
      <c r="P66" s="5"/>
      <c r="Q66" s="5"/>
      <c r="R66" s="5"/>
      <c r="S66" s="5" t="str">
        <f t="shared" ref="S66:S97" si="15">IF(ISNUMBER(P66),P66/10,"")</f>
        <v/>
      </c>
      <c r="T66" s="6"/>
      <c r="U66" s="16">
        <f t="shared" ref="U66:U97" si="16">1779.1*O66+55.904</f>
        <v>55.904000000000003</v>
      </c>
      <c r="V66" s="16">
        <v>5102.6259600000003</v>
      </c>
      <c r="W66" s="16">
        <f t="shared" si="12"/>
        <v>35.056082516171593</v>
      </c>
      <c r="X66" s="6" t="str">
        <f t="shared" si="13"/>
        <v/>
      </c>
      <c r="Y66" s="5" t="s">
        <v>24</v>
      </c>
      <c r="Z66" s="5">
        <v>2</v>
      </c>
    </row>
    <row r="67" spans="1:26" x14ac:dyDescent="0.2">
      <c r="A67" s="5">
        <v>2</v>
      </c>
      <c r="B67" s="5">
        <v>5</v>
      </c>
      <c r="C67" s="6" t="s">
        <v>23</v>
      </c>
      <c r="D67" s="13">
        <v>81.377039643348596</v>
      </c>
      <c r="E67" s="13">
        <v>4.1144957466941268</v>
      </c>
      <c r="F67" s="13">
        <v>8.8700926039024743</v>
      </c>
      <c r="G67" s="13">
        <v>2.8450508991242969</v>
      </c>
      <c r="H67" s="13">
        <v>2.8867242083086162</v>
      </c>
      <c r="I67" s="6">
        <f t="shared" ref="I67:I109" si="17">D67+E67*0.4+F67*0.15+G67*0.15+H67*0.25</f>
        <v>85.501790519557417</v>
      </c>
      <c r="J67" s="6">
        <f t="shared" ref="J67:J109" si="18">E67*0.6</f>
        <v>2.4686974480164761</v>
      </c>
      <c r="K67" s="6">
        <f t="shared" ref="K67:L82" si="19">F67*0.85</f>
        <v>7.5395787133171028</v>
      </c>
      <c r="L67" s="6">
        <f t="shared" si="19"/>
        <v>2.4182932642556523</v>
      </c>
      <c r="M67" s="6">
        <f t="shared" ref="M67:M109" si="20">H67*0.75</f>
        <v>2.1650431562314623</v>
      </c>
      <c r="N67" s="5"/>
      <c r="O67" s="5"/>
      <c r="P67" s="5"/>
      <c r="Q67" s="5"/>
      <c r="R67" s="5"/>
      <c r="S67" s="5" t="str">
        <f t="shared" si="15"/>
        <v/>
      </c>
      <c r="T67" s="6"/>
      <c r="U67" s="16">
        <f t="shared" si="16"/>
        <v>55.904000000000003</v>
      </c>
      <c r="V67" s="16">
        <v>4254.3463899999997</v>
      </c>
      <c r="W67" s="16">
        <f t="shared" si="12"/>
        <v>42.045959662188977</v>
      </c>
      <c r="X67" s="6" t="str">
        <f t="shared" si="13"/>
        <v/>
      </c>
      <c r="Y67" s="5" t="s">
        <v>24</v>
      </c>
      <c r="Z67" s="5">
        <v>2</v>
      </c>
    </row>
    <row r="68" spans="1:26" x14ac:dyDescent="0.2">
      <c r="A68" s="5">
        <v>2</v>
      </c>
      <c r="B68" s="5">
        <v>6</v>
      </c>
      <c r="C68" s="6" t="s">
        <v>17</v>
      </c>
      <c r="D68" s="13">
        <v>93.034816740183118</v>
      </c>
      <c r="E68" s="13">
        <v>0.50809315723415993</v>
      </c>
      <c r="F68" s="13">
        <v>0.32660859938954329</v>
      </c>
      <c r="G68" s="13">
        <v>9.4213757770359216E-2</v>
      </c>
      <c r="H68" s="13">
        <v>6.0386148830978277</v>
      </c>
      <c r="I68" s="6">
        <f t="shared" si="17"/>
        <v>94.81083107742522</v>
      </c>
      <c r="J68" s="6">
        <f t="shared" si="18"/>
        <v>0.30485589434049593</v>
      </c>
      <c r="K68" s="6">
        <f t="shared" si="19"/>
        <v>0.2776173094811118</v>
      </c>
      <c r="L68" s="6">
        <f t="shared" si="19"/>
        <v>8.0081694104805326E-2</v>
      </c>
      <c r="M68" s="6">
        <f t="shared" si="20"/>
        <v>4.5289611623233705</v>
      </c>
      <c r="N68" s="5">
        <v>0.63593999999999995</v>
      </c>
      <c r="O68" s="5">
        <v>3.687E-2</v>
      </c>
      <c r="P68" s="5"/>
      <c r="Q68" s="5"/>
      <c r="R68" s="5"/>
      <c r="S68" s="5" t="str">
        <f t="shared" si="15"/>
        <v/>
      </c>
      <c r="T68" s="6"/>
      <c r="U68" s="16">
        <f t="shared" si="16"/>
        <v>121.49941699999999</v>
      </c>
      <c r="V68" s="16"/>
      <c r="W68" s="16" t="str">
        <f t="shared" si="12"/>
        <v/>
      </c>
      <c r="X68" s="6" t="str">
        <f t="shared" si="13"/>
        <v/>
      </c>
      <c r="Y68" s="5" t="s">
        <v>24</v>
      </c>
      <c r="Z68" s="5">
        <v>2</v>
      </c>
    </row>
    <row r="69" spans="1:26" x14ac:dyDescent="0.2">
      <c r="A69" s="5">
        <v>2</v>
      </c>
      <c r="B69" s="5">
        <v>6</v>
      </c>
      <c r="C69" s="6" t="s">
        <v>19</v>
      </c>
      <c r="D69" s="13">
        <v>93.034816740183118</v>
      </c>
      <c r="E69" s="13">
        <v>0.50809315723415993</v>
      </c>
      <c r="F69" s="13">
        <v>0.32660859938954329</v>
      </c>
      <c r="G69" s="13">
        <v>9.4213757770359216E-2</v>
      </c>
      <c r="H69" s="13">
        <v>6.0386148830978277</v>
      </c>
      <c r="I69" s="6">
        <f t="shared" si="17"/>
        <v>94.81083107742522</v>
      </c>
      <c r="J69" s="6">
        <f t="shared" si="18"/>
        <v>0.30485589434049593</v>
      </c>
      <c r="K69" s="6">
        <f t="shared" si="19"/>
        <v>0.2776173094811118</v>
      </c>
      <c r="L69" s="6">
        <f t="shared" si="19"/>
        <v>8.0081694104805326E-2</v>
      </c>
      <c r="M69" s="6">
        <f t="shared" si="20"/>
        <v>4.5289611623233705</v>
      </c>
      <c r="N69" s="5">
        <v>0.62331999999999999</v>
      </c>
      <c r="O69" s="5">
        <v>2.2710000000000001E-2</v>
      </c>
      <c r="P69" s="5"/>
      <c r="Q69" s="5"/>
      <c r="R69" s="5"/>
      <c r="S69" s="5" t="str">
        <f t="shared" si="15"/>
        <v/>
      </c>
      <c r="T69" s="6"/>
      <c r="U69" s="16">
        <f t="shared" si="16"/>
        <v>96.307361</v>
      </c>
      <c r="V69" s="16">
        <v>7278.0669500000004</v>
      </c>
      <c r="W69" s="16">
        <f t="shared" si="12"/>
        <v>14.266730950362557</v>
      </c>
      <c r="X69" s="6" t="str">
        <f t="shared" si="13"/>
        <v/>
      </c>
      <c r="Y69" s="5" t="s">
        <v>24</v>
      </c>
      <c r="Z69" s="5">
        <v>2</v>
      </c>
    </row>
    <row r="70" spans="1:26" x14ac:dyDescent="0.2">
      <c r="A70" s="5">
        <v>2</v>
      </c>
      <c r="B70" s="5">
        <v>6</v>
      </c>
      <c r="C70" s="6" t="s">
        <v>20</v>
      </c>
      <c r="D70" s="13">
        <v>93.034816740183118</v>
      </c>
      <c r="E70" s="13">
        <v>0.50809315723415993</v>
      </c>
      <c r="F70" s="13">
        <v>0.32660859938954329</v>
      </c>
      <c r="G70" s="13">
        <v>9.4213757770359216E-2</v>
      </c>
      <c r="H70" s="13">
        <v>6.0386148830978277</v>
      </c>
      <c r="I70" s="6">
        <f t="shared" si="17"/>
        <v>94.81083107742522</v>
      </c>
      <c r="J70" s="6">
        <f t="shared" si="18"/>
        <v>0.30485589434049593</v>
      </c>
      <c r="K70" s="6">
        <f t="shared" si="19"/>
        <v>0.2776173094811118</v>
      </c>
      <c r="L70" s="6">
        <f t="shared" si="19"/>
        <v>8.0081694104805326E-2</v>
      </c>
      <c r="M70" s="6">
        <f t="shared" si="20"/>
        <v>4.5289611623233705</v>
      </c>
      <c r="N70" s="5">
        <v>0.63088</v>
      </c>
      <c r="O70" s="5">
        <v>2.947E-2</v>
      </c>
      <c r="P70" s="5"/>
      <c r="Q70" s="5"/>
      <c r="R70" s="5"/>
      <c r="S70" s="5" t="str">
        <f t="shared" si="15"/>
        <v/>
      </c>
      <c r="T70" s="6"/>
      <c r="U70" s="16">
        <f t="shared" si="16"/>
        <v>108.33407700000001</v>
      </c>
      <c r="V70" s="16">
        <v>9823.6565300000002</v>
      </c>
      <c r="W70" s="16">
        <f t="shared" si="12"/>
        <v>9.3964053378032091</v>
      </c>
      <c r="X70" s="6" t="str">
        <f t="shared" si="13"/>
        <v/>
      </c>
      <c r="Y70" s="5" t="s">
        <v>24</v>
      </c>
      <c r="Z70" s="5">
        <v>2</v>
      </c>
    </row>
    <row r="71" spans="1:26" x14ac:dyDescent="0.2">
      <c r="A71" s="5">
        <v>2</v>
      </c>
      <c r="B71" s="5">
        <v>6</v>
      </c>
      <c r="C71" s="6" t="s">
        <v>21</v>
      </c>
      <c r="D71" s="13">
        <v>93.034816740183118</v>
      </c>
      <c r="E71" s="13">
        <v>0.50809315723415993</v>
      </c>
      <c r="F71" s="13">
        <v>0.32660859938954329</v>
      </c>
      <c r="G71" s="13">
        <v>9.4213757770359216E-2</v>
      </c>
      <c r="H71" s="13">
        <v>6.0386148830978277</v>
      </c>
      <c r="I71" s="6">
        <f t="shared" si="17"/>
        <v>94.81083107742522</v>
      </c>
      <c r="J71" s="6">
        <f t="shared" si="18"/>
        <v>0.30485589434049593</v>
      </c>
      <c r="K71" s="6">
        <f t="shared" si="19"/>
        <v>0.2776173094811118</v>
      </c>
      <c r="L71" s="6">
        <f t="shared" si="19"/>
        <v>8.0081694104805326E-2</v>
      </c>
      <c r="M71" s="6">
        <f t="shared" si="20"/>
        <v>4.5289611623233705</v>
      </c>
      <c r="N71" s="5">
        <v>0.66593999999999998</v>
      </c>
      <c r="O71" s="5">
        <v>5.849E-2</v>
      </c>
      <c r="P71" s="5">
        <f>AVERAGE(1691,2131)</f>
        <v>1911</v>
      </c>
      <c r="Q71" s="5"/>
      <c r="R71" s="5"/>
      <c r="S71" s="5">
        <f t="shared" si="15"/>
        <v>191.1</v>
      </c>
      <c r="T71" s="6"/>
      <c r="U71" s="16">
        <f t="shared" si="16"/>
        <v>159.963559</v>
      </c>
      <c r="V71" s="16">
        <v>8126.3044900000004</v>
      </c>
      <c r="W71" s="16">
        <f t="shared" si="12"/>
        <v>7.6928249594078899</v>
      </c>
      <c r="X71" s="6">
        <f t="shared" si="13"/>
        <v>6.4394121364255188</v>
      </c>
      <c r="Y71" s="5" t="s">
        <v>24</v>
      </c>
      <c r="Z71" s="5">
        <v>2</v>
      </c>
    </row>
    <row r="72" spans="1:26" x14ac:dyDescent="0.2">
      <c r="A72" s="5">
        <v>2</v>
      </c>
      <c r="B72" s="5">
        <v>6</v>
      </c>
      <c r="C72" s="6" t="s">
        <v>22</v>
      </c>
      <c r="D72" s="13">
        <v>93.034816740183118</v>
      </c>
      <c r="E72" s="13">
        <v>0.50809315723415993</v>
      </c>
      <c r="F72" s="13">
        <v>0.32660859938954329</v>
      </c>
      <c r="G72" s="13">
        <v>9.4213757770359216E-2</v>
      </c>
      <c r="H72" s="13">
        <v>6.0386148830978277</v>
      </c>
      <c r="I72" s="6">
        <f t="shared" si="17"/>
        <v>94.81083107742522</v>
      </c>
      <c r="J72" s="6">
        <f t="shared" si="18"/>
        <v>0.30485589434049593</v>
      </c>
      <c r="K72" s="6">
        <f t="shared" si="19"/>
        <v>0.2776173094811118</v>
      </c>
      <c r="L72" s="6">
        <f t="shared" si="19"/>
        <v>8.0081694104805326E-2</v>
      </c>
      <c r="M72" s="6">
        <f t="shared" si="20"/>
        <v>4.5289611623233705</v>
      </c>
      <c r="N72" s="5"/>
      <c r="O72" s="5"/>
      <c r="P72" s="5"/>
      <c r="Q72" s="5"/>
      <c r="R72" s="5"/>
      <c r="S72" s="5" t="str">
        <f t="shared" si="15"/>
        <v/>
      </c>
      <c r="T72" s="6"/>
      <c r="U72" s="16">
        <f t="shared" si="16"/>
        <v>55.904000000000003</v>
      </c>
      <c r="V72" s="16">
        <v>6202.1054400000003</v>
      </c>
      <c r="W72" s="16">
        <f t="shared" si="12"/>
        <v>28.841508489884568</v>
      </c>
      <c r="X72" s="6" t="str">
        <f t="shared" si="13"/>
        <v/>
      </c>
      <c r="Y72" s="5" t="s">
        <v>24</v>
      </c>
      <c r="Z72" s="5">
        <v>2</v>
      </c>
    </row>
    <row r="73" spans="1:26" x14ac:dyDescent="0.2">
      <c r="A73" s="5">
        <v>2</v>
      </c>
      <c r="B73" s="5">
        <v>6</v>
      </c>
      <c r="C73" s="6" t="s">
        <v>23</v>
      </c>
      <c r="D73" s="13">
        <v>93.034816740183118</v>
      </c>
      <c r="E73" s="13">
        <v>0.50809315723415993</v>
      </c>
      <c r="F73" s="13">
        <v>0.32660859938954329</v>
      </c>
      <c r="G73" s="13">
        <v>9.4213757770359216E-2</v>
      </c>
      <c r="H73" s="13">
        <v>6.0386148830978277</v>
      </c>
      <c r="I73" s="6">
        <f t="shared" si="17"/>
        <v>94.81083107742522</v>
      </c>
      <c r="J73" s="6">
        <f t="shared" si="18"/>
        <v>0.30485589434049593</v>
      </c>
      <c r="K73" s="6">
        <f t="shared" si="19"/>
        <v>0.2776173094811118</v>
      </c>
      <c r="L73" s="6">
        <f t="shared" si="19"/>
        <v>8.0081694104805326E-2</v>
      </c>
      <c r="M73" s="6">
        <f t="shared" si="20"/>
        <v>4.5289611623233705</v>
      </c>
      <c r="N73" s="5"/>
      <c r="O73" s="5"/>
      <c r="P73" s="5"/>
      <c r="Q73" s="5"/>
      <c r="R73" s="5"/>
      <c r="S73" s="5" t="str">
        <f t="shared" si="15"/>
        <v/>
      </c>
      <c r="T73" s="6"/>
      <c r="U73" s="16">
        <f t="shared" si="16"/>
        <v>55.904000000000003</v>
      </c>
      <c r="V73" s="16">
        <v>4974.0218000000004</v>
      </c>
      <c r="W73" s="16">
        <f t="shared" si="12"/>
        <v>35.962463353682779</v>
      </c>
      <c r="X73" s="6" t="str">
        <f t="shared" si="13"/>
        <v/>
      </c>
      <c r="Y73" s="5" t="s">
        <v>24</v>
      </c>
      <c r="Z73" s="5">
        <v>2</v>
      </c>
    </row>
    <row r="74" spans="1:26" x14ac:dyDescent="0.2">
      <c r="A74" s="11">
        <v>3</v>
      </c>
      <c r="B74" s="11">
        <v>1</v>
      </c>
      <c r="C74" s="12" t="s">
        <v>17</v>
      </c>
      <c r="D74" s="14">
        <v>52.260039976942871</v>
      </c>
      <c r="E74" s="14">
        <v>0.81354715822236179</v>
      </c>
      <c r="F74" s="14">
        <v>1.1266484583297649</v>
      </c>
      <c r="G74" s="14">
        <v>45.765473443634491</v>
      </c>
      <c r="H74" s="14">
        <v>7.0908234226504704E-2</v>
      </c>
      <c r="I74" s="12">
        <f t="shared" si="17"/>
        <v>59.637004184083075</v>
      </c>
      <c r="J74" s="12">
        <f t="shared" si="18"/>
        <v>0.48812829493341703</v>
      </c>
      <c r="K74" s="12">
        <f t="shared" si="19"/>
        <v>0.95765118958030016</v>
      </c>
      <c r="L74" s="12">
        <f t="shared" si="19"/>
        <v>38.900652427089319</v>
      </c>
      <c r="M74" s="12">
        <f t="shared" si="20"/>
        <v>5.3181175669878525E-2</v>
      </c>
      <c r="N74" s="11">
        <v>0.83582000000000001</v>
      </c>
      <c r="O74" s="11">
        <v>0.18087</v>
      </c>
      <c r="P74" s="11"/>
      <c r="Q74" s="11"/>
      <c r="R74" s="11"/>
      <c r="S74" s="11" t="str">
        <f t="shared" si="15"/>
        <v/>
      </c>
      <c r="T74" s="12"/>
      <c r="U74" s="17">
        <f t="shared" si="16"/>
        <v>377.68981700000001</v>
      </c>
      <c r="V74" s="17">
        <v>1353.6619800000001</v>
      </c>
      <c r="W74" s="17">
        <f>IFERROR(1/(V74*U74)*10000000,"")</f>
        <v>19.559353371496769</v>
      </c>
      <c r="X74" s="12" t="str">
        <f>IFERROR(1/(V74*S74)*10000000,"")</f>
        <v/>
      </c>
      <c r="Y74" s="11" t="s">
        <v>24</v>
      </c>
      <c r="Z74" s="11">
        <v>2</v>
      </c>
    </row>
    <row r="75" spans="1:26" x14ac:dyDescent="0.2">
      <c r="A75" s="11">
        <v>3</v>
      </c>
      <c r="B75" s="11">
        <v>1</v>
      </c>
      <c r="C75" s="12" t="s">
        <v>19</v>
      </c>
      <c r="D75" s="14">
        <v>52.260039976942871</v>
      </c>
      <c r="E75" s="14">
        <v>0.81354715822236179</v>
      </c>
      <c r="F75" s="14">
        <v>1.1266484583297649</v>
      </c>
      <c r="G75" s="14">
        <v>45.765473443634491</v>
      </c>
      <c r="H75" s="14">
        <v>7.0908234226504704E-2</v>
      </c>
      <c r="I75" s="12">
        <f t="shared" si="17"/>
        <v>59.637004184083075</v>
      </c>
      <c r="J75" s="12">
        <f t="shared" si="18"/>
        <v>0.48812829493341703</v>
      </c>
      <c r="K75" s="12">
        <f t="shared" si="19"/>
        <v>0.95765118958030016</v>
      </c>
      <c r="L75" s="12">
        <f t="shared" si="19"/>
        <v>38.900652427089319</v>
      </c>
      <c r="M75" s="12">
        <f t="shared" si="20"/>
        <v>5.3181175669878525E-2</v>
      </c>
      <c r="N75" s="11">
        <v>0.84170999999999996</v>
      </c>
      <c r="O75" s="11">
        <v>0.20085</v>
      </c>
      <c r="P75" s="11"/>
      <c r="Q75" s="11"/>
      <c r="R75" s="11"/>
      <c r="S75" s="11" t="str">
        <f t="shared" si="15"/>
        <v/>
      </c>
      <c r="T75" s="12"/>
      <c r="U75" s="17">
        <f t="shared" si="16"/>
        <v>413.23623499999997</v>
      </c>
      <c r="V75" s="17">
        <v>1518.8505299999999</v>
      </c>
      <c r="W75" s="17">
        <f t="shared" ref="W75:W109" si="21">IFERROR(1/(V75*U75)*10000000,"")</f>
        <v>15.932596842008039</v>
      </c>
      <c r="X75" s="12" t="str">
        <f t="shared" ref="X75:X109" si="22">IFERROR(1/(V75*S75)*10000000,"")</f>
        <v/>
      </c>
      <c r="Y75" s="11" t="s">
        <v>24</v>
      </c>
      <c r="Z75" s="11">
        <v>2</v>
      </c>
    </row>
    <row r="76" spans="1:26" x14ac:dyDescent="0.2">
      <c r="A76" s="11">
        <v>3</v>
      </c>
      <c r="B76" s="11">
        <v>1</v>
      </c>
      <c r="C76" s="12" t="s">
        <v>20</v>
      </c>
      <c r="D76" s="14">
        <v>52.260039976942871</v>
      </c>
      <c r="E76" s="14">
        <v>0.81354715822236179</v>
      </c>
      <c r="F76" s="14">
        <v>1.1266484583297649</v>
      </c>
      <c r="G76" s="14">
        <v>45.765473443634491</v>
      </c>
      <c r="H76" s="14">
        <v>7.0908234226504704E-2</v>
      </c>
      <c r="I76" s="12">
        <f t="shared" si="17"/>
        <v>59.637004184083075</v>
      </c>
      <c r="J76" s="12">
        <f t="shared" si="18"/>
        <v>0.48812829493341703</v>
      </c>
      <c r="K76" s="12">
        <f t="shared" si="19"/>
        <v>0.95765118958030016</v>
      </c>
      <c r="L76" s="12">
        <f t="shared" si="19"/>
        <v>38.900652427089319</v>
      </c>
      <c r="M76" s="12">
        <f t="shared" si="20"/>
        <v>5.3181175669878525E-2</v>
      </c>
      <c r="N76" s="11">
        <v>0.83686000000000005</v>
      </c>
      <c r="O76" s="11">
        <v>0.21446000000000001</v>
      </c>
      <c r="P76" s="11"/>
      <c r="Q76" s="11"/>
      <c r="R76" s="11"/>
      <c r="S76" s="11" t="str">
        <f t="shared" si="15"/>
        <v/>
      </c>
      <c r="T76" s="12"/>
      <c r="U76" s="17">
        <f t="shared" si="16"/>
        <v>437.44978600000002</v>
      </c>
      <c r="V76" s="17">
        <v>1709.4004</v>
      </c>
      <c r="W76" s="17">
        <f t="shared" si="21"/>
        <v>13.372973695096132</v>
      </c>
      <c r="X76" s="12" t="str">
        <f t="shared" si="22"/>
        <v/>
      </c>
      <c r="Y76" s="11" t="s">
        <v>24</v>
      </c>
      <c r="Z76" s="11">
        <v>2</v>
      </c>
    </row>
    <row r="77" spans="1:26" x14ac:dyDescent="0.2">
      <c r="A77" s="11">
        <v>3</v>
      </c>
      <c r="B77" s="11">
        <v>1</v>
      </c>
      <c r="C77" s="12" t="s">
        <v>21</v>
      </c>
      <c r="D77" s="14">
        <v>52.260039976942871</v>
      </c>
      <c r="E77" s="14">
        <v>0.81354715822236179</v>
      </c>
      <c r="F77" s="14">
        <v>1.1266484583297649</v>
      </c>
      <c r="G77" s="14">
        <v>45.765473443634491</v>
      </c>
      <c r="H77" s="14">
        <v>7.0908234226504704E-2</v>
      </c>
      <c r="I77" s="12">
        <f t="shared" si="17"/>
        <v>59.637004184083075</v>
      </c>
      <c r="J77" s="12">
        <f t="shared" si="18"/>
        <v>0.48812829493341703</v>
      </c>
      <c r="K77" s="12">
        <f t="shared" si="19"/>
        <v>0.95765118958030016</v>
      </c>
      <c r="L77" s="12">
        <f t="shared" si="19"/>
        <v>38.900652427089319</v>
      </c>
      <c r="M77" s="12">
        <f t="shared" si="20"/>
        <v>5.3181175669878525E-2</v>
      </c>
      <c r="N77" s="11">
        <v>0.84440000000000004</v>
      </c>
      <c r="O77" s="11">
        <v>0.21507999999999999</v>
      </c>
      <c r="P77" s="11"/>
      <c r="Q77" s="11"/>
      <c r="R77" s="11"/>
      <c r="S77" s="11" t="str">
        <f t="shared" si="15"/>
        <v/>
      </c>
      <c r="T77" s="12"/>
      <c r="U77" s="17">
        <f t="shared" si="16"/>
        <v>438.55282799999998</v>
      </c>
      <c r="V77" s="17">
        <v>1734.2858000000001</v>
      </c>
      <c r="W77" s="17">
        <f t="shared" si="21"/>
        <v>13.14793098994002</v>
      </c>
      <c r="X77" s="12" t="str">
        <f t="shared" si="22"/>
        <v/>
      </c>
      <c r="Y77" s="11" t="s">
        <v>24</v>
      </c>
      <c r="Z77" s="11">
        <v>2</v>
      </c>
    </row>
    <row r="78" spans="1:26" x14ac:dyDescent="0.2">
      <c r="A78" s="11">
        <v>3</v>
      </c>
      <c r="B78" s="11">
        <v>1</v>
      </c>
      <c r="C78" s="12" t="s">
        <v>22</v>
      </c>
      <c r="D78" s="14">
        <v>52.260039976942871</v>
      </c>
      <c r="E78" s="14">
        <v>0.81354715822236179</v>
      </c>
      <c r="F78" s="14">
        <v>1.1266484583297649</v>
      </c>
      <c r="G78" s="14">
        <v>45.765473443634491</v>
      </c>
      <c r="H78" s="14">
        <v>7.0908234226504704E-2</v>
      </c>
      <c r="I78" s="12">
        <f t="shared" si="17"/>
        <v>59.637004184083075</v>
      </c>
      <c r="J78" s="12">
        <f t="shared" si="18"/>
        <v>0.48812829493341703</v>
      </c>
      <c r="K78" s="12">
        <f t="shared" si="19"/>
        <v>0.95765118958030016</v>
      </c>
      <c r="L78" s="12">
        <f t="shared" si="19"/>
        <v>38.900652427089319</v>
      </c>
      <c r="M78" s="12">
        <f t="shared" si="20"/>
        <v>5.3181175669878525E-2</v>
      </c>
      <c r="N78" s="11"/>
      <c r="O78" s="11"/>
      <c r="P78" s="11"/>
      <c r="Q78" s="11"/>
      <c r="R78" s="11"/>
      <c r="S78" s="11" t="str">
        <f t="shared" si="15"/>
        <v/>
      </c>
      <c r="T78" s="12"/>
      <c r="U78" s="17">
        <f t="shared" si="16"/>
        <v>55.904000000000003</v>
      </c>
      <c r="V78" s="17">
        <v>1606.95162</v>
      </c>
      <c r="W78" s="17">
        <f t="shared" si="21"/>
        <v>111.31516000644704</v>
      </c>
      <c r="X78" s="12" t="str">
        <f t="shared" si="22"/>
        <v/>
      </c>
      <c r="Y78" s="11" t="s">
        <v>24</v>
      </c>
      <c r="Z78" s="11">
        <v>2</v>
      </c>
    </row>
    <row r="79" spans="1:26" x14ac:dyDescent="0.2">
      <c r="A79" s="11">
        <v>3</v>
      </c>
      <c r="B79" s="11">
        <v>1</v>
      </c>
      <c r="C79" s="12" t="s">
        <v>23</v>
      </c>
      <c r="D79" s="14">
        <v>52.260039976942871</v>
      </c>
      <c r="E79" s="14">
        <v>0.81354715822236179</v>
      </c>
      <c r="F79" s="14">
        <v>1.1266484583297649</v>
      </c>
      <c r="G79" s="14">
        <v>45.765473443634491</v>
      </c>
      <c r="H79" s="14">
        <v>7.0908234226504704E-2</v>
      </c>
      <c r="I79" s="12">
        <f t="shared" si="17"/>
        <v>59.637004184083075</v>
      </c>
      <c r="J79" s="12">
        <f t="shared" si="18"/>
        <v>0.48812829493341703</v>
      </c>
      <c r="K79" s="12">
        <f t="shared" si="19"/>
        <v>0.95765118958030016</v>
      </c>
      <c r="L79" s="12">
        <f t="shared" si="19"/>
        <v>38.900652427089319</v>
      </c>
      <c r="M79" s="12">
        <f t="shared" si="20"/>
        <v>5.3181175669878525E-2</v>
      </c>
      <c r="N79" s="11"/>
      <c r="O79" s="11"/>
      <c r="P79" s="11"/>
      <c r="Q79" s="11"/>
      <c r="R79" s="11"/>
      <c r="S79" s="11" t="str">
        <f t="shared" si="15"/>
        <v/>
      </c>
      <c r="T79" s="12"/>
      <c r="U79" s="17">
        <f t="shared" si="16"/>
        <v>55.904000000000003</v>
      </c>
      <c r="V79" s="17"/>
      <c r="W79" s="17" t="str">
        <f t="shared" si="21"/>
        <v/>
      </c>
      <c r="X79" s="12" t="str">
        <f t="shared" si="22"/>
        <v/>
      </c>
      <c r="Y79" s="11" t="s">
        <v>24</v>
      </c>
      <c r="Z79" s="11">
        <v>2</v>
      </c>
    </row>
    <row r="80" spans="1:26" x14ac:dyDescent="0.2">
      <c r="A80" s="11">
        <v>3</v>
      </c>
      <c r="B80" s="11">
        <v>2</v>
      </c>
      <c r="C80" s="12" t="s">
        <v>17</v>
      </c>
      <c r="D80" s="14">
        <v>81.211450847168791</v>
      </c>
      <c r="E80" s="14">
        <v>0.52946109166406308</v>
      </c>
      <c r="F80" s="14">
        <v>0.18222290467699409</v>
      </c>
      <c r="G80" s="14">
        <v>4.7427643962998944</v>
      </c>
      <c r="H80" s="14">
        <v>13.28367762672211</v>
      </c>
      <c r="I80" s="12">
        <f t="shared" si="17"/>
        <v>85.48290278566148</v>
      </c>
      <c r="J80" s="12">
        <f t="shared" si="18"/>
        <v>0.31767665499843784</v>
      </c>
      <c r="K80" s="12">
        <f t="shared" si="19"/>
        <v>0.15488946897544498</v>
      </c>
      <c r="L80" s="12">
        <f t="shared" si="19"/>
        <v>4.03134973685491</v>
      </c>
      <c r="M80" s="12">
        <f t="shared" si="20"/>
        <v>9.9627582200415823</v>
      </c>
      <c r="N80" s="11">
        <v>0.65237000000000001</v>
      </c>
      <c r="O80" s="11">
        <v>7.0970000000000005E-2</v>
      </c>
      <c r="P80" s="11"/>
      <c r="Q80" s="11"/>
      <c r="R80" s="11"/>
      <c r="S80" s="11" t="str">
        <f t="shared" si="15"/>
        <v/>
      </c>
      <c r="T80" s="12"/>
      <c r="U80" s="17">
        <f t="shared" si="16"/>
        <v>182.16672700000001</v>
      </c>
      <c r="V80" s="17">
        <v>7949.9093599999997</v>
      </c>
      <c r="W80" s="17">
        <f t="shared" si="21"/>
        <v>6.9050808416209435</v>
      </c>
      <c r="X80" s="12" t="str">
        <f t="shared" si="22"/>
        <v/>
      </c>
      <c r="Y80" s="11" t="s">
        <v>24</v>
      </c>
      <c r="Z80" s="11">
        <v>2</v>
      </c>
    </row>
    <row r="81" spans="1:26" x14ac:dyDescent="0.2">
      <c r="A81" s="11">
        <v>3</v>
      </c>
      <c r="B81" s="11">
        <v>2</v>
      </c>
      <c r="C81" s="12" t="s">
        <v>19</v>
      </c>
      <c r="D81" s="14">
        <v>81.211450847168791</v>
      </c>
      <c r="E81" s="14">
        <v>0.52946109166406308</v>
      </c>
      <c r="F81" s="14">
        <v>0.18222290467699409</v>
      </c>
      <c r="G81" s="14">
        <v>4.7427643962998944</v>
      </c>
      <c r="H81" s="14">
        <v>13.28367762672211</v>
      </c>
      <c r="I81" s="12">
        <f t="shared" si="17"/>
        <v>85.48290278566148</v>
      </c>
      <c r="J81" s="12">
        <f t="shared" si="18"/>
        <v>0.31767665499843784</v>
      </c>
      <c r="K81" s="12">
        <f t="shared" si="19"/>
        <v>0.15488946897544498</v>
      </c>
      <c r="L81" s="12">
        <f t="shared" si="19"/>
        <v>4.03134973685491</v>
      </c>
      <c r="M81" s="12">
        <f t="shared" si="20"/>
        <v>9.9627582200415823</v>
      </c>
      <c r="N81" s="11">
        <v>0.65634000000000003</v>
      </c>
      <c r="O81" s="11">
        <v>7.8689999999999996E-2</v>
      </c>
      <c r="P81" s="11"/>
      <c r="Q81" s="11"/>
      <c r="R81" s="11"/>
      <c r="S81" s="11" t="str">
        <f t="shared" si="15"/>
        <v/>
      </c>
      <c r="T81" s="12"/>
      <c r="U81" s="17">
        <f t="shared" si="16"/>
        <v>195.90137899999999</v>
      </c>
      <c r="V81" s="17">
        <v>7855.2343899999996</v>
      </c>
      <c r="W81" s="17">
        <f t="shared" si="21"/>
        <v>6.4983538883950009</v>
      </c>
      <c r="X81" s="12" t="str">
        <f t="shared" si="22"/>
        <v/>
      </c>
      <c r="Y81" s="11" t="s">
        <v>24</v>
      </c>
      <c r="Z81" s="11">
        <v>2</v>
      </c>
    </row>
    <row r="82" spans="1:26" x14ac:dyDescent="0.2">
      <c r="A82" s="11">
        <v>3</v>
      </c>
      <c r="B82" s="11">
        <v>2</v>
      </c>
      <c r="C82" s="12" t="s">
        <v>20</v>
      </c>
      <c r="D82" s="14">
        <v>81.211450847168791</v>
      </c>
      <c r="E82" s="14">
        <v>0.52946109166406308</v>
      </c>
      <c r="F82" s="14">
        <v>0.18222290467699409</v>
      </c>
      <c r="G82" s="14">
        <v>4.7427643962998944</v>
      </c>
      <c r="H82" s="14">
        <v>13.28367762672211</v>
      </c>
      <c r="I82" s="12">
        <f t="shared" si="17"/>
        <v>85.48290278566148</v>
      </c>
      <c r="J82" s="12">
        <f t="shared" si="18"/>
        <v>0.31767665499843784</v>
      </c>
      <c r="K82" s="12">
        <f t="shared" si="19"/>
        <v>0.15488946897544498</v>
      </c>
      <c r="L82" s="12">
        <f t="shared" si="19"/>
        <v>4.03134973685491</v>
      </c>
      <c r="M82" s="12">
        <f t="shared" si="20"/>
        <v>9.9627582200415823</v>
      </c>
      <c r="N82" s="11">
        <v>0.66008999999999995</v>
      </c>
      <c r="O82" s="11">
        <v>9.0520000000000003E-2</v>
      </c>
      <c r="P82" s="11">
        <f>AVERAGE(1531,1284)</f>
        <v>1407.5</v>
      </c>
      <c r="Q82" s="11"/>
      <c r="R82" s="11"/>
      <c r="S82" s="11">
        <f t="shared" si="15"/>
        <v>140.75</v>
      </c>
      <c r="T82" s="12"/>
      <c r="U82" s="17">
        <f t="shared" si="16"/>
        <v>216.94813199999999</v>
      </c>
      <c r="V82" s="17">
        <v>11471.688679999999</v>
      </c>
      <c r="W82" s="17">
        <f t="shared" si="21"/>
        <v>4.0180629125040763</v>
      </c>
      <c r="X82" s="12">
        <f t="shared" si="22"/>
        <v>6.1933303241651068</v>
      </c>
      <c r="Y82" s="11" t="s">
        <v>24</v>
      </c>
      <c r="Z82" s="11">
        <v>2</v>
      </c>
    </row>
    <row r="83" spans="1:26" x14ac:dyDescent="0.2">
      <c r="A83" s="11">
        <v>3</v>
      </c>
      <c r="B83" s="11">
        <v>2</v>
      </c>
      <c r="C83" s="12" t="s">
        <v>21</v>
      </c>
      <c r="D83" s="14">
        <v>81.211450847168791</v>
      </c>
      <c r="E83" s="14">
        <v>0.52946109166406308</v>
      </c>
      <c r="F83" s="14">
        <v>0.18222290467699409</v>
      </c>
      <c r="G83" s="14">
        <v>4.7427643962998944</v>
      </c>
      <c r="H83" s="14">
        <v>13.28367762672211</v>
      </c>
      <c r="I83" s="12">
        <f t="shared" si="17"/>
        <v>85.48290278566148</v>
      </c>
      <c r="J83" s="12">
        <f t="shared" si="18"/>
        <v>0.31767665499843784</v>
      </c>
      <c r="K83" s="12">
        <f t="shared" ref="K83:L98" si="23">F83*0.85</f>
        <v>0.15488946897544498</v>
      </c>
      <c r="L83" s="12">
        <f t="shared" si="23"/>
        <v>4.03134973685491</v>
      </c>
      <c r="M83" s="12">
        <f t="shared" si="20"/>
        <v>9.9627582200415823</v>
      </c>
      <c r="N83" s="11">
        <v>0.67581000000000002</v>
      </c>
      <c r="O83" s="11">
        <v>8.9370000000000005E-2</v>
      </c>
      <c r="P83" s="11"/>
      <c r="Q83" s="11"/>
      <c r="R83" s="11"/>
      <c r="S83" s="11" t="str">
        <f t="shared" si="15"/>
        <v/>
      </c>
      <c r="T83" s="12"/>
      <c r="U83" s="17">
        <f t="shared" si="16"/>
        <v>214.90216699999999</v>
      </c>
      <c r="V83" s="17">
        <v>8345.4499500000002</v>
      </c>
      <c r="W83" s="17">
        <f t="shared" si="21"/>
        <v>5.5758290256559118</v>
      </c>
      <c r="X83" s="12" t="str">
        <f t="shared" si="22"/>
        <v/>
      </c>
      <c r="Y83" s="11" t="s">
        <v>24</v>
      </c>
      <c r="Z83" s="11">
        <v>2</v>
      </c>
    </row>
    <row r="84" spans="1:26" x14ac:dyDescent="0.2">
      <c r="A84" s="11">
        <v>3</v>
      </c>
      <c r="B84" s="11">
        <v>2</v>
      </c>
      <c r="C84" s="12" t="s">
        <v>22</v>
      </c>
      <c r="D84" s="14">
        <v>81.211450847168791</v>
      </c>
      <c r="E84" s="14">
        <v>0.52946109166406308</v>
      </c>
      <c r="F84" s="14">
        <v>0.18222290467699409</v>
      </c>
      <c r="G84" s="14">
        <v>4.7427643962998944</v>
      </c>
      <c r="H84" s="14">
        <v>13.28367762672211</v>
      </c>
      <c r="I84" s="12">
        <f t="shared" si="17"/>
        <v>85.48290278566148</v>
      </c>
      <c r="J84" s="12">
        <f t="shared" si="18"/>
        <v>0.31767665499843784</v>
      </c>
      <c r="K84" s="12">
        <f t="shared" si="23"/>
        <v>0.15488946897544498</v>
      </c>
      <c r="L84" s="12">
        <f t="shared" si="23"/>
        <v>4.03134973685491</v>
      </c>
      <c r="M84" s="12">
        <f t="shared" si="20"/>
        <v>9.9627582200415823</v>
      </c>
      <c r="N84" s="11"/>
      <c r="O84" s="11"/>
      <c r="P84" s="11"/>
      <c r="Q84" s="11"/>
      <c r="R84" s="11"/>
      <c r="S84" s="11" t="str">
        <f t="shared" si="15"/>
        <v/>
      </c>
      <c r="T84" s="12"/>
      <c r="U84" s="17">
        <f t="shared" si="16"/>
        <v>55.904000000000003</v>
      </c>
      <c r="V84" s="17">
        <v>6568.2934800000003</v>
      </c>
      <c r="W84" s="17">
        <f t="shared" si="21"/>
        <v>27.233569457209953</v>
      </c>
      <c r="X84" s="12" t="str">
        <f t="shared" si="22"/>
        <v/>
      </c>
      <c r="Y84" s="11" t="s">
        <v>24</v>
      </c>
      <c r="Z84" s="11">
        <v>2</v>
      </c>
    </row>
    <row r="85" spans="1:26" x14ac:dyDescent="0.2">
      <c r="A85" s="11">
        <v>3</v>
      </c>
      <c r="B85" s="11">
        <v>2</v>
      </c>
      <c r="C85" s="12" t="s">
        <v>23</v>
      </c>
      <c r="D85" s="14">
        <v>81.211450847168791</v>
      </c>
      <c r="E85" s="14">
        <v>0.52946109166406308</v>
      </c>
      <c r="F85" s="14">
        <v>0.18222290467699409</v>
      </c>
      <c r="G85" s="14">
        <v>4.7427643962998944</v>
      </c>
      <c r="H85" s="14">
        <v>13.28367762672211</v>
      </c>
      <c r="I85" s="12">
        <f t="shared" si="17"/>
        <v>85.48290278566148</v>
      </c>
      <c r="J85" s="12">
        <f t="shared" si="18"/>
        <v>0.31767665499843784</v>
      </c>
      <c r="K85" s="12">
        <f t="shared" si="23"/>
        <v>0.15488946897544498</v>
      </c>
      <c r="L85" s="12">
        <f t="shared" si="23"/>
        <v>4.03134973685491</v>
      </c>
      <c r="M85" s="12">
        <f t="shared" si="20"/>
        <v>9.9627582200415823</v>
      </c>
      <c r="N85" s="11"/>
      <c r="O85" s="11"/>
      <c r="P85" s="11"/>
      <c r="Q85" s="11"/>
      <c r="R85" s="11"/>
      <c r="S85" s="11" t="str">
        <f t="shared" si="15"/>
        <v/>
      </c>
      <c r="T85" s="12"/>
      <c r="U85" s="17">
        <f t="shared" si="16"/>
        <v>55.904000000000003</v>
      </c>
      <c r="V85" s="17">
        <v>6603.0958199999995</v>
      </c>
      <c r="W85" s="17">
        <f t="shared" si="21"/>
        <v>27.090031945488153</v>
      </c>
      <c r="X85" s="12" t="str">
        <f t="shared" si="22"/>
        <v/>
      </c>
      <c r="Y85" s="11" t="s">
        <v>24</v>
      </c>
      <c r="Z85" s="11">
        <v>2</v>
      </c>
    </row>
    <row r="86" spans="1:26" x14ac:dyDescent="0.2">
      <c r="A86" s="11">
        <v>3</v>
      </c>
      <c r="B86" s="11">
        <v>3</v>
      </c>
      <c r="C86" s="12" t="s">
        <v>17</v>
      </c>
      <c r="D86" s="14">
        <v>85.562476145249278</v>
      </c>
      <c r="E86" s="14">
        <v>1.389665586413362</v>
      </c>
      <c r="F86" s="14">
        <v>9.6858995017091924</v>
      </c>
      <c r="G86" s="14">
        <v>1.8500370197043889</v>
      </c>
      <c r="H86" s="14">
        <v>1.607927981181962</v>
      </c>
      <c r="I86" s="12">
        <f t="shared" si="17"/>
        <v>88.250714853322151</v>
      </c>
      <c r="J86" s="12">
        <f t="shared" si="18"/>
        <v>0.83379935184801723</v>
      </c>
      <c r="K86" s="12">
        <f t="shared" si="23"/>
        <v>8.2330145764528133</v>
      </c>
      <c r="L86" s="12">
        <f t="shared" si="23"/>
        <v>1.5725314667487305</v>
      </c>
      <c r="M86" s="12">
        <f t="shared" si="20"/>
        <v>1.2059459858864714</v>
      </c>
      <c r="N86" s="11">
        <v>0.63724000000000003</v>
      </c>
      <c r="O86" s="11">
        <v>6.9680000000000006E-2</v>
      </c>
      <c r="P86" s="11"/>
      <c r="Q86" s="11"/>
      <c r="R86" s="11"/>
      <c r="S86" s="11" t="str">
        <f t="shared" si="15"/>
        <v/>
      </c>
      <c r="T86" s="12"/>
      <c r="U86" s="17">
        <f t="shared" si="16"/>
        <v>179.87168800000001</v>
      </c>
      <c r="V86" s="17">
        <v>9085.0892199999998</v>
      </c>
      <c r="W86" s="17">
        <f t="shared" si="21"/>
        <v>6.1193880356003492</v>
      </c>
      <c r="X86" s="12" t="str">
        <f t="shared" si="22"/>
        <v/>
      </c>
      <c r="Y86" s="11" t="s">
        <v>24</v>
      </c>
      <c r="Z86" s="11">
        <v>2</v>
      </c>
    </row>
    <row r="87" spans="1:26" x14ac:dyDescent="0.2">
      <c r="A87" s="11">
        <v>3</v>
      </c>
      <c r="B87" s="11">
        <v>3</v>
      </c>
      <c r="C87" s="12" t="s">
        <v>19</v>
      </c>
      <c r="D87" s="14">
        <v>85.562476145249278</v>
      </c>
      <c r="E87" s="14">
        <v>1.389665586413362</v>
      </c>
      <c r="F87" s="14">
        <v>9.6858995017091924</v>
      </c>
      <c r="G87" s="14">
        <v>1.8500370197043889</v>
      </c>
      <c r="H87" s="14">
        <v>1.607927981181962</v>
      </c>
      <c r="I87" s="12">
        <f t="shared" si="17"/>
        <v>88.250714853322151</v>
      </c>
      <c r="J87" s="12">
        <f t="shared" si="18"/>
        <v>0.83379935184801723</v>
      </c>
      <c r="K87" s="12">
        <f t="shared" si="23"/>
        <v>8.2330145764528133</v>
      </c>
      <c r="L87" s="12">
        <f t="shared" si="23"/>
        <v>1.5725314667487305</v>
      </c>
      <c r="M87" s="12">
        <f t="shared" si="20"/>
        <v>1.2059459858864714</v>
      </c>
      <c r="N87" s="11">
        <v>0.66293999999999997</v>
      </c>
      <c r="O87" s="11">
        <v>7.9490000000000005E-2</v>
      </c>
      <c r="P87" s="11"/>
      <c r="Q87" s="11"/>
      <c r="R87" s="11"/>
      <c r="S87" s="11" t="str">
        <f t="shared" si="15"/>
        <v/>
      </c>
      <c r="T87" s="12"/>
      <c r="U87" s="17">
        <f t="shared" si="16"/>
        <v>197.324659</v>
      </c>
      <c r="V87" s="17">
        <v>8808.4790599999997</v>
      </c>
      <c r="W87" s="17">
        <f t="shared" si="21"/>
        <v>5.7533091715506108</v>
      </c>
      <c r="X87" s="12" t="str">
        <f t="shared" si="22"/>
        <v/>
      </c>
      <c r="Y87" s="11" t="s">
        <v>24</v>
      </c>
      <c r="Z87" s="11">
        <v>2</v>
      </c>
    </row>
    <row r="88" spans="1:26" x14ac:dyDescent="0.2">
      <c r="A88" s="11">
        <v>3</v>
      </c>
      <c r="B88" s="11">
        <v>3</v>
      </c>
      <c r="C88" s="12" t="s">
        <v>20</v>
      </c>
      <c r="D88" s="14">
        <v>85.562476145249278</v>
      </c>
      <c r="E88" s="14">
        <v>1.389665586413362</v>
      </c>
      <c r="F88" s="14">
        <v>9.6858995017091924</v>
      </c>
      <c r="G88" s="14">
        <v>1.8500370197043889</v>
      </c>
      <c r="H88" s="14">
        <v>1.607927981181962</v>
      </c>
      <c r="I88" s="12">
        <f t="shared" si="17"/>
        <v>88.250714853322151</v>
      </c>
      <c r="J88" s="12">
        <f t="shared" si="18"/>
        <v>0.83379935184801723</v>
      </c>
      <c r="K88" s="12">
        <f t="shared" si="23"/>
        <v>8.2330145764528133</v>
      </c>
      <c r="L88" s="12">
        <f t="shared" si="23"/>
        <v>1.5725314667487305</v>
      </c>
      <c r="M88" s="12">
        <f t="shared" si="20"/>
        <v>1.2059459858864714</v>
      </c>
      <c r="N88" s="11">
        <v>0.64922999999999997</v>
      </c>
      <c r="O88" s="11">
        <v>8.7870000000000004E-2</v>
      </c>
      <c r="P88" s="11">
        <f>AVERAGE(2143,1947)</f>
        <v>2045</v>
      </c>
      <c r="Q88" s="11"/>
      <c r="R88" s="11"/>
      <c r="S88" s="11">
        <f t="shared" si="15"/>
        <v>204.5</v>
      </c>
      <c r="T88" s="12"/>
      <c r="U88" s="17">
        <f t="shared" si="16"/>
        <v>212.23351700000001</v>
      </c>
      <c r="V88" s="17">
        <v>9598.6452599999993</v>
      </c>
      <c r="W88" s="17">
        <f t="shared" si="21"/>
        <v>4.9088084711510662</v>
      </c>
      <c r="X88" s="12">
        <f t="shared" si="22"/>
        <v>5.0944434528693581</v>
      </c>
      <c r="Y88" s="11" t="s">
        <v>24</v>
      </c>
      <c r="Z88" s="11">
        <v>2</v>
      </c>
    </row>
    <row r="89" spans="1:26" x14ac:dyDescent="0.2">
      <c r="A89" s="11">
        <v>3</v>
      </c>
      <c r="B89" s="11">
        <v>3</v>
      </c>
      <c r="C89" s="12" t="s">
        <v>21</v>
      </c>
      <c r="D89" s="14">
        <v>85.562476145249278</v>
      </c>
      <c r="E89" s="14">
        <v>1.389665586413362</v>
      </c>
      <c r="F89" s="14">
        <v>9.6858995017091924</v>
      </c>
      <c r="G89" s="14">
        <v>1.8500370197043889</v>
      </c>
      <c r="H89" s="14">
        <v>1.607927981181962</v>
      </c>
      <c r="I89" s="12">
        <f t="shared" si="17"/>
        <v>88.250714853322151</v>
      </c>
      <c r="J89" s="12">
        <f t="shared" si="18"/>
        <v>0.83379935184801723</v>
      </c>
      <c r="K89" s="12">
        <f t="shared" si="23"/>
        <v>8.2330145764528133</v>
      </c>
      <c r="L89" s="12">
        <f t="shared" si="23"/>
        <v>1.5725314667487305</v>
      </c>
      <c r="M89" s="12">
        <f t="shared" si="20"/>
        <v>1.2059459858864714</v>
      </c>
      <c r="N89" s="11">
        <v>0.65551999999999999</v>
      </c>
      <c r="O89" s="11">
        <v>7.9450000000000007E-2</v>
      </c>
      <c r="P89" s="11"/>
      <c r="Q89" s="11"/>
      <c r="R89" s="11"/>
      <c r="S89" s="11" t="str">
        <f t="shared" si="15"/>
        <v/>
      </c>
      <c r="T89" s="12"/>
      <c r="U89" s="17">
        <f t="shared" si="16"/>
        <v>197.25349500000002</v>
      </c>
      <c r="V89" s="17">
        <v>8195.4444100000001</v>
      </c>
      <c r="W89" s="17">
        <f t="shared" si="21"/>
        <v>6.1858984228756189</v>
      </c>
      <c r="X89" s="12" t="str">
        <f t="shared" si="22"/>
        <v/>
      </c>
      <c r="Y89" s="11" t="s">
        <v>24</v>
      </c>
      <c r="Z89" s="11">
        <v>2</v>
      </c>
    </row>
    <row r="90" spans="1:26" x14ac:dyDescent="0.2">
      <c r="A90" s="11">
        <v>3</v>
      </c>
      <c r="B90" s="11">
        <v>3</v>
      </c>
      <c r="C90" s="12" t="s">
        <v>22</v>
      </c>
      <c r="D90" s="14">
        <v>85.562476145249278</v>
      </c>
      <c r="E90" s="14">
        <v>1.389665586413362</v>
      </c>
      <c r="F90" s="14">
        <v>9.6858995017091924</v>
      </c>
      <c r="G90" s="14">
        <v>1.8500370197043889</v>
      </c>
      <c r="H90" s="14">
        <v>1.607927981181962</v>
      </c>
      <c r="I90" s="12">
        <f t="shared" si="17"/>
        <v>88.250714853322151</v>
      </c>
      <c r="J90" s="12">
        <f t="shared" si="18"/>
        <v>0.83379935184801723</v>
      </c>
      <c r="K90" s="12">
        <f t="shared" si="23"/>
        <v>8.2330145764528133</v>
      </c>
      <c r="L90" s="12">
        <f t="shared" si="23"/>
        <v>1.5725314667487305</v>
      </c>
      <c r="M90" s="12">
        <f t="shared" si="20"/>
        <v>1.2059459858864714</v>
      </c>
      <c r="N90" s="11"/>
      <c r="O90" s="11"/>
      <c r="P90" s="11"/>
      <c r="Q90" s="11"/>
      <c r="R90" s="11"/>
      <c r="S90" s="11" t="str">
        <f t="shared" si="15"/>
        <v/>
      </c>
      <c r="T90" s="12"/>
      <c r="U90" s="17">
        <f t="shared" si="16"/>
        <v>55.904000000000003</v>
      </c>
      <c r="V90" s="17">
        <v>8273.7073400000008</v>
      </c>
      <c r="W90" s="17">
        <f t="shared" si="21"/>
        <v>21.620063334621076</v>
      </c>
      <c r="X90" s="12" t="str">
        <f t="shared" si="22"/>
        <v/>
      </c>
      <c r="Y90" s="11" t="s">
        <v>24</v>
      </c>
      <c r="Z90" s="11">
        <v>2</v>
      </c>
    </row>
    <row r="91" spans="1:26" x14ac:dyDescent="0.2">
      <c r="A91" s="11">
        <v>3</v>
      </c>
      <c r="B91" s="11">
        <v>3</v>
      </c>
      <c r="C91" s="12" t="s">
        <v>23</v>
      </c>
      <c r="D91" s="14">
        <v>85.562476145249278</v>
      </c>
      <c r="E91" s="14">
        <v>1.389665586413362</v>
      </c>
      <c r="F91" s="14">
        <v>9.6858995017091924</v>
      </c>
      <c r="G91" s="14">
        <v>1.8500370197043889</v>
      </c>
      <c r="H91" s="14">
        <v>1.607927981181962</v>
      </c>
      <c r="I91" s="12">
        <f t="shared" si="17"/>
        <v>88.250714853322151</v>
      </c>
      <c r="J91" s="12">
        <f t="shared" si="18"/>
        <v>0.83379935184801723</v>
      </c>
      <c r="K91" s="12">
        <f t="shared" si="23"/>
        <v>8.2330145764528133</v>
      </c>
      <c r="L91" s="12">
        <f t="shared" si="23"/>
        <v>1.5725314667487305</v>
      </c>
      <c r="M91" s="12">
        <f t="shared" si="20"/>
        <v>1.2059459858864714</v>
      </c>
      <c r="N91" s="11"/>
      <c r="O91" s="11"/>
      <c r="P91" s="11"/>
      <c r="Q91" s="11"/>
      <c r="R91" s="11"/>
      <c r="S91" s="11" t="str">
        <f t="shared" si="15"/>
        <v/>
      </c>
      <c r="T91" s="12"/>
      <c r="U91" s="17">
        <f t="shared" si="16"/>
        <v>55.904000000000003</v>
      </c>
      <c r="V91" s="17">
        <v>7366.0093200000001</v>
      </c>
      <c r="W91" s="17">
        <f t="shared" si="21"/>
        <v>24.284258807171764</v>
      </c>
      <c r="X91" s="12" t="str">
        <f t="shared" si="22"/>
        <v/>
      </c>
      <c r="Y91" s="11" t="s">
        <v>24</v>
      </c>
      <c r="Z91" s="11">
        <v>2</v>
      </c>
    </row>
    <row r="92" spans="1:26" x14ac:dyDescent="0.2">
      <c r="A92" s="11">
        <v>3</v>
      </c>
      <c r="B92" s="11">
        <v>4</v>
      </c>
      <c r="C92" s="12" t="s">
        <v>17</v>
      </c>
      <c r="D92" s="14">
        <v>78.89395843977934</v>
      </c>
      <c r="E92" s="14">
        <v>5.6920667894351267</v>
      </c>
      <c r="F92" s="14">
        <v>1.135030231668932</v>
      </c>
      <c r="G92" s="14">
        <v>0.32796476131565239</v>
      </c>
      <c r="H92" s="14">
        <v>13.8763402996079</v>
      </c>
      <c r="I92" s="12">
        <f t="shared" si="17"/>
        <v>84.859319479403041</v>
      </c>
      <c r="J92" s="12">
        <f t="shared" si="18"/>
        <v>3.4152400736610757</v>
      </c>
      <c r="K92" s="12">
        <f t="shared" si="23"/>
        <v>0.96477569691859222</v>
      </c>
      <c r="L92" s="12">
        <f t="shared" si="23"/>
        <v>0.2787700471183045</v>
      </c>
      <c r="M92" s="12">
        <f t="shared" si="20"/>
        <v>10.407255224705924</v>
      </c>
      <c r="N92" s="11">
        <v>0.67532000000000003</v>
      </c>
      <c r="O92" s="11">
        <v>9.8769999999999997E-2</v>
      </c>
      <c r="P92" s="11"/>
      <c r="Q92" s="11"/>
      <c r="R92" s="11"/>
      <c r="S92" s="11" t="str">
        <f t="shared" si="15"/>
        <v/>
      </c>
      <c r="T92" s="12"/>
      <c r="U92" s="17">
        <f t="shared" si="16"/>
        <v>231.62570699999998</v>
      </c>
      <c r="V92" s="17">
        <v>4257.5623299999997</v>
      </c>
      <c r="W92" s="17">
        <f t="shared" si="21"/>
        <v>10.140333240049678</v>
      </c>
      <c r="X92" s="12" t="str">
        <f t="shared" si="22"/>
        <v/>
      </c>
      <c r="Y92" s="11" t="s">
        <v>24</v>
      </c>
      <c r="Z92" s="11">
        <v>2</v>
      </c>
    </row>
    <row r="93" spans="1:26" x14ac:dyDescent="0.2">
      <c r="A93" s="11">
        <v>3</v>
      </c>
      <c r="B93" s="11">
        <v>4</v>
      </c>
      <c r="C93" s="12" t="s">
        <v>19</v>
      </c>
      <c r="D93" s="14">
        <v>78.89395843977934</v>
      </c>
      <c r="E93" s="14">
        <v>5.6920667894351267</v>
      </c>
      <c r="F93" s="14">
        <v>1.135030231668932</v>
      </c>
      <c r="G93" s="14">
        <v>0.32796476131565239</v>
      </c>
      <c r="H93" s="14">
        <v>13.8763402996079</v>
      </c>
      <c r="I93" s="12">
        <f t="shared" si="17"/>
        <v>84.859319479403041</v>
      </c>
      <c r="J93" s="12">
        <f t="shared" si="18"/>
        <v>3.4152400736610757</v>
      </c>
      <c r="K93" s="12">
        <f t="shared" si="23"/>
        <v>0.96477569691859222</v>
      </c>
      <c r="L93" s="12">
        <f t="shared" si="23"/>
        <v>0.2787700471183045</v>
      </c>
      <c r="M93" s="12">
        <f t="shared" si="20"/>
        <v>10.407255224705924</v>
      </c>
      <c r="N93" s="11">
        <v>0.67998000000000003</v>
      </c>
      <c r="O93" s="11">
        <v>0.10682</v>
      </c>
      <c r="P93" s="11">
        <f>AVERAGE(1956,1835)</f>
        <v>1895.5</v>
      </c>
      <c r="Q93" s="11"/>
      <c r="R93" s="11"/>
      <c r="S93" s="11">
        <f t="shared" si="15"/>
        <v>189.55</v>
      </c>
      <c r="T93" s="12"/>
      <c r="U93" s="17">
        <f t="shared" si="16"/>
        <v>245.94746199999997</v>
      </c>
      <c r="V93" s="17">
        <v>4733.6183199999996</v>
      </c>
      <c r="W93" s="17">
        <f t="shared" si="21"/>
        <v>8.5894314414350319</v>
      </c>
      <c r="X93" s="12">
        <f t="shared" si="22"/>
        <v>11.145074455520692</v>
      </c>
      <c r="Y93" s="11" t="s">
        <v>24</v>
      </c>
      <c r="Z93" s="11">
        <v>2</v>
      </c>
    </row>
    <row r="94" spans="1:26" x14ac:dyDescent="0.2">
      <c r="A94" s="11">
        <v>3</v>
      </c>
      <c r="B94" s="11">
        <v>4</v>
      </c>
      <c r="C94" s="12" t="s">
        <v>20</v>
      </c>
      <c r="D94" s="14">
        <v>78.89395843977934</v>
      </c>
      <c r="E94" s="14">
        <v>5.6920667894351267</v>
      </c>
      <c r="F94" s="14">
        <v>1.135030231668932</v>
      </c>
      <c r="G94" s="14">
        <v>0.32796476131565239</v>
      </c>
      <c r="H94" s="14">
        <v>13.8763402996079</v>
      </c>
      <c r="I94" s="12">
        <f t="shared" si="17"/>
        <v>84.859319479403041</v>
      </c>
      <c r="J94" s="12">
        <f t="shared" si="18"/>
        <v>3.4152400736610757</v>
      </c>
      <c r="K94" s="12">
        <f t="shared" si="23"/>
        <v>0.96477569691859222</v>
      </c>
      <c r="L94" s="12">
        <f t="shared" si="23"/>
        <v>0.2787700471183045</v>
      </c>
      <c r="M94" s="12">
        <f t="shared" si="20"/>
        <v>10.407255224705924</v>
      </c>
      <c r="N94" s="11">
        <v>0.67230999999999996</v>
      </c>
      <c r="O94" s="11">
        <v>0.10532</v>
      </c>
      <c r="P94" s="11"/>
      <c r="Q94" s="11"/>
      <c r="R94" s="11"/>
      <c r="S94" s="11" t="str">
        <f t="shared" si="15"/>
        <v/>
      </c>
      <c r="T94" s="12"/>
      <c r="U94" s="17">
        <f t="shared" si="16"/>
        <v>243.27881199999999</v>
      </c>
      <c r="V94" s="17">
        <v>5373.0704100000003</v>
      </c>
      <c r="W94" s="17">
        <f t="shared" si="21"/>
        <v>7.650206919775532</v>
      </c>
      <c r="X94" s="12" t="str">
        <f t="shared" si="22"/>
        <v/>
      </c>
      <c r="Y94" s="11" t="s">
        <v>24</v>
      </c>
      <c r="Z94" s="11">
        <v>2</v>
      </c>
    </row>
    <row r="95" spans="1:26" x14ac:dyDescent="0.2">
      <c r="A95" s="11">
        <v>3</v>
      </c>
      <c r="B95" s="11">
        <v>4</v>
      </c>
      <c r="C95" s="12" t="s">
        <v>21</v>
      </c>
      <c r="D95" s="14">
        <v>78.89395843977934</v>
      </c>
      <c r="E95" s="14">
        <v>5.6920667894351267</v>
      </c>
      <c r="F95" s="14">
        <v>1.135030231668932</v>
      </c>
      <c r="G95" s="14">
        <v>0.32796476131565239</v>
      </c>
      <c r="H95" s="14">
        <v>13.8763402996079</v>
      </c>
      <c r="I95" s="12">
        <f t="shared" si="17"/>
        <v>84.859319479403041</v>
      </c>
      <c r="J95" s="12">
        <f t="shared" si="18"/>
        <v>3.4152400736610757</v>
      </c>
      <c r="K95" s="12">
        <f t="shared" si="23"/>
        <v>0.96477569691859222</v>
      </c>
      <c r="L95" s="12">
        <f t="shared" si="23"/>
        <v>0.2787700471183045</v>
      </c>
      <c r="M95" s="12">
        <f t="shared" si="20"/>
        <v>10.407255224705924</v>
      </c>
      <c r="N95" s="11">
        <v>0.67766000000000004</v>
      </c>
      <c r="O95" s="11">
        <v>9.2899999999999996E-2</v>
      </c>
      <c r="P95" s="11"/>
      <c r="Q95" s="11"/>
      <c r="R95" s="11"/>
      <c r="S95" s="11" t="str">
        <f t="shared" si="15"/>
        <v/>
      </c>
      <c r="T95" s="12"/>
      <c r="U95" s="17">
        <f t="shared" si="16"/>
        <v>221.18238999999997</v>
      </c>
      <c r="V95" s="17">
        <v>6572.2326599999997</v>
      </c>
      <c r="W95" s="17">
        <f t="shared" si="21"/>
        <v>6.879177638106885</v>
      </c>
      <c r="X95" s="12" t="str">
        <f t="shared" si="22"/>
        <v/>
      </c>
      <c r="Y95" s="11" t="s">
        <v>24</v>
      </c>
      <c r="Z95" s="11">
        <v>2</v>
      </c>
    </row>
    <row r="96" spans="1:26" x14ac:dyDescent="0.2">
      <c r="A96" s="11">
        <v>3</v>
      </c>
      <c r="B96" s="11">
        <v>4</v>
      </c>
      <c r="C96" s="12" t="s">
        <v>22</v>
      </c>
      <c r="D96" s="14">
        <v>78.89395843977934</v>
      </c>
      <c r="E96" s="14">
        <v>5.6920667894351267</v>
      </c>
      <c r="F96" s="14">
        <v>1.135030231668932</v>
      </c>
      <c r="G96" s="14">
        <v>0.32796476131565239</v>
      </c>
      <c r="H96" s="14">
        <v>13.8763402996079</v>
      </c>
      <c r="I96" s="12">
        <f t="shared" si="17"/>
        <v>84.859319479403041</v>
      </c>
      <c r="J96" s="12">
        <f t="shared" si="18"/>
        <v>3.4152400736610757</v>
      </c>
      <c r="K96" s="12">
        <f t="shared" si="23"/>
        <v>0.96477569691859222</v>
      </c>
      <c r="L96" s="12">
        <f t="shared" si="23"/>
        <v>0.2787700471183045</v>
      </c>
      <c r="M96" s="12">
        <f t="shared" si="20"/>
        <v>10.407255224705924</v>
      </c>
      <c r="N96" s="11"/>
      <c r="O96" s="11"/>
      <c r="P96" s="11"/>
      <c r="Q96" s="11"/>
      <c r="R96" s="11"/>
      <c r="S96" s="11" t="str">
        <f t="shared" si="15"/>
        <v/>
      </c>
      <c r="T96" s="12"/>
      <c r="U96" s="17">
        <f t="shared" si="16"/>
        <v>55.904000000000003</v>
      </c>
      <c r="V96" s="17">
        <v>6395.8498799999998</v>
      </c>
      <c r="W96" s="17">
        <f t="shared" si="21"/>
        <v>27.96783540249686</v>
      </c>
      <c r="X96" s="12" t="str">
        <f t="shared" si="22"/>
        <v/>
      </c>
      <c r="Y96" s="11" t="s">
        <v>24</v>
      </c>
      <c r="Z96" s="11">
        <v>2</v>
      </c>
    </row>
    <row r="97" spans="1:26" x14ac:dyDescent="0.2">
      <c r="A97" s="11">
        <v>3</v>
      </c>
      <c r="B97" s="11">
        <v>4</v>
      </c>
      <c r="C97" s="12" t="s">
        <v>23</v>
      </c>
      <c r="D97" s="14">
        <v>78.89395843977934</v>
      </c>
      <c r="E97" s="14">
        <v>5.6920667894351267</v>
      </c>
      <c r="F97" s="14">
        <v>1.135030231668932</v>
      </c>
      <c r="G97" s="14">
        <v>0.32796476131565239</v>
      </c>
      <c r="H97" s="14">
        <v>13.8763402996079</v>
      </c>
      <c r="I97" s="12">
        <f t="shared" si="17"/>
        <v>84.859319479403041</v>
      </c>
      <c r="J97" s="12">
        <f t="shared" si="18"/>
        <v>3.4152400736610757</v>
      </c>
      <c r="K97" s="12">
        <f t="shared" si="23"/>
        <v>0.96477569691859222</v>
      </c>
      <c r="L97" s="12">
        <f t="shared" si="23"/>
        <v>0.2787700471183045</v>
      </c>
      <c r="M97" s="12">
        <f t="shared" si="20"/>
        <v>10.407255224705924</v>
      </c>
      <c r="N97" s="11"/>
      <c r="O97" s="11"/>
      <c r="P97" s="11"/>
      <c r="Q97" s="11"/>
      <c r="R97" s="11"/>
      <c r="S97" s="11" t="str">
        <f t="shared" si="15"/>
        <v/>
      </c>
      <c r="T97" s="12"/>
      <c r="U97" s="17">
        <f t="shared" si="16"/>
        <v>55.904000000000003</v>
      </c>
      <c r="V97" s="17">
        <v>3965.0627800000002</v>
      </c>
      <c r="W97" s="17">
        <f t="shared" si="21"/>
        <v>45.113554722308656</v>
      </c>
      <c r="X97" s="12" t="str">
        <f t="shared" si="22"/>
        <v/>
      </c>
      <c r="Y97" s="11" t="s">
        <v>24</v>
      </c>
      <c r="Z97" s="11">
        <v>2</v>
      </c>
    </row>
    <row r="98" spans="1:26" x14ac:dyDescent="0.2">
      <c r="A98" s="11">
        <v>3</v>
      </c>
      <c r="B98" s="11">
        <v>5</v>
      </c>
      <c r="C98" s="12" t="s">
        <v>17</v>
      </c>
      <c r="D98" s="14">
        <v>78.446505728401647</v>
      </c>
      <c r="E98" s="14">
        <v>12.90954952356574</v>
      </c>
      <c r="F98" s="14">
        <v>4.1182036610055208</v>
      </c>
      <c r="G98" s="14">
        <v>2.6332403412315379</v>
      </c>
      <c r="H98" s="14">
        <v>1.814385623115601</v>
      </c>
      <c r="I98" s="12">
        <f t="shared" si="17"/>
        <v>85.076638543942408</v>
      </c>
      <c r="J98" s="12">
        <f t="shared" si="18"/>
        <v>7.7457297141394434</v>
      </c>
      <c r="K98" s="12">
        <f t="shared" si="23"/>
        <v>3.5004731118546926</v>
      </c>
      <c r="L98" s="12">
        <f t="shared" si="23"/>
        <v>2.238254290046807</v>
      </c>
      <c r="M98" s="12">
        <f t="shared" si="20"/>
        <v>1.3607892173367007</v>
      </c>
      <c r="N98" s="11">
        <v>0.70496000000000003</v>
      </c>
      <c r="O98" s="11">
        <v>9.393E-2</v>
      </c>
      <c r="P98" s="11"/>
      <c r="Q98" s="11"/>
      <c r="R98" s="11"/>
      <c r="S98" s="11" t="str">
        <f t="shared" ref="S98:S109" si="24">IF(ISNUMBER(P98),P98/10,"")</f>
        <v/>
      </c>
      <c r="T98" s="12"/>
      <c r="U98" s="17">
        <f t="shared" ref="U98:U109" si="25">1779.1*O98+55.904</f>
        <v>223.01486299999999</v>
      </c>
      <c r="V98" s="17">
        <v>4222.6987399999998</v>
      </c>
      <c r="W98" s="17">
        <f t="shared" si="21"/>
        <v>10.61881594879131</v>
      </c>
      <c r="X98" s="12" t="str">
        <f t="shared" si="22"/>
        <v/>
      </c>
      <c r="Y98" s="11" t="s">
        <v>24</v>
      </c>
      <c r="Z98" s="11">
        <v>2</v>
      </c>
    </row>
    <row r="99" spans="1:26" x14ac:dyDescent="0.2">
      <c r="A99" s="11">
        <v>3</v>
      </c>
      <c r="B99" s="11">
        <v>5</v>
      </c>
      <c r="C99" s="12" t="s">
        <v>19</v>
      </c>
      <c r="D99" s="14">
        <v>78.446505728401647</v>
      </c>
      <c r="E99" s="14">
        <v>12.90954952356574</v>
      </c>
      <c r="F99" s="14">
        <v>4.1182036610055208</v>
      </c>
      <c r="G99" s="14">
        <v>2.6332403412315379</v>
      </c>
      <c r="H99" s="14">
        <v>1.814385623115601</v>
      </c>
      <c r="I99" s="12">
        <f t="shared" si="17"/>
        <v>85.076638543942408</v>
      </c>
      <c r="J99" s="12">
        <f t="shared" si="18"/>
        <v>7.7457297141394434</v>
      </c>
      <c r="K99" s="12">
        <f t="shared" ref="K99:L109" si="26">F99*0.85</f>
        <v>3.5004731118546926</v>
      </c>
      <c r="L99" s="12">
        <f t="shared" si="26"/>
        <v>2.238254290046807</v>
      </c>
      <c r="M99" s="12">
        <f t="shared" si="20"/>
        <v>1.3607892173367007</v>
      </c>
      <c r="N99" s="11">
        <v>0.69950999999999997</v>
      </c>
      <c r="O99" s="11">
        <v>9.9839999999999998E-2</v>
      </c>
      <c r="P99" s="11">
        <f>AVERAGE(1442,1597)</f>
        <v>1519.5</v>
      </c>
      <c r="Q99" s="11"/>
      <c r="R99" s="11"/>
      <c r="S99" s="11">
        <f t="shared" si="24"/>
        <v>151.94999999999999</v>
      </c>
      <c r="T99" s="12"/>
      <c r="U99" s="17">
        <f t="shared" si="25"/>
        <v>233.52934399999998</v>
      </c>
      <c r="V99" s="17">
        <v>3606.5989</v>
      </c>
      <c r="W99" s="17">
        <f t="shared" si="21"/>
        <v>11.87300620422922</v>
      </c>
      <c r="X99" s="12">
        <f t="shared" si="22"/>
        <v>18.247419218042644</v>
      </c>
      <c r="Y99" s="11" t="s">
        <v>24</v>
      </c>
      <c r="Z99" s="11">
        <v>2</v>
      </c>
    </row>
    <row r="100" spans="1:26" x14ac:dyDescent="0.2">
      <c r="A100" s="11">
        <v>3</v>
      </c>
      <c r="B100" s="11">
        <v>5</v>
      </c>
      <c r="C100" s="12" t="s">
        <v>20</v>
      </c>
      <c r="D100" s="14">
        <v>78.446505728401647</v>
      </c>
      <c r="E100" s="14">
        <v>12.90954952356574</v>
      </c>
      <c r="F100" s="14">
        <v>4.1182036610055208</v>
      </c>
      <c r="G100" s="14">
        <v>2.6332403412315379</v>
      </c>
      <c r="H100" s="14">
        <v>1.814385623115601</v>
      </c>
      <c r="I100" s="12">
        <f t="shared" si="17"/>
        <v>85.076638543942408</v>
      </c>
      <c r="J100" s="12">
        <f t="shared" si="18"/>
        <v>7.7457297141394434</v>
      </c>
      <c r="K100" s="12">
        <f t="shared" si="26"/>
        <v>3.5004731118546926</v>
      </c>
      <c r="L100" s="12">
        <f t="shared" si="26"/>
        <v>2.238254290046807</v>
      </c>
      <c r="M100" s="12">
        <f t="shared" si="20"/>
        <v>1.3607892173367007</v>
      </c>
      <c r="N100" s="11">
        <v>0.70718999999999999</v>
      </c>
      <c r="O100" s="11">
        <v>0.10143000000000001</v>
      </c>
      <c r="P100" s="11"/>
      <c r="Q100" s="11"/>
      <c r="R100" s="11"/>
      <c r="S100" s="11" t="str">
        <f t="shared" si="24"/>
        <v/>
      </c>
      <c r="T100" s="12"/>
      <c r="U100" s="17">
        <f t="shared" si="25"/>
        <v>236.358113</v>
      </c>
      <c r="V100" s="17">
        <v>3007.0407700000001</v>
      </c>
      <c r="W100" s="17">
        <f t="shared" si="21"/>
        <v>14.069872747420037</v>
      </c>
      <c r="X100" s="12" t="str">
        <f t="shared" si="22"/>
        <v/>
      </c>
      <c r="Y100" s="11" t="s">
        <v>24</v>
      </c>
      <c r="Z100" s="11">
        <v>2</v>
      </c>
    </row>
    <row r="101" spans="1:26" x14ac:dyDescent="0.2">
      <c r="A101" s="11">
        <v>3</v>
      </c>
      <c r="B101" s="11">
        <v>5</v>
      </c>
      <c r="C101" s="12" t="s">
        <v>21</v>
      </c>
      <c r="D101" s="14">
        <v>78.446505728401647</v>
      </c>
      <c r="E101" s="14">
        <v>12.90954952356574</v>
      </c>
      <c r="F101" s="14">
        <v>4.1182036610055208</v>
      </c>
      <c r="G101" s="14">
        <v>2.6332403412315379</v>
      </c>
      <c r="H101" s="14">
        <v>1.814385623115601</v>
      </c>
      <c r="I101" s="12">
        <f t="shared" si="17"/>
        <v>85.076638543942408</v>
      </c>
      <c r="J101" s="12">
        <f t="shared" si="18"/>
        <v>7.7457297141394434</v>
      </c>
      <c r="K101" s="12">
        <f t="shared" si="26"/>
        <v>3.5004731118546926</v>
      </c>
      <c r="L101" s="12">
        <f t="shared" si="26"/>
        <v>2.238254290046807</v>
      </c>
      <c r="M101" s="12">
        <f t="shared" si="20"/>
        <v>1.3607892173367007</v>
      </c>
      <c r="N101" s="11">
        <v>0.74280000000000002</v>
      </c>
      <c r="O101" s="11">
        <v>0.1103</v>
      </c>
      <c r="P101" s="11"/>
      <c r="Q101" s="11"/>
      <c r="R101" s="11"/>
      <c r="S101" s="11" t="str">
        <f t="shared" si="24"/>
        <v/>
      </c>
      <c r="T101" s="12"/>
      <c r="U101" s="17">
        <f t="shared" si="25"/>
        <v>252.13872999999998</v>
      </c>
      <c r="V101" s="17">
        <v>2743.9344999999998</v>
      </c>
      <c r="W101" s="17">
        <f t="shared" si="21"/>
        <v>14.453955017673641</v>
      </c>
      <c r="X101" s="12" t="str">
        <f t="shared" si="22"/>
        <v/>
      </c>
      <c r="Y101" s="11" t="s">
        <v>24</v>
      </c>
      <c r="Z101" s="11">
        <v>2</v>
      </c>
    </row>
    <row r="102" spans="1:26" x14ac:dyDescent="0.2">
      <c r="A102" s="11">
        <v>3</v>
      </c>
      <c r="B102" s="11">
        <v>5</v>
      </c>
      <c r="C102" s="12" t="s">
        <v>22</v>
      </c>
      <c r="D102" s="14">
        <v>78.446505728401647</v>
      </c>
      <c r="E102" s="14">
        <v>12.90954952356574</v>
      </c>
      <c r="F102" s="14">
        <v>4.1182036610055208</v>
      </c>
      <c r="G102" s="14">
        <v>2.6332403412315379</v>
      </c>
      <c r="H102" s="14">
        <v>1.814385623115601</v>
      </c>
      <c r="I102" s="12">
        <f t="shared" si="17"/>
        <v>85.076638543942408</v>
      </c>
      <c r="J102" s="12">
        <f t="shared" si="18"/>
        <v>7.7457297141394434</v>
      </c>
      <c r="K102" s="12">
        <f t="shared" si="26"/>
        <v>3.5004731118546926</v>
      </c>
      <c r="L102" s="12">
        <f t="shared" si="26"/>
        <v>2.238254290046807</v>
      </c>
      <c r="M102" s="12">
        <f t="shared" si="20"/>
        <v>1.3607892173367007</v>
      </c>
      <c r="N102" s="11"/>
      <c r="O102" s="11"/>
      <c r="P102" s="11"/>
      <c r="Q102" s="11"/>
      <c r="R102" s="11"/>
      <c r="S102" s="11" t="str">
        <f t="shared" si="24"/>
        <v/>
      </c>
      <c r="T102" s="12"/>
      <c r="U102" s="17">
        <f t="shared" si="25"/>
        <v>55.904000000000003</v>
      </c>
      <c r="V102" s="17">
        <v>2996.9841200000001</v>
      </c>
      <c r="W102" s="17">
        <f t="shared" si="21"/>
        <v>59.686027533212041</v>
      </c>
      <c r="X102" s="12" t="str">
        <f t="shared" si="22"/>
        <v/>
      </c>
      <c r="Y102" s="11" t="s">
        <v>24</v>
      </c>
      <c r="Z102" s="11">
        <v>2</v>
      </c>
    </row>
    <row r="103" spans="1:26" x14ac:dyDescent="0.2">
      <c r="A103" s="11">
        <v>3</v>
      </c>
      <c r="B103" s="11">
        <v>5</v>
      </c>
      <c r="C103" s="12" t="s">
        <v>23</v>
      </c>
      <c r="D103" s="14">
        <v>78.446505728401647</v>
      </c>
      <c r="E103" s="14">
        <v>12.90954952356574</v>
      </c>
      <c r="F103" s="14">
        <v>4.1182036610055208</v>
      </c>
      <c r="G103" s="14">
        <v>2.6332403412315379</v>
      </c>
      <c r="H103" s="14">
        <v>1.814385623115601</v>
      </c>
      <c r="I103" s="12">
        <f t="shared" si="17"/>
        <v>85.076638543942408</v>
      </c>
      <c r="J103" s="12">
        <f t="shared" si="18"/>
        <v>7.7457297141394434</v>
      </c>
      <c r="K103" s="12">
        <f t="shared" si="26"/>
        <v>3.5004731118546926</v>
      </c>
      <c r="L103" s="12">
        <f t="shared" si="26"/>
        <v>2.238254290046807</v>
      </c>
      <c r="M103" s="12">
        <f t="shared" si="20"/>
        <v>1.3607892173367007</v>
      </c>
      <c r="N103" s="11"/>
      <c r="O103" s="11"/>
      <c r="P103" s="11"/>
      <c r="Q103" s="11"/>
      <c r="R103" s="11"/>
      <c r="S103" s="11" t="str">
        <f t="shared" si="24"/>
        <v/>
      </c>
      <c r="T103" s="12"/>
      <c r="U103" s="17">
        <f t="shared" si="25"/>
        <v>55.904000000000003</v>
      </c>
      <c r="V103" s="17">
        <v>382.27213</v>
      </c>
      <c r="W103" s="17">
        <f t="shared" si="21"/>
        <v>467.93386874141015</v>
      </c>
      <c r="X103" s="12" t="str">
        <f t="shared" si="22"/>
        <v/>
      </c>
      <c r="Y103" s="11" t="s">
        <v>24</v>
      </c>
      <c r="Z103" s="11">
        <v>2</v>
      </c>
    </row>
    <row r="104" spans="1:26" x14ac:dyDescent="0.2">
      <c r="A104" s="11">
        <v>3</v>
      </c>
      <c r="B104" s="11">
        <v>6</v>
      </c>
      <c r="C104" s="12" t="s">
        <v>17</v>
      </c>
      <c r="D104" s="14">
        <v>69.581563383422491</v>
      </c>
      <c r="E104" s="14">
        <v>0.64361516356428827</v>
      </c>
      <c r="F104" s="14">
        <v>0.1205530465140074</v>
      </c>
      <c r="G104" s="14">
        <v>29.623636184044599</v>
      </c>
      <c r="H104" s="14">
        <v>5.0000000692478917E-2</v>
      </c>
      <c r="I104" s="12">
        <f t="shared" si="17"/>
        <v>74.313137833605111</v>
      </c>
      <c r="J104" s="12">
        <f t="shared" si="18"/>
        <v>0.38616909813857297</v>
      </c>
      <c r="K104" s="12">
        <f t="shared" si="26"/>
        <v>0.10247008953690628</v>
      </c>
      <c r="L104" s="12">
        <f t="shared" si="26"/>
        <v>25.18009075643791</v>
      </c>
      <c r="M104" s="12">
        <f t="shared" si="20"/>
        <v>3.7500000519359186E-2</v>
      </c>
      <c r="N104" s="11">
        <v>0.83255000000000001</v>
      </c>
      <c r="O104" s="11">
        <v>0.22889999999999999</v>
      </c>
      <c r="P104" s="11"/>
      <c r="Q104" s="11"/>
      <c r="R104" s="11"/>
      <c r="S104" s="11" t="str">
        <f t="shared" si="24"/>
        <v/>
      </c>
      <c r="T104" s="12"/>
      <c r="U104" s="17">
        <f t="shared" si="25"/>
        <v>463.13998999999995</v>
      </c>
      <c r="V104" s="17">
        <v>1237.32529</v>
      </c>
      <c r="W104" s="17">
        <f t="shared" si="21"/>
        <v>17.450337399600741</v>
      </c>
      <c r="X104" s="12" t="str">
        <f t="shared" si="22"/>
        <v/>
      </c>
      <c r="Y104" s="11" t="s">
        <v>24</v>
      </c>
      <c r="Z104" s="11">
        <v>2</v>
      </c>
    </row>
    <row r="105" spans="1:26" x14ac:dyDescent="0.2">
      <c r="A105" s="11">
        <v>3</v>
      </c>
      <c r="B105" s="11">
        <v>6</v>
      </c>
      <c r="C105" s="12" t="s">
        <v>19</v>
      </c>
      <c r="D105" s="14">
        <v>69.581563383422491</v>
      </c>
      <c r="E105" s="14">
        <v>0.64361516356428827</v>
      </c>
      <c r="F105" s="14">
        <v>0.1205530465140074</v>
      </c>
      <c r="G105" s="14">
        <v>29.623636184044599</v>
      </c>
      <c r="H105" s="14">
        <v>5.0000000692478917E-2</v>
      </c>
      <c r="I105" s="12">
        <f t="shared" si="17"/>
        <v>74.313137833605111</v>
      </c>
      <c r="J105" s="12">
        <f t="shared" si="18"/>
        <v>0.38616909813857297</v>
      </c>
      <c r="K105" s="12">
        <f t="shared" si="26"/>
        <v>0.10247008953690628</v>
      </c>
      <c r="L105" s="12">
        <f t="shared" si="26"/>
        <v>25.18009075643791</v>
      </c>
      <c r="M105" s="12">
        <f t="shared" si="20"/>
        <v>3.7500000519359186E-2</v>
      </c>
      <c r="N105" s="11">
        <v>0.87173999999999996</v>
      </c>
      <c r="O105" s="11">
        <v>0.2727</v>
      </c>
      <c r="P105" s="11"/>
      <c r="Q105" s="11"/>
      <c r="R105" s="11"/>
      <c r="S105" s="11" t="str">
        <f t="shared" si="24"/>
        <v/>
      </c>
      <c r="T105" s="12"/>
      <c r="U105" s="17">
        <f t="shared" si="25"/>
        <v>541.06457</v>
      </c>
      <c r="V105" s="17">
        <v>324.72699999999998</v>
      </c>
      <c r="W105" s="17">
        <f t="shared" si="21"/>
        <v>56.915755271313621</v>
      </c>
      <c r="X105" s="12" t="str">
        <f t="shared" si="22"/>
        <v/>
      </c>
      <c r="Y105" s="11" t="s">
        <v>24</v>
      </c>
      <c r="Z105" s="11">
        <v>2</v>
      </c>
    </row>
    <row r="106" spans="1:26" x14ac:dyDescent="0.2">
      <c r="A106" s="11">
        <v>3</v>
      </c>
      <c r="B106" s="11">
        <v>6</v>
      </c>
      <c r="C106" s="12" t="s">
        <v>20</v>
      </c>
      <c r="D106" s="14">
        <v>69.581563383422491</v>
      </c>
      <c r="E106" s="14">
        <v>0.64361516356428827</v>
      </c>
      <c r="F106" s="14">
        <v>0.1205530465140074</v>
      </c>
      <c r="G106" s="14">
        <v>29.623636184044599</v>
      </c>
      <c r="H106" s="14">
        <v>5.0000000692478917E-2</v>
      </c>
      <c r="I106" s="12">
        <f t="shared" si="17"/>
        <v>74.313137833605111</v>
      </c>
      <c r="J106" s="12">
        <f t="shared" si="18"/>
        <v>0.38616909813857297</v>
      </c>
      <c r="K106" s="12">
        <f t="shared" si="26"/>
        <v>0.10247008953690628</v>
      </c>
      <c r="L106" s="12">
        <f t="shared" si="26"/>
        <v>25.18009075643791</v>
      </c>
      <c r="M106" s="12">
        <f t="shared" si="20"/>
        <v>3.7500000519359186E-2</v>
      </c>
      <c r="N106" s="11">
        <v>0.81608999999999998</v>
      </c>
      <c r="O106" s="11">
        <v>0.24135000000000001</v>
      </c>
      <c r="P106" s="11"/>
      <c r="Q106" s="11"/>
      <c r="R106" s="11"/>
      <c r="S106" s="11" t="str">
        <f t="shared" si="24"/>
        <v/>
      </c>
      <c r="T106" s="12"/>
      <c r="U106" s="17">
        <f t="shared" si="25"/>
        <v>485.28978499999999</v>
      </c>
      <c r="V106" s="17">
        <v>1199.41023</v>
      </c>
      <c r="W106" s="17">
        <f t="shared" si="21"/>
        <v>17.180314175004543</v>
      </c>
      <c r="X106" s="12" t="str">
        <f t="shared" si="22"/>
        <v/>
      </c>
      <c r="Y106" s="11" t="s">
        <v>24</v>
      </c>
      <c r="Z106" s="11">
        <v>2</v>
      </c>
    </row>
    <row r="107" spans="1:26" x14ac:dyDescent="0.2">
      <c r="A107" s="11">
        <v>3</v>
      </c>
      <c r="B107" s="11">
        <v>6</v>
      </c>
      <c r="C107" s="12" t="s">
        <v>21</v>
      </c>
      <c r="D107" s="14">
        <v>69.581563383422491</v>
      </c>
      <c r="E107" s="14">
        <v>0.64361516356428827</v>
      </c>
      <c r="F107" s="14">
        <v>0.1205530465140074</v>
      </c>
      <c r="G107" s="14">
        <v>29.623636184044599</v>
      </c>
      <c r="H107" s="14">
        <v>5.0000000692478917E-2</v>
      </c>
      <c r="I107" s="12">
        <f t="shared" si="17"/>
        <v>74.313137833605111</v>
      </c>
      <c r="J107" s="12">
        <f t="shared" si="18"/>
        <v>0.38616909813857297</v>
      </c>
      <c r="K107" s="12">
        <f t="shared" si="26"/>
        <v>0.10247008953690628</v>
      </c>
      <c r="L107" s="12">
        <f t="shared" si="26"/>
        <v>25.18009075643791</v>
      </c>
      <c r="M107" s="12">
        <f t="shared" si="20"/>
        <v>3.7500000519359186E-2</v>
      </c>
      <c r="N107" s="11">
        <v>0.87912999999999997</v>
      </c>
      <c r="O107" s="11">
        <v>0.23501</v>
      </c>
      <c r="P107" s="11"/>
      <c r="Q107" s="11"/>
      <c r="R107" s="11"/>
      <c r="S107" s="11" t="str">
        <f t="shared" si="24"/>
        <v/>
      </c>
      <c r="T107" s="12"/>
      <c r="U107" s="17">
        <f t="shared" si="25"/>
        <v>474.010291</v>
      </c>
      <c r="V107" s="17">
        <v>283.28107</v>
      </c>
      <c r="W107" s="17">
        <f t="shared" si="21"/>
        <v>74.472284314990645</v>
      </c>
      <c r="X107" s="12" t="str">
        <f t="shared" si="22"/>
        <v/>
      </c>
      <c r="Y107" s="11" t="s">
        <v>24</v>
      </c>
      <c r="Z107" s="11">
        <v>2</v>
      </c>
    </row>
    <row r="108" spans="1:26" x14ac:dyDescent="0.2">
      <c r="A108" s="11">
        <v>3</v>
      </c>
      <c r="B108" s="11">
        <v>6</v>
      </c>
      <c r="C108" s="12" t="s">
        <v>22</v>
      </c>
      <c r="D108" s="14">
        <v>69.581563383422491</v>
      </c>
      <c r="E108" s="14">
        <v>0.64361516356428827</v>
      </c>
      <c r="F108" s="14">
        <v>0.1205530465140074</v>
      </c>
      <c r="G108" s="14">
        <v>29.623636184044599</v>
      </c>
      <c r="H108" s="14">
        <v>5.0000000692478917E-2</v>
      </c>
      <c r="I108" s="12">
        <f t="shared" si="17"/>
        <v>74.313137833605111</v>
      </c>
      <c r="J108" s="12">
        <f t="shared" si="18"/>
        <v>0.38616909813857297</v>
      </c>
      <c r="K108" s="12">
        <f t="shared" si="26"/>
        <v>0.10247008953690628</v>
      </c>
      <c r="L108" s="12">
        <f t="shared" si="26"/>
        <v>25.18009075643791</v>
      </c>
      <c r="M108" s="12">
        <f t="shared" si="20"/>
        <v>3.7500000519359186E-2</v>
      </c>
      <c r="N108" s="11"/>
      <c r="O108" s="11"/>
      <c r="P108" s="11"/>
      <c r="Q108" s="11"/>
      <c r="R108" s="11"/>
      <c r="S108" s="11" t="str">
        <f t="shared" si="24"/>
        <v/>
      </c>
      <c r="T108" s="12"/>
      <c r="U108" s="17">
        <f t="shared" si="25"/>
        <v>55.904000000000003</v>
      </c>
      <c r="V108" s="17">
        <v>953.50694999999996</v>
      </c>
      <c r="W108" s="17">
        <f t="shared" si="21"/>
        <v>187.6001813126997</v>
      </c>
      <c r="X108" s="12" t="str">
        <f t="shared" si="22"/>
        <v/>
      </c>
      <c r="Y108" s="11" t="s">
        <v>24</v>
      </c>
      <c r="Z108" s="11">
        <v>2</v>
      </c>
    </row>
    <row r="109" spans="1:26" x14ac:dyDescent="0.2">
      <c r="A109" s="11">
        <v>3</v>
      </c>
      <c r="B109" s="11">
        <v>6</v>
      </c>
      <c r="C109" s="12" t="s">
        <v>23</v>
      </c>
      <c r="D109" s="14">
        <v>69.581563383422491</v>
      </c>
      <c r="E109" s="14">
        <v>0.64361516356428827</v>
      </c>
      <c r="F109" s="14">
        <v>0.1205530465140074</v>
      </c>
      <c r="G109" s="14">
        <v>29.623636184044599</v>
      </c>
      <c r="H109" s="14">
        <v>5.0000000692478917E-2</v>
      </c>
      <c r="I109" s="12">
        <f t="shared" si="17"/>
        <v>74.313137833605111</v>
      </c>
      <c r="J109" s="12">
        <f t="shared" si="18"/>
        <v>0.38616909813857297</v>
      </c>
      <c r="K109" s="12">
        <f t="shared" si="26"/>
        <v>0.10247008953690628</v>
      </c>
      <c r="L109" s="12">
        <f t="shared" si="26"/>
        <v>25.18009075643791</v>
      </c>
      <c r="M109" s="12">
        <f t="shared" si="20"/>
        <v>3.7500000519359186E-2</v>
      </c>
      <c r="N109" s="11"/>
      <c r="O109" s="11"/>
      <c r="P109" s="11">
        <f>AVERAGE(3905)</f>
        <v>3905</v>
      </c>
      <c r="Q109" s="11"/>
      <c r="R109" s="11"/>
      <c r="S109" s="11">
        <f t="shared" si="24"/>
        <v>390.5</v>
      </c>
      <c r="T109" s="12"/>
      <c r="U109" s="17">
        <f t="shared" si="25"/>
        <v>55.904000000000003</v>
      </c>
      <c r="V109" s="17">
        <v>512.35677999999996</v>
      </c>
      <c r="W109" s="17">
        <f t="shared" si="21"/>
        <v>349.12795865201451</v>
      </c>
      <c r="X109" s="12">
        <f t="shared" si="22"/>
        <v>49.981176441695823</v>
      </c>
      <c r="Y109" s="11" t="s">
        <v>24</v>
      </c>
      <c r="Z109" s="11">
        <v>2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6"/>
  <sheetViews>
    <sheetView zoomScaleNormal="100" workbookViewId="0">
      <pane ySplit="1" topLeftCell="A2" activePane="bottomLeft" state="frozen"/>
      <selection pane="bottomLeft" activeCell="X63" sqref="X63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80.164582230580365</v>
      </c>
      <c r="E2" s="4">
        <v>3.0127053577866199</v>
      </c>
      <c r="F2" s="4">
        <v>0.70878757228577993</v>
      </c>
      <c r="G2" s="4">
        <v>2.6207947899646151</v>
      </c>
      <c r="H2" s="4">
        <v>13.43274149181136</v>
      </c>
      <c r="I2" s="4">
        <v>85.227287100985421</v>
      </c>
      <c r="J2" s="4">
        <v>1.8076232146719717</v>
      </c>
      <c r="K2" s="4">
        <v>0.60246943644291295</v>
      </c>
      <c r="L2" s="4">
        <v>2.227675571469923</v>
      </c>
      <c r="M2" s="4">
        <v>10.074556118858521</v>
      </c>
      <c r="N2" s="4">
        <v>0.54927999999999999</v>
      </c>
      <c r="O2" s="3">
        <v>2.7300000000000001E-2</v>
      </c>
      <c r="P2" s="3"/>
      <c r="Q2" s="3"/>
      <c r="R2" s="3"/>
      <c r="S2" s="3" t="str">
        <f>IF(ISNUMBER(P2),P2/10,"")</f>
        <v/>
      </c>
      <c r="T2" s="4" t="str">
        <f t="shared" ref="T2:T33" si="0">IFERROR(_xlfn.STDEV.S(P2:R2)/P2*100,"")</f>
        <v/>
      </c>
      <c r="U2" s="3">
        <v>58.482059999999997</v>
      </c>
      <c r="V2" s="3">
        <v>55406.401160000001</v>
      </c>
      <c r="W2" s="15">
        <f>IFERROR(1/(V2*U2)*10000000,"")</f>
        <v>3.0861525941689134</v>
      </c>
      <c r="X2" s="4" t="str">
        <f>IFERROR(1/(S2*V2)*10000000,"")</f>
        <v/>
      </c>
      <c r="Y2" s="3" t="s">
        <v>24</v>
      </c>
      <c r="Z2" s="3">
        <v>3</v>
      </c>
    </row>
    <row r="3" spans="1:26" x14ac:dyDescent="0.2">
      <c r="A3" s="3">
        <v>1</v>
      </c>
      <c r="B3" s="3">
        <v>1</v>
      </c>
      <c r="C3" s="4" t="s">
        <v>19</v>
      </c>
      <c r="D3" s="4">
        <v>80.164582230580365</v>
      </c>
      <c r="E3" s="4">
        <v>3.0127053577866199</v>
      </c>
      <c r="F3" s="4">
        <v>0.70878757228577993</v>
      </c>
      <c r="G3" s="4">
        <v>2.6207947899646151</v>
      </c>
      <c r="H3" s="4">
        <v>13.43274149181136</v>
      </c>
      <c r="I3" s="4">
        <v>85.227287100985421</v>
      </c>
      <c r="J3" s="4">
        <v>1.8076232146719717</v>
      </c>
      <c r="K3" s="4">
        <v>0.60246943644291295</v>
      </c>
      <c r="L3" s="4">
        <v>2.227675571469923</v>
      </c>
      <c r="M3" s="4">
        <v>10.074556118858521</v>
      </c>
      <c r="N3" s="3">
        <v>0.50548000000000004</v>
      </c>
      <c r="O3" s="3">
        <v>4.0289999999999999E-2</v>
      </c>
      <c r="P3" s="3"/>
      <c r="Q3" s="3"/>
      <c r="R3" s="3"/>
      <c r="S3" s="3" t="str">
        <f>IF(ISNUMBER(P3),P3/10,"")</f>
        <v/>
      </c>
      <c r="T3" s="4" t="str">
        <f t="shared" si="0"/>
        <v/>
      </c>
      <c r="U3" s="3">
        <v>86.309237999999993</v>
      </c>
      <c r="V3" s="3">
        <v>45144.701099999998</v>
      </c>
      <c r="W3" s="15">
        <f t="shared" ref="W3:W37" si="1">IFERROR(1/(V3*U3)*10000000,"")</f>
        <v>2.5664684850031332</v>
      </c>
      <c r="X3" s="4" t="str">
        <f t="shared" ref="X3:X37" si="2">IFERROR(1/(S3*V3)*10000000,"")</f>
        <v/>
      </c>
      <c r="Y3" s="3" t="s">
        <v>24</v>
      </c>
      <c r="Z3" s="3">
        <v>3</v>
      </c>
    </row>
    <row r="4" spans="1:26" x14ac:dyDescent="0.2">
      <c r="A4" s="3">
        <v>1</v>
      </c>
      <c r="B4" s="3">
        <v>1</v>
      </c>
      <c r="C4" s="4" t="s">
        <v>20</v>
      </c>
      <c r="D4" s="4">
        <v>80.164582230580365</v>
      </c>
      <c r="E4" s="4">
        <v>3.0127053577866199</v>
      </c>
      <c r="F4" s="4">
        <v>0.70878757228577993</v>
      </c>
      <c r="G4" s="4">
        <v>2.6207947899646151</v>
      </c>
      <c r="H4" s="4">
        <v>13.43274149181136</v>
      </c>
      <c r="I4" s="4">
        <v>85.227287100985421</v>
      </c>
      <c r="J4" s="4">
        <v>1.8076232146719717</v>
      </c>
      <c r="K4" s="4">
        <v>0.60246943644291295</v>
      </c>
      <c r="L4" s="4">
        <v>2.227675571469923</v>
      </c>
      <c r="M4" s="4">
        <v>10.074556118858521</v>
      </c>
      <c r="N4" s="3">
        <v>0.58379999999999999</v>
      </c>
      <c r="O4" s="3">
        <v>3.5770000000000003E-2</v>
      </c>
      <c r="P4" s="3"/>
      <c r="Q4" s="3"/>
      <c r="R4" s="3"/>
      <c r="S4" s="3" t="str">
        <f>IF(ISNUMBER(P4),P4/10,"")</f>
        <v/>
      </c>
      <c r="T4" s="4" t="str">
        <f t="shared" si="0"/>
        <v/>
      </c>
      <c r="U4" s="3">
        <v>76.626493999999994</v>
      </c>
      <c r="V4" s="3">
        <v>28309.585510000001</v>
      </c>
      <c r="W4" s="15">
        <f t="shared" si="1"/>
        <v>4.6098578549062941</v>
      </c>
      <c r="X4" s="4" t="str">
        <f t="shared" si="2"/>
        <v/>
      </c>
      <c r="Y4" s="3" t="s">
        <v>24</v>
      </c>
      <c r="Z4" s="3">
        <v>3</v>
      </c>
    </row>
    <row r="5" spans="1:26" x14ac:dyDescent="0.2">
      <c r="A5" s="3">
        <v>1</v>
      </c>
      <c r="B5" s="3">
        <v>1</v>
      </c>
      <c r="C5" s="4" t="s">
        <v>21</v>
      </c>
      <c r="D5" s="4">
        <v>80.164582230580365</v>
      </c>
      <c r="E5" s="4">
        <v>3.0127053577866199</v>
      </c>
      <c r="F5" s="4">
        <v>0.70878757228577993</v>
      </c>
      <c r="G5" s="4">
        <v>2.6207947899646151</v>
      </c>
      <c r="H5" s="4">
        <v>13.43274149181136</v>
      </c>
      <c r="I5" s="4">
        <v>85.227287100985421</v>
      </c>
      <c r="J5" s="4">
        <v>1.8076232146719717</v>
      </c>
      <c r="K5" s="4">
        <v>0.60246943644291295</v>
      </c>
      <c r="L5" s="4">
        <v>2.227675571469923</v>
      </c>
      <c r="M5" s="4">
        <v>10.074556118858521</v>
      </c>
      <c r="N5" s="3">
        <v>0.55696999999999997</v>
      </c>
      <c r="O5" s="3">
        <v>4.6600000000000003E-2</v>
      </c>
      <c r="P5" s="3"/>
      <c r="Q5" s="3"/>
      <c r="R5" s="3"/>
      <c r="S5" s="3" t="str">
        <f t="shared" ref="S5:S37" si="3">IF(ISNUMBER(P5),P5/10,"")</f>
        <v/>
      </c>
      <c r="T5" s="4" t="str">
        <f t="shared" si="0"/>
        <v/>
      </c>
      <c r="U5" s="3">
        <v>99.826520000000002</v>
      </c>
      <c r="V5" s="3">
        <v>19603.159619999999</v>
      </c>
      <c r="W5" s="15">
        <f t="shared" si="1"/>
        <v>5.1100834466451559</v>
      </c>
      <c r="X5" s="4" t="str">
        <f t="shared" si="2"/>
        <v/>
      </c>
      <c r="Y5" s="3" t="s">
        <v>24</v>
      </c>
      <c r="Z5" s="3">
        <v>3</v>
      </c>
    </row>
    <row r="6" spans="1:26" x14ac:dyDescent="0.2">
      <c r="A6" s="3">
        <v>1</v>
      </c>
      <c r="B6" s="3">
        <v>1</v>
      </c>
      <c r="C6" s="4" t="s">
        <v>22</v>
      </c>
      <c r="D6" s="4">
        <v>80.164582230580365</v>
      </c>
      <c r="E6" s="4">
        <v>3.0127053577866199</v>
      </c>
      <c r="F6" s="4">
        <v>0.70878757228577993</v>
      </c>
      <c r="G6" s="4">
        <v>2.6207947899646151</v>
      </c>
      <c r="H6" s="4">
        <v>13.43274149181136</v>
      </c>
      <c r="I6" s="4">
        <v>85.227287100985421</v>
      </c>
      <c r="J6" s="4">
        <v>1.8076232146719717</v>
      </c>
      <c r="K6" s="4">
        <v>0.60246943644291295</v>
      </c>
      <c r="L6" s="4">
        <v>2.227675571469923</v>
      </c>
      <c r="M6" s="4">
        <v>10.074556118858521</v>
      </c>
      <c r="N6" s="3">
        <v>0.59140999999999999</v>
      </c>
      <c r="O6" s="3">
        <v>3.0380000000000001E-2</v>
      </c>
      <c r="P6" s="3"/>
      <c r="Q6" s="3"/>
      <c r="R6" s="3"/>
      <c r="S6" s="3" t="str">
        <f t="shared" si="3"/>
        <v/>
      </c>
      <c r="T6" s="4" t="str">
        <f t="shared" si="0"/>
        <v/>
      </c>
      <c r="U6" s="3">
        <v>65.080035999999993</v>
      </c>
      <c r="V6" s="3">
        <v>15607.08078</v>
      </c>
      <c r="W6" s="15">
        <f t="shared" si="1"/>
        <v>9.8453358869984378</v>
      </c>
      <c r="X6" s="4" t="str">
        <f t="shared" si="2"/>
        <v/>
      </c>
      <c r="Y6" s="3" t="s">
        <v>24</v>
      </c>
      <c r="Z6" s="3">
        <v>3</v>
      </c>
    </row>
    <row r="7" spans="1:26" x14ac:dyDescent="0.2">
      <c r="A7" s="3">
        <v>1</v>
      </c>
      <c r="B7" s="3">
        <v>2</v>
      </c>
      <c r="C7" s="4" t="s">
        <v>17</v>
      </c>
      <c r="D7" s="4">
        <v>88.412901472823691</v>
      </c>
      <c r="E7" s="4">
        <v>0.29633567596415378</v>
      </c>
      <c r="F7" s="4">
        <v>0.73337091308101687</v>
      </c>
      <c r="G7" s="4">
        <v>9.7027669121502065</v>
      </c>
      <c r="H7" s="4">
        <v>0.86028964047506462</v>
      </c>
      <c r="I7" s="4">
        <v>90.311928827112808</v>
      </c>
      <c r="J7" s="4">
        <v>0.17780140557849225</v>
      </c>
      <c r="K7" s="4">
        <v>0.62336527611886428</v>
      </c>
      <c r="L7" s="4">
        <v>8.2473518753276753</v>
      </c>
      <c r="M7" s="4">
        <v>0.64521723035629841</v>
      </c>
      <c r="N7" s="3">
        <v>0.62678</v>
      </c>
      <c r="O7" s="3">
        <v>4.743E-2</v>
      </c>
      <c r="P7" s="3"/>
      <c r="Q7" s="3"/>
      <c r="R7" s="3"/>
      <c r="S7" s="3" t="str">
        <f t="shared" si="3"/>
        <v/>
      </c>
      <c r="T7" s="4" t="str">
        <f t="shared" si="0"/>
        <v/>
      </c>
      <c r="U7" s="3">
        <v>101.60454599999998</v>
      </c>
      <c r="V7" s="3">
        <v>8067.5608000000002</v>
      </c>
      <c r="W7" s="15">
        <f t="shared" si="1"/>
        <v>12.199572527687376</v>
      </c>
      <c r="X7" s="4" t="str">
        <f t="shared" si="2"/>
        <v/>
      </c>
      <c r="Y7" s="3" t="s">
        <v>24</v>
      </c>
      <c r="Z7" s="3">
        <v>3</v>
      </c>
    </row>
    <row r="8" spans="1:26" x14ac:dyDescent="0.2">
      <c r="A8" s="3">
        <v>1</v>
      </c>
      <c r="B8" s="3">
        <v>2</v>
      </c>
      <c r="C8" s="4" t="s">
        <v>19</v>
      </c>
      <c r="D8" s="4">
        <v>88.412901472823691</v>
      </c>
      <c r="E8" s="4">
        <v>0.29633567596415378</v>
      </c>
      <c r="F8" s="4">
        <v>0.73337091308101687</v>
      </c>
      <c r="G8" s="4">
        <v>9.7027669121502065</v>
      </c>
      <c r="H8" s="4">
        <v>0.86028964047506462</v>
      </c>
      <c r="I8" s="4">
        <v>90.311928827112808</v>
      </c>
      <c r="J8" s="4">
        <v>0.17780140557849225</v>
      </c>
      <c r="K8" s="4">
        <v>0.62336527611886428</v>
      </c>
      <c r="L8" s="4">
        <v>8.2473518753276753</v>
      </c>
      <c r="M8" s="4">
        <v>0.64521723035629841</v>
      </c>
      <c r="N8" s="3">
        <v>0.69079999999999997</v>
      </c>
      <c r="O8" s="3">
        <v>5.1180000000000003E-2</v>
      </c>
      <c r="P8" s="3"/>
      <c r="Q8" s="3"/>
      <c r="R8" s="3"/>
      <c r="S8" s="3" t="str">
        <f t="shared" si="3"/>
        <v/>
      </c>
      <c r="T8" s="4" t="str">
        <f t="shared" si="0"/>
        <v/>
      </c>
      <c r="U8" s="3">
        <v>109.63779599999999</v>
      </c>
      <c r="V8" s="3">
        <v>8715.7298200000005</v>
      </c>
      <c r="W8" s="15">
        <f t="shared" si="1"/>
        <v>10.464920765186219</v>
      </c>
      <c r="X8" s="4" t="str">
        <f t="shared" si="2"/>
        <v/>
      </c>
      <c r="Y8" s="3" t="s">
        <v>24</v>
      </c>
      <c r="Z8" s="3">
        <v>3</v>
      </c>
    </row>
    <row r="9" spans="1:26" x14ac:dyDescent="0.2">
      <c r="A9" s="3">
        <v>1</v>
      </c>
      <c r="B9" s="3">
        <v>2</v>
      </c>
      <c r="C9" s="4" t="s">
        <v>20</v>
      </c>
      <c r="D9" s="4">
        <v>88.412901472823691</v>
      </c>
      <c r="E9" s="4">
        <v>0.29633567596415378</v>
      </c>
      <c r="F9" s="4">
        <v>0.73337091308101687</v>
      </c>
      <c r="G9" s="4">
        <v>9.7027669121502065</v>
      </c>
      <c r="H9" s="4">
        <v>0.86028964047506462</v>
      </c>
      <c r="I9" s="4">
        <v>90.311928827112808</v>
      </c>
      <c r="J9" s="4">
        <v>0.17780140557849225</v>
      </c>
      <c r="K9" s="4">
        <v>0.62336527611886428</v>
      </c>
      <c r="L9" s="4">
        <v>8.2473518753276753</v>
      </c>
      <c r="M9" s="4">
        <v>0.64521723035629841</v>
      </c>
      <c r="N9" s="3">
        <v>0.67639000000000005</v>
      </c>
      <c r="O9" s="3">
        <v>4.1669999999999999E-2</v>
      </c>
      <c r="P9" s="3">
        <v>1372</v>
      </c>
      <c r="Q9" s="3">
        <v>1942</v>
      </c>
      <c r="R9" s="3">
        <v>1261</v>
      </c>
      <c r="S9" s="3">
        <f t="shared" si="3"/>
        <v>137.19999999999999</v>
      </c>
      <c r="T9" s="4">
        <f t="shared" si="0"/>
        <v>26.63064232884124</v>
      </c>
      <c r="U9" s="3">
        <v>89.265473999999983</v>
      </c>
      <c r="V9" s="3">
        <v>10287.265520000001</v>
      </c>
      <c r="W9" s="15">
        <f t="shared" si="1"/>
        <v>10.889715537473739</v>
      </c>
      <c r="X9" s="4">
        <f t="shared" si="2"/>
        <v>7.0850992651440086</v>
      </c>
      <c r="Y9" s="3" t="s">
        <v>24</v>
      </c>
      <c r="Z9" s="3">
        <v>3</v>
      </c>
    </row>
    <row r="10" spans="1:26" x14ac:dyDescent="0.2">
      <c r="A10" s="3">
        <v>1</v>
      </c>
      <c r="B10" s="3">
        <v>2</v>
      </c>
      <c r="C10" s="4" t="s">
        <v>21</v>
      </c>
      <c r="D10" s="4">
        <v>88.412901472823691</v>
      </c>
      <c r="E10" s="4">
        <v>0.29633567596415378</v>
      </c>
      <c r="F10" s="4">
        <v>0.73337091308101687</v>
      </c>
      <c r="G10" s="4">
        <v>9.7027669121502065</v>
      </c>
      <c r="H10" s="4">
        <v>0.86028964047506462</v>
      </c>
      <c r="I10" s="4">
        <v>90.311928827112808</v>
      </c>
      <c r="J10" s="4">
        <v>0.17780140557849225</v>
      </c>
      <c r="K10" s="4">
        <v>0.62336527611886428</v>
      </c>
      <c r="L10" s="4">
        <v>8.2473518753276753</v>
      </c>
      <c r="M10" s="4">
        <v>0.64521723035629841</v>
      </c>
      <c r="N10" s="3">
        <v>0.63732999999999995</v>
      </c>
      <c r="O10" s="3">
        <v>2.266E-2</v>
      </c>
      <c r="P10" s="3"/>
      <c r="Q10" s="3"/>
      <c r="R10" s="3"/>
      <c r="S10" s="3" t="str">
        <f t="shared" si="3"/>
        <v/>
      </c>
      <c r="T10" s="4" t="str">
        <f t="shared" si="0"/>
        <v/>
      </c>
      <c r="U10" s="3">
        <v>48.542251999999998</v>
      </c>
      <c r="V10" s="3">
        <v>9221.1919899999994</v>
      </c>
      <c r="W10" s="15">
        <f t="shared" si="1"/>
        <v>22.340506500331706</v>
      </c>
      <c r="X10" s="4" t="str">
        <f t="shared" si="2"/>
        <v/>
      </c>
      <c r="Y10" s="3" t="s">
        <v>24</v>
      </c>
      <c r="Z10" s="3">
        <v>3</v>
      </c>
    </row>
    <row r="11" spans="1:26" x14ac:dyDescent="0.2">
      <c r="A11" s="3">
        <v>1</v>
      </c>
      <c r="B11" s="3">
        <v>2</v>
      </c>
      <c r="C11" s="4" t="s">
        <v>22</v>
      </c>
      <c r="D11" s="4">
        <v>88.412901472823691</v>
      </c>
      <c r="E11" s="4">
        <v>0.29633567596415378</v>
      </c>
      <c r="F11" s="4">
        <v>0.73337091308101687</v>
      </c>
      <c r="G11" s="4">
        <v>9.7027669121502065</v>
      </c>
      <c r="H11" s="4">
        <v>0.86028964047506462</v>
      </c>
      <c r="I11" s="4">
        <v>90.311928827112808</v>
      </c>
      <c r="J11" s="4">
        <v>0.17780140557849225</v>
      </c>
      <c r="K11" s="4">
        <v>0.62336527611886428</v>
      </c>
      <c r="L11" s="4">
        <v>8.2473518753276753</v>
      </c>
      <c r="M11" s="4">
        <v>0.64521723035629841</v>
      </c>
      <c r="N11" s="3">
        <v>0.61251999999999995</v>
      </c>
      <c r="O11" s="3">
        <v>4.8619999999999997E-2</v>
      </c>
      <c r="P11" s="3"/>
      <c r="Q11" s="3"/>
      <c r="R11" s="3"/>
      <c r="S11" s="3" t="str">
        <f t="shared" si="3"/>
        <v/>
      </c>
      <c r="T11" s="4" t="str">
        <f t="shared" si="0"/>
        <v/>
      </c>
      <c r="U11" s="3">
        <v>104.15376399999998</v>
      </c>
      <c r="V11" s="3">
        <v>9271.8297899999998</v>
      </c>
      <c r="W11" s="15">
        <f t="shared" si="1"/>
        <v>10.355225963512908</v>
      </c>
      <c r="X11" s="4" t="str">
        <f t="shared" si="2"/>
        <v/>
      </c>
      <c r="Y11" s="3" t="s">
        <v>24</v>
      </c>
      <c r="Z11" s="3">
        <v>3</v>
      </c>
    </row>
    <row r="12" spans="1:26" x14ac:dyDescent="0.2">
      <c r="A12" s="3">
        <v>1</v>
      </c>
      <c r="B12" s="3">
        <v>3</v>
      </c>
      <c r="C12" s="4" t="s">
        <v>17</v>
      </c>
      <c r="D12" s="4">
        <v>91.485976711123854</v>
      </c>
      <c r="E12" s="4">
        <v>0.62002269794068998</v>
      </c>
      <c r="F12" s="4">
        <v>1.597626321016369</v>
      </c>
      <c r="G12" s="4">
        <v>2.3056632083060919</v>
      </c>
      <c r="H12" s="4">
        <v>4.0007169692275504</v>
      </c>
      <c r="I12" s="4">
        <v>93.319658462005393</v>
      </c>
      <c r="J12" s="4">
        <v>0.37201361876441397</v>
      </c>
      <c r="K12" s="4">
        <v>1.3579823728639135</v>
      </c>
      <c r="L12" s="4">
        <v>1.9598137270601781</v>
      </c>
      <c r="M12" s="4">
        <v>3.0005377269206628</v>
      </c>
      <c r="N12" s="3">
        <v>0.63815999999999995</v>
      </c>
      <c r="O12" s="3">
        <v>5.176E-2</v>
      </c>
      <c r="P12" s="3"/>
      <c r="Q12" s="3"/>
      <c r="R12" s="3"/>
      <c r="S12" s="3" t="str">
        <f t="shared" si="3"/>
        <v/>
      </c>
      <c r="T12" s="4" t="str">
        <f t="shared" si="0"/>
        <v/>
      </c>
      <c r="U12" s="3">
        <v>110.88027199999999</v>
      </c>
      <c r="V12" s="3">
        <v>6488.0503200000003</v>
      </c>
      <c r="W12" s="15">
        <f t="shared" si="1"/>
        <v>13.900534752439187</v>
      </c>
      <c r="X12" s="4" t="str">
        <f t="shared" si="2"/>
        <v/>
      </c>
      <c r="Y12" s="3" t="s">
        <v>24</v>
      </c>
      <c r="Z12" s="3">
        <v>3</v>
      </c>
    </row>
    <row r="13" spans="1:26" x14ac:dyDescent="0.2">
      <c r="A13" s="3">
        <v>1</v>
      </c>
      <c r="B13" s="3">
        <v>3</v>
      </c>
      <c r="C13" s="4" t="s">
        <v>19</v>
      </c>
      <c r="D13" s="4">
        <v>91.485976711123854</v>
      </c>
      <c r="E13" s="4">
        <v>0.62002269794068998</v>
      </c>
      <c r="F13" s="4">
        <v>1.597626321016369</v>
      </c>
      <c r="G13" s="4">
        <v>2.3056632083060919</v>
      </c>
      <c r="H13" s="4">
        <v>4.0007169692275504</v>
      </c>
      <c r="I13" s="4">
        <v>93.319658462005393</v>
      </c>
      <c r="J13" s="4">
        <v>0.37201361876441397</v>
      </c>
      <c r="K13" s="4">
        <v>1.3579823728639135</v>
      </c>
      <c r="L13" s="4">
        <v>1.9598137270601781</v>
      </c>
      <c r="M13" s="4">
        <v>3.0005377269206628</v>
      </c>
      <c r="N13" s="3">
        <v>0.61778</v>
      </c>
      <c r="O13" s="3">
        <v>5.1950000000000003E-2</v>
      </c>
      <c r="P13" s="3"/>
      <c r="Q13" s="3"/>
      <c r="R13" s="3"/>
      <c r="S13" s="3" t="str">
        <f t="shared" si="3"/>
        <v/>
      </c>
      <c r="T13" s="4" t="str">
        <f t="shared" si="0"/>
        <v/>
      </c>
      <c r="U13" s="3">
        <v>111.28729</v>
      </c>
      <c r="V13" s="3">
        <v>8150.9758400000001</v>
      </c>
      <c r="W13" s="15">
        <f t="shared" si="1"/>
        <v>11.024142725971037</v>
      </c>
      <c r="X13" s="4" t="str">
        <f t="shared" si="2"/>
        <v/>
      </c>
      <c r="Y13" s="3" t="s">
        <v>24</v>
      </c>
      <c r="Z13" s="3">
        <v>3</v>
      </c>
    </row>
    <row r="14" spans="1:26" x14ac:dyDescent="0.2">
      <c r="A14" s="3">
        <v>1</v>
      </c>
      <c r="B14" s="3">
        <v>3</v>
      </c>
      <c r="C14" s="4" t="s">
        <v>20</v>
      </c>
      <c r="D14" s="4">
        <v>91.485976711123854</v>
      </c>
      <c r="E14" s="4">
        <v>0.62002269794068998</v>
      </c>
      <c r="F14" s="4">
        <v>1.597626321016369</v>
      </c>
      <c r="G14" s="4">
        <v>2.3056632083060919</v>
      </c>
      <c r="H14" s="4">
        <v>4.0007169692275504</v>
      </c>
      <c r="I14" s="4">
        <v>93.319658462005393</v>
      </c>
      <c r="J14" s="4">
        <v>0.37201361876441397</v>
      </c>
      <c r="K14" s="4">
        <v>1.3579823728639135</v>
      </c>
      <c r="L14" s="4">
        <v>1.9598137270601781</v>
      </c>
      <c r="M14" s="4">
        <v>3.0005377269206628</v>
      </c>
      <c r="N14" s="3">
        <v>0.64776999999999996</v>
      </c>
      <c r="O14" s="3">
        <v>6.4219999999999999E-2</v>
      </c>
      <c r="P14" s="3"/>
      <c r="Q14" s="3"/>
      <c r="R14" s="3"/>
      <c r="S14" s="3" t="str">
        <f t="shared" si="3"/>
        <v/>
      </c>
      <c r="T14" s="4" t="str">
        <f t="shared" si="0"/>
        <v/>
      </c>
      <c r="U14" s="3">
        <v>137.57208399999999</v>
      </c>
      <c r="V14" s="3">
        <v>3755.7953600000001</v>
      </c>
      <c r="W14" s="15">
        <f t="shared" si="1"/>
        <v>19.353867466952234</v>
      </c>
      <c r="X14" s="4" t="str">
        <f t="shared" si="2"/>
        <v/>
      </c>
      <c r="Y14" s="3" t="s">
        <v>24</v>
      </c>
      <c r="Z14" s="3">
        <v>3</v>
      </c>
    </row>
    <row r="15" spans="1:26" x14ac:dyDescent="0.2">
      <c r="A15" s="3">
        <v>1</v>
      </c>
      <c r="B15" s="3">
        <v>3</v>
      </c>
      <c r="C15" s="4" t="s">
        <v>21</v>
      </c>
      <c r="D15" s="4">
        <v>91.485976711123854</v>
      </c>
      <c r="E15" s="4">
        <v>0.62002269794068998</v>
      </c>
      <c r="F15" s="4">
        <v>1.597626321016369</v>
      </c>
      <c r="G15" s="4">
        <v>2.3056632083060919</v>
      </c>
      <c r="H15" s="4">
        <v>4.0007169692275504</v>
      </c>
      <c r="I15" s="4">
        <v>93.319658462005393</v>
      </c>
      <c r="J15" s="4">
        <v>0.37201361876441397</v>
      </c>
      <c r="K15" s="4">
        <v>1.3579823728639135</v>
      </c>
      <c r="L15" s="4">
        <v>1.9598137270601781</v>
      </c>
      <c r="M15" s="4">
        <v>3.0005377269206628</v>
      </c>
      <c r="N15" s="3">
        <v>0.63517999999999997</v>
      </c>
      <c r="O15" s="3">
        <v>7.1720000000000006E-2</v>
      </c>
      <c r="P15" s="3"/>
      <c r="Q15" s="3"/>
      <c r="R15" s="3"/>
      <c r="S15" s="3" t="str">
        <f t="shared" si="3"/>
        <v/>
      </c>
      <c r="T15" s="4" t="str">
        <f t="shared" si="0"/>
        <v/>
      </c>
      <c r="U15" s="3">
        <v>153.63858400000001</v>
      </c>
      <c r="V15" s="3">
        <v>5845.6622600000001</v>
      </c>
      <c r="W15" s="15">
        <f t="shared" si="1"/>
        <v>11.134378595232169</v>
      </c>
      <c r="X15" s="4" t="str">
        <f t="shared" si="2"/>
        <v/>
      </c>
      <c r="Y15" s="3" t="s">
        <v>24</v>
      </c>
      <c r="Z15" s="3">
        <v>3</v>
      </c>
    </row>
    <row r="16" spans="1:26" x14ac:dyDescent="0.2">
      <c r="A16" s="3">
        <v>1</v>
      </c>
      <c r="B16" s="3">
        <v>3</v>
      </c>
      <c r="C16" s="4" t="s">
        <v>22</v>
      </c>
      <c r="D16" s="4">
        <v>91.485976711123854</v>
      </c>
      <c r="E16" s="4">
        <v>0.62002269794068998</v>
      </c>
      <c r="F16" s="4">
        <v>1.597626321016369</v>
      </c>
      <c r="G16" s="4">
        <v>2.3056632083060919</v>
      </c>
      <c r="H16" s="4">
        <v>4.0007169692275504</v>
      </c>
      <c r="I16" s="4">
        <v>93.319658462005393</v>
      </c>
      <c r="J16" s="4">
        <v>0.37201361876441397</v>
      </c>
      <c r="K16" s="4">
        <v>1.3579823728639135</v>
      </c>
      <c r="L16" s="4">
        <v>1.9598137270601781</v>
      </c>
      <c r="M16" s="4">
        <v>3.0005377269206628</v>
      </c>
      <c r="N16" s="3">
        <v>0.61241000000000001</v>
      </c>
      <c r="O16" s="3">
        <v>5.1319999999999998E-2</v>
      </c>
      <c r="P16" s="3"/>
      <c r="Q16" s="3"/>
      <c r="R16" s="3"/>
      <c r="S16" s="3" t="str">
        <f t="shared" si="3"/>
        <v/>
      </c>
      <c r="T16" s="4" t="str">
        <f t="shared" si="0"/>
        <v/>
      </c>
      <c r="U16" s="3">
        <v>109.93770399999998</v>
      </c>
      <c r="V16" s="3">
        <v>5021.8080200000004</v>
      </c>
      <c r="W16" s="15">
        <f t="shared" si="1"/>
        <v>18.113118625370134</v>
      </c>
      <c r="X16" s="4" t="str">
        <f t="shared" si="2"/>
        <v/>
      </c>
      <c r="Y16" s="3" t="s">
        <v>24</v>
      </c>
      <c r="Z16" s="3">
        <v>3</v>
      </c>
    </row>
    <row r="17" spans="1:26" x14ac:dyDescent="0.2">
      <c r="A17" s="3">
        <v>1</v>
      </c>
      <c r="B17" s="3">
        <v>4</v>
      </c>
      <c r="C17" s="4" t="s">
        <v>17</v>
      </c>
      <c r="D17" s="4">
        <v>84.44639764421261</v>
      </c>
      <c r="E17" s="4">
        <v>2.8249479552049119</v>
      </c>
      <c r="F17" s="4">
        <v>11.66932230016327</v>
      </c>
      <c r="G17" s="4">
        <v>0.34490816492374438</v>
      </c>
      <c r="H17" s="4">
        <v>0.64735815983028855</v>
      </c>
      <c r="I17" s="4">
        <v>87.540350936015201</v>
      </c>
      <c r="J17" s="4">
        <v>1.694968773122947</v>
      </c>
      <c r="K17" s="4">
        <v>9.9189239551387782</v>
      </c>
      <c r="L17" s="4">
        <v>0.29317194018518272</v>
      </c>
      <c r="M17" s="4">
        <v>0.48551861987271638</v>
      </c>
      <c r="N17" s="3">
        <v>0.63993999999999995</v>
      </c>
      <c r="O17" s="3">
        <v>5.16E-2</v>
      </c>
      <c r="P17" s="3"/>
      <c r="Q17" s="3"/>
      <c r="R17" s="3"/>
      <c r="S17" s="3" t="str">
        <f t="shared" si="3"/>
        <v/>
      </c>
      <c r="T17" s="4" t="str">
        <f t="shared" si="0"/>
        <v/>
      </c>
      <c r="U17" s="3">
        <v>110.53751999999999</v>
      </c>
      <c r="V17" s="3">
        <v>5153.5349699999997</v>
      </c>
      <c r="W17" s="15">
        <f t="shared" si="1"/>
        <v>17.554362244904759</v>
      </c>
      <c r="X17" s="4" t="str">
        <f t="shared" si="2"/>
        <v/>
      </c>
      <c r="Y17" s="3" t="s">
        <v>24</v>
      </c>
      <c r="Z17" s="3">
        <v>3</v>
      </c>
    </row>
    <row r="18" spans="1:26" x14ac:dyDescent="0.2">
      <c r="A18" s="3">
        <v>1</v>
      </c>
      <c r="B18" s="3">
        <v>4</v>
      </c>
      <c r="C18" s="4" t="s">
        <v>19</v>
      </c>
      <c r="D18" s="4">
        <v>84.44639764421261</v>
      </c>
      <c r="E18" s="4">
        <v>2.8249479552049119</v>
      </c>
      <c r="F18" s="4">
        <v>11.66932230016327</v>
      </c>
      <c r="G18" s="4">
        <v>0.34490816492374438</v>
      </c>
      <c r="H18" s="4">
        <v>0.64735815983028855</v>
      </c>
      <c r="I18" s="4">
        <v>87.540350936015201</v>
      </c>
      <c r="J18" s="4">
        <v>1.694968773122947</v>
      </c>
      <c r="K18" s="4">
        <v>9.9189239551387782</v>
      </c>
      <c r="L18" s="4">
        <v>0.29317194018518272</v>
      </c>
      <c r="M18" s="4">
        <v>0.48551861987271638</v>
      </c>
      <c r="N18" s="3">
        <v>0.62985000000000002</v>
      </c>
      <c r="O18" s="3">
        <v>6.2740000000000004E-2</v>
      </c>
      <c r="P18" s="3"/>
      <c r="Q18" s="3"/>
      <c r="R18" s="3"/>
      <c r="S18" s="3" t="str">
        <f t="shared" si="3"/>
        <v/>
      </c>
      <c r="T18" s="4" t="str">
        <f t="shared" si="0"/>
        <v/>
      </c>
      <c r="U18" s="3">
        <v>134.40162799999999</v>
      </c>
      <c r="V18" s="3">
        <v>5674.7677899999999</v>
      </c>
      <c r="W18" s="15">
        <f t="shared" si="1"/>
        <v>13.11134893921569</v>
      </c>
      <c r="X18" s="4" t="str">
        <f t="shared" si="2"/>
        <v/>
      </c>
      <c r="Y18" s="3" t="s">
        <v>24</v>
      </c>
      <c r="Z18" s="3">
        <v>3</v>
      </c>
    </row>
    <row r="19" spans="1:26" x14ac:dyDescent="0.2">
      <c r="A19" s="3">
        <v>1</v>
      </c>
      <c r="B19" s="3">
        <v>4</v>
      </c>
      <c r="C19" s="4" t="s">
        <v>20</v>
      </c>
      <c r="D19" s="4">
        <v>84.44639764421261</v>
      </c>
      <c r="E19" s="4">
        <v>2.8249479552049119</v>
      </c>
      <c r="F19" s="4">
        <v>11.66932230016327</v>
      </c>
      <c r="G19" s="4">
        <v>0.34490816492374438</v>
      </c>
      <c r="H19" s="4">
        <v>0.64735815983028855</v>
      </c>
      <c r="I19" s="4">
        <v>87.540350936015201</v>
      </c>
      <c r="J19" s="4">
        <v>1.694968773122947</v>
      </c>
      <c r="K19" s="4">
        <v>9.9189239551387782</v>
      </c>
      <c r="L19" s="4">
        <v>0.29317194018518272</v>
      </c>
      <c r="M19" s="4">
        <v>0.48551861987271638</v>
      </c>
      <c r="N19" s="3">
        <v>0.64878999999999998</v>
      </c>
      <c r="O19" s="3">
        <v>5.8250000000000003E-2</v>
      </c>
      <c r="P19" s="3"/>
      <c r="Q19" s="3"/>
      <c r="R19" s="3"/>
      <c r="S19" s="3" t="str">
        <f t="shared" si="3"/>
        <v/>
      </c>
      <c r="T19" s="4" t="str">
        <f t="shared" si="0"/>
        <v/>
      </c>
      <c r="U19" s="3">
        <v>124.78314999999999</v>
      </c>
      <c r="V19" s="3">
        <v>5325.1923399999996</v>
      </c>
      <c r="W19" s="15">
        <f t="shared" si="1"/>
        <v>15.049038619492157</v>
      </c>
      <c r="X19" s="4" t="str">
        <f t="shared" si="2"/>
        <v/>
      </c>
      <c r="Y19" s="3" t="s">
        <v>24</v>
      </c>
      <c r="Z19" s="3">
        <v>3</v>
      </c>
    </row>
    <row r="20" spans="1:26" x14ac:dyDescent="0.2">
      <c r="A20" s="3">
        <v>1</v>
      </c>
      <c r="B20" s="3">
        <v>4</v>
      </c>
      <c r="C20" s="4" t="s">
        <v>21</v>
      </c>
      <c r="D20" s="4">
        <v>84.44639764421261</v>
      </c>
      <c r="E20" s="4">
        <v>2.8249479552049119</v>
      </c>
      <c r="F20" s="4">
        <v>11.66932230016327</v>
      </c>
      <c r="G20" s="4">
        <v>0.34490816492374438</v>
      </c>
      <c r="H20" s="4">
        <v>0.64735815983028855</v>
      </c>
      <c r="I20" s="4">
        <v>87.540350936015201</v>
      </c>
      <c r="J20" s="4">
        <v>1.694968773122947</v>
      </c>
      <c r="K20" s="4">
        <v>9.9189239551387782</v>
      </c>
      <c r="L20" s="4">
        <v>0.29317194018518272</v>
      </c>
      <c r="M20" s="4">
        <v>0.48551861987271638</v>
      </c>
      <c r="N20" s="3">
        <v>0.65129000000000004</v>
      </c>
      <c r="O20" s="3">
        <v>7.3630000000000001E-2</v>
      </c>
      <c r="P20" s="3"/>
      <c r="Q20" s="3"/>
      <c r="R20" s="3"/>
      <c r="S20" s="3" t="str">
        <f t="shared" si="3"/>
        <v/>
      </c>
      <c r="T20" s="4" t="str">
        <f t="shared" si="0"/>
        <v/>
      </c>
      <c r="U20" s="3">
        <v>157.73018599999997</v>
      </c>
      <c r="V20" s="3">
        <v>3967.1419900000001</v>
      </c>
      <c r="W20" s="15">
        <f t="shared" si="1"/>
        <v>15.981128359300612</v>
      </c>
      <c r="X20" s="4" t="str">
        <f t="shared" si="2"/>
        <v/>
      </c>
      <c r="Y20" s="3" t="s">
        <v>24</v>
      </c>
      <c r="Z20" s="3">
        <v>3</v>
      </c>
    </row>
    <row r="21" spans="1:26" x14ac:dyDescent="0.2">
      <c r="A21" s="3">
        <v>1</v>
      </c>
      <c r="B21" s="3">
        <v>4</v>
      </c>
      <c r="C21" s="4" t="s">
        <v>22</v>
      </c>
      <c r="D21" s="4">
        <v>84.44639764421261</v>
      </c>
      <c r="E21" s="4">
        <v>2.8249479552049119</v>
      </c>
      <c r="F21" s="4">
        <v>11.66932230016327</v>
      </c>
      <c r="G21" s="4">
        <v>0.34490816492374438</v>
      </c>
      <c r="H21" s="4">
        <v>0.64735815983028855</v>
      </c>
      <c r="I21" s="4">
        <v>87.540350936015201</v>
      </c>
      <c r="J21" s="4">
        <v>1.694968773122947</v>
      </c>
      <c r="K21" s="4">
        <v>9.9189239551387782</v>
      </c>
      <c r="L21" s="4">
        <v>0.29317194018518272</v>
      </c>
      <c r="M21" s="4">
        <v>0.48551861987271638</v>
      </c>
      <c r="N21" s="3">
        <v>0.64512000000000003</v>
      </c>
      <c r="O21" s="3">
        <v>6.1760000000000002E-2</v>
      </c>
      <c r="P21" s="3"/>
      <c r="Q21" s="3"/>
      <c r="R21" s="3"/>
      <c r="S21" s="3" t="str">
        <f t="shared" si="3"/>
        <v/>
      </c>
      <c r="T21" s="4" t="str">
        <f t="shared" si="0"/>
        <v/>
      </c>
      <c r="U21" s="3">
        <v>132.30227199999999</v>
      </c>
      <c r="V21" s="3">
        <v>4401.5971</v>
      </c>
      <c r="W21" s="15">
        <f t="shared" si="1"/>
        <v>17.172060535052772</v>
      </c>
      <c r="X21" s="4" t="str">
        <f t="shared" si="2"/>
        <v/>
      </c>
      <c r="Y21" s="3" t="s">
        <v>24</v>
      </c>
      <c r="Z21" s="3">
        <v>3</v>
      </c>
    </row>
    <row r="22" spans="1:26" x14ac:dyDescent="0.2">
      <c r="A22" s="3">
        <v>1</v>
      </c>
      <c r="B22" s="3">
        <v>5</v>
      </c>
      <c r="C22" s="4" t="s">
        <v>17</v>
      </c>
      <c r="D22" s="4">
        <v>88.336084799545745</v>
      </c>
      <c r="E22" s="4">
        <v>0.3322778543476268</v>
      </c>
      <c r="F22" s="4">
        <v>9.283078139489449</v>
      </c>
      <c r="G22" s="4">
        <v>0.93442458883001633</v>
      </c>
      <c r="H22" s="4">
        <v>1.185060522717313</v>
      </c>
      <c r="I22" s="4">
        <v>90.297886481212046</v>
      </c>
      <c r="J22" s="4">
        <v>0.19936671260857608</v>
      </c>
      <c r="K22" s="4">
        <v>7.8906164185660312</v>
      </c>
      <c r="L22" s="4">
        <v>0.7942609005055139</v>
      </c>
      <c r="M22" s="4">
        <v>0.88879539203798474</v>
      </c>
      <c r="N22" s="3">
        <v>0.66005000000000003</v>
      </c>
      <c r="O22" s="3">
        <v>4.8009999999999997E-2</v>
      </c>
      <c r="P22" s="3"/>
      <c r="Q22" s="3"/>
      <c r="R22" s="3"/>
      <c r="S22" s="3" t="str">
        <f t="shared" si="3"/>
        <v/>
      </c>
      <c r="T22" s="4" t="str">
        <f t="shared" si="0"/>
        <v/>
      </c>
      <c r="U22" s="3">
        <v>102.84702199999998</v>
      </c>
      <c r="V22" s="3">
        <v>4659.3305499999997</v>
      </c>
      <c r="W22" s="15">
        <f t="shared" si="1"/>
        <v>20.868188791676666</v>
      </c>
      <c r="X22" s="4" t="str">
        <f t="shared" si="2"/>
        <v/>
      </c>
      <c r="Y22" s="3" t="s">
        <v>24</v>
      </c>
      <c r="Z22" s="3">
        <v>3</v>
      </c>
    </row>
    <row r="23" spans="1:26" x14ac:dyDescent="0.2">
      <c r="A23" s="3">
        <v>1</v>
      </c>
      <c r="B23" s="3">
        <v>5</v>
      </c>
      <c r="C23" s="4" t="s">
        <v>19</v>
      </c>
      <c r="D23" s="4">
        <v>88.336084799545745</v>
      </c>
      <c r="E23" s="4">
        <v>0.3322778543476268</v>
      </c>
      <c r="F23" s="4">
        <v>9.283078139489449</v>
      </c>
      <c r="G23" s="4">
        <v>0.93442458883001633</v>
      </c>
      <c r="H23" s="4">
        <v>1.185060522717313</v>
      </c>
      <c r="I23" s="4">
        <v>90.297886481212046</v>
      </c>
      <c r="J23" s="4">
        <v>0.19936671260857608</v>
      </c>
      <c r="K23" s="4">
        <v>7.8906164185660312</v>
      </c>
      <c r="L23" s="4">
        <v>0.7942609005055139</v>
      </c>
      <c r="M23" s="4">
        <v>0.88879539203798474</v>
      </c>
      <c r="N23" s="3">
        <v>0.67428999999999994</v>
      </c>
      <c r="O23" s="3">
        <v>7.4870000000000006E-2</v>
      </c>
      <c r="P23" s="3"/>
      <c r="Q23" s="3"/>
      <c r="R23" s="3"/>
      <c r="S23" s="3" t="str">
        <f t="shared" si="3"/>
        <v/>
      </c>
      <c r="T23" s="4" t="str">
        <f t="shared" si="0"/>
        <v/>
      </c>
      <c r="U23" s="3">
        <v>160.38651400000001</v>
      </c>
      <c r="V23" s="3">
        <v>4956.59951</v>
      </c>
      <c r="W23" s="15">
        <f t="shared" si="1"/>
        <v>12.579063870942568</v>
      </c>
      <c r="X23" s="4" t="str">
        <f t="shared" si="2"/>
        <v/>
      </c>
      <c r="Y23" s="3" t="s">
        <v>24</v>
      </c>
      <c r="Z23" s="3">
        <v>3</v>
      </c>
    </row>
    <row r="24" spans="1:26" x14ac:dyDescent="0.2">
      <c r="A24" s="3">
        <v>1</v>
      </c>
      <c r="B24" s="3">
        <v>5</v>
      </c>
      <c r="C24" s="4" t="s">
        <v>20</v>
      </c>
      <c r="D24" s="4">
        <v>88.336084799545745</v>
      </c>
      <c r="E24" s="4">
        <v>0.3322778543476268</v>
      </c>
      <c r="F24" s="4">
        <v>9.283078139489449</v>
      </c>
      <c r="G24" s="4">
        <v>0.93442458883001633</v>
      </c>
      <c r="H24" s="4">
        <v>1.185060522717313</v>
      </c>
      <c r="I24" s="4">
        <v>90.297886481212046</v>
      </c>
      <c r="J24" s="4">
        <v>0.19936671260857608</v>
      </c>
      <c r="K24" s="4">
        <v>7.8906164185660312</v>
      </c>
      <c r="L24" s="4">
        <v>0.7942609005055139</v>
      </c>
      <c r="M24" s="4">
        <v>0.88879539203798474</v>
      </c>
      <c r="N24" s="3">
        <v>0.66020000000000001</v>
      </c>
      <c r="O24" s="3">
        <v>6.3020000000000007E-2</v>
      </c>
      <c r="P24" s="3">
        <v>2955</v>
      </c>
      <c r="Q24" s="3">
        <v>2255</v>
      </c>
      <c r="R24" s="3">
        <v>2174</v>
      </c>
      <c r="S24" s="3">
        <f t="shared" si="3"/>
        <v>295.5</v>
      </c>
      <c r="T24" s="4">
        <f t="shared" si="0"/>
        <v>14.532720333763969</v>
      </c>
      <c r="U24" s="3">
        <v>135.00144399999999</v>
      </c>
      <c r="V24" s="3">
        <v>4309.6457899999996</v>
      </c>
      <c r="W24" s="15">
        <f t="shared" si="1"/>
        <v>17.187788828534956</v>
      </c>
      <c r="X24" s="4">
        <f t="shared" si="2"/>
        <v>7.85237330294175</v>
      </c>
      <c r="Y24" s="3" t="s">
        <v>24</v>
      </c>
      <c r="Z24" s="3">
        <v>3</v>
      </c>
    </row>
    <row r="25" spans="1:26" x14ac:dyDescent="0.2">
      <c r="A25" s="3">
        <v>1</v>
      </c>
      <c r="B25" s="3">
        <v>5</v>
      </c>
      <c r="C25" s="4" t="s">
        <v>21</v>
      </c>
      <c r="D25" s="4">
        <v>88.336084799545745</v>
      </c>
      <c r="E25" s="4">
        <v>0.3322778543476268</v>
      </c>
      <c r="F25" s="4">
        <v>9.283078139489449</v>
      </c>
      <c r="G25" s="4">
        <v>0.93442458883001633</v>
      </c>
      <c r="H25" s="4">
        <v>1.185060522717313</v>
      </c>
      <c r="I25" s="4">
        <v>90.297886481212046</v>
      </c>
      <c r="J25" s="4">
        <v>0.19936671260857608</v>
      </c>
      <c r="K25" s="4">
        <v>7.8906164185660312</v>
      </c>
      <c r="L25" s="4">
        <v>0.7942609005055139</v>
      </c>
      <c r="M25" s="4">
        <v>0.88879539203798474</v>
      </c>
      <c r="N25" s="3">
        <v>0.67610000000000003</v>
      </c>
      <c r="O25" s="3">
        <v>2.385E-2</v>
      </c>
      <c r="P25" s="3"/>
      <c r="Q25" s="3"/>
      <c r="R25" s="3"/>
      <c r="S25" s="3" t="str">
        <f t="shared" si="3"/>
        <v/>
      </c>
      <c r="T25" s="4" t="str">
        <f t="shared" si="0"/>
        <v/>
      </c>
      <c r="U25" s="3">
        <v>51.091469999999994</v>
      </c>
      <c r="V25" s="3">
        <v>4428.06736</v>
      </c>
      <c r="W25" s="15">
        <f t="shared" si="1"/>
        <v>44.201538195323785</v>
      </c>
      <c r="X25" s="4" t="str">
        <f t="shared" si="2"/>
        <v/>
      </c>
      <c r="Y25" s="3" t="s">
        <v>24</v>
      </c>
      <c r="Z25" s="3">
        <v>3</v>
      </c>
    </row>
    <row r="26" spans="1:26" x14ac:dyDescent="0.2">
      <c r="A26" s="3">
        <v>1</v>
      </c>
      <c r="B26" s="3">
        <v>5</v>
      </c>
      <c r="C26" s="4" t="s">
        <v>22</v>
      </c>
      <c r="D26" s="4">
        <v>88.336084799545745</v>
      </c>
      <c r="E26" s="4">
        <v>0.3322778543476268</v>
      </c>
      <c r="F26" s="4">
        <v>9.283078139489449</v>
      </c>
      <c r="G26" s="4">
        <v>0.93442458883001633</v>
      </c>
      <c r="H26" s="4">
        <v>1.185060522717313</v>
      </c>
      <c r="I26" s="4">
        <v>90.297886481212046</v>
      </c>
      <c r="J26" s="4">
        <v>0.19936671260857608</v>
      </c>
      <c r="K26" s="4">
        <v>7.8906164185660312</v>
      </c>
      <c r="L26" s="4">
        <v>0.7942609005055139</v>
      </c>
      <c r="M26" s="4">
        <v>0.88879539203798474</v>
      </c>
      <c r="N26" s="3">
        <v>0.66352</v>
      </c>
      <c r="O26" s="3">
        <v>3.3579999999999999E-2</v>
      </c>
      <c r="P26" s="3"/>
      <c r="Q26" s="3"/>
      <c r="R26" s="3"/>
      <c r="S26" s="3" t="str">
        <f t="shared" si="3"/>
        <v/>
      </c>
      <c r="T26" s="4" t="str">
        <f t="shared" si="0"/>
        <v/>
      </c>
      <c r="U26" s="3">
        <v>71.935075999999995</v>
      </c>
      <c r="V26" s="3">
        <v>3856.3572800000002</v>
      </c>
      <c r="W26" s="15">
        <f t="shared" si="1"/>
        <v>36.048071022950325</v>
      </c>
      <c r="X26" s="4" t="str">
        <f t="shared" si="2"/>
        <v/>
      </c>
      <c r="Y26" s="3" t="s">
        <v>24</v>
      </c>
      <c r="Z26" s="3">
        <v>3</v>
      </c>
    </row>
    <row r="27" spans="1:26" x14ac:dyDescent="0.2">
      <c r="A27" s="3">
        <v>1</v>
      </c>
      <c r="B27" s="3">
        <v>6</v>
      </c>
      <c r="C27" s="4" t="s">
        <v>17</v>
      </c>
      <c r="D27" s="4">
        <v>79.493836074190412</v>
      </c>
      <c r="E27" s="4">
        <v>3.2126291886103671</v>
      </c>
      <c r="F27" s="4">
        <v>1.649977026015351</v>
      </c>
      <c r="G27" s="4">
        <v>3.8019301027669088</v>
      </c>
      <c r="H27" s="4">
        <v>11.79585646800397</v>
      </c>
      <c r="I27" s="4">
        <v>84.545637935952911</v>
      </c>
      <c r="J27" s="4">
        <v>1.9275775131662201</v>
      </c>
      <c r="K27" s="4">
        <v>1.4024804721130484</v>
      </c>
      <c r="L27" s="4">
        <v>3.2316405873518725</v>
      </c>
      <c r="M27" s="4">
        <v>8.8468923510029782</v>
      </c>
      <c r="N27" s="3">
        <v>0.66817000000000004</v>
      </c>
      <c r="O27" s="3">
        <v>3.9820000000000001E-2</v>
      </c>
      <c r="P27" s="3">
        <v>2653</v>
      </c>
      <c r="Q27" s="3">
        <v>2853</v>
      </c>
      <c r="R27" s="3">
        <v>2220</v>
      </c>
      <c r="S27" s="3">
        <f t="shared" si="3"/>
        <v>265.3</v>
      </c>
      <c r="T27" s="4">
        <f t="shared" si="0"/>
        <v>12.19631088610052</v>
      </c>
      <c r="U27" s="3">
        <v>85.302403999999996</v>
      </c>
      <c r="V27" s="3">
        <v>4093.6389899999999</v>
      </c>
      <c r="W27" s="15">
        <f t="shared" si="1"/>
        <v>28.637110078032464</v>
      </c>
      <c r="X27" s="4">
        <f t="shared" si="2"/>
        <v>9.2077434348616531</v>
      </c>
      <c r="Y27" s="3" t="s">
        <v>24</v>
      </c>
      <c r="Z27" s="3">
        <v>3</v>
      </c>
    </row>
    <row r="28" spans="1:26" x14ac:dyDescent="0.2">
      <c r="A28" s="3">
        <v>1</v>
      </c>
      <c r="B28" s="3">
        <v>6</v>
      </c>
      <c r="C28" s="4" t="s">
        <v>19</v>
      </c>
      <c r="D28" s="4">
        <v>79.493836074190412</v>
      </c>
      <c r="E28" s="4">
        <v>3.2126291886103671</v>
      </c>
      <c r="F28" s="4">
        <v>1.649977026015351</v>
      </c>
      <c r="G28" s="4">
        <v>3.8019301027669088</v>
      </c>
      <c r="H28" s="4">
        <v>11.79585646800397</v>
      </c>
      <c r="I28" s="4">
        <v>84.545637935952911</v>
      </c>
      <c r="J28" s="4">
        <v>1.9275775131662201</v>
      </c>
      <c r="K28" s="4">
        <v>1.4024804721130484</v>
      </c>
      <c r="L28" s="4">
        <v>3.2316405873518725</v>
      </c>
      <c r="M28" s="4">
        <v>8.8468923510029782</v>
      </c>
      <c r="N28" s="3">
        <v>0.66183000000000003</v>
      </c>
      <c r="O28" s="3">
        <v>6.0359999999999997E-2</v>
      </c>
      <c r="P28" s="3">
        <v>2511</v>
      </c>
      <c r="Q28" s="3">
        <v>2672</v>
      </c>
      <c r="R28" s="3">
        <v>2603</v>
      </c>
      <c r="S28" s="3">
        <f t="shared" si="3"/>
        <v>251.1</v>
      </c>
      <c r="T28" s="4">
        <f t="shared" si="0"/>
        <v>3.2167799856048451</v>
      </c>
      <c r="U28" s="3">
        <v>129.303192</v>
      </c>
      <c r="V28" s="3">
        <v>3763.7864</v>
      </c>
      <c r="W28" s="15">
        <f t="shared" si="1"/>
        <v>20.547821544487419</v>
      </c>
      <c r="X28" s="4">
        <f t="shared" si="2"/>
        <v>10.581039085418531</v>
      </c>
      <c r="Y28" s="3" t="s">
        <v>24</v>
      </c>
      <c r="Z28" s="3">
        <v>3</v>
      </c>
    </row>
    <row r="29" spans="1:26" x14ac:dyDescent="0.2">
      <c r="A29" s="3">
        <v>1</v>
      </c>
      <c r="B29" s="3">
        <v>6</v>
      </c>
      <c r="C29" s="4" t="s">
        <v>20</v>
      </c>
      <c r="D29" s="4">
        <v>79.493836074190412</v>
      </c>
      <c r="E29" s="4">
        <v>3.2126291886103671</v>
      </c>
      <c r="F29" s="4">
        <v>1.649977026015351</v>
      </c>
      <c r="G29" s="4">
        <v>3.8019301027669088</v>
      </c>
      <c r="H29" s="4">
        <v>11.79585646800397</v>
      </c>
      <c r="I29" s="4">
        <v>84.545637935952911</v>
      </c>
      <c r="J29" s="4">
        <v>1.9275775131662201</v>
      </c>
      <c r="K29" s="4">
        <v>1.4024804721130484</v>
      </c>
      <c r="L29" s="4">
        <v>3.2316405873518725</v>
      </c>
      <c r="M29" s="4">
        <v>8.8468923510029782</v>
      </c>
      <c r="N29" s="3">
        <v>0.65935999999999995</v>
      </c>
      <c r="O29" s="3">
        <v>6.6299999999999998E-2</v>
      </c>
      <c r="P29" s="3"/>
      <c r="Q29" s="3"/>
      <c r="R29" s="3"/>
      <c r="S29" s="3" t="str">
        <f t="shared" si="3"/>
        <v/>
      </c>
      <c r="T29" s="4" t="str">
        <f t="shared" si="0"/>
        <v/>
      </c>
      <c r="U29" s="3">
        <v>142.02785999999998</v>
      </c>
      <c r="V29" s="3">
        <v>3534.6415900000002</v>
      </c>
      <c r="W29" s="15">
        <f t="shared" si="1"/>
        <v>19.919621106053633</v>
      </c>
      <c r="X29" s="4" t="str">
        <f t="shared" si="2"/>
        <v/>
      </c>
      <c r="Y29" s="3" t="s">
        <v>24</v>
      </c>
      <c r="Z29" s="3">
        <v>3</v>
      </c>
    </row>
    <row r="30" spans="1:26" x14ac:dyDescent="0.2">
      <c r="A30" s="3">
        <v>1</v>
      </c>
      <c r="B30" s="3">
        <v>6</v>
      </c>
      <c r="C30" s="4" t="s">
        <v>21</v>
      </c>
      <c r="D30" s="4">
        <v>79.493836074190412</v>
      </c>
      <c r="E30" s="4">
        <v>3.2126291886103671</v>
      </c>
      <c r="F30" s="4">
        <v>1.649977026015351</v>
      </c>
      <c r="G30" s="4">
        <v>3.8019301027669088</v>
      </c>
      <c r="H30" s="4">
        <v>11.79585646800397</v>
      </c>
      <c r="I30" s="4">
        <v>84.545637935952911</v>
      </c>
      <c r="J30" s="4">
        <v>1.9275775131662201</v>
      </c>
      <c r="K30" s="4">
        <v>1.4024804721130484</v>
      </c>
      <c r="L30" s="4">
        <v>3.2316405873518725</v>
      </c>
      <c r="M30" s="4">
        <v>8.8468923510029782</v>
      </c>
      <c r="N30" s="3">
        <v>0.64510000000000001</v>
      </c>
      <c r="O30" s="3">
        <v>8.387E-2</v>
      </c>
      <c r="P30" s="3"/>
      <c r="Q30" s="3"/>
      <c r="R30" s="3"/>
      <c r="S30" s="3" t="str">
        <f t="shared" si="3"/>
        <v/>
      </c>
      <c r="T30" s="4" t="str">
        <f t="shared" si="0"/>
        <v/>
      </c>
      <c r="U30" s="3">
        <v>179.66631399999997</v>
      </c>
      <c r="V30" s="3">
        <v>3826.1251200000002</v>
      </c>
      <c r="W30" s="15">
        <f t="shared" si="1"/>
        <v>14.547024625115231</v>
      </c>
      <c r="X30" s="4" t="str">
        <f t="shared" si="2"/>
        <v/>
      </c>
      <c r="Y30" s="3" t="s">
        <v>24</v>
      </c>
      <c r="Z30" s="3">
        <v>3</v>
      </c>
    </row>
    <row r="31" spans="1:26" x14ac:dyDescent="0.2">
      <c r="A31" s="3">
        <v>1</v>
      </c>
      <c r="B31" s="3">
        <v>6</v>
      </c>
      <c r="C31" s="4" t="s">
        <v>22</v>
      </c>
      <c r="D31" s="4">
        <v>79.493836074190412</v>
      </c>
      <c r="E31" s="4">
        <v>3.2126291886103671</v>
      </c>
      <c r="F31" s="4">
        <v>1.649977026015351</v>
      </c>
      <c r="G31" s="4">
        <v>3.8019301027669088</v>
      </c>
      <c r="H31" s="4">
        <v>11.79585646800397</v>
      </c>
      <c r="I31" s="4">
        <v>84.545637935952911</v>
      </c>
      <c r="J31" s="4">
        <v>1.9275775131662201</v>
      </c>
      <c r="K31" s="4">
        <v>1.4024804721130484</v>
      </c>
      <c r="L31" s="4">
        <v>3.2316405873518725</v>
      </c>
      <c r="M31" s="4">
        <v>8.8468923510029782</v>
      </c>
      <c r="N31" s="3">
        <v>0.67225000000000001</v>
      </c>
      <c r="O31" s="3">
        <v>5.5739999999999998E-2</v>
      </c>
      <c r="P31" s="3"/>
      <c r="Q31" s="3"/>
      <c r="R31" s="3"/>
      <c r="S31" s="3" t="str">
        <f t="shared" si="3"/>
        <v/>
      </c>
      <c r="T31" s="4" t="str">
        <f t="shared" si="0"/>
        <v/>
      </c>
      <c r="U31" s="3">
        <v>119.40622799999998</v>
      </c>
      <c r="V31" s="3">
        <v>3316.7466100000001</v>
      </c>
      <c r="W31" s="15">
        <f t="shared" si="1"/>
        <v>25.249961875637688</v>
      </c>
      <c r="X31" s="4" t="str">
        <f t="shared" si="2"/>
        <v/>
      </c>
      <c r="Y31" s="3" t="s">
        <v>24</v>
      </c>
      <c r="Z31" s="3">
        <v>3</v>
      </c>
    </row>
    <row r="32" spans="1:26" x14ac:dyDescent="0.2">
      <c r="A32" s="5">
        <v>2</v>
      </c>
      <c r="B32" s="5">
        <v>1</v>
      </c>
      <c r="C32" s="6" t="s">
        <v>17</v>
      </c>
      <c r="D32" s="6">
        <v>82.499052337901361</v>
      </c>
      <c r="E32" s="6">
        <v>13.17748507323231</v>
      </c>
      <c r="F32" s="6">
        <v>1.1350631317070421</v>
      </c>
      <c r="G32" s="6">
        <v>2.2948342609962831</v>
      </c>
      <c r="H32" s="6">
        <v>0.85669746193732077</v>
      </c>
      <c r="I32" s="6">
        <v>88.498705341584113</v>
      </c>
      <c r="J32" s="6">
        <v>7.9064910439393854</v>
      </c>
      <c r="K32" s="6">
        <v>0.96480366195098577</v>
      </c>
      <c r="L32" s="6">
        <v>1.9506091218468407</v>
      </c>
      <c r="M32" s="6">
        <v>0.64252309645299055</v>
      </c>
      <c r="N32" s="5">
        <v>0.92049999999999998</v>
      </c>
      <c r="O32" s="5">
        <v>0.17233000000000001</v>
      </c>
      <c r="P32" s="5"/>
      <c r="Q32" s="5"/>
      <c r="R32" s="5"/>
      <c r="S32" s="5" t="str">
        <f t="shared" si="3"/>
        <v/>
      </c>
      <c r="T32" s="6" t="str">
        <f t="shared" si="0"/>
        <v/>
      </c>
      <c r="U32" s="5">
        <v>369.16532599999999</v>
      </c>
      <c r="V32" s="5">
        <v>145.86381</v>
      </c>
      <c r="W32" s="16">
        <f t="shared" si="1"/>
        <v>185.70839806477071</v>
      </c>
      <c r="X32" s="6" t="str">
        <f t="shared" si="2"/>
        <v/>
      </c>
      <c r="Y32" s="5" t="s">
        <v>24</v>
      </c>
      <c r="Z32" s="5">
        <v>3</v>
      </c>
    </row>
    <row r="33" spans="1:26" x14ac:dyDescent="0.2">
      <c r="A33" s="5">
        <v>2</v>
      </c>
      <c r="B33" s="5">
        <v>1</v>
      </c>
      <c r="C33" s="6" t="s">
        <v>19</v>
      </c>
      <c r="D33" s="6">
        <v>82.499052337901361</v>
      </c>
      <c r="E33" s="6">
        <v>13.17748507323231</v>
      </c>
      <c r="F33" s="6">
        <v>1.1350631317070421</v>
      </c>
      <c r="G33" s="6">
        <v>2.2948342609962831</v>
      </c>
      <c r="H33" s="6">
        <v>0.85669746193732077</v>
      </c>
      <c r="I33" s="6">
        <v>88.498705341584113</v>
      </c>
      <c r="J33" s="6">
        <v>7.9064910439393854</v>
      </c>
      <c r="K33" s="6">
        <v>0.96480366195098577</v>
      </c>
      <c r="L33" s="6">
        <v>1.9506091218468407</v>
      </c>
      <c r="M33" s="6">
        <v>0.64252309645299055</v>
      </c>
      <c r="N33" s="5">
        <v>0.87592000000000003</v>
      </c>
      <c r="O33" s="5">
        <v>0.12569</v>
      </c>
      <c r="P33" s="5"/>
      <c r="Q33" s="5"/>
      <c r="R33" s="5"/>
      <c r="S33" s="5" t="str">
        <f t="shared" si="3"/>
        <v/>
      </c>
      <c r="T33" s="6" t="str">
        <f t="shared" si="0"/>
        <v/>
      </c>
      <c r="U33" s="5">
        <v>269.25311799999997</v>
      </c>
      <c r="V33" s="5">
        <v>203.48248000000001</v>
      </c>
      <c r="W33" s="16">
        <f t="shared" si="1"/>
        <v>182.52074665501306</v>
      </c>
      <c r="X33" s="6" t="str">
        <f t="shared" si="2"/>
        <v/>
      </c>
      <c r="Y33" s="5" t="s">
        <v>24</v>
      </c>
      <c r="Z33" s="5">
        <v>3</v>
      </c>
    </row>
    <row r="34" spans="1:26" x14ac:dyDescent="0.2">
      <c r="A34" s="5">
        <v>2</v>
      </c>
      <c r="B34" s="5">
        <v>1</v>
      </c>
      <c r="C34" s="6" t="s">
        <v>20</v>
      </c>
      <c r="D34" s="6">
        <v>82.499052337901361</v>
      </c>
      <c r="E34" s="6">
        <v>13.17748507323231</v>
      </c>
      <c r="F34" s="6">
        <v>1.1350631317070421</v>
      </c>
      <c r="G34" s="6">
        <v>2.2948342609962831</v>
      </c>
      <c r="H34" s="6">
        <v>0.85669746193732077</v>
      </c>
      <c r="I34" s="6">
        <v>88.498705341584113</v>
      </c>
      <c r="J34" s="6">
        <v>7.9064910439393854</v>
      </c>
      <c r="K34" s="6">
        <v>0.96480366195098577</v>
      </c>
      <c r="L34" s="6">
        <v>1.9506091218468407</v>
      </c>
      <c r="M34" s="6">
        <v>0.64252309645299055</v>
      </c>
      <c r="N34" s="5">
        <v>0.86497000000000002</v>
      </c>
      <c r="O34" s="5">
        <v>0.14349000000000001</v>
      </c>
      <c r="P34" s="5"/>
      <c r="Q34" s="5"/>
      <c r="R34" s="5"/>
      <c r="S34" s="5" t="str">
        <f t="shared" si="3"/>
        <v/>
      </c>
      <c r="T34" s="6" t="str">
        <f t="shared" ref="T34:T65" si="4">IFERROR(_xlfn.STDEV.S(P34:R34)/P34*100,"")</f>
        <v/>
      </c>
      <c r="U34" s="5">
        <v>307.38427799999999</v>
      </c>
      <c r="V34" s="5">
        <v>196.22315</v>
      </c>
      <c r="W34" s="16">
        <f t="shared" si="1"/>
        <v>165.79373147460572</v>
      </c>
      <c r="X34" s="6" t="str">
        <f t="shared" si="2"/>
        <v/>
      </c>
      <c r="Y34" s="5" t="s">
        <v>24</v>
      </c>
      <c r="Z34" s="5">
        <v>3</v>
      </c>
    </row>
    <row r="35" spans="1:26" x14ac:dyDescent="0.2">
      <c r="A35" s="5">
        <v>2</v>
      </c>
      <c r="B35" s="5">
        <v>1</v>
      </c>
      <c r="C35" s="6" t="s">
        <v>21</v>
      </c>
      <c r="D35" s="6">
        <v>82.499052337901361</v>
      </c>
      <c r="E35" s="6">
        <v>13.17748507323231</v>
      </c>
      <c r="F35" s="6">
        <v>1.1350631317070421</v>
      </c>
      <c r="G35" s="6">
        <v>2.2948342609962831</v>
      </c>
      <c r="H35" s="6">
        <v>0.85669746193732077</v>
      </c>
      <c r="I35" s="6">
        <v>88.498705341584113</v>
      </c>
      <c r="J35" s="6">
        <v>7.9064910439393854</v>
      </c>
      <c r="K35" s="6">
        <v>0.96480366195098577</v>
      </c>
      <c r="L35" s="6">
        <v>1.9506091218468407</v>
      </c>
      <c r="M35" s="6">
        <v>0.64252309645299055</v>
      </c>
      <c r="N35" s="5">
        <v>0.91461999999999999</v>
      </c>
      <c r="O35" s="5">
        <v>0.13113</v>
      </c>
      <c r="P35" s="5">
        <v>11290</v>
      </c>
      <c r="Q35" s="5">
        <v>11261</v>
      </c>
      <c r="R35" s="5">
        <v>8716</v>
      </c>
      <c r="S35" s="5">
        <f t="shared" si="3"/>
        <v>1129</v>
      </c>
      <c r="T35" s="6">
        <f t="shared" si="4"/>
        <v>13.089452186822079</v>
      </c>
      <c r="U35" s="5">
        <v>280.90668599999998</v>
      </c>
      <c r="V35" s="5">
        <v>283.50907999999998</v>
      </c>
      <c r="W35" s="16">
        <f t="shared" si="1"/>
        <v>125.56567948589378</v>
      </c>
      <c r="X35" s="6">
        <f t="shared" si="2"/>
        <v>31.242018511710011</v>
      </c>
      <c r="Y35" s="5" t="s">
        <v>24</v>
      </c>
      <c r="Z35" s="5">
        <v>3</v>
      </c>
    </row>
    <row r="36" spans="1:26" x14ac:dyDescent="0.2">
      <c r="A36" s="5">
        <v>2</v>
      </c>
      <c r="B36" s="5">
        <v>1</v>
      </c>
      <c r="C36" s="6" t="s">
        <v>22</v>
      </c>
      <c r="D36" s="6">
        <v>82.499052337901361</v>
      </c>
      <c r="E36" s="6">
        <v>13.17748507323231</v>
      </c>
      <c r="F36" s="6">
        <v>1.1350631317070421</v>
      </c>
      <c r="G36" s="6">
        <v>2.2948342609962831</v>
      </c>
      <c r="H36" s="6">
        <v>0.85669746193732077</v>
      </c>
      <c r="I36" s="6">
        <v>88.498705341584113</v>
      </c>
      <c r="J36" s="6">
        <v>7.9064910439393854</v>
      </c>
      <c r="K36" s="6">
        <v>0.96480366195098577</v>
      </c>
      <c r="L36" s="6">
        <v>1.9506091218468407</v>
      </c>
      <c r="M36" s="6">
        <v>0.64252309645299055</v>
      </c>
      <c r="N36" s="5">
        <v>0.9153</v>
      </c>
      <c r="O36" s="5">
        <v>0.11733</v>
      </c>
      <c r="P36" s="5"/>
      <c r="Q36" s="5"/>
      <c r="R36" s="5"/>
      <c r="S36" s="5" t="str">
        <f t="shared" si="3"/>
        <v/>
      </c>
      <c r="T36" s="6" t="str">
        <f t="shared" si="4"/>
        <v/>
      </c>
      <c r="U36" s="5">
        <v>251.344326</v>
      </c>
      <c r="V36" s="5">
        <v>176.70464000000001</v>
      </c>
      <c r="W36" s="16">
        <f t="shared" si="1"/>
        <v>225.15570768103197</v>
      </c>
      <c r="X36" s="6" t="str">
        <f t="shared" si="2"/>
        <v/>
      </c>
      <c r="Y36" s="5" t="s">
        <v>24</v>
      </c>
      <c r="Z36" s="5">
        <v>3</v>
      </c>
    </row>
    <row r="37" spans="1:26" x14ac:dyDescent="0.2">
      <c r="A37" s="5">
        <v>2</v>
      </c>
      <c r="B37" s="5">
        <v>2</v>
      </c>
      <c r="C37" s="6" t="s">
        <v>17</v>
      </c>
      <c r="D37" s="6">
        <v>84.575104307904297</v>
      </c>
      <c r="E37" s="6">
        <v>3.3382139978222569</v>
      </c>
      <c r="F37" s="6">
        <v>7.3624009467005482</v>
      </c>
      <c r="G37" s="6">
        <v>2.846960523761918</v>
      </c>
      <c r="H37" s="6">
        <v>1.7787144090202029</v>
      </c>
      <c r="I37" s="6">
        <v>87.88647272985763</v>
      </c>
      <c r="J37" s="6">
        <v>2.0029283986933542</v>
      </c>
      <c r="K37" s="6">
        <v>6.2580408046954661</v>
      </c>
      <c r="L37" s="6">
        <v>2.4199164451976301</v>
      </c>
      <c r="M37" s="6">
        <v>1.3340358067651521</v>
      </c>
      <c r="N37" s="5">
        <v>0.80313999999999997</v>
      </c>
      <c r="O37" s="5">
        <v>0.12773999999999999</v>
      </c>
      <c r="P37" s="5"/>
      <c r="Q37" s="5"/>
      <c r="R37" s="5"/>
      <c r="S37" s="5" t="str">
        <f t="shared" si="3"/>
        <v/>
      </c>
      <c r="T37" s="6" t="str">
        <f t="shared" si="4"/>
        <v/>
      </c>
      <c r="U37" s="5">
        <v>273.64462799999995</v>
      </c>
      <c r="V37" s="5">
        <v>977.50801000000001</v>
      </c>
      <c r="W37" s="16">
        <f t="shared" si="1"/>
        <v>37.38460087333781</v>
      </c>
      <c r="X37" s="6" t="str">
        <f t="shared" si="2"/>
        <v/>
      </c>
      <c r="Y37" s="5" t="s">
        <v>24</v>
      </c>
      <c r="Z37" s="5">
        <v>3</v>
      </c>
    </row>
    <row r="38" spans="1:26" x14ac:dyDescent="0.2">
      <c r="A38" s="5">
        <v>2</v>
      </c>
      <c r="B38" s="5">
        <v>2</v>
      </c>
      <c r="C38" s="6" t="s">
        <v>19</v>
      </c>
      <c r="D38" s="6">
        <v>84.575104307904297</v>
      </c>
      <c r="E38" s="6">
        <v>3.3382139978222569</v>
      </c>
      <c r="F38" s="6">
        <v>7.3624009467005482</v>
      </c>
      <c r="G38" s="6">
        <v>2.846960523761918</v>
      </c>
      <c r="H38" s="6">
        <v>1.7787144090202029</v>
      </c>
      <c r="I38" s="6">
        <v>87.88647272985763</v>
      </c>
      <c r="J38" s="6">
        <v>2.0029283986933542</v>
      </c>
      <c r="K38" s="6">
        <v>6.2580408046954661</v>
      </c>
      <c r="L38" s="6">
        <v>2.4199164451976301</v>
      </c>
      <c r="M38" s="6">
        <v>1.3340358067651521</v>
      </c>
      <c r="N38" s="5">
        <v>0.82633999999999996</v>
      </c>
      <c r="O38" s="5">
        <v>0.13447000000000001</v>
      </c>
      <c r="P38" s="5"/>
      <c r="Q38" s="5"/>
      <c r="R38" s="5"/>
      <c r="S38" s="5" t="str">
        <f>IF(ISNUMBER(P38),P38/10,"")</f>
        <v/>
      </c>
      <c r="T38" s="6" t="str">
        <f t="shared" si="4"/>
        <v/>
      </c>
      <c r="U38" s="5">
        <v>288.06163399999997</v>
      </c>
      <c r="V38" s="5">
        <v>562.10406999999998</v>
      </c>
      <c r="W38" s="16">
        <f>IFERROR(1/(V38*U38)*10000000,"")</f>
        <v>61.758657992712934</v>
      </c>
      <c r="X38" s="6" t="str">
        <f>IFERROR(1/(S38*V38)*10000000,"")</f>
        <v/>
      </c>
      <c r="Y38" s="5" t="s">
        <v>24</v>
      </c>
      <c r="Z38" s="5">
        <v>3</v>
      </c>
    </row>
    <row r="39" spans="1:26" x14ac:dyDescent="0.2">
      <c r="A39" s="5">
        <v>2</v>
      </c>
      <c r="B39" s="5">
        <v>2</v>
      </c>
      <c r="C39" s="6" t="s">
        <v>20</v>
      </c>
      <c r="D39" s="6">
        <v>84.575104307904297</v>
      </c>
      <c r="E39" s="6">
        <v>3.3382139978222569</v>
      </c>
      <c r="F39" s="6">
        <v>7.3624009467005482</v>
      </c>
      <c r="G39" s="6">
        <v>2.846960523761918</v>
      </c>
      <c r="H39" s="6">
        <v>1.7787144090202029</v>
      </c>
      <c r="I39" s="6">
        <v>87.88647272985763</v>
      </c>
      <c r="J39" s="6">
        <v>2.0029283986933542</v>
      </c>
      <c r="K39" s="6">
        <v>6.2580408046954661</v>
      </c>
      <c r="L39" s="6">
        <v>2.4199164451976301</v>
      </c>
      <c r="M39" s="6">
        <v>1.3340358067651521</v>
      </c>
      <c r="N39" s="5">
        <v>0.80525000000000002</v>
      </c>
      <c r="O39" s="5">
        <v>0.12715000000000001</v>
      </c>
      <c r="P39" s="5"/>
      <c r="Q39" s="5"/>
      <c r="R39" s="5"/>
      <c r="S39" s="5" t="str">
        <f>IF(ISNUMBER(P39),P39/10,"")</f>
        <v/>
      </c>
      <c r="T39" s="6" t="str">
        <f t="shared" si="4"/>
        <v/>
      </c>
      <c r="U39" s="5">
        <v>272.38073000000003</v>
      </c>
      <c r="V39" s="5">
        <v>998.56002000000001</v>
      </c>
      <c r="W39" s="16">
        <f t="shared" ref="W39:W73" si="5">IFERROR(1/(V39*U39)*10000000,"")</f>
        <v>36.766259365431821</v>
      </c>
      <c r="X39" s="6" t="str">
        <f t="shared" ref="X39:X73" si="6">IFERROR(1/(S39*V39)*10000000,"")</f>
        <v/>
      </c>
      <c r="Y39" s="5" t="s">
        <v>24</v>
      </c>
      <c r="Z39" s="5">
        <v>3</v>
      </c>
    </row>
    <row r="40" spans="1:26" x14ac:dyDescent="0.2">
      <c r="A40" s="5">
        <v>2</v>
      </c>
      <c r="B40" s="5">
        <v>2</v>
      </c>
      <c r="C40" s="6" t="s">
        <v>21</v>
      </c>
      <c r="D40" s="6">
        <v>84.575104307904297</v>
      </c>
      <c r="E40" s="6">
        <v>3.3382139978222569</v>
      </c>
      <c r="F40" s="6">
        <v>7.3624009467005482</v>
      </c>
      <c r="G40" s="6">
        <v>2.846960523761918</v>
      </c>
      <c r="H40" s="6">
        <v>1.7787144090202029</v>
      </c>
      <c r="I40" s="6">
        <v>87.88647272985763</v>
      </c>
      <c r="J40" s="6">
        <v>2.0029283986933542</v>
      </c>
      <c r="K40" s="6">
        <v>6.2580408046954661</v>
      </c>
      <c r="L40" s="6">
        <v>2.4199164451976301</v>
      </c>
      <c r="M40" s="6">
        <v>1.3340358067651521</v>
      </c>
      <c r="N40" s="5">
        <v>0.85648000000000002</v>
      </c>
      <c r="O40" s="5">
        <v>0.13597999999999999</v>
      </c>
      <c r="P40" s="5"/>
      <c r="Q40" s="5"/>
      <c r="R40" s="5"/>
      <c r="S40" s="5" t="str">
        <f>IF(ISNUMBER(P40),P40/10,"")</f>
        <v/>
      </c>
      <c r="T40" s="6" t="str">
        <f t="shared" si="4"/>
        <v/>
      </c>
      <c r="U40" s="5">
        <v>291.29635599999995</v>
      </c>
      <c r="V40" s="5">
        <v>506.95620000000002</v>
      </c>
      <c r="W40" s="16">
        <f t="shared" si="5"/>
        <v>67.716500992574595</v>
      </c>
      <c r="X40" s="6" t="str">
        <f t="shared" si="6"/>
        <v/>
      </c>
      <c r="Y40" s="5" t="s">
        <v>24</v>
      </c>
      <c r="Z40" s="5">
        <v>3</v>
      </c>
    </row>
    <row r="41" spans="1:26" x14ac:dyDescent="0.2">
      <c r="A41" s="5">
        <v>2</v>
      </c>
      <c r="B41" s="5">
        <v>2</v>
      </c>
      <c r="C41" s="6" t="s">
        <v>22</v>
      </c>
      <c r="D41" s="6">
        <v>84.575104307904297</v>
      </c>
      <c r="E41" s="6">
        <v>3.3382139978222569</v>
      </c>
      <c r="F41" s="6">
        <v>7.3624009467005482</v>
      </c>
      <c r="G41" s="6">
        <v>2.846960523761918</v>
      </c>
      <c r="H41" s="6">
        <v>1.7787144090202029</v>
      </c>
      <c r="I41" s="6">
        <v>87.88647272985763</v>
      </c>
      <c r="J41" s="6">
        <v>2.0029283986933542</v>
      </c>
      <c r="K41" s="6">
        <v>6.2580408046954661</v>
      </c>
      <c r="L41" s="6">
        <v>2.4199164451976301</v>
      </c>
      <c r="M41" s="6">
        <v>1.3340358067651521</v>
      </c>
      <c r="N41" s="5">
        <v>0.9</v>
      </c>
      <c r="O41" s="5">
        <v>0.192</v>
      </c>
      <c r="P41" s="5">
        <v>3763</v>
      </c>
      <c r="Q41" s="5">
        <v>3486</v>
      </c>
      <c r="R41" s="5">
        <v>3945</v>
      </c>
      <c r="S41" s="5">
        <f t="shared" ref="S41:S73" si="7">IF(ISNUMBER(P41),P41/10,"")</f>
        <v>376.3</v>
      </c>
      <c r="T41" s="6">
        <f t="shared" si="4"/>
        <v>6.1422460272937762</v>
      </c>
      <c r="U41" s="5">
        <v>411.30239999999998</v>
      </c>
      <c r="V41" s="5">
        <v>418.28442000000001</v>
      </c>
      <c r="W41" s="16">
        <f t="shared" si="5"/>
        <v>58.125548988324553</v>
      </c>
      <c r="X41" s="6">
        <f t="shared" si="6"/>
        <v>63.53222907312108</v>
      </c>
      <c r="Y41" s="5" t="s">
        <v>24</v>
      </c>
      <c r="Z41" s="5">
        <v>3</v>
      </c>
    </row>
    <row r="42" spans="1:26" x14ac:dyDescent="0.2">
      <c r="A42" s="5">
        <v>2</v>
      </c>
      <c r="B42" s="5">
        <v>3</v>
      </c>
      <c r="C42" s="6" t="s">
        <v>17</v>
      </c>
      <c r="D42" s="6">
        <v>82.125335635791046</v>
      </c>
      <c r="E42" s="6">
        <v>11.24596775080445</v>
      </c>
      <c r="F42" s="6">
        <v>2.9589032071230852</v>
      </c>
      <c r="G42" s="6">
        <v>1.3073816599391299</v>
      </c>
      <c r="H42" s="6">
        <v>2.2977627957261251</v>
      </c>
      <c r="I42" s="6">
        <v>87.838106165103682</v>
      </c>
      <c r="J42" s="6">
        <v>6.7475806504826696</v>
      </c>
      <c r="K42" s="6">
        <v>2.5150677260546224</v>
      </c>
      <c r="L42" s="6">
        <v>1.1112744109482604</v>
      </c>
      <c r="M42" s="6">
        <v>1.7233220967945937</v>
      </c>
      <c r="N42" s="5">
        <v>0.88002999999999998</v>
      </c>
      <c r="O42" s="5">
        <v>0.14829999999999999</v>
      </c>
      <c r="P42" s="5"/>
      <c r="Q42" s="5"/>
      <c r="R42" s="5"/>
      <c r="S42" s="5" t="str">
        <f t="shared" si="7"/>
        <v/>
      </c>
      <c r="T42" s="6" t="str">
        <f t="shared" si="4"/>
        <v/>
      </c>
      <c r="U42" s="5">
        <v>317.68825999999996</v>
      </c>
      <c r="V42" s="5">
        <v>284.50788999999997</v>
      </c>
      <c r="W42" s="16">
        <f t="shared" si="5"/>
        <v>110.63805165372848</v>
      </c>
      <c r="X42" s="6" t="str">
        <f t="shared" si="6"/>
        <v/>
      </c>
      <c r="Y42" s="5" t="s">
        <v>24</v>
      </c>
      <c r="Z42" s="5">
        <v>3</v>
      </c>
    </row>
    <row r="43" spans="1:26" x14ac:dyDescent="0.2">
      <c r="A43" s="5">
        <v>2</v>
      </c>
      <c r="B43" s="5">
        <v>3</v>
      </c>
      <c r="C43" s="6" t="s">
        <v>19</v>
      </c>
      <c r="D43" s="6">
        <v>82.125335635791046</v>
      </c>
      <c r="E43" s="6">
        <v>11.24596775080445</v>
      </c>
      <c r="F43" s="6">
        <v>2.9589032071230852</v>
      </c>
      <c r="G43" s="6">
        <v>1.3073816599391299</v>
      </c>
      <c r="H43" s="6">
        <v>2.2977627957261251</v>
      </c>
      <c r="I43" s="6">
        <v>87.838106165103682</v>
      </c>
      <c r="J43" s="6">
        <v>6.7475806504826696</v>
      </c>
      <c r="K43" s="6">
        <v>2.5150677260546224</v>
      </c>
      <c r="L43" s="6">
        <v>1.1112744109482604</v>
      </c>
      <c r="M43" s="6">
        <v>1.7233220967945937</v>
      </c>
      <c r="N43" s="5">
        <v>0.86709999999999998</v>
      </c>
      <c r="O43" s="5">
        <v>0.16772000000000001</v>
      </c>
      <c r="P43" s="5"/>
      <c r="Q43" s="5"/>
      <c r="R43" s="5"/>
      <c r="S43" s="5" t="str">
        <f t="shared" si="7"/>
        <v/>
      </c>
      <c r="T43" s="6" t="str">
        <f t="shared" si="4"/>
        <v/>
      </c>
      <c r="U43" s="5">
        <v>359.289784</v>
      </c>
      <c r="V43" s="5">
        <v>288.61491000000001</v>
      </c>
      <c r="W43" s="16">
        <f t="shared" si="5"/>
        <v>96.435373767226409</v>
      </c>
      <c r="X43" s="6" t="str">
        <f t="shared" si="6"/>
        <v/>
      </c>
      <c r="Y43" s="5" t="s">
        <v>24</v>
      </c>
      <c r="Z43" s="5">
        <v>3</v>
      </c>
    </row>
    <row r="44" spans="1:26" x14ac:dyDescent="0.2">
      <c r="A44" s="5">
        <v>2</v>
      </c>
      <c r="B44" s="5">
        <v>3</v>
      </c>
      <c r="C44" s="6" t="s">
        <v>20</v>
      </c>
      <c r="D44" s="6">
        <v>82.125335635791046</v>
      </c>
      <c r="E44" s="6">
        <v>11.24596775080445</v>
      </c>
      <c r="F44" s="6">
        <v>2.9589032071230852</v>
      </c>
      <c r="G44" s="6">
        <v>1.3073816599391299</v>
      </c>
      <c r="H44" s="6">
        <v>2.2977627957261251</v>
      </c>
      <c r="I44" s="6">
        <v>87.838106165103682</v>
      </c>
      <c r="J44" s="6">
        <v>6.7475806504826696</v>
      </c>
      <c r="K44" s="6">
        <v>2.5150677260546224</v>
      </c>
      <c r="L44" s="6">
        <v>1.1112744109482604</v>
      </c>
      <c r="M44" s="6">
        <v>1.7233220967945937</v>
      </c>
      <c r="N44" s="5">
        <v>0.84492999999999996</v>
      </c>
      <c r="O44" s="5">
        <v>0.15387999999999999</v>
      </c>
      <c r="P44" s="5"/>
      <c r="Q44" s="5"/>
      <c r="R44" s="5"/>
      <c r="S44" s="5" t="str">
        <f t="shared" si="7"/>
        <v/>
      </c>
      <c r="T44" s="6" t="str">
        <f t="shared" si="4"/>
        <v/>
      </c>
      <c r="U44" s="5">
        <v>329.64173599999992</v>
      </c>
      <c r="V44" s="5">
        <v>324.13954999999999</v>
      </c>
      <c r="W44" s="16">
        <f t="shared" si="5"/>
        <v>93.589210255036178</v>
      </c>
      <c r="X44" s="6" t="str">
        <f t="shared" si="6"/>
        <v/>
      </c>
      <c r="Y44" s="5" t="s">
        <v>24</v>
      </c>
      <c r="Z44" s="5">
        <v>3</v>
      </c>
    </row>
    <row r="45" spans="1:26" x14ac:dyDescent="0.2">
      <c r="A45" s="5">
        <v>2</v>
      </c>
      <c r="B45" s="5">
        <v>3</v>
      </c>
      <c r="C45" s="6" t="s">
        <v>21</v>
      </c>
      <c r="D45" s="6">
        <v>82.125335635791046</v>
      </c>
      <c r="E45" s="6">
        <v>11.24596775080445</v>
      </c>
      <c r="F45" s="6">
        <v>2.9589032071230852</v>
      </c>
      <c r="G45" s="6">
        <v>1.3073816599391299</v>
      </c>
      <c r="H45" s="6">
        <v>2.2977627957261251</v>
      </c>
      <c r="I45" s="6">
        <v>87.838106165103682</v>
      </c>
      <c r="J45" s="6">
        <v>6.7475806504826696</v>
      </c>
      <c r="K45" s="6">
        <v>2.5150677260546224</v>
      </c>
      <c r="L45" s="6">
        <v>1.1112744109482604</v>
      </c>
      <c r="M45" s="6">
        <v>1.7233220967945937</v>
      </c>
      <c r="N45" s="5">
        <v>0.89287000000000005</v>
      </c>
      <c r="O45" s="5">
        <v>0.1636</v>
      </c>
      <c r="P45" s="5"/>
      <c r="Q45" s="5"/>
      <c r="R45" s="5"/>
      <c r="S45" s="5" t="str">
        <f t="shared" si="7"/>
        <v/>
      </c>
      <c r="T45" s="6" t="str">
        <f t="shared" si="4"/>
        <v/>
      </c>
      <c r="U45" s="5">
        <v>350.46391999999997</v>
      </c>
      <c r="V45" s="5">
        <v>158.99019000000001</v>
      </c>
      <c r="W45" s="16">
        <f t="shared" si="5"/>
        <v>179.4677249084925</v>
      </c>
      <c r="X45" s="6" t="str">
        <f t="shared" si="6"/>
        <v/>
      </c>
      <c r="Y45" s="5" t="s">
        <v>24</v>
      </c>
      <c r="Z45" s="5">
        <v>3</v>
      </c>
    </row>
    <row r="46" spans="1:26" x14ac:dyDescent="0.2">
      <c r="A46" s="5">
        <v>2</v>
      </c>
      <c r="B46" s="5">
        <v>3</v>
      </c>
      <c r="C46" s="6" t="s">
        <v>22</v>
      </c>
      <c r="D46" s="6">
        <v>82.125335635791046</v>
      </c>
      <c r="E46" s="6">
        <v>11.24596775080445</v>
      </c>
      <c r="F46" s="6">
        <v>2.9589032071230852</v>
      </c>
      <c r="G46" s="6">
        <v>1.3073816599391299</v>
      </c>
      <c r="H46" s="6">
        <v>2.2977627957261251</v>
      </c>
      <c r="I46" s="6">
        <v>87.838106165103682</v>
      </c>
      <c r="J46" s="6">
        <v>6.7475806504826696</v>
      </c>
      <c r="K46" s="6">
        <v>2.5150677260546224</v>
      </c>
      <c r="L46" s="6">
        <v>1.1112744109482604</v>
      </c>
      <c r="M46" s="6">
        <v>1.7233220967945937</v>
      </c>
      <c r="N46" s="5">
        <v>0.85719000000000001</v>
      </c>
      <c r="O46" s="5">
        <v>0.13977999999999999</v>
      </c>
      <c r="P46" s="5"/>
      <c r="Q46" s="5"/>
      <c r="R46" s="5"/>
      <c r="S46" s="5" t="str">
        <f t="shared" si="7"/>
        <v/>
      </c>
      <c r="T46" s="6" t="str">
        <f t="shared" si="4"/>
        <v/>
      </c>
      <c r="U46" s="5">
        <v>299.43671599999993</v>
      </c>
      <c r="V46" s="5">
        <v>254.80907999999999</v>
      </c>
      <c r="W46" s="16">
        <f t="shared" si="5"/>
        <v>131.06298323395865</v>
      </c>
      <c r="X46" s="6" t="str">
        <f t="shared" si="6"/>
        <v/>
      </c>
      <c r="Y46" s="5" t="s">
        <v>24</v>
      </c>
      <c r="Z46" s="5">
        <v>3</v>
      </c>
    </row>
    <row r="47" spans="1:26" x14ac:dyDescent="0.2">
      <c r="A47" s="5">
        <v>2</v>
      </c>
      <c r="B47" s="5">
        <v>4</v>
      </c>
      <c r="C47" s="6" t="s">
        <v>17</v>
      </c>
      <c r="D47" s="6">
        <v>0.1439361956960761</v>
      </c>
      <c r="E47" s="6">
        <v>0.28331302005036207</v>
      </c>
      <c r="F47" s="6">
        <v>21.653366174217371</v>
      </c>
      <c r="G47" s="6">
        <v>42.505601067222607</v>
      </c>
      <c r="H47" s="6">
        <v>35.433570215694189</v>
      </c>
      <c r="I47" s="6">
        <v>18.739499043855766</v>
      </c>
      <c r="J47" s="6">
        <v>0.16998781203021723</v>
      </c>
      <c r="K47" s="6">
        <v>18.405361248084766</v>
      </c>
      <c r="L47" s="6">
        <v>36.129760907139215</v>
      </c>
      <c r="M47" s="6">
        <v>26.575177661770642</v>
      </c>
      <c r="N47" s="5">
        <v>0.90573000000000004</v>
      </c>
      <c r="O47" s="5">
        <v>0.16009999999999999</v>
      </c>
      <c r="P47" s="5"/>
      <c r="Q47" s="5"/>
      <c r="R47" s="5"/>
      <c r="S47" s="5" t="str">
        <f t="shared" si="7"/>
        <v/>
      </c>
      <c r="T47" s="6" t="str">
        <f t="shared" si="4"/>
        <v/>
      </c>
      <c r="U47" s="5">
        <v>342.96621999999996</v>
      </c>
      <c r="V47" s="5">
        <v>899.41684999999995</v>
      </c>
      <c r="W47" s="16">
        <f t="shared" si="5"/>
        <v>32.418105671315644</v>
      </c>
      <c r="X47" s="6" t="str">
        <f t="shared" si="6"/>
        <v/>
      </c>
      <c r="Y47" s="5" t="s">
        <v>24</v>
      </c>
      <c r="Z47" s="5">
        <v>3</v>
      </c>
    </row>
    <row r="48" spans="1:26" x14ac:dyDescent="0.2">
      <c r="A48" s="5">
        <v>2</v>
      </c>
      <c r="B48" s="5">
        <v>4</v>
      </c>
      <c r="C48" s="6" t="s">
        <v>19</v>
      </c>
      <c r="D48" s="6">
        <v>0.1439361956960761</v>
      </c>
      <c r="E48" s="6">
        <v>0.28331302005036207</v>
      </c>
      <c r="F48" s="6">
        <v>21.653366174217371</v>
      </c>
      <c r="G48" s="6">
        <v>42.505601067222607</v>
      </c>
      <c r="H48" s="6">
        <v>35.433570215694189</v>
      </c>
      <c r="I48" s="6">
        <v>18.739499043855766</v>
      </c>
      <c r="J48" s="6">
        <v>0.16998781203021723</v>
      </c>
      <c r="K48" s="6">
        <v>18.405361248084766</v>
      </c>
      <c r="L48" s="6">
        <v>36.129760907139215</v>
      </c>
      <c r="M48" s="6">
        <v>26.575177661770642</v>
      </c>
      <c r="N48" s="5">
        <v>0.89154</v>
      </c>
      <c r="O48" s="5">
        <v>0.24628</v>
      </c>
      <c r="P48" s="5"/>
      <c r="Q48" s="5"/>
      <c r="R48" s="5"/>
      <c r="S48" s="5" t="str">
        <f t="shared" si="7"/>
        <v/>
      </c>
      <c r="T48" s="6" t="str">
        <f t="shared" si="4"/>
        <v/>
      </c>
      <c r="U48" s="5">
        <v>527.58101599999998</v>
      </c>
      <c r="V48" s="5">
        <v>743.2088</v>
      </c>
      <c r="W48" s="16">
        <f t="shared" si="5"/>
        <v>25.503512415125389</v>
      </c>
      <c r="X48" s="6" t="str">
        <f t="shared" si="6"/>
        <v/>
      </c>
      <c r="Y48" s="5" t="s">
        <v>24</v>
      </c>
      <c r="Z48" s="5">
        <v>3</v>
      </c>
    </row>
    <row r="49" spans="1:26" x14ac:dyDescent="0.2">
      <c r="A49" s="5">
        <v>2</v>
      </c>
      <c r="B49" s="5">
        <v>4</v>
      </c>
      <c r="C49" s="6" t="s">
        <v>20</v>
      </c>
      <c r="D49" s="6">
        <v>0.1439361956960761</v>
      </c>
      <c r="E49" s="6">
        <v>0.28331302005036207</v>
      </c>
      <c r="F49" s="6">
        <v>21.653366174217371</v>
      </c>
      <c r="G49" s="6">
        <v>42.505601067222607</v>
      </c>
      <c r="H49" s="6">
        <v>35.433570215694189</v>
      </c>
      <c r="I49" s="6">
        <v>18.739499043855766</v>
      </c>
      <c r="J49" s="6">
        <v>0.16998781203021723</v>
      </c>
      <c r="K49" s="6">
        <v>18.405361248084766</v>
      </c>
      <c r="L49" s="6">
        <v>36.129760907139215</v>
      </c>
      <c r="M49" s="6">
        <v>26.575177661770642</v>
      </c>
      <c r="N49" s="5">
        <v>0.93284</v>
      </c>
      <c r="O49" s="5">
        <v>0.35521000000000003</v>
      </c>
      <c r="P49" s="5">
        <v>9367</v>
      </c>
      <c r="Q49" s="5">
        <v>9778</v>
      </c>
      <c r="R49" s="5">
        <v>13600</v>
      </c>
      <c r="S49" s="5">
        <f t="shared" si="7"/>
        <v>936.7</v>
      </c>
      <c r="T49" s="6">
        <f t="shared" si="4"/>
        <v>24.920905676263072</v>
      </c>
      <c r="U49" s="5">
        <v>760.93086199999993</v>
      </c>
      <c r="V49" s="5">
        <v>596.72234000000003</v>
      </c>
      <c r="W49" s="16">
        <f t="shared" si="5"/>
        <v>22.023305546179934</v>
      </c>
      <c r="X49" s="6">
        <f t="shared" si="6"/>
        <v>17.890693790268038</v>
      </c>
      <c r="Y49" s="5" t="s">
        <v>24</v>
      </c>
      <c r="Z49" s="5">
        <v>3</v>
      </c>
    </row>
    <row r="50" spans="1:26" x14ac:dyDescent="0.2">
      <c r="A50" s="5">
        <v>2</v>
      </c>
      <c r="B50" s="5">
        <v>4</v>
      </c>
      <c r="C50" s="6" t="s">
        <v>21</v>
      </c>
      <c r="D50" s="6">
        <v>0.1439361956960761</v>
      </c>
      <c r="E50" s="6">
        <v>0.28331302005036207</v>
      </c>
      <c r="F50" s="6">
        <v>21.653366174217371</v>
      </c>
      <c r="G50" s="6">
        <v>42.505601067222607</v>
      </c>
      <c r="H50" s="6">
        <v>35.433570215694189</v>
      </c>
      <c r="I50" s="6">
        <v>18.739499043855766</v>
      </c>
      <c r="J50" s="6">
        <v>0.16998781203021723</v>
      </c>
      <c r="K50" s="6">
        <v>18.405361248084766</v>
      </c>
      <c r="L50" s="6">
        <v>36.129760907139215</v>
      </c>
      <c r="M50" s="6">
        <v>26.575177661770642</v>
      </c>
      <c r="N50" s="5">
        <v>0.97172999999999998</v>
      </c>
      <c r="O50" s="5">
        <v>0.25211</v>
      </c>
      <c r="P50" s="5"/>
      <c r="Q50" s="5"/>
      <c r="R50" s="5"/>
      <c r="S50" s="5" t="str">
        <f t="shared" si="7"/>
        <v/>
      </c>
      <c r="T50" s="6" t="str">
        <f t="shared" si="4"/>
        <v/>
      </c>
      <c r="U50" s="5">
        <v>540.07004199999994</v>
      </c>
      <c r="V50" s="5">
        <v>632.87228000000005</v>
      </c>
      <c r="W50" s="16">
        <f t="shared" si="5"/>
        <v>29.257272638023931</v>
      </c>
      <c r="X50" s="6" t="str">
        <f t="shared" si="6"/>
        <v/>
      </c>
      <c r="Y50" s="5" t="s">
        <v>24</v>
      </c>
      <c r="Z50" s="5">
        <v>3</v>
      </c>
    </row>
    <row r="51" spans="1:26" x14ac:dyDescent="0.2">
      <c r="A51" s="5">
        <v>2</v>
      </c>
      <c r="B51" s="5">
        <v>4</v>
      </c>
      <c r="C51" s="6" t="s">
        <v>22</v>
      </c>
      <c r="D51" s="6">
        <v>0.1439361956960761</v>
      </c>
      <c r="E51" s="6">
        <v>0.28331302005036207</v>
      </c>
      <c r="F51" s="6">
        <v>21.653366174217371</v>
      </c>
      <c r="G51" s="6">
        <v>42.505601067222607</v>
      </c>
      <c r="H51" s="6">
        <v>35.433570215694189</v>
      </c>
      <c r="I51" s="6">
        <v>18.739499043855766</v>
      </c>
      <c r="J51" s="6">
        <v>0.16998781203021723</v>
      </c>
      <c r="K51" s="6">
        <v>18.405361248084766</v>
      </c>
      <c r="L51" s="6">
        <v>36.129760907139215</v>
      </c>
      <c r="M51" s="6">
        <v>26.575177661770642</v>
      </c>
      <c r="N51" s="5">
        <v>0.90114000000000005</v>
      </c>
      <c r="O51" s="5">
        <v>0.23014999999999999</v>
      </c>
      <c r="P51" s="5"/>
      <c r="Q51" s="5"/>
      <c r="R51" s="5"/>
      <c r="S51" s="5" t="str">
        <f t="shared" si="7"/>
        <v/>
      </c>
      <c r="T51" s="6" t="str">
        <f t="shared" si="4"/>
        <v/>
      </c>
      <c r="U51" s="5">
        <v>493.02732999999995</v>
      </c>
      <c r="V51" s="5">
        <v>516.04714999999999</v>
      </c>
      <c r="W51" s="16">
        <f t="shared" si="5"/>
        <v>39.30425980832868</v>
      </c>
      <c r="X51" s="6" t="str">
        <f t="shared" si="6"/>
        <v/>
      </c>
      <c r="Y51" s="5" t="s">
        <v>24</v>
      </c>
      <c r="Z51" s="5">
        <v>3</v>
      </c>
    </row>
    <row r="52" spans="1:26" x14ac:dyDescent="0.2">
      <c r="A52" s="5">
        <v>2</v>
      </c>
      <c r="B52" s="5">
        <v>5</v>
      </c>
      <c r="C52" s="6" t="s">
        <v>17</v>
      </c>
      <c r="D52" s="6">
        <v>5.8204564079218342</v>
      </c>
      <c r="E52" s="6">
        <v>0.30279103294793103</v>
      </c>
      <c r="F52" s="6">
        <v>41.886356544272807</v>
      </c>
      <c r="G52" s="6">
        <v>46.359730341479207</v>
      </c>
      <c r="H52" s="6">
        <v>5.5470843893169617</v>
      </c>
      <c r="I52" s="6">
        <v>20.565256951293051</v>
      </c>
      <c r="J52" s="6">
        <v>0.18167461976875862</v>
      </c>
      <c r="K52" s="6">
        <v>35.603403062631884</v>
      </c>
      <c r="L52" s="6">
        <v>39.405770790257321</v>
      </c>
      <c r="M52" s="6">
        <v>4.1603132919877215</v>
      </c>
      <c r="N52" s="5">
        <v>0.90786999999999995</v>
      </c>
      <c r="O52" s="5">
        <v>0.27518999999999999</v>
      </c>
      <c r="P52" s="5"/>
      <c r="Q52" s="5"/>
      <c r="R52" s="5"/>
      <c r="S52" s="5" t="str">
        <f t="shared" si="7"/>
        <v/>
      </c>
      <c r="T52" s="6" t="str">
        <f t="shared" si="4"/>
        <v/>
      </c>
      <c r="U52" s="5">
        <v>589.5120179999999</v>
      </c>
      <c r="V52" s="5">
        <v>1632.69427</v>
      </c>
      <c r="W52" s="16">
        <f t="shared" si="5"/>
        <v>10.389687096430189</v>
      </c>
      <c r="X52" s="6" t="str">
        <f t="shared" si="6"/>
        <v/>
      </c>
      <c r="Y52" s="5" t="s">
        <v>24</v>
      </c>
      <c r="Z52" s="5">
        <v>3</v>
      </c>
    </row>
    <row r="53" spans="1:26" x14ac:dyDescent="0.2">
      <c r="A53" s="5">
        <v>2</v>
      </c>
      <c r="B53" s="5">
        <v>5</v>
      </c>
      <c r="C53" s="6" t="s">
        <v>19</v>
      </c>
      <c r="D53" s="6">
        <v>5.8204564079218342</v>
      </c>
      <c r="E53" s="6">
        <v>0.30279103294793103</v>
      </c>
      <c r="F53" s="6">
        <v>41.886356544272807</v>
      </c>
      <c r="G53" s="6">
        <v>46.359730341479207</v>
      </c>
      <c r="H53" s="6">
        <v>5.5470843893169617</v>
      </c>
      <c r="I53" s="6">
        <v>20.565256951293051</v>
      </c>
      <c r="J53" s="6">
        <v>0.18167461976875862</v>
      </c>
      <c r="K53" s="6">
        <v>35.603403062631884</v>
      </c>
      <c r="L53" s="6">
        <v>39.405770790257321</v>
      </c>
      <c r="M53" s="6">
        <v>4.1603132919877215</v>
      </c>
      <c r="N53" s="5">
        <v>0.90964999999999996</v>
      </c>
      <c r="O53" s="5">
        <v>0.23815</v>
      </c>
      <c r="P53" s="5"/>
      <c r="Q53" s="5"/>
      <c r="R53" s="5"/>
      <c r="S53" s="5" t="str">
        <f t="shared" si="7"/>
        <v/>
      </c>
      <c r="T53" s="6" t="str">
        <f t="shared" si="4"/>
        <v/>
      </c>
      <c r="U53" s="5">
        <v>510.16492999999997</v>
      </c>
      <c r="V53" s="5">
        <v>1678.4451799999999</v>
      </c>
      <c r="W53" s="16">
        <f t="shared" si="5"/>
        <v>11.678370195293109</v>
      </c>
      <c r="X53" s="6" t="str">
        <f t="shared" si="6"/>
        <v/>
      </c>
      <c r="Y53" s="5" t="s">
        <v>24</v>
      </c>
      <c r="Z53" s="5">
        <v>3</v>
      </c>
    </row>
    <row r="54" spans="1:26" x14ac:dyDescent="0.2">
      <c r="A54" s="5">
        <v>2</v>
      </c>
      <c r="B54" s="5">
        <v>5</v>
      </c>
      <c r="C54" s="6" t="s">
        <v>20</v>
      </c>
      <c r="D54" s="6">
        <v>5.8204564079218342</v>
      </c>
      <c r="E54" s="6">
        <v>0.30279103294793103</v>
      </c>
      <c r="F54" s="6">
        <v>41.886356544272807</v>
      </c>
      <c r="G54" s="6">
        <v>46.359730341479207</v>
      </c>
      <c r="H54" s="6">
        <v>5.5470843893169617</v>
      </c>
      <c r="I54" s="6">
        <v>20.565256951293051</v>
      </c>
      <c r="J54" s="6">
        <v>0.18167461976875862</v>
      </c>
      <c r="K54" s="6">
        <v>35.603403062631884</v>
      </c>
      <c r="L54" s="6">
        <v>39.405770790257321</v>
      </c>
      <c r="M54" s="6">
        <v>4.1603132919877215</v>
      </c>
      <c r="N54" s="5">
        <v>0.91668000000000005</v>
      </c>
      <c r="O54" s="5">
        <v>0.28161000000000003</v>
      </c>
      <c r="P54" s="5"/>
      <c r="Q54" s="5"/>
      <c r="R54" s="5"/>
      <c r="S54" s="5" t="str">
        <f t="shared" si="7"/>
        <v/>
      </c>
      <c r="T54" s="6" t="str">
        <f t="shared" si="4"/>
        <v/>
      </c>
      <c r="U54" s="5">
        <v>603.26494200000002</v>
      </c>
      <c r="V54" s="5">
        <v>588.24249999999995</v>
      </c>
      <c r="W54" s="16">
        <f t="shared" si="5"/>
        <v>28.17964474479777</v>
      </c>
      <c r="X54" s="6" t="str">
        <f t="shared" si="6"/>
        <v/>
      </c>
      <c r="Y54" s="5" t="s">
        <v>24</v>
      </c>
      <c r="Z54" s="5">
        <v>3</v>
      </c>
    </row>
    <row r="55" spans="1:26" x14ac:dyDescent="0.2">
      <c r="A55" s="5">
        <v>2</v>
      </c>
      <c r="B55" s="5">
        <v>5</v>
      </c>
      <c r="C55" s="6" t="s">
        <v>21</v>
      </c>
      <c r="D55" s="6">
        <v>5.8204564079218342</v>
      </c>
      <c r="E55" s="6">
        <v>0.30279103294793103</v>
      </c>
      <c r="F55" s="6">
        <v>41.886356544272807</v>
      </c>
      <c r="G55" s="6">
        <v>46.359730341479207</v>
      </c>
      <c r="H55" s="6">
        <v>5.5470843893169617</v>
      </c>
      <c r="I55" s="6">
        <v>20.565256951293051</v>
      </c>
      <c r="J55" s="6">
        <v>0.18167461976875862</v>
      </c>
      <c r="K55" s="6">
        <v>35.603403062631884</v>
      </c>
      <c r="L55" s="6">
        <v>39.405770790257321</v>
      </c>
      <c r="M55" s="6">
        <v>4.1603132919877215</v>
      </c>
      <c r="N55" s="5">
        <v>0.92910999999999999</v>
      </c>
      <c r="O55" s="5">
        <v>0.29802000000000001</v>
      </c>
      <c r="P55" s="5"/>
      <c r="Q55" s="5"/>
      <c r="R55" s="5"/>
      <c r="S55" s="5" t="str">
        <f t="shared" si="7"/>
        <v/>
      </c>
      <c r="T55" s="6" t="str">
        <f t="shared" si="4"/>
        <v/>
      </c>
      <c r="U55" s="5">
        <v>638.41844399999991</v>
      </c>
      <c r="V55" s="5">
        <v>1398.94382</v>
      </c>
      <c r="W55" s="16">
        <f t="shared" si="5"/>
        <v>11.196809791240943</v>
      </c>
      <c r="X55" s="6" t="str">
        <f t="shared" si="6"/>
        <v/>
      </c>
      <c r="Y55" s="5" t="s">
        <v>24</v>
      </c>
      <c r="Z55" s="5">
        <v>3</v>
      </c>
    </row>
    <row r="56" spans="1:26" x14ac:dyDescent="0.2">
      <c r="A56" s="5">
        <v>2</v>
      </c>
      <c r="B56" s="5">
        <v>5</v>
      </c>
      <c r="C56" s="6" t="s">
        <v>22</v>
      </c>
      <c r="D56" s="6">
        <v>5.8204564079218342</v>
      </c>
      <c r="E56" s="6">
        <v>0.30279103294793103</v>
      </c>
      <c r="F56" s="6">
        <v>41.886356544272807</v>
      </c>
      <c r="G56" s="6">
        <v>46.359730341479207</v>
      </c>
      <c r="H56" s="6">
        <v>5.5470843893169617</v>
      </c>
      <c r="I56" s="6">
        <v>20.565256951293051</v>
      </c>
      <c r="J56" s="6">
        <v>0.18167461976875862</v>
      </c>
      <c r="K56" s="6">
        <v>35.603403062631884</v>
      </c>
      <c r="L56" s="6">
        <v>39.405770790257321</v>
      </c>
      <c r="M56" s="6">
        <v>4.1603132919877215</v>
      </c>
      <c r="N56" s="5">
        <v>0.89024000000000003</v>
      </c>
      <c r="O56" s="5">
        <v>9.5229999999999995E-2</v>
      </c>
      <c r="P56" s="5">
        <v>3262.5</v>
      </c>
      <c r="Q56" s="5">
        <v>3058</v>
      </c>
      <c r="R56" s="5">
        <v>3160</v>
      </c>
      <c r="S56" s="5">
        <f t="shared" si="7"/>
        <v>326.25</v>
      </c>
      <c r="T56" s="6">
        <f t="shared" si="4"/>
        <v>3.1341027394464329</v>
      </c>
      <c r="U56" s="5">
        <v>204.00170599999998</v>
      </c>
      <c r="V56" s="5">
        <v>1662.8059599999999</v>
      </c>
      <c r="W56" s="16">
        <f t="shared" si="5"/>
        <v>29.479806476084704</v>
      </c>
      <c r="X56" s="6">
        <f t="shared" si="6"/>
        <v>18.43350440971993</v>
      </c>
      <c r="Y56" s="5" t="s">
        <v>18</v>
      </c>
      <c r="Z56" s="5">
        <v>3</v>
      </c>
    </row>
    <row r="57" spans="1:26" x14ac:dyDescent="0.2">
      <c r="A57" s="5">
        <v>2</v>
      </c>
      <c r="B57" s="5">
        <v>6</v>
      </c>
      <c r="C57" s="6" t="s">
        <v>17</v>
      </c>
      <c r="D57" s="6">
        <v>6.643966308436057</v>
      </c>
      <c r="E57" s="6">
        <v>1.597114442597408</v>
      </c>
      <c r="F57" s="6">
        <v>53.944537737246193</v>
      </c>
      <c r="G57" s="6">
        <v>37.038713593496922</v>
      </c>
      <c r="H57" s="6">
        <v>0.82496922072882484</v>
      </c>
      <c r="I57" s="6">
        <v>21.136542090268698</v>
      </c>
      <c r="J57" s="6">
        <v>0.9582686655584447</v>
      </c>
      <c r="K57" s="6">
        <v>45.852857076659262</v>
      </c>
      <c r="L57" s="6">
        <v>31.482906554472383</v>
      </c>
      <c r="M57" s="6">
        <v>0.61872691554661863</v>
      </c>
      <c r="N57" s="5">
        <v>0.90871000000000002</v>
      </c>
      <c r="O57" s="5">
        <v>0.28012999999999999</v>
      </c>
      <c r="P57" s="5"/>
      <c r="Q57" s="5"/>
      <c r="R57" s="5"/>
      <c r="S57" s="5" t="str">
        <f t="shared" si="7"/>
        <v/>
      </c>
      <c r="T57" s="6" t="str">
        <f t="shared" si="4"/>
        <v/>
      </c>
      <c r="U57" s="5">
        <v>600.09448599999996</v>
      </c>
      <c r="V57" s="5">
        <v>1838.8131900000001</v>
      </c>
      <c r="W57" s="16">
        <f t="shared" si="5"/>
        <v>9.0623901108766169</v>
      </c>
      <c r="X57" s="6" t="str">
        <f t="shared" si="6"/>
        <v/>
      </c>
      <c r="Y57" s="5" t="s">
        <v>18</v>
      </c>
      <c r="Z57" s="5">
        <v>3</v>
      </c>
    </row>
    <row r="58" spans="1:26" x14ac:dyDescent="0.2">
      <c r="A58" s="5">
        <v>2</v>
      </c>
      <c r="B58" s="5">
        <v>6</v>
      </c>
      <c r="C58" s="6" t="s">
        <v>19</v>
      </c>
      <c r="D58" s="6">
        <v>6.643966308436057</v>
      </c>
      <c r="E58" s="6">
        <v>1.597114442597408</v>
      </c>
      <c r="F58" s="6">
        <v>53.944537737246193</v>
      </c>
      <c r="G58" s="6">
        <v>37.038713593496922</v>
      </c>
      <c r="H58" s="6">
        <v>0.82496922072882484</v>
      </c>
      <c r="I58" s="6">
        <v>21.136542090268698</v>
      </c>
      <c r="J58" s="6">
        <v>0.9582686655584447</v>
      </c>
      <c r="K58" s="6">
        <v>45.852857076659262</v>
      </c>
      <c r="L58" s="6">
        <v>31.482906554472383</v>
      </c>
      <c r="M58" s="6">
        <v>0.61872691554661863</v>
      </c>
      <c r="N58" s="5">
        <v>0.90837000000000001</v>
      </c>
      <c r="O58" s="5">
        <v>0.30945</v>
      </c>
      <c r="P58" s="5"/>
      <c r="Q58" s="5"/>
      <c r="R58" s="5"/>
      <c r="S58" s="5" t="str">
        <f t="shared" si="7"/>
        <v/>
      </c>
      <c r="T58" s="6" t="str">
        <f t="shared" si="4"/>
        <v/>
      </c>
      <c r="U58" s="5">
        <v>662.90378999999996</v>
      </c>
      <c r="V58" s="5">
        <v>1133.85365</v>
      </c>
      <c r="W58" s="16">
        <f t="shared" si="5"/>
        <v>13.30431428426542</v>
      </c>
      <c r="X58" s="6" t="str">
        <f t="shared" si="6"/>
        <v/>
      </c>
      <c r="Y58" s="5" t="s">
        <v>18</v>
      </c>
      <c r="Z58" s="5">
        <v>3</v>
      </c>
    </row>
    <row r="59" spans="1:26" x14ac:dyDescent="0.2">
      <c r="A59" s="5">
        <v>2</v>
      </c>
      <c r="B59" s="5">
        <v>6</v>
      </c>
      <c r="C59" s="6" t="s">
        <v>20</v>
      </c>
      <c r="D59" s="6">
        <v>6.643966308436057</v>
      </c>
      <c r="E59" s="6">
        <v>1.597114442597408</v>
      </c>
      <c r="F59" s="6">
        <v>53.944537737246193</v>
      </c>
      <c r="G59" s="6">
        <v>37.038713593496922</v>
      </c>
      <c r="H59" s="6">
        <v>0.82496922072882484</v>
      </c>
      <c r="I59" s="6">
        <v>21.136542090268698</v>
      </c>
      <c r="J59" s="6">
        <v>0.9582686655584447</v>
      </c>
      <c r="K59" s="6">
        <v>45.852857076659262</v>
      </c>
      <c r="L59" s="6">
        <v>31.482906554472383</v>
      </c>
      <c r="M59" s="6">
        <v>0.61872691554661863</v>
      </c>
      <c r="N59" s="5">
        <v>0.90790999999999999</v>
      </c>
      <c r="O59" s="5">
        <v>0.24903</v>
      </c>
      <c r="P59" s="5"/>
      <c r="Q59" s="5"/>
      <c r="R59" s="5"/>
      <c r="S59" s="5" t="str">
        <f t="shared" si="7"/>
        <v/>
      </c>
      <c r="T59" s="6" t="str">
        <f t="shared" si="4"/>
        <v/>
      </c>
      <c r="U59" s="5">
        <v>533.47206599999993</v>
      </c>
      <c r="V59" s="5">
        <v>2460.3657800000001</v>
      </c>
      <c r="W59" s="16">
        <f t="shared" si="5"/>
        <v>7.6188362317673013</v>
      </c>
      <c r="X59" s="6" t="str">
        <f t="shared" si="6"/>
        <v/>
      </c>
      <c r="Y59" s="5" t="s">
        <v>18</v>
      </c>
      <c r="Z59" s="5">
        <v>3</v>
      </c>
    </row>
    <row r="60" spans="1:26" x14ac:dyDescent="0.2">
      <c r="A60" s="5">
        <v>2</v>
      </c>
      <c r="B60" s="5">
        <v>6</v>
      </c>
      <c r="C60" s="6" t="s">
        <v>21</v>
      </c>
      <c r="D60" s="6">
        <v>6.643966308436057</v>
      </c>
      <c r="E60" s="6">
        <v>1.597114442597408</v>
      </c>
      <c r="F60" s="6">
        <v>53.944537737246193</v>
      </c>
      <c r="G60" s="6">
        <v>37.038713593496922</v>
      </c>
      <c r="H60" s="6">
        <v>0.82496922072882484</v>
      </c>
      <c r="I60" s="6">
        <v>21.136542090268698</v>
      </c>
      <c r="J60" s="6">
        <v>0.9582686655584447</v>
      </c>
      <c r="K60" s="6">
        <v>45.852857076659262</v>
      </c>
      <c r="L60" s="6">
        <v>31.482906554472383</v>
      </c>
      <c r="M60" s="6">
        <v>0.61872691554661863</v>
      </c>
      <c r="N60" s="5">
        <v>0.92264999999999997</v>
      </c>
      <c r="O60" s="5">
        <v>0.12171999999999999</v>
      </c>
      <c r="P60" s="5"/>
      <c r="Q60" s="5"/>
      <c r="R60" s="5"/>
      <c r="S60" s="5" t="str">
        <f t="shared" si="7"/>
        <v/>
      </c>
      <c r="T60" s="6" t="str">
        <f t="shared" si="4"/>
        <v/>
      </c>
      <c r="U60" s="5">
        <v>260.74858399999999</v>
      </c>
      <c r="V60" s="5">
        <v>1676.6939</v>
      </c>
      <c r="W60" s="16">
        <f t="shared" si="5"/>
        <v>22.87305935774069</v>
      </c>
      <c r="X60" s="6" t="str">
        <f t="shared" si="6"/>
        <v/>
      </c>
      <c r="Y60" s="5" t="s">
        <v>18</v>
      </c>
      <c r="Z60" s="5">
        <v>3</v>
      </c>
    </row>
    <row r="61" spans="1:26" x14ac:dyDescent="0.2">
      <c r="A61" s="5">
        <v>2</v>
      </c>
      <c r="B61" s="5">
        <v>6</v>
      </c>
      <c r="C61" s="6" t="s">
        <v>22</v>
      </c>
      <c r="D61" s="6">
        <v>6.643966308436057</v>
      </c>
      <c r="E61" s="6">
        <v>1.597114442597408</v>
      </c>
      <c r="F61" s="6">
        <v>53.944537737246193</v>
      </c>
      <c r="G61" s="6">
        <v>37.038713593496922</v>
      </c>
      <c r="H61" s="6">
        <v>0.82496922072882484</v>
      </c>
      <c r="I61" s="6">
        <v>21.136542090268698</v>
      </c>
      <c r="J61" s="6">
        <v>0.9582686655584447</v>
      </c>
      <c r="K61" s="6">
        <v>45.852857076659262</v>
      </c>
      <c r="L61" s="6">
        <v>31.482906554472383</v>
      </c>
      <c r="M61" s="6">
        <v>0.61872691554661863</v>
      </c>
      <c r="N61" s="5">
        <v>0.95459000000000005</v>
      </c>
      <c r="O61" s="5">
        <v>0.33046999999999999</v>
      </c>
      <c r="P61" s="5"/>
      <c r="Q61" s="5"/>
      <c r="R61" s="5"/>
      <c r="S61" s="5" t="str">
        <f t="shared" si="7"/>
        <v/>
      </c>
      <c r="T61" s="6" t="str">
        <f t="shared" si="4"/>
        <v/>
      </c>
      <c r="U61" s="5">
        <v>707.93283399999996</v>
      </c>
      <c r="V61" s="5">
        <v>1056.70856</v>
      </c>
      <c r="W61" s="16">
        <f t="shared" si="5"/>
        <v>13.367577759650924</v>
      </c>
      <c r="X61" s="6" t="str">
        <f t="shared" si="6"/>
        <v/>
      </c>
      <c r="Y61" s="5" t="s">
        <v>18</v>
      </c>
      <c r="Z61" s="5">
        <v>3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2.5566369105505098</v>
      </c>
      <c r="E62" s="12">
        <v>1.766813884785684</v>
      </c>
      <c r="F62" s="12">
        <v>33.767374745415843</v>
      </c>
      <c r="G62" s="12">
        <v>39.549660343447549</v>
      </c>
      <c r="H62" s="12">
        <v>22.328354355218121</v>
      </c>
      <c r="I62" s="12">
        <v>19.843006316598821</v>
      </c>
      <c r="J62" s="12">
        <v>1.0600883308714104</v>
      </c>
      <c r="K62" s="12">
        <v>28.702268533603466</v>
      </c>
      <c r="L62" s="12">
        <v>33.617211291930417</v>
      </c>
      <c r="M62" s="12">
        <v>16.74626576641359</v>
      </c>
      <c r="N62" s="11">
        <v>0.96728999999999998</v>
      </c>
      <c r="O62" s="11">
        <v>0.1774</v>
      </c>
      <c r="P62" s="11"/>
      <c r="Q62" s="11"/>
      <c r="R62" s="11"/>
      <c r="S62" s="11" t="str">
        <f t="shared" si="7"/>
        <v/>
      </c>
      <c r="T62" s="12" t="str">
        <f t="shared" si="4"/>
        <v/>
      </c>
      <c r="U62" s="11">
        <v>380.02627999999999</v>
      </c>
      <c r="V62" s="11">
        <v>944.29404999999997</v>
      </c>
      <c r="W62" s="17">
        <f t="shared" si="5"/>
        <v>27.866287683312951</v>
      </c>
      <c r="X62" s="12" t="str">
        <f t="shared" si="6"/>
        <v/>
      </c>
      <c r="Y62" s="11" t="s">
        <v>18</v>
      </c>
      <c r="Z62" s="11">
        <v>3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2.5566369105505098</v>
      </c>
      <c r="E63" s="12">
        <v>1.766813884785684</v>
      </c>
      <c r="F63" s="12">
        <v>33.767374745415843</v>
      </c>
      <c r="G63" s="12">
        <v>39.549660343447549</v>
      </c>
      <c r="H63" s="12">
        <v>22.328354355218121</v>
      </c>
      <c r="I63" s="12">
        <v>19.843006316598821</v>
      </c>
      <c r="J63" s="12">
        <v>1.0600883308714104</v>
      </c>
      <c r="K63" s="12">
        <v>28.702268533603466</v>
      </c>
      <c r="L63" s="12">
        <v>33.617211291930417</v>
      </c>
      <c r="M63" s="12">
        <v>16.74626576641359</v>
      </c>
      <c r="N63" s="11">
        <v>0.97877000000000003</v>
      </c>
      <c r="O63" s="11">
        <v>8.745E-2</v>
      </c>
      <c r="P63" s="11">
        <v>1637</v>
      </c>
      <c r="Q63" s="11">
        <v>1663</v>
      </c>
      <c r="R63" s="11">
        <v>1590</v>
      </c>
      <c r="S63" s="11">
        <f t="shared" si="7"/>
        <v>163.69999999999999</v>
      </c>
      <c r="T63" s="12">
        <f t="shared" si="4"/>
        <v>2.2602321319486864</v>
      </c>
      <c r="U63" s="11">
        <v>187.33538999999999</v>
      </c>
      <c r="V63" s="11">
        <v>1778.1492499999999</v>
      </c>
      <c r="W63" s="17">
        <f t="shared" si="5"/>
        <v>30.020087951432938</v>
      </c>
      <c r="X63" s="12">
        <f t="shared" si="6"/>
        <v>34.354458669615092</v>
      </c>
      <c r="Y63" s="11" t="s">
        <v>18</v>
      </c>
      <c r="Z63" s="11">
        <v>3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2.5566369105505098</v>
      </c>
      <c r="E64" s="12">
        <v>1.766813884785684</v>
      </c>
      <c r="F64" s="12">
        <v>33.767374745415843</v>
      </c>
      <c r="G64" s="12">
        <v>39.549660343447549</v>
      </c>
      <c r="H64" s="12">
        <v>22.328354355218121</v>
      </c>
      <c r="I64" s="12">
        <v>19.843006316598821</v>
      </c>
      <c r="J64" s="12">
        <v>1.0600883308714104</v>
      </c>
      <c r="K64" s="12">
        <v>28.702268533603466</v>
      </c>
      <c r="L64" s="12">
        <v>33.617211291930417</v>
      </c>
      <c r="M64" s="12">
        <v>16.74626576641359</v>
      </c>
      <c r="N64" s="11">
        <v>0.99599000000000004</v>
      </c>
      <c r="O64" s="11">
        <v>0.11265</v>
      </c>
      <c r="P64" s="11"/>
      <c r="Q64" s="11"/>
      <c r="R64" s="11"/>
      <c r="S64" s="11" t="str">
        <f t="shared" si="7"/>
        <v/>
      </c>
      <c r="T64" s="12" t="str">
        <f t="shared" si="4"/>
        <v/>
      </c>
      <c r="U64" s="11">
        <v>241.31882999999999</v>
      </c>
      <c r="V64" s="11">
        <v>2019.9271699999999</v>
      </c>
      <c r="W64" s="17">
        <f t="shared" si="5"/>
        <v>20.515073537127812</v>
      </c>
      <c r="X64" s="12" t="str">
        <f t="shared" si="6"/>
        <v/>
      </c>
      <c r="Y64" s="11" t="s">
        <v>18</v>
      </c>
      <c r="Z64" s="11">
        <v>3</v>
      </c>
    </row>
    <row r="65" spans="1:26" x14ac:dyDescent="0.2">
      <c r="A65" s="11">
        <v>3</v>
      </c>
      <c r="B65" s="11">
        <v>1</v>
      </c>
      <c r="C65" s="12" t="s">
        <v>21</v>
      </c>
      <c r="D65" s="12">
        <v>2.5566369105505098</v>
      </c>
      <c r="E65" s="12">
        <v>1.766813884785684</v>
      </c>
      <c r="F65" s="12">
        <v>33.767374745415843</v>
      </c>
      <c r="G65" s="12">
        <v>39.549660343447549</v>
      </c>
      <c r="H65" s="12">
        <v>22.328354355218121</v>
      </c>
      <c r="I65" s="12">
        <v>19.843006316598821</v>
      </c>
      <c r="J65" s="12">
        <v>1.0600883308714104</v>
      </c>
      <c r="K65" s="12">
        <v>28.702268533603466</v>
      </c>
      <c r="L65" s="12">
        <v>33.617211291930417</v>
      </c>
      <c r="M65" s="12">
        <v>16.74626576641359</v>
      </c>
      <c r="N65" s="11">
        <v>0.98929999999999996</v>
      </c>
      <c r="O65" s="11">
        <v>0.15110000000000001</v>
      </c>
      <c r="P65" s="11"/>
      <c r="Q65" s="11"/>
      <c r="R65" s="11"/>
      <c r="S65" s="11" t="str">
        <f t="shared" si="7"/>
        <v/>
      </c>
      <c r="T65" s="12" t="str">
        <f t="shared" si="4"/>
        <v/>
      </c>
      <c r="U65" s="11">
        <v>323.68642</v>
      </c>
      <c r="V65" s="11">
        <v>1888.2860700000001</v>
      </c>
      <c r="W65" s="17">
        <f t="shared" si="5"/>
        <v>16.360920387170857</v>
      </c>
      <c r="X65" s="12" t="str">
        <f t="shared" si="6"/>
        <v/>
      </c>
      <c r="Y65" s="11" t="s">
        <v>18</v>
      </c>
      <c r="Z65" s="11">
        <v>3</v>
      </c>
    </row>
    <row r="66" spans="1:26" x14ac:dyDescent="0.2">
      <c r="A66" s="11">
        <v>3</v>
      </c>
      <c r="B66" s="11">
        <v>1</v>
      </c>
      <c r="C66" s="12" t="s">
        <v>22</v>
      </c>
      <c r="D66" s="12">
        <v>2.5566369105505098</v>
      </c>
      <c r="E66" s="12">
        <v>1.766813884785684</v>
      </c>
      <c r="F66" s="12">
        <v>33.767374745415843</v>
      </c>
      <c r="G66" s="12">
        <v>39.549660343447549</v>
      </c>
      <c r="H66" s="12">
        <v>22.328354355218121</v>
      </c>
      <c r="I66" s="12">
        <v>19.843006316598821</v>
      </c>
      <c r="J66" s="12">
        <v>1.0600883308714104</v>
      </c>
      <c r="K66" s="12">
        <v>28.702268533603466</v>
      </c>
      <c r="L66" s="12">
        <v>33.617211291930417</v>
      </c>
      <c r="M66" s="12">
        <v>16.74626576641359</v>
      </c>
      <c r="N66" s="11">
        <v>0.98740000000000006</v>
      </c>
      <c r="O66" s="11">
        <v>9.1579999999999995E-2</v>
      </c>
      <c r="P66" s="11"/>
      <c r="Q66" s="11"/>
      <c r="R66" s="11"/>
      <c r="S66" s="11" t="str">
        <f t="shared" si="7"/>
        <v/>
      </c>
      <c r="T66" s="12" t="str">
        <f t="shared" ref="T66:T97" si="8">IFERROR(_xlfn.STDEV.S(P66:R66)/P66*100,"")</f>
        <v/>
      </c>
      <c r="U66" s="11">
        <v>196.18267599999996</v>
      </c>
      <c r="V66" s="11">
        <v>1209.7293299999999</v>
      </c>
      <c r="W66" s="17">
        <f t="shared" si="5"/>
        <v>42.135789482634131</v>
      </c>
      <c r="X66" s="12" t="str">
        <f t="shared" si="6"/>
        <v/>
      </c>
      <c r="Y66" s="11" t="s">
        <v>18</v>
      </c>
      <c r="Z66" s="11">
        <v>3</v>
      </c>
    </row>
    <row r="67" spans="1:26" x14ac:dyDescent="0.2">
      <c r="A67" s="11">
        <v>3</v>
      </c>
      <c r="B67" s="11">
        <v>2</v>
      </c>
      <c r="C67" s="12" t="s">
        <v>17</v>
      </c>
      <c r="D67" s="12">
        <v>3.2131023542873329</v>
      </c>
      <c r="E67" s="12">
        <v>0.75592360568405725</v>
      </c>
      <c r="F67" s="12">
        <v>38.947453792430217</v>
      </c>
      <c r="G67" s="12">
        <v>27.324724500270491</v>
      </c>
      <c r="H67" s="12">
        <v>29.84815157273831</v>
      </c>
      <c r="I67" s="12">
        <v>20.918336433650637</v>
      </c>
      <c r="J67" s="12">
        <v>0.45355416341043431</v>
      </c>
      <c r="K67" s="12">
        <v>33.10533572356568</v>
      </c>
      <c r="L67" s="12">
        <v>23.226015825229918</v>
      </c>
      <c r="M67" s="12">
        <v>22.386113679553731</v>
      </c>
      <c r="N67" s="11">
        <v>0.97087000000000001</v>
      </c>
      <c r="O67" s="11">
        <v>0.16247</v>
      </c>
      <c r="P67" s="11"/>
      <c r="Q67" s="11"/>
      <c r="R67" s="11"/>
      <c r="S67" s="11" t="str">
        <f t="shared" si="7"/>
        <v/>
      </c>
      <c r="T67" s="12" t="str">
        <f t="shared" si="8"/>
        <v/>
      </c>
      <c r="U67" s="11">
        <v>348.04323399999998</v>
      </c>
      <c r="V67" s="11">
        <v>1129.06646</v>
      </c>
      <c r="W67" s="17">
        <f t="shared" si="5"/>
        <v>25.447627447849506</v>
      </c>
      <c r="X67" s="12" t="str">
        <f t="shared" si="6"/>
        <v/>
      </c>
      <c r="Y67" s="11" t="s">
        <v>18</v>
      </c>
      <c r="Z67" s="11">
        <v>3</v>
      </c>
    </row>
    <row r="68" spans="1:26" x14ac:dyDescent="0.2">
      <c r="A68" s="11">
        <v>3</v>
      </c>
      <c r="B68" s="11">
        <v>2</v>
      </c>
      <c r="C68" s="12" t="s">
        <v>19</v>
      </c>
      <c r="D68" s="12">
        <v>3.2131023542873329</v>
      </c>
      <c r="E68" s="12">
        <v>0.75592360568405725</v>
      </c>
      <c r="F68" s="12">
        <v>38.947453792430217</v>
      </c>
      <c r="G68" s="12">
        <v>27.324724500270491</v>
      </c>
      <c r="H68" s="12">
        <v>29.84815157273831</v>
      </c>
      <c r="I68" s="12">
        <v>20.918336433650637</v>
      </c>
      <c r="J68" s="12">
        <v>0.45355416341043431</v>
      </c>
      <c r="K68" s="12">
        <v>33.10533572356568</v>
      </c>
      <c r="L68" s="12">
        <v>23.226015825229918</v>
      </c>
      <c r="M68" s="12">
        <v>22.386113679553731</v>
      </c>
      <c r="N68" s="11">
        <v>0.97460000000000002</v>
      </c>
      <c r="O68" s="11">
        <v>0.14337</v>
      </c>
      <c r="P68" s="11"/>
      <c r="Q68" s="11"/>
      <c r="R68" s="11"/>
      <c r="S68" s="11" t="str">
        <f t="shared" si="7"/>
        <v/>
      </c>
      <c r="T68" s="12" t="str">
        <f t="shared" si="8"/>
        <v/>
      </c>
      <c r="U68" s="11">
        <v>307.12721399999998</v>
      </c>
      <c r="V68" s="11">
        <v>495.12810000000002</v>
      </c>
      <c r="W68" s="17">
        <f t="shared" si="5"/>
        <v>65.760351398452457</v>
      </c>
      <c r="X68" s="12" t="str">
        <f t="shared" si="6"/>
        <v/>
      </c>
      <c r="Y68" s="11" t="s">
        <v>18</v>
      </c>
      <c r="Z68" s="11">
        <v>3</v>
      </c>
    </row>
    <row r="69" spans="1:26" x14ac:dyDescent="0.2">
      <c r="A69" s="11">
        <v>3</v>
      </c>
      <c r="B69" s="11">
        <v>2</v>
      </c>
      <c r="C69" s="12" t="s">
        <v>20</v>
      </c>
      <c r="D69" s="12">
        <v>3.2131023542873329</v>
      </c>
      <c r="E69" s="12">
        <v>0.75592360568405725</v>
      </c>
      <c r="F69" s="12">
        <v>38.947453792430217</v>
      </c>
      <c r="G69" s="12">
        <v>27.324724500270491</v>
      </c>
      <c r="H69" s="12">
        <v>29.84815157273831</v>
      </c>
      <c r="I69" s="12">
        <v>20.918336433650637</v>
      </c>
      <c r="J69" s="12">
        <v>0.45355416341043431</v>
      </c>
      <c r="K69" s="12">
        <v>33.10533572356568</v>
      </c>
      <c r="L69" s="12">
        <v>23.226015825229918</v>
      </c>
      <c r="M69" s="12">
        <v>22.386113679553731</v>
      </c>
      <c r="N69" s="11">
        <v>0.94991000000000003</v>
      </c>
      <c r="O69" s="11">
        <v>0.13616</v>
      </c>
      <c r="P69" s="11"/>
      <c r="Q69" s="11"/>
      <c r="R69" s="11"/>
      <c r="S69" s="11" t="str">
        <f t="shared" si="7"/>
        <v/>
      </c>
      <c r="T69" s="12" t="str">
        <f t="shared" si="8"/>
        <v/>
      </c>
      <c r="U69" s="11">
        <v>291.68195199999997</v>
      </c>
      <c r="V69" s="11">
        <v>1650.9322</v>
      </c>
      <c r="W69" s="17">
        <f t="shared" si="5"/>
        <v>20.766399476213333</v>
      </c>
      <c r="X69" s="12" t="str">
        <f t="shared" si="6"/>
        <v/>
      </c>
      <c r="Y69" s="11" t="s">
        <v>18</v>
      </c>
      <c r="Z69" s="11">
        <v>3</v>
      </c>
    </row>
    <row r="70" spans="1:26" x14ac:dyDescent="0.2">
      <c r="A70" s="11">
        <v>3</v>
      </c>
      <c r="B70" s="11">
        <v>2</v>
      </c>
      <c r="C70" s="12" t="s">
        <v>21</v>
      </c>
      <c r="D70" s="12">
        <v>3.2131023542873329</v>
      </c>
      <c r="E70" s="12">
        <v>0.75592360568405725</v>
      </c>
      <c r="F70" s="12">
        <v>38.947453792430217</v>
      </c>
      <c r="G70" s="12">
        <v>27.324724500270491</v>
      </c>
      <c r="H70" s="12">
        <v>29.84815157273831</v>
      </c>
      <c r="I70" s="12">
        <v>20.918336433650637</v>
      </c>
      <c r="J70" s="12">
        <v>0.45355416341043431</v>
      </c>
      <c r="K70" s="12">
        <v>33.10533572356568</v>
      </c>
      <c r="L70" s="12">
        <v>23.226015825229918</v>
      </c>
      <c r="M70" s="12">
        <v>22.386113679553731</v>
      </c>
      <c r="N70" s="11">
        <v>0.96580999999999995</v>
      </c>
      <c r="O70" s="11">
        <v>0.16832</v>
      </c>
      <c r="P70" s="11"/>
      <c r="Q70" s="11"/>
      <c r="R70" s="11"/>
      <c r="S70" s="11" t="str">
        <f t="shared" si="7"/>
        <v/>
      </c>
      <c r="T70" s="12" t="str">
        <f t="shared" si="8"/>
        <v/>
      </c>
      <c r="U70" s="11">
        <v>360.57510399999995</v>
      </c>
      <c r="V70" s="11">
        <v>1326.2332799999999</v>
      </c>
      <c r="W70" s="17">
        <f t="shared" si="5"/>
        <v>20.911459291775131</v>
      </c>
      <c r="X70" s="12" t="str">
        <f t="shared" si="6"/>
        <v/>
      </c>
      <c r="Y70" s="11" t="s">
        <v>18</v>
      </c>
      <c r="Z70" s="11">
        <v>3</v>
      </c>
    </row>
    <row r="71" spans="1:26" x14ac:dyDescent="0.2">
      <c r="A71" s="11">
        <v>3</v>
      </c>
      <c r="B71" s="11">
        <v>2</v>
      </c>
      <c r="C71" s="12" t="s">
        <v>22</v>
      </c>
      <c r="D71" s="12">
        <v>3.2131023542873329</v>
      </c>
      <c r="E71" s="12">
        <v>0.75592360568405725</v>
      </c>
      <c r="F71" s="12">
        <v>38.947453792430217</v>
      </c>
      <c r="G71" s="12">
        <v>27.324724500270491</v>
      </c>
      <c r="H71" s="12">
        <v>29.84815157273831</v>
      </c>
      <c r="I71" s="12">
        <v>20.918336433650637</v>
      </c>
      <c r="J71" s="12">
        <v>0.45355416341043431</v>
      </c>
      <c r="K71" s="12">
        <v>33.10533572356568</v>
      </c>
      <c r="L71" s="12">
        <v>23.226015825229918</v>
      </c>
      <c r="M71" s="12">
        <v>22.386113679553731</v>
      </c>
      <c r="N71" s="11">
        <v>0.95992</v>
      </c>
      <c r="O71" s="11">
        <v>0.11727</v>
      </c>
      <c r="P71" s="11"/>
      <c r="Q71" s="11"/>
      <c r="R71" s="11"/>
      <c r="S71" s="11" t="str">
        <f t="shared" si="7"/>
        <v/>
      </c>
      <c r="T71" s="12" t="str">
        <f t="shared" si="8"/>
        <v/>
      </c>
      <c r="U71" s="11">
        <v>251.21579399999999</v>
      </c>
      <c r="V71" s="11">
        <v>2356.24503</v>
      </c>
      <c r="W71" s="17">
        <f t="shared" si="5"/>
        <v>16.894004610734299</v>
      </c>
      <c r="X71" s="12" t="str">
        <f t="shared" si="6"/>
        <v/>
      </c>
      <c r="Y71" s="11" t="s">
        <v>18</v>
      </c>
      <c r="Z71" s="11">
        <v>3</v>
      </c>
    </row>
    <row r="72" spans="1:26" x14ac:dyDescent="0.2">
      <c r="A72" s="11">
        <v>3</v>
      </c>
      <c r="B72" s="11">
        <v>3</v>
      </c>
      <c r="C72" s="12" t="s">
        <v>17</v>
      </c>
      <c r="D72" s="12">
        <v>0.1074594770373966</v>
      </c>
      <c r="E72" s="12">
        <v>0.76704701322910274</v>
      </c>
      <c r="F72" s="12">
        <v>29.856944230687731</v>
      </c>
      <c r="G72" s="12">
        <v>60.495980421866321</v>
      </c>
      <c r="H72" s="12">
        <v>8.7369007336550766</v>
      </c>
      <c r="I72" s="12">
        <v>16.151442163625916</v>
      </c>
      <c r="J72" s="12">
        <v>0.46022820793746161</v>
      </c>
      <c r="K72" s="12">
        <v>25.37840259608457</v>
      </c>
      <c r="L72" s="12">
        <v>51.421583358586375</v>
      </c>
      <c r="M72" s="12">
        <v>6.5526755502413074</v>
      </c>
      <c r="N72" s="11">
        <v>0.95520000000000005</v>
      </c>
      <c r="O72" s="11">
        <v>0.18786</v>
      </c>
      <c r="P72" s="11">
        <v>2038</v>
      </c>
      <c r="Q72" s="11">
        <v>2117</v>
      </c>
      <c r="R72" s="11">
        <v>1921</v>
      </c>
      <c r="S72" s="11">
        <f t="shared" si="7"/>
        <v>203.8</v>
      </c>
      <c r="T72" s="12">
        <f t="shared" si="8"/>
        <v>4.8386670473244564</v>
      </c>
      <c r="U72" s="11">
        <v>402.43369199999995</v>
      </c>
      <c r="V72" s="11">
        <v>2732.0264900000002</v>
      </c>
      <c r="W72" s="17">
        <f t="shared" si="5"/>
        <v>9.0953781710182593</v>
      </c>
      <c r="X72" s="12">
        <f t="shared" si="6"/>
        <v>17.960189487237908</v>
      </c>
      <c r="Y72" s="11" t="s">
        <v>18</v>
      </c>
      <c r="Z72" s="11">
        <v>3</v>
      </c>
    </row>
    <row r="73" spans="1:26" x14ac:dyDescent="0.2">
      <c r="A73" s="11">
        <v>3</v>
      </c>
      <c r="B73" s="11">
        <v>3</v>
      </c>
      <c r="C73" s="12" t="s">
        <v>19</v>
      </c>
      <c r="D73" s="12">
        <v>0.1074594770373966</v>
      </c>
      <c r="E73" s="12">
        <v>0.76704701322910274</v>
      </c>
      <c r="F73" s="12">
        <v>29.856944230687731</v>
      </c>
      <c r="G73" s="12">
        <v>60.495980421866321</v>
      </c>
      <c r="H73" s="12">
        <v>8.7369007336550766</v>
      </c>
      <c r="I73" s="12">
        <v>16.151442163625916</v>
      </c>
      <c r="J73" s="12">
        <v>0.46022820793746161</v>
      </c>
      <c r="K73" s="12">
        <v>25.37840259608457</v>
      </c>
      <c r="L73" s="12">
        <v>51.421583358586375</v>
      </c>
      <c r="M73" s="12">
        <v>6.5526755502413074</v>
      </c>
      <c r="N73" s="11">
        <v>0.94108000000000003</v>
      </c>
      <c r="O73" s="11">
        <v>0.15075</v>
      </c>
      <c r="P73" s="11"/>
      <c r="Q73" s="11"/>
      <c r="R73" s="11"/>
      <c r="S73" s="11" t="str">
        <f t="shared" si="7"/>
        <v/>
      </c>
      <c r="T73" s="12" t="str">
        <f t="shared" si="8"/>
        <v/>
      </c>
      <c r="U73" s="11">
        <v>322.93664999999999</v>
      </c>
      <c r="V73" s="11">
        <v>2574.37979</v>
      </c>
      <c r="W73" s="17">
        <f t="shared" si="5"/>
        <v>12.028460513328113</v>
      </c>
      <c r="X73" s="12" t="str">
        <f t="shared" si="6"/>
        <v/>
      </c>
      <c r="Y73" s="11" t="s">
        <v>18</v>
      </c>
      <c r="Z73" s="11">
        <v>3</v>
      </c>
    </row>
    <row r="74" spans="1:26" x14ac:dyDescent="0.2">
      <c r="A74" s="11">
        <v>3</v>
      </c>
      <c r="B74" s="11">
        <v>3</v>
      </c>
      <c r="C74" s="12" t="s">
        <v>20</v>
      </c>
      <c r="D74" s="12">
        <v>0.1074594770373966</v>
      </c>
      <c r="E74" s="12">
        <v>0.76704701322910274</v>
      </c>
      <c r="F74" s="12">
        <v>29.856944230687731</v>
      </c>
      <c r="G74" s="12">
        <v>60.495980421866321</v>
      </c>
      <c r="H74" s="12">
        <v>8.7369007336550766</v>
      </c>
      <c r="I74" s="12">
        <v>16.151442163625916</v>
      </c>
      <c r="J74" s="12">
        <v>0.46022820793746161</v>
      </c>
      <c r="K74" s="12">
        <v>25.37840259608457</v>
      </c>
      <c r="L74" s="12">
        <v>51.421583358586375</v>
      </c>
      <c r="M74" s="12">
        <v>6.5526755502413074</v>
      </c>
      <c r="N74" s="11">
        <v>0.94052000000000002</v>
      </c>
      <c r="O74" s="11">
        <v>0.13825000000000001</v>
      </c>
      <c r="P74" s="11"/>
      <c r="Q74" s="11"/>
      <c r="R74" s="11"/>
      <c r="S74" s="11" t="str">
        <f>IF(ISNUMBER(P74),P74/10,"")</f>
        <v/>
      </c>
      <c r="T74" s="12" t="str">
        <f t="shared" si="8"/>
        <v/>
      </c>
      <c r="U74" s="11">
        <v>296.15915000000001</v>
      </c>
      <c r="V74" s="11">
        <v>2925.2485799999999</v>
      </c>
      <c r="W74" s="17">
        <f>IFERROR(1/(V74*U74)*10000000,"")</f>
        <v>11.542823842517146</v>
      </c>
      <c r="X74" s="12" t="str">
        <f>IFERROR(1/(S74*V74)*10000000,"")</f>
        <v/>
      </c>
      <c r="Y74" s="11" t="s">
        <v>18</v>
      </c>
      <c r="Z74" s="11">
        <v>3</v>
      </c>
    </row>
    <row r="75" spans="1:26" x14ac:dyDescent="0.2">
      <c r="A75" s="11">
        <v>3</v>
      </c>
      <c r="B75" s="11">
        <v>3</v>
      </c>
      <c r="C75" s="12" t="s">
        <v>21</v>
      </c>
      <c r="D75" s="12">
        <v>0.1074594770373966</v>
      </c>
      <c r="E75" s="12">
        <v>0.76704701322910274</v>
      </c>
      <c r="F75" s="12">
        <v>29.856944230687731</v>
      </c>
      <c r="G75" s="12">
        <v>60.495980421866321</v>
      </c>
      <c r="H75" s="12">
        <v>8.7369007336550766</v>
      </c>
      <c r="I75" s="12">
        <v>16.151442163625916</v>
      </c>
      <c r="J75" s="12">
        <v>0.46022820793746161</v>
      </c>
      <c r="K75" s="12">
        <v>25.37840259608457</v>
      </c>
      <c r="L75" s="12">
        <v>51.421583358586375</v>
      </c>
      <c r="M75" s="12">
        <v>6.5526755502413074</v>
      </c>
      <c r="N75" s="11">
        <v>0.93432999999999999</v>
      </c>
      <c r="O75" s="11">
        <v>0.23014999999999999</v>
      </c>
      <c r="P75" s="11"/>
      <c r="Q75" s="11"/>
      <c r="R75" s="11"/>
      <c r="S75" s="11" t="str">
        <f>IF(ISNUMBER(P75),P75/10,"")</f>
        <v/>
      </c>
      <c r="T75" s="12" t="str">
        <f t="shared" si="8"/>
        <v/>
      </c>
      <c r="U75" s="11">
        <v>493.02732999999995</v>
      </c>
      <c r="V75" s="11">
        <v>2976.79565</v>
      </c>
      <c r="W75" s="17">
        <f t="shared" ref="W75:W136" si="9">IFERROR(1/(V75*U75)*10000000,"")</f>
        <v>6.8136525451276997</v>
      </c>
      <c r="X75" s="12" t="str">
        <f t="shared" ref="X75:X136" si="10">IFERROR(1/(S75*V75)*10000000,"")</f>
        <v/>
      </c>
      <c r="Y75" s="11" t="s">
        <v>18</v>
      </c>
      <c r="Z75" s="11">
        <v>3</v>
      </c>
    </row>
    <row r="76" spans="1:26" x14ac:dyDescent="0.2">
      <c r="A76" s="11">
        <v>3</v>
      </c>
      <c r="B76" s="11">
        <v>3</v>
      </c>
      <c r="C76" s="12" t="s">
        <v>22</v>
      </c>
      <c r="D76" s="12">
        <v>0.1074594770373966</v>
      </c>
      <c r="E76" s="12">
        <v>0.76704701322910274</v>
      </c>
      <c r="F76" s="12">
        <v>29.856944230687731</v>
      </c>
      <c r="G76" s="12">
        <v>60.495980421866321</v>
      </c>
      <c r="H76" s="12">
        <v>8.7369007336550766</v>
      </c>
      <c r="I76" s="12">
        <v>16.151442163625916</v>
      </c>
      <c r="J76" s="12">
        <v>0.46022820793746161</v>
      </c>
      <c r="K76" s="12">
        <v>25.37840259608457</v>
      </c>
      <c r="L76" s="12">
        <v>51.421583358586375</v>
      </c>
      <c r="M76" s="12">
        <v>6.5526755502413074</v>
      </c>
      <c r="N76" s="11">
        <v>0.93559999999999999</v>
      </c>
      <c r="O76" s="11">
        <v>0.12286</v>
      </c>
      <c r="P76" s="11">
        <v>1574</v>
      </c>
      <c r="Q76" s="11">
        <v>1832</v>
      </c>
      <c r="R76" s="11">
        <v>1563</v>
      </c>
      <c r="S76" s="11">
        <f>IF(ISNUMBER(P76),P76/10,"")</f>
        <v>157.4</v>
      </c>
      <c r="T76" s="12">
        <f t="shared" si="8"/>
        <v>9.6716126963162576</v>
      </c>
      <c r="U76" s="11">
        <v>263.19069199999996</v>
      </c>
      <c r="V76" s="11">
        <v>4007.92839</v>
      </c>
      <c r="W76" s="17">
        <f t="shared" si="9"/>
        <v>9.4800258308414715</v>
      </c>
      <c r="X76" s="12">
        <f t="shared" si="10"/>
        <v>15.851680804301406</v>
      </c>
      <c r="Y76" s="11" t="s">
        <v>18</v>
      </c>
      <c r="Z76" s="11">
        <v>3</v>
      </c>
    </row>
    <row r="77" spans="1:26" x14ac:dyDescent="0.2">
      <c r="A77" s="11">
        <v>3</v>
      </c>
      <c r="B77" s="11">
        <v>4</v>
      </c>
      <c r="C77" s="12" t="s">
        <v>17</v>
      </c>
      <c r="D77" s="12">
        <v>4.8559770397537454</v>
      </c>
      <c r="E77" s="12">
        <v>0.1617026923076044</v>
      </c>
      <c r="F77" s="12">
        <v>43.504435334551651</v>
      </c>
      <c r="G77" s="12">
        <v>15.881668265652999</v>
      </c>
      <c r="H77" s="12">
        <v>35.671126081867861</v>
      </c>
      <c r="I77" s="12">
        <v>22.746355177174451</v>
      </c>
      <c r="J77" s="12">
        <v>9.7021615384562637E-2</v>
      </c>
      <c r="K77" s="12">
        <v>36.9787700343689</v>
      </c>
      <c r="L77" s="12">
        <v>13.499418025805049</v>
      </c>
      <c r="M77" s="12">
        <v>26.753344561400894</v>
      </c>
      <c r="N77" s="11">
        <v>0.95577000000000001</v>
      </c>
      <c r="O77" s="11">
        <v>0.14080000000000001</v>
      </c>
      <c r="P77" s="11"/>
      <c r="Q77" s="11"/>
      <c r="R77" s="11"/>
      <c r="S77" s="11" t="str">
        <f t="shared" ref="S77:S136" si="11">IF(ISNUMBER(P77),P77/10,"")</f>
        <v/>
      </c>
      <c r="T77" s="12" t="str">
        <f t="shared" si="8"/>
        <v/>
      </c>
      <c r="U77" s="11">
        <v>301.62175999999999</v>
      </c>
      <c r="V77" s="11">
        <v>1489.25593</v>
      </c>
      <c r="W77" s="17">
        <f t="shared" si="9"/>
        <v>22.262195493364981</v>
      </c>
      <c r="X77" s="12" t="str">
        <f t="shared" si="10"/>
        <v/>
      </c>
      <c r="Y77" s="11" t="s">
        <v>18</v>
      </c>
      <c r="Z77" s="11">
        <v>3</v>
      </c>
    </row>
    <row r="78" spans="1:26" x14ac:dyDescent="0.2">
      <c r="A78" s="11">
        <v>3</v>
      </c>
      <c r="B78" s="11">
        <v>4</v>
      </c>
      <c r="C78" s="12" t="s">
        <v>19</v>
      </c>
      <c r="D78" s="12">
        <v>4.8559770397537454</v>
      </c>
      <c r="E78" s="12">
        <v>0.1617026923076044</v>
      </c>
      <c r="F78" s="12">
        <v>43.504435334551651</v>
      </c>
      <c r="G78" s="12">
        <v>15.881668265652999</v>
      </c>
      <c r="H78" s="12">
        <v>35.671126081867861</v>
      </c>
      <c r="I78" s="12">
        <v>22.746355177174451</v>
      </c>
      <c r="J78" s="12">
        <v>9.7021615384562637E-2</v>
      </c>
      <c r="K78" s="12">
        <v>36.9787700343689</v>
      </c>
      <c r="L78" s="12">
        <v>13.499418025805049</v>
      </c>
      <c r="M78" s="12">
        <v>26.753344561400894</v>
      </c>
      <c r="N78" s="11">
        <v>0.94359000000000004</v>
      </c>
      <c r="O78" s="11">
        <v>0.12612999999999999</v>
      </c>
      <c r="P78" s="11"/>
      <c r="Q78" s="11"/>
      <c r="R78" s="11"/>
      <c r="S78" s="11" t="str">
        <f t="shared" si="11"/>
        <v/>
      </c>
      <c r="T78" s="12" t="str">
        <f t="shared" si="8"/>
        <v/>
      </c>
      <c r="U78" s="11">
        <v>270.19568599999997</v>
      </c>
      <c r="V78" s="11">
        <v>1299.2085999999999</v>
      </c>
      <c r="W78" s="17">
        <f t="shared" si="9"/>
        <v>28.486736775841589</v>
      </c>
      <c r="X78" s="12" t="str">
        <f t="shared" si="10"/>
        <v/>
      </c>
      <c r="Y78" s="11" t="s">
        <v>18</v>
      </c>
      <c r="Z78" s="11">
        <v>3</v>
      </c>
    </row>
    <row r="79" spans="1:26" x14ac:dyDescent="0.2">
      <c r="A79" s="11">
        <v>3</v>
      </c>
      <c r="B79" s="11">
        <v>4</v>
      </c>
      <c r="C79" s="12" t="s">
        <v>20</v>
      </c>
      <c r="D79" s="12">
        <v>4.8559770397537454</v>
      </c>
      <c r="E79" s="12">
        <v>0.1617026923076044</v>
      </c>
      <c r="F79" s="12">
        <v>43.504435334551651</v>
      </c>
      <c r="G79" s="12">
        <v>15.881668265652999</v>
      </c>
      <c r="H79" s="12">
        <v>35.671126081867861</v>
      </c>
      <c r="I79" s="12">
        <v>22.746355177174451</v>
      </c>
      <c r="J79" s="12">
        <v>9.7021615384562637E-2</v>
      </c>
      <c r="K79" s="12">
        <v>36.9787700343689</v>
      </c>
      <c r="L79" s="12">
        <v>13.499418025805049</v>
      </c>
      <c r="M79" s="12">
        <v>26.753344561400894</v>
      </c>
      <c r="N79" s="11">
        <v>0.93620999999999999</v>
      </c>
      <c r="O79" s="11">
        <v>0.12039</v>
      </c>
      <c r="P79" s="11"/>
      <c r="Q79" s="11"/>
      <c r="R79" s="11"/>
      <c r="S79" s="11" t="str">
        <f t="shared" si="11"/>
        <v/>
      </c>
      <c r="T79" s="12" t="str">
        <f t="shared" si="8"/>
        <v/>
      </c>
      <c r="U79" s="11">
        <v>257.89945799999998</v>
      </c>
      <c r="V79" s="11">
        <v>1673.9453799999999</v>
      </c>
      <c r="W79" s="17">
        <f t="shared" si="9"/>
        <v>23.163718981088643</v>
      </c>
      <c r="X79" s="12" t="str">
        <f t="shared" si="10"/>
        <v/>
      </c>
      <c r="Y79" s="11" t="s">
        <v>18</v>
      </c>
      <c r="Z79" s="11">
        <v>3</v>
      </c>
    </row>
    <row r="80" spans="1:26" x14ac:dyDescent="0.2">
      <c r="A80" s="11">
        <v>3</v>
      </c>
      <c r="B80" s="11">
        <v>4</v>
      </c>
      <c r="C80" s="12" t="s">
        <v>21</v>
      </c>
      <c r="D80" s="12">
        <v>4.8559770397537454</v>
      </c>
      <c r="E80" s="12">
        <v>0.1617026923076044</v>
      </c>
      <c r="F80" s="12">
        <v>43.504435334551651</v>
      </c>
      <c r="G80" s="12">
        <v>15.881668265652999</v>
      </c>
      <c r="H80" s="12">
        <v>35.671126081867861</v>
      </c>
      <c r="I80" s="12">
        <v>22.746355177174451</v>
      </c>
      <c r="J80" s="12">
        <v>9.7021615384562637E-2</v>
      </c>
      <c r="K80" s="12">
        <v>36.9787700343689</v>
      </c>
      <c r="L80" s="12">
        <v>13.499418025805049</v>
      </c>
      <c r="M80" s="12">
        <v>26.753344561400894</v>
      </c>
      <c r="N80" s="11">
        <v>0.96747000000000005</v>
      </c>
      <c r="O80" s="11">
        <v>0.18457000000000001</v>
      </c>
      <c r="P80" s="11"/>
      <c r="Q80" s="11"/>
      <c r="R80" s="11"/>
      <c r="S80" s="11" t="str">
        <f t="shared" si="11"/>
        <v/>
      </c>
      <c r="T80" s="12" t="str">
        <f t="shared" si="8"/>
        <v/>
      </c>
      <c r="U80" s="11">
        <v>395.38585399999999</v>
      </c>
      <c r="V80" s="11">
        <v>1529.2652800000001</v>
      </c>
      <c r="W80" s="17">
        <f t="shared" si="9"/>
        <v>16.538497207426474</v>
      </c>
      <c r="X80" s="12" t="str">
        <f t="shared" si="10"/>
        <v/>
      </c>
      <c r="Y80" s="11" t="s">
        <v>18</v>
      </c>
      <c r="Z80" s="11">
        <v>3</v>
      </c>
    </row>
    <row r="81" spans="1:26" x14ac:dyDescent="0.2">
      <c r="A81" s="11">
        <v>3</v>
      </c>
      <c r="B81" s="11">
        <v>4</v>
      </c>
      <c r="C81" s="12" t="s">
        <v>22</v>
      </c>
      <c r="D81" s="12">
        <v>4.8559770397537454</v>
      </c>
      <c r="E81" s="12">
        <v>0.1617026923076044</v>
      </c>
      <c r="F81" s="12">
        <v>43.504435334551651</v>
      </c>
      <c r="G81" s="12">
        <v>15.881668265652999</v>
      </c>
      <c r="H81" s="12">
        <v>35.671126081867861</v>
      </c>
      <c r="I81" s="12">
        <v>22.746355177174451</v>
      </c>
      <c r="J81" s="12">
        <v>9.7021615384562637E-2</v>
      </c>
      <c r="K81" s="12">
        <v>36.9787700343689</v>
      </c>
      <c r="L81" s="12">
        <v>13.499418025805049</v>
      </c>
      <c r="M81" s="12">
        <v>26.753344561400894</v>
      </c>
      <c r="N81" s="11">
        <v>0.95155999999999996</v>
      </c>
      <c r="O81" s="11">
        <v>0.10023</v>
      </c>
      <c r="P81" s="11"/>
      <c r="Q81" s="11"/>
      <c r="R81" s="11"/>
      <c r="S81" s="11" t="str">
        <f t="shared" si="11"/>
        <v/>
      </c>
      <c r="T81" s="12" t="str">
        <f t="shared" si="8"/>
        <v/>
      </c>
      <c r="U81" s="11">
        <v>214.71270599999997</v>
      </c>
      <c r="V81" s="11">
        <v>1498.7424799999999</v>
      </c>
      <c r="W81" s="17">
        <f t="shared" si="9"/>
        <v>31.075293391704104</v>
      </c>
      <c r="X81" s="12" t="str">
        <f t="shared" si="10"/>
        <v/>
      </c>
      <c r="Y81" s="11" t="s">
        <v>18</v>
      </c>
      <c r="Z81" s="11">
        <v>3</v>
      </c>
    </row>
    <row r="82" spans="1:26" x14ac:dyDescent="0.2">
      <c r="A82" s="11">
        <v>3</v>
      </c>
      <c r="B82" s="11">
        <v>5</v>
      </c>
      <c r="C82" s="12" t="s">
        <v>17</v>
      </c>
      <c r="D82" s="12">
        <v>2.606045621796675</v>
      </c>
      <c r="E82" s="12">
        <v>0.4522461450961533</v>
      </c>
      <c r="F82" s="12">
        <v>55.402673137604097</v>
      </c>
      <c r="G82" s="12">
        <v>28.27506916494162</v>
      </c>
      <c r="H82" s="12">
        <v>13.320272350647331</v>
      </c>
      <c r="I82" s="12">
        <v>18.668673512878826</v>
      </c>
      <c r="J82" s="12">
        <v>0.27134768705769197</v>
      </c>
      <c r="K82" s="12">
        <v>47.092272166963483</v>
      </c>
      <c r="L82" s="12">
        <v>24.033808790200375</v>
      </c>
      <c r="M82" s="12">
        <v>9.9902042629854986</v>
      </c>
      <c r="N82" s="11">
        <v>0.93913999999999997</v>
      </c>
      <c r="O82" s="11">
        <v>0.15536</v>
      </c>
      <c r="P82" s="11"/>
      <c r="Q82" s="11"/>
      <c r="R82" s="11"/>
      <c r="S82" s="11" t="str">
        <f t="shared" si="11"/>
        <v/>
      </c>
      <c r="T82" s="12" t="str">
        <f t="shared" si="8"/>
        <v/>
      </c>
      <c r="U82" s="11">
        <v>332.81219199999998</v>
      </c>
      <c r="V82" s="11">
        <v>2936.7746900000002</v>
      </c>
      <c r="W82" s="17">
        <f t="shared" si="9"/>
        <v>10.231284090663998</v>
      </c>
      <c r="X82" s="12" t="str">
        <f t="shared" si="10"/>
        <v/>
      </c>
      <c r="Y82" s="11" t="s">
        <v>18</v>
      </c>
      <c r="Z82" s="11">
        <v>3</v>
      </c>
    </row>
    <row r="83" spans="1:26" x14ac:dyDescent="0.2">
      <c r="A83" s="11">
        <v>3</v>
      </c>
      <c r="B83" s="11">
        <v>5</v>
      </c>
      <c r="C83" s="12" t="s">
        <v>19</v>
      </c>
      <c r="D83" s="12">
        <v>2.606045621796675</v>
      </c>
      <c r="E83" s="12">
        <v>0.4522461450961533</v>
      </c>
      <c r="F83" s="12">
        <v>55.402673137604097</v>
      </c>
      <c r="G83" s="12">
        <v>28.27506916494162</v>
      </c>
      <c r="H83" s="12">
        <v>13.320272350647331</v>
      </c>
      <c r="I83" s="12">
        <v>18.668673512878826</v>
      </c>
      <c r="J83" s="12">
        <v>0.27134768705769197</v>
      </c>
      <c r="K83" s="12">
        <v>47.092272166963483</v>
      </c>
      <c r="L83" s="12">
        <v>24.033808790200375</v>
      </c>
      <c r="M83" s="12">
        <v>9.9902042629854986</v>
      </c>
      <c r="N83" s="11">
        <v>0.94206999999999996</v>
      </c>
      <c r="O83" s="11">
        <v>0.13775999999999999</v>
      </c>
      <c r="P83" s="11"/>
      <c r="Q83" s="11"/>
      <c r="R83" s="11"/>
      <c r="S83" s="11" t="str">
        <f t="shared" si="11"/>
        <v/>
      </c>
      <c r="T83" s="12" t="str">
        <f t="shared" si="8"/>
        <v/>
      </c>
      <c r="U83" s="11">
        <v>295.10947199999998</v>
      </c>
      <c r="V83" s="11">
        <v>2953.1283199999998</v>
      </c>
      <c r="W83" s="17">
        <f t="shared" si="9"/>
        <v>11.474520137807602</v>
      </c>
      <c r="X83" s="12" t="str">
        <f t="shared" si="10"/>
        <v/>
      </c>
      <c r="Y83" s="11" t="s">
        <v>18</v>
      </c>
      <c r="Z83" s="11">
        <v>3</v>
      </c>
    </row>
    <row r="84" spans="1:26" x14ac:dyDescent="0.2">
      <c r="A84" s="11">
        <v>3</v>
      </c>
      <c r="B84" s="11">
        <v>5</v>
      </c>
      <c r="C84" s="12" t="s">
        <v>20</v>
      </c>
      <c r="D84" s="12">
        <v>2.606045621796675</v>
      </c>
      <c r="E84" s="12">
        <v>0.4522461450961533</v>
      </c>
      <c r="F84" s="12">
        <v>55.402673137604097</v>
      </c>
      <c r="G84" s="12">
        <v>28.27506916494162</v>
      </c>
      <c r="H84" s="12">
        <v>13.320272350647331</v>
      </c>
      <c r="I84" s="12">
        <v>18.668673512878826</v>
      </c>
      <c r="J84" s="12">
        <v>0.27134768705769197</v>
      </c>
      <c r="K84" s="12">
        <v>47.092272166963483</v>
      </c>
      <c r="L84" s="12">
        <v>24.033808790200375</v>
      </c>
      <c r="M84" s="12">
        <v>9.9902042629854986</v>
      </c>
      <c r="N84" s="11">
        <v>0.90898999999999996</v>
      </c>
      <c r="O84" s="11">
        <v>0.12209</v>
      </c>
      <c r="P84" s="11"/>
      <c r="Q84" s="11"/>
      <c r="R84" s="11"/>
      <c r="S84" s="11" t="str">
        <f t="shared" si="11"/>
        <v/>
      </c>
      <c r="T84" s="12" t="str">
        <f t="shared" si="8"/>
        <v/>
      </c>
      <c r="U84" s="11">
        <v>261.54119800000001</v>
      </c>
      <c r="V84" s="11">
        <v>4244.4346999999998</v>
      </c>
      <c r="W84" s="17">
        <f t="shared" si="9"/>
        <v>9.0082417967696706</v>
      </c>
      <c r="X84" s="12" t="str">
        <f t="shared" si="10"/>
        <v/>
      </c>
      <c r="Y84" s="11" t="s">
        <v>18</v>
      </c>
      <c r="Z84" s="11">
        <v>3</v>
      </c>
    </row>
    <row r="85" spans="1:26" x14ac:dyDescent="0.2">
      <c r="A85" s="11">
        <v>3</v>
      </c>
      <c r="B85" s="11">
        <v>5</v>
      </c>
      <c r="C85" s="12" t="s">
        <v>21</v>
      </c>
      <c r="D85" s="12">
        <v>2.606045621796675</v>
      </c>
      <c r="E85" s="12">
        <v>0.4522461450961533</v>
      </c>
      <c r="F85" s="12">
        <v>55.402673137604097</v>
      </c>
      <c r="G85" s="12">
        <v>28.27506916494162</v>
      </c>
      <c r="H85" s="12">
        <v>13.320272350647331</v>
      </c>
      <c r="I85" s="12">
        <v>18.668673512878826</v>
      </c>
      <c r="J85" s="12">
        <v>0.27134768705769197</v>
      </c>
      <c r="K85" s="12">
        <v>47.092272166963483</v>
      </c>
      <c r="L85" s="12">
        <v>24.033808790200375</v>
      </c>
      <c r="M85" s="12">
        <v>9.9902042629854986</v>
      </c>
      <c r="N85" s="11">
        <v>0.93149000000000004</v>
      </c>
      <c r="O85" s="11">
        <v>0.10374</v>
      </c>
      <c r="P85" s="11">
        <v>1691</v>
      </c>
      <c r="Q85" s="11">
        <v>1794</v>
      </c>
      <c r="R85" s="11">
        <v>1387</v>
      </c>
      <c r="S85" s="11">
        <f t="shared" si="11"/>
        <v>169.1</v>
      </c>
      <c r="T85" s="12">
        <f t="shared" si="8"/>
        <v>12.513926152176433</v>
      </c>
      <c r="U85" s="11">
        <v>222.23182799999998</v>
      </c>
      <c r="V85" s="11">
        <v>4200.3897699999998</v>
      </c>
      <c r="W85" s="17">
        <f t="shared" si="9"/>
        <v>10.712828422605718</v>
      </c>
      <c r="X85" s="12">
        <f t="shared" si="10"/>
        <v>14.078837631023211</v>
      </c>
      <c r="Y85" s="11" t="s">
        <v>18</v>
      </c>
      <c r="Z85" s="11">
        <v>3</v>
      </c>
    </row>
    <row r="86" spans="1:26" x14ac:dyDescent="0.2">
      <c r="A86" s="11">
        <v>3</v>
      </c>
      <c r="B86" s="11">
        <v>5</v>
      </c>
      <c r="C86" s="12" t="s">
        <v>22</v>
      </c>
      <c r="D86" s="12">
        <v>2.606045621796675</v>
      </c>
      <c r="E86" s="12">
        <v>0.4522461450961533</v>
      </c>
      <c r="F86" s="12">
        <v>55.402673137604097</v>
      </c>
      <c r="G86" s="12">
        <v>28.27506916494162</v>
      </c>
      <c r="H86" s="12">
        <v>13.320272350647331</v>
      </c>
      <c r="I86" s="12">
        <v>18.668673512878826</v>
      </c>
      <c r="J86" s="12">
        <v>0.27134768705769197</v>
      </c>
      <c r="K86" s="12">
        <v>47.092272166963483</v>
      </c>
      <c r="L86" s="12">
        <v>24.033808790200375</v>
      </c>
      <c r="M86" s="12">
        <v>9.9902042629854986</v>
      </c>
      <c r="N86" s="11">
        <v>0.94101000000000001</v>
      </c>
      <c r="O86" s="11">
        <v>0.12586</v>
      </c>
      <c r="P86" s="11"/>
      <c r="Q86" s="11"/>
      <c r="R86" s="11"/>
      <c r="S86" s="11" t="str">
        <f t="shared" si="11"/>
        <v/>
      </c>
      <c r="T86" s="12" t="str">
        <f t="shared" si="8"/>
        <v/>
      </c>
      <c r="U86" s="11">
        <v>269.61729199999996</v>
      </c>
      <c r="V86" s="11">
        <v>2609.9348399999999</v>
      </c>
      <c r="W86" s="17">
        <f t="shared" si="9"/>
        <v>14.21093302959193</v>
      </c>
      <c r="X86" s="12" t="str">
        <f t="shared" si="10"/>
        <v/>
      </c>
      <c r="Y86" s="11" t="s">
        <v>18</v>
      </c>
      <c r="Z86" s="11">
        <v>3</v>
      </c>
    </row>
    <row r="87" spans="1:26" x14ac:dyDescent="0.2">
      <c r="A87" s="11">
        <v>3</v>
      </c>
      <c r="B87" s="11">
        <v>6</v>
      </c>
      <c r="C87" s="12" t="s">
        <v>17</v>
      </c>
      <c r="D87" s="12">
        <v>2.691027823831099</v>
      </c>
      <c r="E87" s="12">
        <v>0.1127669988854544</v>
      </c>
      <c r="F87" s="12">
        <v>29.735220954652629</v>
      </c>
      <c r="G87" s="12">
        <v>57.276408049578912</v>
      </c>
      <c r="H87" s="12">
        <v>10.203812797379261</v>
      </c>
      <c r="I87" s="12">
        <v>18.338832173364825</v>
      </c>
      <c r="J87" s="12">
        <v>6.7660199331272639E-2</v>
      </c>
      <c r="K87" s="12">
        <v>25.274937811454734</v>
      </c>
      <c r="L87" s="12">
        <v>48.684946842142075</v>
      </c>
      <c r="M87" s="12">
        <v>7.6528595980344454</v>
      </c>
      <c r="N87" s="11">
        <v>0.93630000000000002</v>
      </c>
      <c r="O87" s="11">
        <v>0.19586999999999999</v>
      </c>
      <c r="P87" s="11"/>
      <c r="Q87" s="11"/>
      <c r="R87" s="11"/>
      <c r="S87" s="11" t="str">
        <f t="shared" si="11"/>
        <v/>
      </c>
      <c r="T87" s="12" t="str">
        <f t="shared" si="8"/>
        <v/>
      </c>
      <c r="U87" s="11">
        <v>419.59271399999994</v>
      </c>
      <c r="V87" s="11">
        <v>2599.6844799999999</v>
      </c>
      <c r="W87" s="17">
        <f t="shared" si="9"/>
        <v>9.167510588289721</v>
      </c>
      <c r="X87" s="12" t="str">
        <f t="shared" si="10"/>
        <v/>
      </c>
      <c r="Y87" s="11" t="s">
        <v>18</v>
      </c>
      <c r="Z87" s="11">
        <v>3</v>
      </c>
    </row>
    <row r="88" spans="1:26" x14ac:dyDescent="0.2">
      <c r="A88" s="11">
        <v>3</v>
      </c>
      <c r="B88" s="11">
        <v>6</v>
      </c>
      <c r="C88" s="12" t="s">
        <v>19</v>
      </c>
      <c r="D88" s="12">
        <v>2.691027823831099</v>
      </c>
      <c r="E88" s="12">
        <v>0.1127669988854544</v>
      </c>
      <c r="F88" s="12">
        <v>29.735220954652629</v>
      </c>
      <c r="G88" s="12">
        <v>57.276408049578912</v>
      </c>
      <c r="H88" s="12">
        <v>10.203812797379261</v>
      </c>
      <c r="I88" s="12">
        <v>18.338832173364825</v>
      </c>
      <c r="J88" s="12">
        <v>6.7660199331272639E-2</v>
      </c>
      <c r="K88" s="12">
        <v>25.274937811454734</v>
      </c>
      <c r="L88" s="12">
        <v>48.684946842142075</v>
      </c>
      <c r="M88" s="12">
        <v>7.6528595980344454</v>
      </c>
      <c r="N88" s="11">
        <v>0.92701</v>
      </c>
      <c r="O88" s="11">
        <v>0.13761000000000001</v>
      </c>
      <c r="P88" s="11"/>
      <c r="Q88" s="11"/>
      <c r="R88" s="11"/>
      <c r="S88" s="11" t="str">
        <f t="shared" si="11"/>
        <v/>
      </c>
      <c r="T88" s="12" t="str">
        <f t="shared" si="8"/>
        <v/>
      </c>
      <c r="U88" s="11">
        <v>294.78814199999999</v>
      </c>
      <c r="V88" s="11">
        <v>2427.4115999999999</v>
      </c>
      <c r="W88" s="17">
        <f t="shared" si="9"/>
        <v>13.974831083170704</v>
      </c>
      <c r="X88" s="12" t="str">
        <f t="shared" si="10"/>
        <v/>
      </c>
      <c r="Y88" s="11" t="s">
        <v>18</v>
      </c>
      <c r="Z88" s="11">
        <v>3</v>
      </c>
    </row>
    <row r="89" spans="1:26" x14ac:dyDescent="0.2">
      <c r="A89" s="11">
        <v>3</v>
      </c>
      <c r="B89" s="11">
        <v>6</v>
      </c>
      <c r="C89" s="12" t="s">
        <v>20</v>
      </c>
      <c r="D89" s="12">
        <v>2.691027823831099</v>
      </c>
      <c r="E89" s="12">
        <v>0.1127669988854544</v>
      </c>
      <c r="F89" s="12">
        <v>29.735220954652629</v>
      </c>
      <c r="G89" s="12">
        <v>57.276408049578912</v>
      </c>
      <c r="H89" s="12">
        <v>10.203812797379261</v>
      </c>
      <c r="I89" s="12">
        <v>18.338832173364825</v>
      </c>
      <c r="J89" s="12">
        <v>6.7660199331272639E-2</v>
      </c>
      <c r="K89" s="12">
        <v>25.274937811454734</v>
      </c>
      <c r="L89" s="12">
        <v>48.684946842142075</v>
      </c>
      <c r="M89" s="12">
        <v>7.6528595980344454</v>
      </c>
      <c r="N89" s="11">
        <v>0.92823</v>
      </c>
      <c r="O89" s="11">
        <v>0.18282999999999999</v>
      </c>
      <c r="P89" s="11"/>
      <c r="Q89" s="11"/>
      <c r="R89" s="11"/>
      <c r="S89" s="11" t="str">
        <f t="shared" si="11"/>
        <v/>
      </c>
      <c r="T89" s="12" t="str">
        <f t="shared" si="8"/>
        <v/>
      </c>
      <c r="U89" s="11">
        <v>391.65842599999996</v>
      </c>
      <c r="V89" s="11">
        <v>2013.5043000000001</v>
      </c>
      <c r="W89" s="17">
        <f t="shared" si="9"/>
        <v>12.680604703158137</v>
      </c>
      <c r="X89" s="12" t="str">
        <f t="shared" si="10"/>
        <v/>
      </c>
      <c r="Y89" s="11" t="s">
        <v>18</v>
      </c>
      <c r="Z89" s="11">
        <v>3</v>
      </c>
    </row>
    <row r="90" spans="1:26" x14ac:dyDescent="0.2">
      <c r="A90" s="11">
        <v>3</v>
      </c>
      <c r="B90" s="11">
        <v>6</v>
      </c>
      <c r="C90" s="12" t="s">
        <v>21</v>
      </c>
      <c r="D90" s="12">
        <v>2.691027823831099</v>
      </c>
      <c r="E90" s="12">
        <v>0.1127669988854544</v>
      </c>
      <c r="F90" s="12">
        <v>29.735220954652629</v>
      </c>
      <c r="G90" s="12">
        <v>57.276408049578912</v>
      </c>
      <c r="H90" s="12">
        <v>10.203812797379261</v>
      </c>
      <c r="I90" s="12">
        <v>18.338832173364825</v>
      </c>
      <c r="J90" s="12">
        <v>6.7660199331272639E-2</v>
      </c>
      <c r="K90" s="12">
        <v>25.274937811454734</v>
      </c>
      <c r="L90" s="12">
        <v>48.684946842142075</v>
      </c>
      <c r="M90" s="12">
        <v>7.6528595980344454</v>
      </c>
      <c r="N90" s="11">
        <v>0.93171999999999999</v>
      </c>
      <c r="O90" s="11">
        <v>0.21983</v>
      </c>
      <c r="P90" s="11"/>
      <c r="Q90" s="11"/>
      <c r="R90" s="11"/>
      <c r="S90" s="11" t="str">
        <f t="shared" si="11"/>
        <v/>
      </c>
      <c r="T90" s="12" t="str">
        <f t="shared" si="8"/>
        <v/>
      </c>
      <c r="U90" s="11">
        <v>470.91982599999994</v>
      </c>
      <c r="V90" s="11">
        <v>2384.4621299999999</v>
      </c>
      <c r="W90" s="17">
        <f t="shared" si="9"/>
        <v>8.9055879241260634</v>
      </c>
      <c r="X90" s="12" t="str">
        <f t="shared" si="10"/>
        <v/>
      </c>
      <c r="Y90" s="11" t="s">
        <v>18</v>
      </c>
      <c r="Z90" s="11">
        <v>3</v>
      </c>
    </row>
    <row r="91" spans="1:26" x14ac:dyDescent="0.2">
      <c r="A91" s="11">
        <v>3</v>
      </c>
      <c r="B91" s="11">
        <v>6</v>
      </c>
      <c r="C91" s="12" t="s">
        <v>22</v>
      </c>
      <c r="D91" s="12">
        <v>2.691027823831099</v>
      </c>
      <c r="E91" s="12">
        <v>0.1127669988854544</v>
      </c>
      <c r="F91" s="12">
        <v>29.735220954652629</v>
      </c>
      <c r="G91" s="12">
        <v>57.276408049578912</v>
      </c>
      <c r="H91" s="12">
        <v>10.203812797379261</v>
      </c>
      <c r="I91" s="12">
        <v>18.338832173364825</v>
      </c>
      <c r="J91" s="12">
        <v>6.7660199331272639E-2</v>
      </c>
      <c r="K91" s="12">
        <v>25.274937811454734</v>
      </c>
      <c r="L91" s="12">
        <v>48.684946842142075</v>
      </c>
      <c r="M91" s="12">
        <v>7.6528595980344454</v>
      </c>
      <c r="N91" s="11">
        <v>0.92979999999999996</v>
      </c>
      <c r="O91" s="11">
        <v>0.11574</v>
      </c>
      <c r="P91" s="11"/>
      <c r="Q91" s="11"/>
      <c r="R91" s="11"/>
      <c r="S91" s="11" t="str">
        <f t="shared" si="11"/>
        <v/>
      </c>
      <c r="T91" s="12" t="str">
        <f t="shared" si="8"/>
        <v/>
      </c>
      <c r="U91" s="11">
        <v>247.93822799999998</v>
      </c>
      <c r="V91" s="11">
        <v>2135.6530200000002</v>
      </c>
      <c r="W91" s="17">
        <f t="shared" si="9"/>
        <v>18.885383694887953</v>
      </c>
      <c r="X91" s="12" t="str">
        <f t="shared" si="10"/>
        <v/>
      </c>
      <c r="Y91" s="11" t="s">
        <v>18</v>
      </c>
      <c r="Z91" s="11">
        <v>3</v>
      </c>
    </row>
    <row r="92" spans="1:26" x14ac:dyDescent="0.2">
      <c r="A92" s="7">
        <v>4</v>
      </c>
      <c r="B92" s="7">
        <v>1</v>
      </c>
      <c r="C92" s="8" t="s">
        <v>17</v>
      </c>
      <c r="D92" s="8">
        <v>87.997094472707545</v>
      </c>
      <c r="E92" s="8">
        <v>7.1803036848827739</v>
      </c>
      <c r="F92" s="8">
        <v>2.2112021953387422</v>
      </c>
      <c r="G92" s="8">
        <v>2.0189018106031171</v>
      </c>
      <c r="H92" s="8">
        <v>0.5961181015260556</v>
      </c>
      <c r="I92" s="8">
        <v>91.652761072933444</v>
      </c>
      <c r="J92" s="8">
        <v>4.3081822109296644</v>
      </c>
      <c r="K92" s="8">
        <v>1.8795218660379307</v>
      </c>
      <c r="L92" s="8">
        <v>1.7160665390126495</v>
      </c>
      <c r="M92" s="8">
        <v>0.44708857614454167</v>
      </c>
      <c r="N92" s="7">
        <v>0.65330425147167692</v>
      </c>
      <c r="O92" s="7">
        <v>5.753144994330011E-2</v>
      </c>
      <c r="P92" s="7"/>
      <c r="Q92" s="7"/>
      <c r="R92" s="7"/>
      <c r="S92" s="7" t="str">
        <f t="shared" si="11"/>
        <v/>
      </c>
      <c r="T92" s="8" t="str">
        <f t="shared" si="8"/>
        <v/>
      </c>
      <c r="U92" s="7">
        <v>123.24387206853748</v>
      </c>
      <c r="V92" s="7">
        <v>4178.7245499999999</v>
      </c>
      <c r="W92" s="18">
        <f t="shared" si="9"/>
        <v>19.417393011951688</v>
      </c>
      <c r="X92" s="8" t="str">
        <f t="shared" si="10"/>
        <v/>
      </c>
      <c r="Y92" s="7" t="s">
        <v>25</v>
      </c>
      <c r="Z92" s="7">
        <v>3</v>
      </c>
    </row>
    <row r="93" spans="1:26" x14ac:dyDescent="0.2">
      <c r="A93" s="7">
        <v>4</v>
      </c>
      <c r="B93" s="7">
        <v>1</v>
      </c>
      <c r="C93" s="8" t="s">
        <v>19</v>
      </c>
      <c r="D93" s="8">
        <v>87.997094472707545</v>
      </c>
      <c r="E93" s="8">
        <v>7.1803036848827739</v>
      </c>
      <c r="F93" s="8">
        <v>2.2112021953387422</v>
      </c>
      <c r="G93" s="8">
        <v>2.0189018106031171</v>
      </c>
      <c r="H93" s="8">
        <v>0.5961181015260556</v>
      </c>
      <c r="I93" s="8">
        <v>91.652761072933444</v>
      </c>
      <c r="J93" s="8">
        <v>4.3081822109296644</v>
      </c>
      <c r="K93" s="8">
        <v>1.8795218660379307</v>
      </c>
      <c r="L93" s="8">
        <v>1.7160665390126495</v>
      </c>
      <c r="M93" s="8">
        <v>0.44708857614454167</v>
      </c>
      <c r="N93" s="7">
        <v>0.63707731475420037</v>
      </c>
      <c r="O93" s="7">
        <v>4.5526232007224873E-2</v>
      </c>
      <c r="P93" s="7"/>
      <c r="Q93" s="7"/>
      <c r="R93" s="7"/>
      <c r="S93" s="7" t="str">
        <f t="shared" si="11"/>
        <v/>
      </c>
      <c r="T93" s="8" t="str">
        <f t="shared" si="8"/>
        <v/>
      </c>
      <c r="U93" s="7">
        <v>97.526294205877122</v>
      </c>
      <c r="V93" s="7">
        <v>6750.17238</v>
      </c>
      <c r="W93" s="18">
        <f t="shared" si="9"/>
        <v>15.19019727721302</v>
      </c>
      <c r="X93" s="8" t="str">
        <f t="shared" si="10"/>
        <v/>
      </c>
      <c r="Y93" s="7" t="s">
        <v>25</v>
      </c>
      <c r="Z93" s="7">
        <v>3</v>
      </c>
    </row>
    <row r="94" spans="1:26" x14ac:dyDescent="0.2">
      <c r="A94" s="7">
        <v>4</v>
      </c>
      <c r="B94" s="7">
        <v>1</v>
      </c>
      <c r="C94" s="8" t="s">
        <v>20</v>
      </c>
      <c r="D94" s="8">
        <v>87.997094472707545</v>
      </c>
      <c r="E94" s="8">
        <v>7.1803036848827739</v>
      </c>
      <c r="F94" s="8">
        <v>2.2112021953387422</v>
      </c>
      <c r="G94" s="8">
        <v>2.0189018106031171</v>
      </c>
      <c r="H94" s="8">
        <v>0.5961181015260556</v>
      </c>
      <c r="I94" s="8">
        <v>91.652761072933444</v>
      </c>
      <c r="J94" s="8">
        <v>4.3081822109296644</v>
      </c>
      <c r="K94" s="8">
        <v>1.8795218660379307</v>
      </c>
      <c r="L94" s="8">
        <v>1.7160665390126495</v>
      </c>
      <c r="M94" s="8">
        <v>0.44708857614454167</v>
      </c>
      <c r="N94" s="7">
        <v>0.65004479601631704</v>
      </c>
      <c r="O94" s="7">
        <v>5.1504307180714082E-2</v>
      </c>
      <c r="P94" s="7"/>
      <c r="Q94" s="7"/>
      <c r="R94" s="7"/>
      <c r="S94" s="7" t="str">
        <f t="shared" si="11"/>
        <v/>
      </c>
      <c r="T94" s="8" t="str">
        <f t="shared" si="8"/>
        <v/>
      </c>
      <c r="U94" s="7">
        <v>110.3325268425257</v>
      </c>
      <c r="V94" s="7">
        <v>3858.2743799999998</v>
      </c>
      <c r="W94" s="18">
        <f t="shared" si="9"/>
        <v>23.491098523829951</v>
      </c>
      <c r="X94" s="8" t="str">
        <f t="shared" si="10"/>
        <v/>
      </c>
      <c r="Y94" s="7" t="s">
        <v>25</v>
      </c>
      <c r="Z94" s="7">
        <v>3</v>
      </c>
    </row>
    <row r="95" spans="1:26" x14ac:dyDescent="0.2">
      <c r="A95" s="7">
        <v>4</v>
      </c>
      <c r="B95" s="7">
        <v>1</v>
      </c>
      <c r="C95" s="8" t="s">
        <v>21</v>
      </c>
      <c r="D95" s="8">
        <v>87.997094472707545</v>
      </c>
      <c r="E95" s="8">
        <v>7.1803036848827739</v>
      </c>
      <c r="F95" s="8">
        <v>2.2112021953387422</v>
      </c>
      <c r="G95" s="8">
        <v>2.0189018106031171</v>
      </c>
      <c r="H95" s="8">
        <v>0.5961181015260556</v>
      </c>
      <c r="I95" s="8">
        <v>91.652761072933444</v>
      </c>
      <c r="J95" s="8">
        <v>4.3081822109296644</v>
      </c>
      <c r="K95" s="8">
        <v>1.8795218660379307</v>
      </c>
      <c r="L95" s="8">
        <v>1.7160665390126495</v>
      </c>
      <c r="M95" s="8">
        <v>0.44708857614454167</v>
      </c>
      <c r="N95" s="7">
        <v>0.64965622100357534</v>
      </c>
      <c r="O95" s="7">
        <v>6.7220510468582115E-2</v>
      </c>
      <c r="P95" s="7"/>
      <c r="Q95" s="7"/>
      <c r="R95" s="7"/>
      <c r="S95" s="7" t="str">
        <f t="shared" si="11"/>
        <v/>
      </c>
      <c r="T95" s="8" t="str">
        <f t="shared" si="8"/>
        <v/>
      </c>
      <c r="U95" s="7">
        <v>143.99977752579659</v>
      </c>
      <c r="V95" s="7">
        <v>5224.77754</v>
      </c>
      <c r="W95" s="18">
        <f t="shared" si="9"/>
        <v>13.291389193477785</v>
      </c>
      <c r="X95" s="8" t="str">
        <f t="shared" si="10"/>
        <v/>
      </c>
      <c r="Y95" s="7" t="s">
        <v>25</v>
      </c>
      <c r="Z95" s="7">
        <v>3</v>
      </c>
    </row>
    <row r="96" spans="1:26" x14ac:dyDescent="0.2">
      <c r="A96" s="7">
        <v>4</v>
      </c>
      <c r="B96" s="7">
        <v>1</v>
      </c>
      <c r="C96" s="8" t="s">
        <v>22</v>
      </c>
      <c r="D96" s="8">
        <v>87.997094472707545</v>
      </c>
      <c r="E96" s="8">
        <v>7.1803036848827739</v>
      </c>
      <c r="F96" s="8">
        <v>2.2112021953387422</v>
      </c>
      <c r="G96" s="8">
        <v>2.0189018106031171</v>
      </c>
      <c r="H96" s="8">
        <v>0.5961181015260556</v>
      </c>
      <c r="I96" s="8">
        <v>91.652761072933444</v>
      </c>
      <c r="J96" s="8">
        <v>4.3081822109296644</v>
      </c>
      <c r="K96" s="8">
        <v>1.8795218660379307</v>
      </c>
      <c r="L96" s="8">
        <v>1.7160665390126495</v>
      </c>
      <c r="M96" s="8">
        <v>0.44708857614454167</v>
      </c>
      <c r="N96" s="7">
        <v>0.61284935041767219</v>
      </c>
      <c r="O96" s="7">
        <v>2.3720837006112678E-2</v>
      </c>
      <c r="P96" s="7"/>
      <c r="Q96" s="7"/>
      <c r="R96" s="7"/>
      <c r="S96" s="7" t="str">
        <f t="shared" si="11"/>
        <v/>
      </c>
      <c r="T96" s="8" t="str">
        <f t="shared" si="8"/>
        <v/>
      </c>
      <c r="U96" s="7">
        <v>50.814777034494576</v>
      </c>
      <c r="V96" s="7">
        <v>6025.8893699999999</v>
      </c>
      <c r="W96" s="18">
        <f t="shared" si="9"/>
        <v>32.657942611588794</v>
      </c>
      <c r="X96" s="8" t="str">
        <f t="shared" si="10"/>
        <v/>
      </c>
      <c r="Y96" s="7" t="s">
        <v>25</v>
      </c>
      <c r="Z96" s="7">
        <v>3</v>
      </c>
    </row>
    <row r="97" spans="1:26" x14ac:dyDescent="0.2">
      <c r="A97" s="7">
        <v>4</v>
      </c>
      <c r="B97" s="7">
        <v>2</v>
      </c>
      <c r="C97" s="8" t="s">
        <v>17</v>
      </c>
      <c r="D97" s="8">
        <v>89.653786127559783</v>
      </c>
      <c r="E97" s="8">
        <v>3.644443486469656</v>
      </c>
      <c r="F97" s="8">
        <v>3.069633915122929</v>
      </c>
      <c r="G97" s="8">
        <v>1.9539903577085429</v>
      </c>
      <c r="H97" s="8">
        <v>1.6510747462912321</v>
      </c>
      <c r="I97" s="8">
        <v>92.27787584964517</v>
      </c>
      <c r="J97" s="8">
        <v>2.1866660918817935</v>
      </c>
      <c r="K97" s="8">
        <v>2.6091888278544895</v>
      </c>
      <c r="L97" s="8">
        <v>1.6608918040522613</v>
      </c>
      <c r="M97" s="8">
        <v>1.2383060597184241</v>
      </c>
      <c r="N97" s="7">
        <v>0.59381016980903756</v>
      </c>
      <c r="O97" s="7">
        <v>4.0647895289592305E-2</v>
      </c>
      <c r="P97" s="7"/>
      <c r="Q97" s="7"/>
      <c r="R97" s="7"/>
      <c r="S97" s="7" t="str">
        <f t="shared" si="11"/>
        <v/>
      </c>
      <c r="T97" s="8" t="str">
        <f t="shared" si="8"/>
        <v/>
      </c>
      <c r="U97" s="7">
        <v>87.075921289364629</v>
      </c>
      <c r="V97" s="7">
        <v>7553.5356099999999</v>
      </c>
      <c r="W97" s="18">
        <f t="shared" si="9"/>
        <v>15.203782248044643</v>
      </c>
      <c r="X97" s="8" t="str">
        <f t="shared" si="10"/>
        <v/>
      </c>
      <c r="Y97" s="7" t="s">
        <v>25</v>
      </c>
      <c r="Z97" s="7">
        <v>3</v>
      </c>
    </row>
    <row r="98" spans="1:26" x14ac:dyDescent="0.2">
      <c r="A98" s="7">
        <v>4</v>
      </c>
      <c r="B98" s="7">
        <v>2</v>
      </c>
      <c r="C98" s="8" t="s">
        <v>19</v>
      </c>
      <c r="D98" s="8">
        <v>89.653786127559783</v>
      </c>
      <c r="E98" s="8">
        <v>3.644443486469656</v>
      </c>
      <c r="F98" s="8">
        <v>3.069633915122929</v>
      </c>
      <c r="G98" s="8">
        <v>1.9539903577085429</v>
      </c>
      <c r="H98" s="8">
        <v>1.6510747462912321</v>
      </c>
      <c r="I98" s="8">
        <v>92.27787584964517</v>
      </c>
      <c r="J98" s="8">
        <v>2.1866660918817935</v>
      </c>
      <c r="K98" s="8">
        <v>2.6091888278544895</v>
      </c>
      <c r="L98" s="8">
        <v>1.6608918040522613</v>
      </c>
      <c r="M98" s="8">
        <v>1.2383060597184241</v>
      </c>
      <c r="N98" s="7">
        <v>0.62324352397543825</v>
      </c>
      <c r="O98" s="7">
        <v>4.9791617694354424E-2</v>
      </c>
      <c r="P98" s="7"/>
      <c r="Q98" s="7"/>
      <c r="R98" s="7"/>
      <c r="S98" s="7" t="str">
        <f t="shared" si="11"/>
        <v/>
      </c>
      <c r="T98" s="8" t="str">
        <f t="shared" ref="T98:T136" si="12">IFERROR(_xlfn.STDEV.S(P98:R98)/P98*100,"")</f>
        <v/>
      </c>
      <c r="U98" s="7">
        <v>106.66360342484604</v>
      </c>
      <c r="V98" s="7">
        <v>6506.4761500000004</v>
      </c>
      <c r="W98" s="18">
        <f t="shared" si="9"/>
        <v>14.409134870908714</v>
      </c>
      <c r="X98" s="8" t="str">
        <f t="shared" si="10"/>
        <v/>
      </c>
      <c r="Y98" s="7" t="s">
        <v>25</v>
      </c>
      <c r="Z98" s="7">
        <v>3</v>
      </c>
    </row>
    <row r="99" spans="1:26" x14ac:dyDescent="0.2">
      <c r="A99" s="7">
        <v>4</v>
      </c>
      <c r="B99" s="7">
        <v>2</v>
      </c>
      <c r="C99" s="8" t="s">
        <v>20</v>
      </c>
      <c r="D99" s="8">
        <v>89.653786127559783</v>
      </c>
      <c r="E99" s="8">
        <v>3.644443486469656</v>
      </c>
      <c r="F99" s="8">
        <v>3.069633915122929</v>
      </c>
      <c r="G99" s="8">
        <v>1.9539903577085429</v>
      </c>
      <c r="H99" s="8">
        <v>1.6510747462912321</v>
      </c>
      <c r="I99" s="8">
        <v>92.27787584964517</v>
      </c>
      <c r="J99" s="8">
        <v>2.1866660918817935</v>
      </c>
      <c r="K99" s="8">
        <v>2.6091888278544895</v>
      </c>
      <c r="L99" s="8">
        <v>1.6608918040522613</v>
      </c>
      <c r="M99" s="8">
        <v>1.2383060597184241</v>
      </c>
      <c r="N99" s="7">
        <v>0.73150104565610807</v>
      </c>
      <c r="O99" s="7">
        <v>5.4586104430433866E-2</v>
      </c>
      <c r="P99" s="7"/>
      <c r="Q99" s="7"/>
      <c r="R99" s="7"/>
      <c r="S99" s="7" t="str">
        <f t="shared" si="11"/>
        <v/>
      </c>
      <c r="T99" s="8" t="str">
        <f t="shared" si="12"/>
        <v/>
      </c>
      <c r="U99" s="7">
        <v>116.93435291087542</v>
      </c>
      <c r="V99" s="7">
        <v>4261.8775699999997</v>
      </c>
      <c r="W99" s="18">
        <f t="shared" si="9"/>
        <v>20.065820070209838</v>
      </c>
      <c r="X99" s="8" t="str">
        <f t="shared" si="10"/>
        <v/>
      </c>
      <c r="Y99" s="7" t="s">
        <v>25</v>
      </c>
      <c r="Z99" s="7">
        <v>3</v>
      </c>
    </row>
    <row r="100" spans="1:26" x14ac:dyDescent="0.2">
      <c r="A100" s="7">
        <v>4</v>
      </c>
      <c r="B100" s="7">
        <v>2</v>
      </c>
      <c r="C100" s="8" t="s">
        <v>21</v>
      </c>
      <c r="D100" s="8">
        <v>89.653786127559783</v>
      </c>
      <c r="E100" s="8">
        <v>3.644443486469656</v>
      </c>
      <c r="F100" s="8">
        <v>3.069633915122929</v>
      </c>
      <c r="G100" s="8">
        <v>1.9539903577085429</v>
      </c>
      <c r="H100" s="8">
        <v>1.6510747462912321</v>
      </c>
      <c r="I100" s="8">
        <v>92.27787584964517</v>
      </c>
      <c r="J100" s="8">
        <v>2.1866660918817935</v>
      </c>
      <c r="K100" s="8">
        <v>2.6091888278544895</v>
      </c>
      <c r="L100" s="8">
        <v>1.6608918040522613</v>
      </c>
      <c r="M100" s="8">
        <v>1.2383060597184241</v>
      </c>
      <c r="N100" s="7">
        <v>0.64681662397898243</v>
      </c>
      <c r="O100" s="7">
        <v>3.6778225464769124E-2</v>
      </c>
      <c r="P100" s="7"/>
      <c r="Q100" s="7"/>
      <c r="R100" s="7"/>
      <c r="S100" s="7" t="str">
        <f t="shared" si="11"/>
        <v/>
      </c>
      <c r="T100" s="8" t="str">
        <f t="shared" si="12"/>
        <v/>
      </c>
      <c r="U100" s="7">
        <v>78.786314590628407</v>
      </c>
      <c r="V100" s="7">
        <v>5688.5106599999999</v>
      </c>
      <c r="W100" s="18">
        <f t="shared" si="9"/>
        <v>22.312623531512354</v>
      </c>
      <c r="X100" s="8" t="str">
        <f t="shared" si="10"/>
        <v/>
      </c>
      <c r="Y100" s="7" t="s">
        <v>25</v>
      </c>
      <c r="Z100" s="7">
        <v>3</v>
      </c>
    </row>
    <row r="101" spans="1:26" x14ac:dyDescent="0.2">
      <c r="A101" s="7">
        <v>4</v>
      </c>
      <c r="B101" s="7">
        <v>2</v>
      </c>
      <c r="C101" s="8" t="s">
        <v>22</v>
      </c>
      <c r="D101" s="8">
        <v>89.653786127559783</v>
      </c>
      <c r="E101" s="8">
        <v>3.644443486469656</v>
      </c>
      <c r="F101" s="8">
        <v>3.069633915122929</v>
      </c>
      <c r="G101" s="8">
        <v>1.9539903577085429</v>
      </c>
      <c r="H101" s="8">
        <v>1.6510747462912321</v>
      </c>
      <c r="I101" s="8">
        <v>92.27787584964517</v>
      </c>
      <c r="J101" s="8">
        <v>2.1866660918817935</v>
      </c>
      <c r="K101" s="8">
        <v>2.6091888278544895</v>
      </c>
      <c r="L101" s="8">
        <v>1.6608918040522613</v>
      </c>
      <c r="M101" s="8">
        <v>1.2383060597184241</v>
      </c>
      <c r="N101" s="7">
        <v>0.60385756870464335</v>
      </c>
      <c r="O101" s="7">
        <v>4.2128486101539069E-2</v>
      </c>
      <c r="P101" s="7">
        <v>1777</v>
      </c>
      <c r="Q101" s="7">
        <v>2163</v>
      </c>
      <c r="R101" s="7">
        <v>1571</v>
      </c>
      <c r="S101" s="7">
        <f t="shared" si="11"/>
        <v>177.7</v>
      </c>
      <c r="T101" s="8">
        <f t="shared" si="12"/>
        <v>16.911998040527887</v>
      </c>
      <c r="U101" s="7">
        <v>90.247642926716992</v>
      </c>
      <c r="V101" s="7">
        <v>5425.9347100000005</v>
      </c>
      <c r="W101" s="18">
        <f t="shared" si="9"/>
        <v>20.421590742463781</v>
      </c>
      <c r="X101" s="8">
        <f t="shared" si="10"/>
        <v>10.371414908955662</v>
      </c>
      <c r="Y101" s="7" t="s">
        <v>25</v>
      </c>
      <c r="Z101" s="7">
        <v>3</v>
      </c>
    </row>
    <row r="102" spans="1:26" x14ac:dyDescent="0.2">
      <c r="A102" s="7">
        <v>4</v>
      </c>
      <c r="B102" s="7">
        <v>3</v>
      </c>
      <c r="C102" s="8" t="s">
        <v>17</v>
      </c>
      <c r="D102" s="8">
        <v>86.338264094873367</v>
      </c>
      <c r="E102" s="8">
        <v>5.0163501651415618</v>
      </c>
      <c r="F102" s="8">
        <v>1.8660343000619111</v>
      </c>
      <c r="G102" s="8">
        <v>5.1343766472106216</v>
      </c>
      <c r="H102" s="8">
        <v>1.6366061971858019</v>
      </c>
      <c r="I102" s="8">
        <v>89.804017352317317</v>
      </c>
      <c r="J102" s="8">
        <v>3.009810099084937</v>
      </c>
      <c r="K102" s="8">
        <v>1.5861291550526244</v>
      </c>
      <c r="L102" s="8">
        <v>4.3642201501290279</v>
      </c>
      <c r="M102" s="8">
        <v>1.2274546478893513</v>
      </c>
      <c r="N102" s="7">
        <v>0.62796160029912329</v>
      </c>
      <c r="O102" s="7">
        <v>4.4053548755537311E-2</v>
      </c>
      <c r="P102" s="7"/>
      <c r="Q102" s="7"/>
      <c r="R102" s="7"/>
      <c r="S102" s="7" t="str">
        <f t="shared" si="11"/>
        <v/>
      </c>
      <c r="T102" s="8" t="str">
        <f t="shared" si="12"/>
        <v/>
      </c>
      <c r="U102" s="7">
        <v>94.371512144112017</v>
      </c>
      <c r="V102" s="7">
        <v>6087.7928199999997</v>
      </c>
      <c r="W102" s="18">
        <f t="shared" si="9"/>
        <v>17.406009730585009</v>
      </c>
      <c r="X102" s="8" t="str">
        <f t="shared" si="10"/>
        <v/>
      </c>
      <c r="Y102" s="7" t="s">
        <v>25</v>
      </c>
      <c r="Z102" s="7">
        <v>3</v>
      </c>
    </row>
    <row r="103" spans="1:26" x14ac:dyDescent="0.2">
      <c r="A103" s="7">
        <v>4</v>
      </c>
      <c r="B103" s="7">
        <v>3</v>
      </c>
      <c r="C103" s="8" t="s">
        <v>19</v>
      </c>
      <c r="D103" s="8">
        <v>86.338264094873367</v>
      </c>
      <c r="E103" s="8">
        <v>5.0163501651415618</v>
      </c>
      <c r="F103" s="8">
        <v>1.8660343000619111</v>
      </c>
      <c r="G103" s="8">
        <v>5.1343766472106216</v>
      </c>
      <c r="H103" s="8">
        <v>1.6366061971858019</v>
      </c>
      <c r="I103" s="8">
        <v>89.804017352317317</v>
      </c>
      <c r="J103" s="8">
        <v>3.009810099084937</v>
      </c>
      <c r="K103" s="8">
        <v>1.5861291550526244</v>
      </c>
      <c r="L103" s="8">
        <v>4.3642201501290279</v>
      </c>
      <c r="M103" s="8">
        <v>1.2274546478893513</v>
      </c>
      <c r="N103" s="7">
        <v>0.64722024248477328</v>
      </c>
      <c r="O103" s="7">
        <v>4.6365212747590083E-2</v>
      </c>
      <c r="P103" s="7"/>
      <c r="Q103" s="7"/>
      <c r="R103" s="7"/>
      <c r="S103" s="7" t="str">
        <f t="shared" si="11"/>
        <v/>
      </c>
      <c r="T103" s="8" t="str">
        <f t="shared" si="12"/>
        <v/>
      </c>
      <c r="U103" s="7">
        <v>99.323558747887461</v>
      </c>
      <c r="V103" s="7">
        <v>6152.3205699999999</v>
      </c>
      <c r="W103" s="18">
        <f t="shared" si="9"/>
        <v>16.364727259765736</v>
      </c>
      <c r="X103" s="8" t="str">
        <f t="shared" si="10"/>
        <v/>
      </c>
      <c r="Y103" s="7" t="s">
        <v>25</v>
      </c>
      <c r="Z103" s="7">
        <v>3</v>
      </c>
    </row>
    <row r="104" spans="1:26" x14ac:dyDescent="0.2">
      <c r="A104" s="7">
        <v>4</v>
      </c>
      <c r="B104" s="7">
        <v>3</v>
      </c>
      <c r="C104" s="8" t="s">
        <v>20</v>
      </c>
      <c r="D104" s="8">
        <v>86.338264094873367</v>
      </c>
      <c r="E104" s="8">
        <v>5.0163501651415618</v>
      </c>
      <c r="F104" s="8">
        <v>1.8660343000619111</v>
      </c>
      <c r="G104" s="8">
        <v>5.1343766472106216</v>
      </c>
      <c r="H104" s="8">
        <v>1.6366061971858019</v>
      </c>
      <c r="I104" s="8">
        <v>89.804017352317317</v>
      </c>
      <c r="J104" s="8">
        <v>3.009810099084937</v>
      </c>
      <c r="K104" s="8">
        <v>1.5861291550526244</v>
      </c>
      <c r="L104" s="8">
        <v>4.3642201501290279</v>
      </c>
      <c r="M104" s="8">
        <v>1.2274546478893513</v>
      </c>
      <c r="N104" s="7">
        <v>0.58383611864109408</v>
      </c>
      <c r="O104" s="7">
        <v>4.8422049276370199E-2</v>
      </c>
      <c r="P104" s="7"/>
      <c r="Q104" s="7"/>
      <c r="R104" s="7"/>
      <c r="S104" s="7" t="str">
        <f t="shared" si="11"/>
        <v/>
      </c>
      <c r="T104" s="8" t="str">
        <f t="shared" si="12"/>
        <v/>
      </c>
      <c r="U104" s="7">
        <v>103.72971395984023</v>
      </c>
      <c r="V104" s="7">
        <v>5242.5162499999997</v>
      </c>
      <c r="W104" s="18">
        <f t="shared" si="9"/>
        <v>18.388954337730787</v>
      </c>
      <c r="X104" s="8" t="str">
        <f t="shared" si="10"/>
        <v/>
      </c>
      <c r="Y104" s="7" t="s">
        <v>25</v>
      </c>
      <c r="Z104" s="7">
        <v>3</v>
      </c>
    </row>
    <row r="105" spans="1:26" x14ac:dyDescent="0.2">
      <c r="A105" s="7">
        <v>4</v>
      </c>
      <c r="B105" s="7">
        <v>3</v>
      </c>
      <c r="C105" s="8" t="s">
        <v>21</v>
      </c>
      <c r="D105" s="8">
        <v>86.338264094873367</v>
      </c>
      <c r="E105" s="8">
        <v>5.0163501651415618</v>
      </c>
      <c r="F105" s="8">
        <v>1.8660343000619111</v>
      </c>
      <c r="G105" s="8">
        <v>5.1343766472106216</v>
      </c>
      <c r="H105" s="8">
        <v>1.6366061971858019</v>
      </c>
      <c r="I105" s="8">
        <v>89.804017352317317</v>
      </c>
      <c r="J105" s="8">
        <v>3.009810099084937</v>
      </c>
      <c r="K105" s="8">
        <v>1.5861291550526244</v>
      </c>
      <c r="L105" s="8">
        <v>4.3642201501290279</v>
      </c>
      <c r="M105" s="8">
        <v>1.2274546478893513</v>
      </c>
      <c r="N105" s="7">
        <v>0.62817723141945014</v>
      </c>
      <c r="O105" s="7">
        <v>5.5442717591898567E-2</v>
      </c>
      <c r="P105" s="7"/>
      <c r="Q105" s="7"/>
      <c r="R105" s="7"/>
      <c r="S105" s="7" t="str">
        <f t="shared" si="11"/>
        <v/>
      </c>
      <c r="T105" s="8" t="str">
        <f t="shared" si="12"/>
        <v/>
      </c>
      <c r="U105" s="7">
        <v>118.76938962536511</v>
      </c>
      <c r="V105" s="7">
        <v>4702.1851699999997</v>
      </c>
      <c r="W105" s="18">
        <f t="shared" si="9"/>
        <v>17.905883229370225</v>
      </c>
      <c r="X105" s="8" t="str">
        <f t="shared" si="10"/>
        <v/>
      </c>
      <c r="Y105" s="7" t="s">
        <v>25</v>
      </c>
      <c r="Z105" s="7">
        <v>3</v>
      </c>
    </row>
    <row r="106" spans="1:26" x14ac:dyDescent="0.2">
      <c r="A106" s="7">
        <v>4</v>
      </c>
      <c r="B106" s="7">
        <v>3</v>
      </c>
      <c r="C106" s="8" t="s">
        <v>22</v>
      </c>
      <c r="D106" s="8">
        <v>86.338264094873367</v>
      </c>
      <c r="E106" s="8">
        <v>5.0163501651415618</v>
      </c>
      <c r="F106" s="8">
        <v>1.8660343000619111</v>
      </c>
      <c r="G106" s="8">
        <v>5.1343766472106216</v>
      </c>
      <c r="H106" s="8">
        <v>1.6366061971858019</v>
      </c>
      <c r="I106" s="8">
        <v>89.804017352317317</v>
      </c>
      <c r="J106" s="8">
        <v>3.009810099084937</v>
      </c>
      <c r="K106" s="8">
        <v>1.5861291550526244</v>
      </c>
      <c r="L106" s="8">
        <v>4.3642201501290279</v>
      </c>
      <c r="M106" s="8">
        <v>1.2274546478893513</v>
      </c>
      <c r="N106" s="7">
        <v>0.53767887513050427</v>
      </c>
      <c r="O106" s="7">
        <v>3.5575652002612243E-2</v>
      </c>
      <c r="P106" s="7">
        <v>2730</v>
      </c>
      <c r="Q106" s="7">
        <v>2533</v>
      </c>
      <c r="R106" s="7">
        <v>2940</v>
      </c>
      <c r="S106" s="7">
        <f t="shared" si="11"/>
        <v>273</v>
      </c>
      <c r="T106" s="8">
        <f t="shared" si="12"/>
        <v>7.4554798477364237</v>
      </c>
      <c r="U106" s="7">
        <v>76.210161719995938</v>
      </c>
      <c r="V106" s="7">
        <v>4672.2557699999998</v>
      </c>
      <c r="W106" s="18">
        <f t="shared" si="9"/>
        <v>28.084099804975128</v>
      </c>
      <c r="X106" s="8">
        <f t="shared" si="10"/>
        <v>7.8399039849731151</v>
      </c>
      <c r="Y106" s="7" t="s">
        <v>25</v>
      </c>
      <c r="Z106" s="7">
        <v>3</v>
      </c>
    </row>
    <row r="107" spans="1:26" x14ac:dyDescent="0.2">
      <c r="A107" s="7">
        <v>4</v>
      </c>
      <c r="B107" s="7">
        <v>4</v>
      </c>
      <c r="C107" s="8" t="s">
        <v>17</v>
      </c>
      <c r="D107" s="8">
        <v>86.456013896387716</v>
      </c>
      <c r="E107" s="8">
        <v>8.0281041730777432</v>
      </c>
      <c r="F107" s="8">
        <v>1.3921617228804819</v>
      </c>
      <c r="G107" s="8">
        <v>1.9666091914297099</v>
      </c>
      <c r="H107" s="8">
        <v>2.1155222041252419</v>
      </c>
      <c r="I107" s="8">
        <v>90.699951753796654</v>
      </c>
      <c r="J107" s="8">
        <v>4.8168625038466457</v>
      </c>
      <c r="K107" s="8">
        <v>1.1833374644484096</v>
      </c>
      <c r="L107" s="8">
        <v>1.6716178127152534</v>
      </c>
      <c r="M107" s="8">
        <v>1.5866416530939316</v>
      </c>
      <c r="N107" s="7">
        <v>0.68997968277361155</v>
      </c>
      <c r="O107" s="7">
        <v>9.0375695830229322E-2</v>
      </c>
      <c r="P107" s="7"/>
      <c r="Q107" s="7"/>
      <c r="R107" s="7"/>
      <c r="S107" s="7" t="str">
        <f t="shared" si="11"/>
        <v/>
      </c>
      <c r="T107" s="8" t="str">
        <f t="shared" si="12"/>
        <v/>
      </c>
      <c r="U107" s="7">
        <v>193.60281560751724</v>
      </c>
      <c r="V107" s="7">
        <v>1435.3941600000001</v>
      </c>
      <c r="W107" s="18">
        <f t="shared" si="9"/>
        <v>35.984639482456032</v>
      </c>
      <c r="X107" s="8" t="str">
        <f t="shared" si="10"/>
        <v/>
      </c>
      <c r="Y107" s="7" t="s">
        <v>25</v>
      </c>
      <c r="Z107" s="7">
        <v>3</v>
      </c>
    </row>
    <row r="108" spans="1:26" x14ac:dyDescent="0.2">
      <c r="A108" s="7">
        <v>4</v>
      </c>
      <c r="B108" s="7">
        <v>4</v>
      </c>
      <c r="C108" s="8" t="s">
        <v>19</v>
      </c>
      <c r="D108" s="8">
        <v>86.456013896387716</v>
      </c>
      <c r="E108" s="8">
        <v>8.0281041730777432</v>
      </c>
      <c r="F108" s="8">
        <v>1.3921617228804819</v>
      </c>
      <c r="G108" s="8">
        <v>1.9666091914297099</v>
      </c>
      <c r="H108" s="8">
        <v>2.1155222041252419</v>
      </c>
      <c r="I108" s="8">
        <v>90.699951753796654</v>
      </c>
      <c r="J108" s="8">
        <v>4.8168625038466457</v>
      </c>
      <c r="K108" s="8">
        <v>1.1833374644484096</v>
      </c>
      <c r="L108" s="8">
        <v>1.6716178127152534</v>
      </c>
      <c r="M108" s="8">
        <v>1.5866416530939316</v>
      </c>
      <c r="N108" s="7">
        <v>0.6905869692426958</v>
      </c>
      <c r="O108" s="7">
        <v>5.6820786699716318E-2</v>
      </c>
      <c r="P108" s="7"/>
      <c r="Q108" s="7"/>
      <c r="R108" s="7"/>
      <c r="S108" s="7" t="str">
        <f t="shared" si="11"/>
        <v/>
      </c>
      <c r="T108" s="8" t="str">
        <f t="shared" si="12"/>
        <v/>
      </c>
      <c r="U108" s="7">
        <v>121.72148926813229</v>
      </c>
      <c r="V108" s="7">
        <v>2776.8139000000001</v>
      </c>
      <c r="W108" s="18">
        <f t="shared" si="9"/>
        <v>29.585980592793369</v>
      </c>
      <c r="X108" s="8" t="str">
        <f t="shared" si="10"/>
        <v/>
      </c>
      <c r="Y108" s="7" t="s">
        <v>25</v>
      </c>
      <c r="Z108" s="7">
        <v>3</v>
      </c>
    </row>
    <row r="109" spans="1:26" x14ac:dyDescent="0.2">
      <c r="A109" s="7">
        <v>4</v>
      </c>
      <c r="B109" s="7">
        <v>4</v>
      </c>
      <c r="C109" s="8" t="s">
        <v>20</v>
      </c>
      <c r="D109" s="8">
        <v>86.456013896387716</v>
      </c>
      <c r="E109" s="8">
        <v>8.0281041730777432</v>
      </c>
      <c r="F109" s="8">
        <v>1.3921617228804819</v>
      </c>
      <c r="G109" s="8">
        <v>1.9666091914297099</v>
      </c>
      <c r="H109" s="8">
        <v>2.1155222041252419</v>
      </c>
      <c r="I109" s="8">
        <v>90.699951753796654</v>
      </c>
      <c r="J109" s="8">
        <v>4.8168625038466457</v>
      </c>
      <c r="K109" s="8">
        <v>1.1833374644484096</v>
      </c>
      <c r="L109" s="8">
        <v>1.6716178127152534</v>
      </c>
      <c r="M109" s="8">
        <v>1.5866416530939316</v>
      </c>
      <c r="N109" s="7">
        <v>0.65970731925238901</v>
      </c>
      <c r="O109" s="7">
        <v>6.0842060013871713E-2</v>
      </c>
      <c r="P109" s="7"/>
      <c r="Q109" s="7"/>
      <c r="R109" s="7"/>
      <c r="S109" s="7" t="str">
        <f t="shared" si="11"/>
        <v/>
      </c>
      <c r="T109" s="8" t="str">
        <f t="shared" si="12"/>
        <v/>
      </c>
      <c r="U109" s="7">
        <v>130.33586096171598</v>
      </c>
      <c r="V109" s="7">
        <v>2543.056</v>
      </c>
      <c r="W109" s="18">
        <f t="shared" si="9"/>
        <v>30.17033629707641</v>
      </c>
      <c r="X109" s="8" t="str">
        <f t="shared" si="10"/>
        <v/>
      </c>
      <c r="Y109" s="7" t="s">
        <v>25</v>
      </c>
      <c r="Z109" s="7">
        <v>3</v>
      </c>
    </row>
    <row r="110" spans="1:26" x14ac:dyDescent="0.2">
      <c r="A110" s="7">
        <v>4</v>
      </c>
      <c r="B110" s="7">
        <v>4</v>
      </c>
      <c r="C110" s="8" t="s">
        <v>21</v>
      </c>
      <c r="D110" s="8">
        <v>86.456013896387716</v>
      </c>
      <c r="E110" s="8">
        <v>8.0281041730777432</v>
      </c>
      <c r="F110" s="8">
        <v>1.3921617228804819</v>
      </c>
      <c r="G110" s="8">
        <v>1.9666091914297099</v>
      </c>
      <c r="H110" s="8">
        <v>2.1155222041252419</v>
      </c>
      <c r="I110" s="8">
        <v>90.699951753796654</v>
      </c>
      <c r="J110" s="8">
        <v>4.8168625038466457</v>
      </c>
      <c r="K110" s="8">
        <v>1.1833374644484096</v>
      </c>
      <c r="L110" s="8">
        <v>1.6716178127152534</v>
      </c>
      <c r="M110" s="8">
        <v>1.5866416530939316</v>
      </c>
      <c r="N110" s="7">
        <v>0.67328009184015336</v>
      </c>
      <c r="O110" s="7">
        <v>6.1406767966005735E-2</v>
      </c>
      <c r="P110" s="7"/>
      <c r="Q110" s="7"/>
      <c r="R110" s="7"/>
      <c r="S110" s="7" t="str">
        <f t="shared" si="11"/>
        <v/>
      </c>
      <c r="T110" s="8" t="str">
        <f t="shared" si="12"/>
        <v/>
      </c>
      <c r="U110" s="7">
        <v>131.54557833677748</v>
      </c>
      <c r="V110" s="7">
        <v>2323.4240500000001</v>
      </c>
      <c r="W110" s="18">
        <f t="shared" si="9"/>
        <v>32.718641628023555</v>
      </c>
      <c r="X110" s="8" t="str">
        <f t="shared" si="10"/>
        <v/>
      </c>
      <c r="Y110" s="7" t="s">
        <v>25</v>
      </c>
      <c r="Z110" s="7">
        <v>3</v>
      </c>
    </row>
    <row r="111" spans="1:26" x14ac:dyDescent="0.2">
      <c r="A111" s="7">
        <v>4</v>
      </c>
      <c r="B111" s="7">
        <v>4</v>
      </c>
      <c r="C111" s="8" t="s">
        <v>22</v>
      </c>
      <c r="D111" s="8">
        <v>86.456013896387716</v>
      </c>
      <c r="E111" s="8">
        <v>8.0281041730777432</v>
      </c>
      <c r="F111" s="8">
        <v>1.3921617228804819</v>
      </c>
      <c r="G111" s="8">
        <v>1.9666091914297099</v>
      </c>
      <c r="H111" s="8">
        <v>2.1155222041252419</v>
      </c>
      <c r="I111" s="8">
        <v>90.699951753796654</v>
      </c>
      <c r="J111" s="8">
        <v>4.8168625038466457</v>
      </c>
      <c r="K111" s="8">
        <v>1.1833374644484096</v>
      </c>
      <c r="L111" s="8">
        <v>1.6716178127152534</v>
      </c>
      <c r="M111" s="8">
        <v>1.5866416530939316</v>
      </c>
      <c r="N111" s="7">
        <v>0.62425479986398669</v>
      </c>
      <c r="O111" s="7">
        <v>6.8352167292354757E-2</v>
      </c>
      <c r="P111" s="7"/>
      <c r="Q111" s="7"/>
      <c r="R111" s="7"/>
      <c r="S111" s="7" t="str">
        <f t="shared" si="11"/>
        <v/>
      </c>
      <c r="T111" s="8" t="str">
        <f t="shared" si="12"/>
        <v/>
      </c>
      <c r="U111" s="7">
        <v>146.42401277368234</v>
      </c>
      <c r="V111" s="7">
        <v>2327.5040399999998</v>
      </c>
      <c r="W111" s="18">
        <f t="shared" si="9"/>
        <v>29.342509368861819</v>
      </c>
      <c r="X111" s="8" t="str">
        <f t="shared" si="10"/>
        <v/>
      </c>
      <c r="Y111" s="7" t="s">
        <v>25</v>
      </c>
      <c r="Z111" s="7">
        <v>3</v>
      </c>
    </row>
    <row r="112" spans="1:26" x14ac:dyDescent="0.2">
      <c r="A112" s="7">
        <v>4</v>
      </c>
      <c r="B112" s="7">
        <v>5</v>
      </c>
      <c r="C112" s="8" t="s">
        <v>17</v>
      </c>
      <c r="D112" s="8">
        <v>84.579489608545373</v>
      </c>
      <c r="E112" s="8">
        <v>9.5259198052449303</v>
      </c>
      <c r="F112" s="8">
        <v>0.97694904808930128</v>
      </c>
      <c r="G112" s="8">
        <v>2.1233462391207438</v>
      </c>
      <c r="H112" s="8">
        <v>2.7979580926641319</v>
      </c>
      <c r="I112" s="8">
        <v>89.554391346890881</v>
      </c>
      <c r="J112" s="8">
        <v>5.7155518831469578</v>
      </c>
      <c r="K112" s="8">
        <v>0.83040669087590602</v>
      </c>
      <c r="L112" s="8">
        <v>1.8048443032526322</v>
      </c>
      <c r="M112" s="8">
        <v>2.0984685694980989</v>
      </c>
      <c r="N112" s="7">
        <v>0.75395556866728652</v>
      </c>
      <c r="O112" s="7">
        <v>8.1468419500757866E-2</v>
      </c>
      <c r="P112" s="7"/>
      <c r="Q112" s="7"/>
      <c r="R112" s="7"/>
      <c r="S112" s="7" t="str">
        <f t="shared" si="11"/>
        <v/>
      </c>
      <c r="T112" s="8" t="str">
        <f t="shared" si="12"/>
        <v/>
      </c>
      <c r="U112" s="7">
        <v>174.52164825452348</v>
      </c>
      <c r="V112" s="7">
        <v>1093.6369400000001</v>
      </c>
      <c r="W112" s="18">
        <f t="shared" si="9"/>
        <v>52.393513477084838</v>
      </c>
      <c r="X112" s="8" t="str">
        <f t="shared" si="10"/>
        <v/>
      </c>
      <c r="Y112" s="7" t="s">
        <v>25</v>
      </c>
      <c r="Z112" s="7">
        <v>3</v>
      </c>
    </row>
    <row r="113" spans="1:26" x14ac:dyDescent="0.2">
      <c r="A113" s="7">
        <v>4</v>
      </c>
      <c r="B113" s="7">
        <v>5</v>
      </c>
      <c r="C113" s="8" t="s">
        <v>19</v>
      </c>
      <c r="D113" s="8">
        <v>84.579489608545373</v>
      </c>
      <c r="E113" s="8">
        <v>9.5259198052449303</v>
      </c>
      <c r="F113" s="8">
        <v>0.97694904808930128</v>
      </c>
      <c r="G113" s="8">
        <v>2.1233462391207438</v>
      </c>
      <c r="H113" s="8">
        <v>2.7979580926641319</v>
      </c>
      <c r="I113" s="8">
        <v>89.554391346890881</v>
      </c>
      <c r="J113" s="8">
        <v>5.7155518831469578</v>
      </c>
      <c r="K113" s="8">
        <v>0.83040669087590602</v>
      </c>
      <c r="L113" s="8">
        <v>1.8048443032526322</v>
      </c>
      <c r="M113" s="8">
        <v>2.0984685694980989</v>
      </c>
      <c r="N113" s="7">
        <v>0.72676052522044177</v>
      </c>
      <c r="O113" s="7">
        <v>8.1552558481246956E-2</v>
      </c>
      <c r="P113" s="7"/>
      <c r="Q113" s="7"/>
      <c r="R113" s="7"/>
      <c r="S113" s="7" t="str">
        <f t="shared" si="11"/>
        <v/>
      </c>
      <c r="T113" s="8" t="str">
        <f t="shared" si="12"/>
        <v/>
      </c>
      <c r="U113" s="7">
        <v>174.7018907785272</v>
      </c>
      <c r="V113" s="7">
        <v>1138.2490600000001</v>
      </c>
      <c r="W113" s="18">
        <f t="shared" si="9"/>
        <v>50.288084606301766</v>
      </c>
      <c r="X113" s="8" t="str">
        <f t="shared" si="10"/>
        <v/>
      </c>
      <c r="Y113" s="7" t="s">
        <v>25</v>
      </c>
      <c r="Z113" s="7">
        <v>3</v>
      </c>
    </row>
    <row r="114" spans="1:26" x14ac:dyDescent="0.2">
      <c r="A114" s="7">
        <v>4</v>
      </c>
      <c r="B114" s="7">
        <v>5</v>
      </c>
      <c r="C114" s="8" t="s">
        <v>20</v>
      </c>
      <c r="D114" s="8">
        <v>84.579489608545373</v>
      </c>
      <c r="E114" s="8">
        <v>9.5259198052449303</v>
      </c>
      <c r="F114" s="8">
        <v>0.97694904808930128</v>
      </c>
      <c r="G114" s="8">
        <v>2.1233462391207438</v>
      </c>
      <c r="H114" s="8">
        <v>2.7979580926641319</v>
      </c>
      <c r="I114" s="8">
        <v>89.554391346890881</v>
      </c>
      <c r="J114" s="8">
        <v>5.7155518831469578</v>
      </c>
      <c r="K114" s="8">
        <v>0.83040669087590602</v>
      </c>
      <c r="L114" s="8">
        <v>1.8048443032526322</v>
      </c>
      <c r="M114" s="8">
        <v>2.0984685694980989</v>
      </c>
      <c r="N114" s="7">
        <v>0.70610457631607759</v>
      </c>
      <c r="O114" s="7">
        <v>6.9812969162321589E-2</v>
      </c>
      <c r="P114" s="7"/>
      <c r="Q114" s="7"/>
      <c r="R114" s="7"/>
      <c r="S114" s="7" t="str">
        <f t="shared" si="11"/>
        <v/>
      </c>
      <c r="T114" s="8" t="str">
        <f t="shared" si="12"/>
        <v/>
      </c>
      <c r="U114" s="7">
        <v>149.55334253952529</v>
      </c>
      <c r="V114" s="7">
        <v>1198.1388099999999</v>
      </c>
      <c r="W114" s="18">
        <f t="shared" si="9"/>
        <v>55.808036114490946</v>
      </c>
      <c r="X114" s="8" t="str">
        <f t="shared" si="10"/>
        <v/>
      </c>
      <c r="Y114" s="7" t="s">
        <v>25</v>
      </c>
      <c r="Z114" s="7">
        <v>3</v>
      </c>
    </row>
    <row r="115" spans="1:26" x14ac:dyDescent="0.2">
      <c r="A115" s="7">
        <v>4</v>
      </c>
      <c r="B115" s="7">
        <v>5</v>
      </c>
      <c r="C115" s="8" t="s">
        <v>21</v>
      </c>
      <c r="D115" s="8">
        <v>84.579489608545373</v>
      </c>
      <c r="E115" s="8">
        <v>9.5259198052449303</v>
      </c>
      <c r="F115" s="8">
        <v>0.97694904808930128</v>
      </c>
      <c r="G115" s="8">
        <v>2.1233462391207438</v>
      </c>
      <c r="H115" s="8">
        <v>2.7979580926641319</v>
      </c>
      <c r="I115" s="8">
        <v>89.554391346890881</v>
      </c>
      <c r="J115" s="8">
        <v>5.7155518831469578</v>
      </c>
      <c r="K115" s="8">
        <v>0.83040669087590602</v>
      </c>
      <c r="L115" s="8">
        <v>1.8048443032526322</v>
      </c>
      <c r="M115" s="8">
        <v>2.0984685694980989</v>
      </c>
      <c r="N115" s="7">
        <v>0.77200279860158283</v>
      </c>
      <c r="O115" s="7">
        <v>9.1159683914792247E-2</v>
      </c>
      <c r="P115" s="7">
        <v>6395</v>
      </c>
      <c r="Q115" s="7">
        <v>6607</v>
      </c>
      <c r="R115" s="7">
        <v>6292</v>
      </c>
      <c r="S115" s="7">
        <f t="shared" si="11"/>
        <v>639.5</v>
      </c>
      <c r="T115" s="8">
        <f t="shared" si="12"/>
        <v>2.5115304112861239</v>
      </c>
      <c r="U115" s="7">
        <v>195.28227488226793</v>
      </c>
      <c r="V115" s="7">
        <v>937.17708000000005</v>
      </c>
      <c r="W115" s="18">
        <f t="shared" si="9"/>
        <v>54.640607044731588</v>
      </c>
      <c r="X115" s="8">
        <f t="shared" si="10"/>
        <v>16.685444948621203</v>
      </c>
      <c r="Y115" s="7" t="s">
        <v>25</v>
      </c>
      <c r="Z115" s="7">
        <v>3</v>
      </c>
    </row>
    <row r="116" spans="1:26" x14ac:dyDescent="0.2">
      <c r="A116" s="7">
        <v>4</v>
      </c>
      <c r="B116" s="7">
        <v>5</v>
      </c>
      <c r="C116" s="8" t="s">
        <v>22</v>
      </c>
      <c r="D116" s="8">
        <v>84.579489608545373</v>
      </c>
      <c r="E116" s="8">
        <v>9.5259198052449303</v>
      </c>
      <c r="F116" s="8">
        <v>0.97694904808930128</v>
      </c>
      <c r="G116" s="8">
        <v>2.1233462391207438</v>
      </c>
      <c r="H116" s="8">
        <v>2.7979580926641319</v>
      </c>
      <c r="I116" s="8">
        <v>89.554391346890881</v>
      </c>
      <c r="J116" s="8">
        <v>5.7155518831469578</v>
      </c>
      <c r="K116" s="8">
        <v>0.83040669087590602</v>
      </c>
      <c r="L116" s="8">
        <v>1.8048443032526322</v>
      </c>
      <c r="M116" s="8">
        <v>2.0984685694980989</v>
      </c>
      <c r="N116" s="7">
        <v>0.83597661090902753</v>
      </c>
      <c r="O116" s="7">
        <v>0.1553779809373671</v>
      </c>
      <c r="P116" s="7"/>
      <c r="Q116" s="7"/>
      <c r="R116" s="7"/>
      <c r="S116" s="7" t="str">
        <f t="shared" si="11"/>
        <v/>
      </c>
      <c r="T116" s="8" t="str">
        <f t="shared" si="12"/>
        <v/>
      </c>
      <c r="U116" s="7">
        <v>332.85071076402778</v>
      </c>
      <c r="V116" s="7">
        <v>331.36838999999998</v>
      </c>
      <c r="W116" s="18">
        <f t="shared" si="9"/>
        <v>90.664951512280268</v>
      </c>
      <c r="X116" s="8" t="str">
        <f t="shared" si="10"/>
        <v/>
      </c>
      <c r="Y116" s="7" t="s">
        <v>25</v>
      </c>
      <c r="Z116" s="7">
        <v>3</v>
      </c>
    </row>
    <row r="117" spans="1:26" x14ac:dyDescent="0.2">
      <c r="A117" s="7">
        <v>4</v>
      </c>
      <c r="B117" s="7">
        <v>6</v>
      </c>
      <c r="C117" s="8" t="s">
        <v>17</v>
      </c>
      <c r="D117" s="8">
        <v>86.184792874907487</v>
      </c>
      <c r="E117" s="8">
        <v>8.0364672946496665</v>
      </c>
      <c r="F117" s="8">
        <v>3.0709139032106072</v>
      </c>
      <c r="G117" s="8">
        <v>0.64924190561968365</v>
      </c>
      <c r="H117" s="8">
        <v>2.0884290718545429</v>
      </c>
      <c r="I117" s="8">
        <v>90.479510432055534</v>
      </c>
      <c r="J117" s="8">
        <v>4.8218803767897995</v>
      </c>
      <c r="K117" s="8">
        <v>2.6102768177290159</v>
      </c>
      <c r="L117" s="8">
        <v>0.55185561977673103</v>
      </c>
      <c r="M117" s="8">
        <v>1.566321803890907</v>
      </c>
      <c r="N117" s="7">
        <v>0.68997968277361155</v>
      </c>
      <c r="O117" s="7">
        <v>4.032406783720676E-2</v>
      </c>
      <c r="P117" s="7"/>
      <c r="Q117" s="7"/>
      <c r="R117" s="7"/>
      <c r="S117" s="7" t="str">
        <f t="shared" si="11"/>
        <v/>
      </c>
      <c r="T117" s="8" t="str">
        <f t="shared" si="12"/>
        <v/>
      </c>
      <c r="U117" s="7">
        <v>86.382218120864309</v>
      </c>
      <c r="V117" s="7">
        <v>4206.5491599999996</v>
      </c>
      <c r="W117" s="18">
        <f t="shared" si="9"/>
        <v>27.520079215141429</v>
      </c>
      <c r="X117" s="8" t="str">
        <f t="shared" si="10"/>
        <v/>
      </c>
      <c r="Y117" s="7" t="s">
        <v>25</v>
      </c>
      <c r="Z117" s="7">
        <v>3</v>
      </c>
    </row>
    <row r="118" spans="1:26" x14ac:dyDescent="0.2">
      <c r="A118" s="7">
        <v>4</v>
      </c>
      <c r="B118" s="7">
        <v>6</v>
      </c>
      <c r="C118" s="8" t="s">
        <v>19</v>
      </c>
      <c r="D118" s="8">
        <v>86.184792874907487</v>
      </c>
      <c r="E118" s="8">
        <v>8.0364672946496665</v>
      </c>
      <c r="F118" s="8">
        <v>3.0709139032106072</v>
      </c>
      <c r="G118" s="8">
        <v>0.64924190561968365</v>
      </c>
      <c r="H118" s="8">
        <v>2.0884290718545429</v>
      </c>
      <c r="I118" s="8">
        <v>90.479510432055534</v>
      </c>
      <c r="J118" s="8">
        <v>4.8218803767897995</v>
      </c>
      <c r="K118" s="8">
        <v>2.6102768177290159</v>
      </c>
      <c r="L118" s="8">
        <v>0.55185561977673103</v>
      </c>
      <c r="M118" s="8">
        <v>1.566321803890907</v>
      </c>
      <c r="N118" s="7">
        <v>0.6905869692426958</v>
      </c>
      <c r="O118" s="7">
        <v>3.3381317912145617E-2</v>
      </c>
      <c r="P118" s="7"/>
      <c r="Q118" s="7"/>
      <c r="R118" s="7"/>
      <c r="S118" s="7" t="str">
        <f t="shared" si="11"/>
        <v/>
      </c>
      <c r="T118" s="8" t="str">
        <f t="shared" si="12"/>
        <v/>
      </c>
      <c r="U118" s="7">
        <v>71.509459231398338</v>
      </c>
      <c r="V118" s="7"/>
      <c r="W118" s="18" t="str">
        <f t="shared" si="9"/>
        <v/>
      </c>
      <c r="X118" s="8" t="str">
        <f t="shared" si="10"/>
        <v/>
      </c>
      <c r="Y118" s="7" t="s">
        <v>25</v>
      </c>
      <c r="Z118" s="7">
        <v>3</v>
      </c>
    </row>
    <row r="119" spans="1:26" x14ac:dyDescent="0.2">
      <c r="A119" s="7">
        <v>4</v>
      </c>
      <c r="B119" s="7">
        <v>6</v>
      </c>
      <c r="C119" s="8" t="s">
        <v>20</v>
      </c>
      <c r="D119" s="8">
        <v>86.184792874907487</v>
      </c>
      <c r="E119" s="8">
        <v>8.0364672946496665</v>
      </c>
      <c r="F119" s="8">
        <v>3.0709139032106072</v>
      </c>
      <c r="G119" s="8">
        <v>0.64924190561968365</v>
      </c>
      <c r="H119" s="8">
        <v>2.0884290718545429</v>
      </c>
      <c r="I119" s="8">
        <v>90.479510432055534</v>
      </c>
      <c r="J119" s="8">
        <v>4.8218803767897995</v>
      </c>
      <c r="K119" s="8">
        <v>2.6102768177290159</v>
      </c>
      <c r="L119" s="8">
        <v>0.55185561977673103</v>
      </c>
      <c r="M119" s="8">
        <v>1.566321803890907</v>
      </c>
      <c r="N119" s="7">
        <v>0.65970731925238901</v>
      </c>
      <c r="O119" s="7">
        <v>4.2730555182637034E-2</v>
      </c>
      <c r="P119" s="7"/>
      <c r="Q119" s="7"/>
      <c r="R119" s="7"/>
      <c r="S119" s="7" t="str">
        <f t="shared" si="11"/>
        <v/>
      </c>
      <c r="T119" s="8" t="str">
        <f t="shared" si="12"/>
        <v/>
      </c>
      <c r="U119" s="7">
        <v>91.537395312245053</v>
      </c>
      <c r="V119" s="7">
        <v>1999.67671</v>
      </c>
      <c r="W119" s="18">
        <f t="shared" si="9"/>
        <v>54.63131585302699</v>
      </c>
      <c r="X119" s="8" t="str">
        <f t="shared" si="10"/>
        <v/>
      </c>
      <c r="Y119" s="7" t="s">
        <v>25</v>
      </c>
      <c r="Z119" s="7">
        <v>3</v>
      </c>
    </row>
    <row r="120" spans="1:26" x14ac:dyDescent="0.2">
      <c r="A120" s="7">
        <v>4</v>
      </c>
      <c r="B120" s="7">
        <v>6</v>
      </c>
      <c r="C120" s="8" t="s">
        <v>21</v>
      </c>
      <c r="D120" s="8">
        <v>86.184792874907487</v>
      </c>
      <c r="E120" s="8">
        <v>8.0364672946496665</v>
      </c>
      <c r="F120" s="8">
        <v>3.0709139032106072</v>
      </c>
      <c r="G120" s="8">
        <v>0.64924190561968365</v>
      </c>
      <c r="H120" s="8">
        <v>2.0884290718545429</v>
      </c>
      <c r="I120" s="8">
        <v>90.479510432055534</v>
      </c>
      <c r="J120" s="8">
        <v>4.8218803767897995</v>
      </c>
      <c r="K120" s="8">
        <v>2.6102768177290159</v>
      </c>
      <c r="L120" s="8">
        <v>0.55185561977673103</v>
      </c>
      <c r="M120" s="8">
        <v>1.566321803890907</v>
      </c>
      <c r="N120" s="7">
        <v>0.67328009184015336</v>
      </c>
      <c r="O120" s="7">
        <v>0.15469739021368092</v>
      </c>
      <c r="P120" s="7">
        <v>10870</v>
      </c>
      <c r="Q120" s="7">
        <v>11830</v>
      </c>
      <c r="R120" s="7">
        <v>9910</v>
      </c>
      <c r="S120" s="7">
        <f t="shared" si="11"/>
        <v>1087</v>
      </c>
      <c r="T120" s="8">
        <f t="shared" si="12"/>
        <v>8.8316467341306346</v>
      </c>
      <c r="U120" s="7">
        <v>331.39274931574727</v>
      </c>
      <c r="V120" s="7">
        <v>322.63200999999998</v>
      </c>
      <c r="W120" s="18">
        <f t="shared" si="9"/>
        <v>93.529700601062245</v>
      </c>
      <c r="X120" s="8">
        <f t="shared" si="10"/>
        <v>28.514318882120254</v>
      </c>
      <c r="Y120" s="7" t="s">
        <v>25</v>
      </c>
      <c r="Z120" s="7">
        <v>3</v>
      </c>
    </row>
    <row r="121" spans="1:26" x14ac:dyDescent="0.2">
      <c r="A121" s="7">
        <v>4</v>
      </c>
      <c r="B121" s="7">
        <v>6</v>
      </c>
      <c r="C121" s="8" t="s">
        <v>22</v>
      </c>
      <c r="D121" s="8">
        <v>86.184792874907487</v>
      </c>
      <c r="E121" s="8">
        <v>8.0364672946496665</v>
      </c>
      <c r="F121" s="8">
        <v>3.0709139032106072</v>
      </c>
      <c r="G121" s="8">
        <v>0.64924190561968365</v>
      </c>
      <c r="H121" s="8">
        <v>2.0884290718545429</v>
      </c>
      <c r="I121" s="8">
        <v>90.479510432055534</v>
      </c>
      <c r="J121" s="8">
        <v>4.8218803767897995</v>
      </c>
      <c r="K121" s="8">
        <v>2.6102768177290159</v>
      </c>
      <c r="L121" s="8">
        <v>0.55185561977673103</v>
      </c>
      <c r="M121" s="8">
        <v>1.566321803890907</v>
      </c>
      <c r="N121" s="7">
        <v>0.62425479986398669</v>
      </c>
      <c r="O121" s="7">
        <v>0.15531272513001251</v>
      </c>
      <c r="P121" s="7"/>
      <c r="Q121" s="7"/>
      <c r="R121" s="7"/>
      <c r="S121" s="7" t="str">
        <f t="shared" si="11"/>
        <v/>
      </c>
      <c r="T121" s="8" t="str">
        <f t="shared" si="12"/>
        <v/>
      </c>
      <c r="U121" s="7">
        <v>332.71091977351279</v>
      </c>
      <c r="V121" s="7">
        <v>261.76337000000001</v>
      </c>
      <c r="W121" s="18">
        <f t="shared" si="9"/>
        <v>114.82172625486456</v>
      </c>
      <c r="X121" s="8" t="str">
        <f t="shared" si="10"/>
        <v/>
      </c>
      <c r="Y121" s="7" t="s">
        <v>25</v>
      </c>
      <c r="Z121" s="7">
        <v>3</v>
      </c>
    </row>
    <row r="122" spans="1:26" x14ac:dyDescent="0.2">
      <c r="A122" s="1">
        <v>5</v>
      </c>
      <c r="B122" s="1">
        <v>1</v>
      </c>
      <c r="C122" s="2" t="s">
        <v>17</v>
      </c>
      <c r="D122" s="2">
        <v>88.160741706056967</v>
      </c>
      <c r="E122" s="2">
        <v>3.3211897782538449</v>
      </c>
      <c r="F122" s="2">
        <v>2.2995291290257751</v>
      </c>
      <c r="G122" s="2">
        <v>2.6391163617489042</v>
      </c>
      <c r="H122" s="2">
        <v>3.5893486469748832</v>
      </c>
      <c r="I122" s="2">
        <v>91.12735160271842</v>
      </c>
      <c r="J122" s="2">
        <v>1.9927138669523068</v>
      </c>
      <c r="K122" s="2">
        <v>1.9545997596719087</v>
      </c>
      <c r="L122" s="2">
        <v>2.2432489074865685</v>
      </c>
      <c r="M122" s="2">
        <v>2.6920114852311623</v>
      </c>
      <c r="N122" s="1">
        <v>0.60206197803171679</v>
      </c>
      <c r="O122" s="1">
        <v>4.6084144988692448E-2</v>
      </c>
      <c r="P122" s="1"/>
      <c r="Q122" s="1"/>
      <c r="R122" s="1"/>
      <c r="S122" s="1" t="str">
        <f t="shared" si="11"/>
        <v/>
      </c>
      <c r="T122" s="2" t="str">
        <f t="shared" si="12"/>
        <v/>
      </c>
      <c r="U122" s="1">
        <v>98.721455394776953</v>
      </c>
      <c r="V122" s="1">
        <v>8604.7601099999993</v>
      </c>
      <c r="W122" s="19">
        <f t="shared" si="9"/>
        <v>11.77198455050595</v>
      </c>
      <c r="X122" s="2" t="str">
        <f t="shared" si="10"/>
        <v/>
      </c>
      <c r="Y122" s="1" t="s">
        <v>25</v>
      </c>
      <c r="Z122" s="1">
        <v>3</v>
      </c>
    </row>
    <row r="123" spans="1:26" x14ac:dyDescent="0.2">
      <c r="A123" s="1">
        <v>5</v>
      </c>
      <c r="B123" s="1">
        <v>1</v>
      </c>
      <c r="C123" s="2" t="s">
        <v>19</v>
      </c>
      <c r="D123" s="2">
        <v>88.160741706056967</v>
      </c>
      <c r="E123" s="2">
        <v>3.3211897782538449</v>
      </c>
      <c r="F123" s="2">
        <v>2.2995291290257751</v>
      </c>
      <c r="G123" s="2">
        <v>2.6391163617489042</v>
      </c>
      <c r="H123" s="2">
        <v>3.5893486469748832</v>
      </c>
      <c r="I123" s="2">
        <v>91.12735160271842</v>
      </c>
      <c r="J123" s="2">
        <v>1.9927138669523068</v>
      </c>
      <c r="K123" s="2">
        <v>1.9545997596719087</v>
      </c>
      <c r="L123" s="2">
        <v>2.2432489074865685</v>
      </c>
      <c r="M123" s="2">
        <v>2.6920114852311623</v>
      </c>
      <c r="N123" s="1">
        <v>0.62670730864594493</v>
      </c>
      <c r="O123" s="1">
        <v>3.7059890109213837E-2</v>
      </c>
      <c r="P123" s="1">
        <v>1744</v>
      </c>
      <c r="Q123" s="1">
        <v>2220</v>
      </c>
      <c r="R123" s="1">
        <v>1512</v>
      </c>
      <c r="S123" s="1">
        <f t="shared" si="11"/>
        <v>174.4</v>
      </c>
      <c r="T123" s="2">
        <f t="shared" si="12"/>
        <v>20.696073095478269</v>
      </c>
      <c r="U123" s="1">
        <v>79.389696591957872</v>
      </c>
      <c r="V123" s="1">
        <v>9180.1528099999996</v>
      </c>
      <c r="W123" s="19">
        <f t="shared" si="9"/>
        <v>13.721005784574139</v>
      </c>
      <c r="X123" s="2">
        <f t="shared" si="10"/>
        <v>6.2460234298958692</v>
      </c>
      <c r="Y123" s="1" t="s">
        <v>25</v>
      </c>
      <c r="Z123" s="1">
        <v>3</v>
      </c>
    </row>
    <row r="124" spans="1:26" x14ac:dyDescent="0.2">
      <c r="A124" s="1">
        <v>5</v>
      </c>
      <c r="B124" s="1">
        <v>1</v>
      </c>
      <c r="C124" s="2" t="s">
        <v>20</v>
      </c>
      <c r="D124" s="2">
        <v>88.160741706056967</v>
      </c>
      <c r="E124" s="2">
        <v>3.3211897782538449</v>
      </c>
      <c r="F124" s="2">
        <v>2.2995291290257751</v>
      </c>
      <c r="G124" s="2">
        <v>2.6391163617489042</v>
      </c>
      <c r="H124" s="2">
        <v>3.5893486469748832</v>
      </c>
      <c r="I124" s="2">
        <v>91.12735160271842</v>
      </c>
      <c r="J124" s="2">
        <v>1.9927138669523068</v>
      </c>
      <c r="K124" s="2">
        <v>1.9545997596719087</v>
      </c>
      <c r="L124" s="2">
        <v>2.2432489074865685</v>
      </c>
      <c r="M124" s="2">
        <v>2.6920114852311623</v>
      </c>
      <c r="N124" s="1">
        <v>0.61175613169325205</v>
      </c>
      <c r="O124" s="1">
        <v>4.9054353142439618E-2</v>
      </c>
      <c r="P124" s="1"/>
      <c r="Q124" s="1"/>
      <c r="R124" s="1"/>
      <c r="S124" s="1" t="str">
        <f t="shared" si="11"/>
        <v/>
      </c>
      <c r="T124" s="2" t="str">
        <f t="shared" si="12"/>
        <v/>
      </c>
      <c r="U124" s="1">
        <v>105.08423530173414</v>
      </c>
      <c r="V124" s="1">
        <v>9409.8570199999995</v>
      </c>
      <c r="W124" s="19">
        <f t="shared" si="9"/>
        <v>10.112986029356518</v>
      </c>
      <c r="X124" s="2" t="str">
        <f t="shared" si="10"/>
        <v/>
      </c>
      <c r="Y124" s="1" t="s">
        <v>25</v>
      </c>
      <c r="Z124" s="1">
        <v>3</v>
      </c>
    </row>
    <row r="125" spans="1:26" x14ac:dyDescent="0.2">
      <c r="A125" s="1">
        <v>5</v>
      </c>
      <c r="B125" s="1">
        <v>1</v>
      </c>
      <c r="C125" s="2" t="s">
        <v>21</v>
      </c>
      <c r="D125" s="2">
        <v>88.160741706056967</v>
      </c>
      <c r="E125" s="2">
        <v>3.3211897782538449</v>
      </c>
      <c r="F125" s="2">
        <v>2.2995291290257751</v>
      </c>
      <c r="G125" s="2">
        <v>2.6391163617489042</v>
      </c>
      <c r="H125" s="2">
        <v>3.5893486469748832</v>
      </c>
      <c r="I125" s="2">
        <v>91.12735160271842</v>
      </c>
      <c r="J125" s="2">
        <v>1.9927138669523068</v>
      </c>
      <c r="K125" s="2">
        <v>1.9545997596719087</v>
      </c>
      <c r="L125" s="2">
        <v>2.2432489074865685</v>
      </c>
      <c r="M125" s="2">
        <v>2.6920114852311623</v>
      </c>
      <c r="N125" s="1">
        <v>0.6354228971935425</v>
      </c>
      <c r="O125" s="1">
        <v>4.5474426810173559E-2</v>
      </c>
      <c r="P125" s="1"/>
      <c r="Q125" s="1"/>
      <c r="R125" s="1"/>
      <c r="S125" s="1" t="str">
        <f t="shared" si="11"/>
        <v/>
      </c>
      <c r="T125" s="2" t="str">
        <f t="shared" si="12"/>
        <v/>
      </c>
      <c r="U125" s="1">
        <v>97.415317112753783</v>
      </c>
      <c r="V125" s="1">
        <v>7806.6470099999997</v>
      </c>
      <c r="W125" s="19">
        <f t="shared" si="9"/>
        <v>13.149468798312951</v>
      </c>
      <c r="X125" s="2" t="str">
        <f t="shared" si="10"/>
        <v/>
      </c>
      <c r="Y125" s="1" t="s">
        <v>25</v>
      </c>
      <c r="Z125" s="1">
        <v>3</v>
      </c>
    </row>
    <row r="126" spans="1:26" x14ac:dyDescent="0.2">
      <c r="A126" s="1">
        <v>5</v>
      </c>
      <c r="B126" s="1">
        <v>1</v>
      </c>
      <c r="C126" s="2" t="s">
        <v>22</v>
      </c>
      <c r="D126" s="2">
        <v>88.160741706056967</v>
      </c>
      <c r="E126" s="2">
        <v>3.3211897782538449</v>
      </c>
      <c r="F126" s="2">
        <v>2.2995291290257751</v>
      </c>
      <c r="G126" s="2">
        <v>2.6391163617489042</v>
      </c>
      <c r="H126" s="2">
        <v>3.5893486469748832</v>
      </c>
      <c r="I126" s="2">
        <v>91.12735160271842</v>
      </c>
      <c r="J126" s="2">
        <v>1.9927138669523068</v>
      </c>
      <c r="K126" s="2">
        <v>1.9545997596719087</v>
      </c>
      <c r="L126" s="2">
        <v>2.2432489074865685</v>
      </c>
      <c r="M126" s="2">
        <v>2.6920114852311623</v>
      </c>
      <c r="N126" s="1">
        <v>0.67520308436068754</v>
      </c>
      <c r="O126" s="1">
        <v>5.4966396312531661E-2</v>
      </c>
      <c r="P126" s="1"/>
      <c r="Q126" s="1"/>
      <c r="R126" s="1"/>
      <c r="S126" s="1" t="str">
        <f t="shared" si="11"/>
        <v/>
      </c>
      <c r="T126" s="2" t="str">
        <f t="shared" si="12"/>
        <v/>
      </c>
      <c r="U126" s="1">
        <v>117.74901418070532</v>
      </c>
      <c r="V126" s="1">
        <v>2326.5106099999998</v>
      </c>
      <c r="W126" s="19">
        <f t="shared" si="9"/>
        <v>36.503766916761812</v>
      </c>
      <c r="X126" s="2" t="str">
        <f t="shared" si="10"/>
        <v/>
      </c>
      <c r="Y126" s="1" t="s">
        <v>25</v>
      </c>
      <c r="Z126" s="1">
        <v>3</v>
      </c>
    </row>
    <row r="127" spans="1:26" x14ac:dyDescent="0.2">
      <c r="A127" s="1">
        <v>5</v>
      </c>
      <c r="B127" s="1">
        <v>2</v>
      </c>
      <c r="C127" s="2" t="s">
        <v>17</v>
      </c>
      <c r="D127" s="2">
        <v>83.18244777166008</v>
      </c>
      <c r="E127" s="2">
        <v>8.2270316893003628</v>
      </c>
      <c r="F127" s="2">
        <v>0.05</v>
      </c>
      <c r="G127" s="2">
        <v>3.663690035988997</v>
      </c>
      <c r="H127" s="2">
        <v>4.8554711767721628</v>
      </c>
      <c r="I127" s="2">
        <v>88.244181746971606</v>
      </c>
      <c r="J127" s="2">
        <v>4.9362190135802173</v>
      </c>
      <c r="K127" s="2">
        <v>4.2500000000000003E-2</v>
      </c>
      <c r="L127" s="2">
        <v>3.1141365305906472</v>
      </c>
      <c r="M127" s="2">
        <v>3.6416033825791221</v>
      </c>
      <c r="N127" s="1">
        <v>0.71060273871169655</v>
      </c>
      <c r="O127" s="1">
        <v>9.2803650048681449E-2</v>
      </c>
      <c r="P127" s="1"/>
      <c r="Q127" s="1"/>
      <c r="R127" s="1"/>
      <c r="S127" s="1" t="str">
        <f t="shared" si="11"/>
        <v/>
      </c>
      <c r="T127" s="2" t="str">
        <f t="shared" si="12"/>
        <v/>
      </c>
      <c r="U127" s="1">
        <v>198.80397913428538</v>
      </c>
      <c r="V127" s="1">
        <v>1395.69046</v>
      </c>
      <c r="W127" s="19">
        <f t="shared" si="9"/>
        <v>36.040085891298837</v>
      </c>
      <c r="X127" s="2" t="str">
        <f t="shared" si="10"/>
        <v/>
      </c>
      <c r="Y127" s="1" t="s">
        <v>25</v>
      </c>
      <c r="Z127" s="1">
        <v>3</v>
      </c>
    </row>
    <row r="128" spans="1:26" x14ac:dyDescent="0.2">
      <c r="A128" s="1">
        <v>5</v>
      </c>
      <c r="B128" s="1">
        <v>2</v>
      </c>
      <c r="C128" s="2" t="s">
        <v>19</v>
      </c>
      <c r="D128" s="2">
        <v>83.18244777166008</v>
      </c>
      <c r="E128" s="2">
        <v>8.2270316893003628</v>
      </c>
      <c r="F128" s="2">
        <v>0.05</v>
      </c>
      <c r="G128" s="2">
        <v>3.663690035988997</v>
      </c>
      <c r="H128" s="2">
        <v>4.8554711767721628</v>
      </c>
      <c r="I128" s="2">
        <v>88.244181746971606</v>
      </c>
      <c r="J128" s="2">
        <v>4.9362190135802173</v>
      </c>
      <c r="K128" s="2">
        <v>4.2500000000000003E-2</v>
      </c>
      <c r="L128" s="2">
        <v>3.1141365305906472</v>
      </c>
      <c r="M128" s="2">
        <v>3.6416033825791221</v>
      </c>
      <c r="N128" s="1">
        <v>0.70743612021575841</v>
      </c>
      <c r="O128" s="1">
        <v>7.8827549135048747E-2</v>
      </c>
      <c r="P128" s="1"/>
      <c r="Q128" s="1"/>
      <c r="R128" s="1"/>
      <c r="S128" s="1" t="str">
        <f t="shared" si="11"/>
        <v/>
      </c>
      <c r="T128" s="2" t="str">
        <f t="shared" si="12"/>
        <v/>
      </c>
      <c r="U128" s="1">
        <v>168.86437575710141</v>
      </c>
      <c r="V128" s="1">
        <v>1001.43278</v>
      </c>
      <c r="W128" s="19">
        <f t="shared" si="9"/>
        <v>59.134395010455492</v>
      </c>
      <c r="X128" s="2" t="str">
        <f t="shared" si="10"/>
        <v/>
      </c>
      <c r="Y128" s="1" t="s">
        <v>25</v>
      </c>
      <c r="Z128" s="1">
        <v>3</v>
      </c>
    </row>
    <row r="129" spans="1:26" x14ac:dyDescent="0.2">
      <c r="A129" s="1">
        <v>5</v>
      </c>
      <c r="B129" s="1">
        <v>2</v>
      </c>
      <c r="C129" s="2" t="s">
        <v>20</v>
      </c>
      <c r="D129" s="2">
        <v>83.18244777166008</v>
      </c>
      <c r="E129" s="2">
        <v>8.2270316893003628</v>
      </c>
      <c r="F129" s="2">
        <v>0.05</v>
      </c>
      <c r="G129" s="2">
        <v>3.663690035988997</v>
      </c>
      <c r="H129" s="2">
        <v>4.8554711767721628</v>
      </c>
      <c r="I129" s="2">
        <v>88.244181746971606</v>
      </c>
      <c r="J129" s="2">
        <v>4.9362190135802173</v>
      </c>
      <c r="K129" s="2">
        <v>4.2500000000000003E-2</v>
      </c>
      <c r="L129" s="2">
        <v>3.1141365305906472</v>
      </c>
      <c r="M129" s="2">
        <v>3.6416033825791221</v>
      </c>
      <c r="N129" s="1">
        <v>0.60585718950158474</v>
      </c>
      <c r="O129" s="1">
        <v>4.6188261312866428E-2</v>
      </c>
      <c r="P129" s="1"/>
      <c r="Q129" s="1"/>
      <c r="R129" s="1"/>
      <c r="S129" s="1" t="str">
        <f t="shared" si="11"/>
        <v/>
      </c>
      <c r="T129" s="2" t="str">
        <f t="shared" si="12"/>
        <v/>
      </c>
      <c r="U129" s="1">
        <v>98.944493384422458</v>
      </c>
      <c r="V129" s="1">
        <v>8817.4895400000005</v>
      </c>
      <c r="W129" s="19">
        <f t="shared" si="9"/>
        <v>11.462079534892309</v>
      </c>
      <c r="X129" s="2" t="str">
        <f t="shared" si="10"/>
        <v/>
      </c>
      <c r="Y129" s="1" t="s">
        <v>25</v>
      </c>
      <c r="Z129" s="1">
        <v>3</v>
      </c>
    </row>
    <row r="130" spans="1:26" x14ac:dyDescent="0.2">
      <c r="A130" s="1">
        <v>5</v>
      </c>
      <c r="B130" s="1">
        <v>2</v>
      </c>
      <c r="C130" s="2" t="s">
        <v>21</v>
      </c>
      <c r="D130" s="2">
        <v>83.18244777166008</v>
      </c>
      <c r="E130" s="2">
        <v>8.2270316893003628</v>
      </c>
      <c r="F130" s="2">
        <v>0.05</v>
      </c>
      <c r="G130" s="2">
        <v>3.663690035988997</v>
      </c>
      <c r="H130" s="2">
        <v>4.8554711767721628</v>
      </c>
      <c r="I130" s="2">
        <v>88.244181746971606</v>
      </c>
      <c r="J130" s="2">
        <v>4.9362190135802173</v>
      </c>
      <c r="K130" s="2">
        <v>4.2500000000000003E-2</v>
      </c>
      <c r="L130" s="2">
        <v>3.1141365305906472</v>
      </c>
      <c r="M130" s="2">
        <v>3.6416033825791221</v>
      </c>
      <c r="N130" s="1">
        <v>0.74801995465520843</v>
      </c>
      <c r="O130" s="1">
        <v>8.8325350070390107E-2</v>
      </c>
      <c r="P130" s="1"/>
      <c r="Q130" s="1"/>
      <c r="R130" s="1"/>
      <c r="S130" s="1" t="str">
        <f t="shared" si="11"/>
        <v/>
      </c>
      <c r="T130" s="2" t="str">
        <f t="shared" si="12"/>
        <v/>
      </c>
      <c r="U130" s="1">
        <v>189.21056492078966</v>
      </c>
      <c r="V130" s="1">
        <v>889.49152000000004</v>
      </c>
      <c r="W130" s="19">
        <f t="shared" si="9"/>
        <v>59.417285298196937</v>
      </c>
      <c r="X130" s="2" t="str">
        <f t="shared" si="10"/>
        <v/>
      </c>
      <c r="Y130" s="1" t="s">
        <v>25</v>
      </c>
      <c r="Z130" s="1">
        <v>3</v>
      </c>
    </row>
    <row r="131" spans="1:26" x14ac:dyDescent="0.2">
      <c r="A131" s="1">
        <v>5</v>
      </c>
      <c r="B131" s="1">
        <v>2</v>
      </c>
      <c r="C131" s="2" t="s">
        <v>22</v>
      </c>
      <c r="D131" s="2">
        <v>83.18244777166008</v>
      </c>
      <c r="E131" s="2">
        <v>8.2270316893003628</v>
      </c>
      <c r="F131" s="2">
        <v>0.05</v>
      </c>
      <c r="G131" s="2">
        <v>3.663690035988997</v>
      </c>
      <c r="H131" s="2">
        <v>4.8554711767721628</v>
      </c>
      <c r="I131" s="2">
        <v>88.244181746971606</v>
      </c>
      <c r="J131" s="2">
        <v>4.9362190135802173</v>
      </c>
      <c r="K131" s="2">
        <v>4.2500000000000003E-2</v>
      </c>
      <c r="L131" s="2">
        <v>3.1141365305906472</v>
      </c>
      <c r="M131" s="2">
        <v>3.6416033825791221</v>
      </c>
      <c r="N131" s="1">
        <v>0.65477778913133089</v>
      </c>
      <c r="O131" s="1">
        <v>3.3440208294653682E-2</v>
      </c>
      <c r="P131" s="1"/>
      <c r="Q131" s="1"/>
      <c r="R131" s="1"/>
      <c r="S131" s="1" t="str">
        <f t="shared" si="11"/>
        <v/>
      </c>
      <c r="T131" s="2" t="str">
        <f t="shared" si="12"/>
        <v/>
      </c>
      <c r="U131" s="1">
        <v>71.635614208807112</v>
      </c>
      <c r="V131" s="1">
        <v>4691.8116600000003</v>
      </c>
      <c r="W131" s="19">
        <f t="shared" si="9"/>
        <v>29.752977981575526</v>
      </c>
      <c r="X131" s="2" t="str">
        <f t="shared" si="10"/>
        <v/>
      </c>
      <c r="Y131" s="1" t="s">
        <v>25</v>
      </c>
      <c r="Z131" s="1">
        <v>3</v>
      </c>
    </row>
    <row r="132" spans="1:26" x14ac:dyDescent="0.2">
      <c r="A132" s="1">
        <v>5</v>
      </c>
      <c r="B132" s="1">
        <v>3</v>
      </c>
      <c r="C132" s="2" t="s">
        <v>17</v>
      </c>
      <c r="D132" s="2">
        <v>84.038960044954351</v>
      </c>
      <c r="E132" s="2">
        <v>5.8261459650567602</v>
      </c>
      <c r="F132" s="2">
        <v>2.2180130115184991</v>
      </c>
      <c r="G132" s="2">
        <v>2.3010250074411061</v>
      </c>
      <c r="H132" s="2">
        <v>5.6128033589989297</v>
      </c>
      <c r="I132" s="2">
        <v>88.450474973570721</v>
      </c>
      <c r="J132" s="2">
        <v>3.495687579034056</v>
      </c>
      <c r="K132" s="2">
        <v>1.8853110597907241</v>
      </c>
      <c r="L132" s="2">
        <v>1.9558712563249401</v>
      </c>
      <c r="M132" s="2">
        <v>4.2096025192491968</v>
      </c>
      <c r="N132" s="1">
        <v>0.70949994547844353</v>
      </c>
      <c r="O132" s="1">
        <v>8.4834794871077882E-2</v>
      </c>
      <c r="P132" s="1"/>
      <c r="Q132" s="1"/>
      <c r="R132" s="1"/>
      <c r="S132" s="1" t="str">
        <f t="shared" si="11"/>
        <v/>
      </c>
      <c r="T132" s="2" t="str">
        <f t="shared" si="12"/>
        <v/>
      </c>
      <c r="U132" s="1">
        <v>181.73309757282303</v>
      </c>
      <c r="V132" s="1">
        <v>1309.0093300000001</v>
      </c>
      <c r="W132" s="19">
        <f t="shared" si="9"/>
        <v>42.036178637697965</v>
      </c>
      <c r="X132" s="2" t="str">
        <f t="shared" si="10"/>
        <v/>
      </c>
      <c r="Y132" s="1" t="s">
        <v>25</v>
      </c>
      <c r="Z132" s="1">
        <v>3</v>
      </c>
    </row>
    <row r="133" spans="1:26" x14ac:dyDescent="0.2">
      <c r="A133" s="1">
        <v>5</v>
      </c>
      <c r="B133" s="1">
        <v>3</v>
      </c>
      <c r="C133" s="2" t="s">
        <v>19</v>
      </c>
      <c r="D133" s="2">
        <v>84.038960044954351</v>
      </c>
      <c r="E133" s="2">
        <v>5.8261459650567602</v>
      </c>
      <c r="F133" s="2">
        <v>2.2180130115184991</v>
      </c>
      <c r="G133" s="2">
        <v>2.3010250074411061</v>
      </c>
      <c r="H133" s="2">
        <v>5.6128033589989297</v>
      </c>
      <c r="I133" s="2">
        <v>88.450474973570721</v>
      </c>
      <c r="J133" s="2">
        <v>3.495687579034056</v>
      </c>
      <c r="K133" s="2">
        <v>1.8853110597907241</v>
      </c>
      <c r="L133" s="2">
        <v>1.9558712563249401</v>
      </c>
      <c r="M133" s="2">
        <v>4.2096025192491968</v>
      </c>
      <c r="N133" s="1">
        <v>0.67324093509861682</v>
      </c>
      <c r="O133" s="1">
        <v>6.3953351143128875E-2</v>
      </c>
      <c r="P133" s="1"/>
      <c r="Q133" s="1"/>
      <c r="R133" s="1"/>
      <c r="S133" s="1" t="str">
        <f t="shared" si="11"/>
        <v/>
      </c>
      <c r="T133" s="2" t="str">
        <f t="shared" si="12"/>
        <v/>
      </c>
      <c r="U133" s="1">
        <v>137.00086881881066</v>
      </c>
      <c r="V133" s="1">
        <v>1182.11877</v>
      </c>
      <c r="W133" s="19">
        <f t="shared" si="9"/>
        <v>61.746957822100413</v>
      </c>
      <c r="X133" s="2" t="str">
        <f t="shared" si="10"/>
        <v/>
      </c>
      <c r="Y133" s="1" t="s">
        <v>25</v>
      </c>
      <c r="Z133" s="1">
        <v>3</v>
      </c>
    </row>
    <row r="134" spans="1:26" x14ac:dyDescent="0.2">
      <c r="A134" s="1">
        <v>5</v>
      </c>
      <c r="B134" s="1">
        <v>3</v>
      </c>
      <c r="C134" s="2" t="s">
        <v>20</v>
      </c>
      <c r="D134" s="2">
        <v>84.038960044954351</v>
      </c>
      <c r="E134" s="2">
        <v>5.8261459650567602</v>
      </c>
      <c r="F134" s="2">
        <v>2.2180130115184991</v>
      </c>
      <c r="G134" s="2">
        <v>2.3010250074411061</v>
      </c>
      <c r="H134" s="2">
        <v>5.6128033589989297</v>
      </c>
      <c r="I134" s="2">
        <v>88.450474973570721</v>
      </c>
      <c r="J134" s="2">
        <v>3.495687579034056</v>
      </c>
      <c r="K134" s="2">
        <v>1.8853110597907241</v>
      </c>
      <c r="L134" s="2">
        <v>1.9558712563249401</v>
      </c>
      <c r="M134" s="2">
        <v>4.2096025192491968</v>
      </c>
      <c r="N134" s="1">
        <v>0.69212427266702869</v>
      </c>
      <c r="O134" s="1">
        <v>6.6012164997364967E-2</v>
      </c>
      <c r="P134" s="1">
        <v>3937</v>
      </c>
      <c r="Q134" s="1">
        <v>4106</v>
      </c>
      <c r="R134" s="1">
        <v>3315</v>
      </c>
      <c r="S134" s="1">
        <f t="shared" si="11"/>
        <v>393.7</v>
      </c>
      <c r="T134" s="2">
        <f t="shared" si="12"/>
        <v>10.580607551392163</v>
      </c>
      <c r="U134" s="1">
        <v>141.41125985735522</v>
      </c>
      <c r="V134" s="1">
        <v>1524.19921</v>
      </c>
      <c r="W134" s="19">
        <f t="shared" si="9"/>
        <v>46.395330876112283</v>
      </c>
      <c r="X134" s="2">
        <f t="shared" si="10"/>
        <v>16.664521693395706</v>
      </c>
      <c r="Y134" s="1" t="s">
        <v>25</v>
      </c>
      <c r="Z134" s="1">
        <v>3</v>
      </c>
    </row>
    <row r="135" spans="1:26" x14ac:dyDescent="0.2">
      <c r="A135" s="1">
        <v>5</v>
      </c>
      <c r="B135" s="1">
        <v>3</v>
      </c>
      <c r="C135" s="2" t="s">
        <v>21</v>
      </c>
      <c r="D135" s="2">
        <v>84.038960044954351</v>
      </c>
      <c r="E135" s="2">
        <v>5.8261459650567602</v>
      </c>
      <c r="F135" s="2">
        <v>2.2180130115184991</v>
      </c>
      <c r="G135" s="2">
        <v>2.3010250074411061</v>
      </c>
      <c r="H135" s="2">
        <v>5.6128033589989297</v>
      </c>
      <c r="I135" s="2">
        <v>88.450474973570721</v>
      </c>
      <c r="J135" s="2">
        <v>3.495687579034056</v>
      </c>
      <c r="K135" s="2">
        <v>1.8853110597907241</v>
      </c>
      <c r="L135" s="2">
        <v>1.9558712563249401</v>
      </c>
      <c r="M135" s="2">
        <v>4.2096025192491968</v>
      </c>
      <c r="N135" s="1">
        <v>0.75123332044209767</v>
      </c>
      <c r="O135" s="1">
        <v>8.6285269610851908E-2</v>
      </c>
      <c r="P135" s="1"/>
      <c r="Q135" s="1"/>
      <c r="R135" s="1"/>
      <c r="S135" s="1" t="str">
        <f t="shared" si="11"/>
        <v/>
      </c>
      <c r="T135" s="2" t="str">
        <f t="shared" si="12"/>
        <v/>
      </c>
      <c r="U135" s="1">
        <v>184.84030456036695</v>
      </c>
      <c r="V135" s="1">
        <v>893.04575999999997</v>
      </c>
      <c r="W135" s="19">
        <f t="shared" si="9"/>
        <v>60.58004780348422</v>
      </c>
      <c r="X135" s="2" t="str">
        <f t="shared" si="10"/>
        <v/>
      </c>
      <c r="Y135" s="1" t="s">
        <v>25</v>
      </c>
      <c r="Z135" s="1">
        <v>3</v>
      </c>
    </row>
    <row r="136" spans="1:26" x14ac:dyDescent="0.2">
      <c r="A136" s="1">
        <v>5</v>
      </c>
      <c r="B136" s="1">
        <v>3</v>
      </c>
      <c r="C136" s="2" t="s">
        <v>22</v>
      </c>
      <c r="D136" s="2">
        <v>84.038960044954351</v>
      </c>
      <c r="E136" s="2">
        <v>5.8261459650567602</v>
      </c>
      <c r="F136" s="2">
        <v>2.2180130115184991</v>
      </c>
      <c r="G136" s="2">
        <v>2.3010250074411061</v>
      </c>
      <c r="H136" s="2">
        <v>5.6128033589989297</v>
      </c>
      <c r="I136" s="2">
        <v>88.450474973570721</v>
      </c>
      <c r="J136" s="2">
        <v>3.495687579034056</v>
      </c>
      <c r="K136" s="2">
        <v>1.8853110597907241</v>
      </c>
      <c r="L136" s="2">
        <v>1.9558712563249401</v>
      </c>
      <c r="M136" s="2">
        <v>4.2096025192491968</v>
      </c>
      <c r="N136" s="1">
        <v>0.70000319023970159</v>
      </c>
      <c r="O136" s="1">
        <v>7.5538472282274324E-2</v>
      </c>
      <c r="P136" s="1"/>
      <c r="Q136" s="1"/>
      <c r="R136" s="1"/>
      <c r="S136" s="1" t="str">
        <f t="shared" si="11"/>
        <v/>
      </c>
      <c r="T136" s="2" t="str">
        <f t="shared" si="12"/>
        <v/>
      </c>
      <c r="U136" s="1">
        <v>161.81851532308804</v>
      </c>
      <c r="V136" s="1">
        <v>828.22046999999998</v>
      </c>
      <c r="W136" s="19">
        <f t="shared" si="9"/>
        <v>74.61494575832748</v>
      </c>
      <c r="X136" s="2" t="str">
        <f t="shared" si="10"/>
        <v/>
      </c>
      <c r="Y136" s="1" t="s">
        <v>25</v>
      </c>
      <c r="Z136" s="1">
        <v>3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6"/>
  <sheetViews>
    <sheetView zoomScaleNormal="100" workbookViewId="0">
      <pane ySplit="1" topLeftCell="A2" activePane="bottomLeft" state="frozen"/>
      <selection pane="bottomLeft" activeCell="W139" sqref="W139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81.419418221637486</v>
      </c>
      <c r="E2" s="4">
        <v>3.7490708519742451</v>
      </c>
      <c r="F2" s="4">
        <v>0.05</v>
      </c>
      <c r="G2" s="4">
        <v>2.1963666647454398</v>
      </c>
      <c r="H2" s="4">
        <v>12.597432021920881</v>
      </c>
      <c r="I2" s="4">
        <f>D2+E2*0.4+F2*0.15+G2*0.15+H2*0.25</f>
        <v>86.405359567619215</v>
      </c>
      <c r="J2" s="4">
        <f>E2*0.6</f>
        <v>2.2494425111845469</v>
      </c>
      <c r="K2" s="4">
        <f>F2*0.85</f>
        <v>4.2500000000000003E-2</v>
      </c>
      <c r="L2" s="4">
        <f>G2*0.85</f>
        <v>1.8669116650336237</v>
      </c>
      <c r="M2" s="4">
        <f>H2*0.75</f>
        <v>9.4480740164406605</v>
      </c>
      <c r="N2" s="4">
        <v>0.74225834330851026</v>
      </c>
      <c r="O2" s="3">
        <v>6.4774004219821463E-2</v>
      </c>
      <c r="P2" s="3"/>
      <c r="Q2" s="3"/>
      <c r="R2" s="3"/>
      <c r="S2" s="3" t="str">
        <f>IF(ISNUMBER(P2),P2/10,"")</f>
        <v/>
      </c>
      <c r="T2" s="4" t="str">
        <f t="shared" ref="T2:T4" si="0">IFERROR(_xlfn.STDEV.S(P2:R2)/P2*100,"")</f>
        <v/>
      </c>
      <c r="U2" s="3"/>
      <c r="V2" s="3">
        <v>3529.4960500000002</v>
      </c>
      <c r="W2" s="15" t="str">
        <f>IFERROR(1/(V2*U2)*10000000,"")</f>
        <v/>
      </c>
      <c r="X2" s="4" t="str">
        <f t="shared" ref="X2:X61" si="1">IFERROR(1/(V2*S2)*10000000,"")</f>
        <v/>
      </c>
      <c r="Y2" s="3" t="s">
        <v>24</v>
      </c>
      <c r="Z2" s="3">
        <v>4</v>
      </c>
    </row>
    <row r="3" spans="1:26" x14ac:dyDescent="0.2">
      <c r="A3" s="3">
        <v>1</v>
      </c>
      <c r="B3" s="3">
        <v>1</v>
      </c>
      <c r="C3" s="4" t="s">
        <v>19</v>
      </c>
      <c r="D3" s="4">
        <v>81.419418221637486</v>
      </c>
      <c r="E3" s="4">
        <v>3.7490708519742451</v>
      </c>
      <c r="F3" s="4">
        <v>0.05</v>
      </c>
      <c r="G3" s="4">
        <v>2.1963666647454398</v>
      </c>
      <c r="H3" s="4">
        <v>12.597432021920881</v>
      </c>
      <c r="I3" s="4">
        <f t="shared" ref="I3:I66" si="2">D3+E3*0.4+F3*0.15+G3*0.15+H3*0.25</f>
        <v>86.405359567619215</v>
      </c>
      <c r="J3" s="4">
        <f t="shared" ref="J3:J66" si="3">E3*0.6</f>
        <v>2.2494425111845469</v>
      </c>
      <c r="K3" s="4">
        <f t="shared" ref="K3:L18" si="4">F3*0.85</f>
        <v>4.2500000000000003E-2</v>
      </c>
      <c r="L3" s="4">
        <f t="shared" si="4"/>
        <v>1.8669116650336237</v>
      </c>
      <c r="M3" s="4">
        <f t="shared" ref="M3:M66" si="5">H3*0.75</f>
        <v>9.4480740164406605</v>
      </c>
      <c r="N3" s="3">
        <v>0.76204999876783486</v>
      </c>
      <c r="O3" s="3">
        <v>4.9244417691830182E-2</v>
      </c>
      <c r="P3" s="3"/>
      <c r="Q3" s="3"/>
      <c r="R3" s="3"/>
      <c r="S3" s="3" t="str">
        <f>IF(ISNUMBER(P3),P3/10,"")</f>
        <v/>
      </c>
      <c r="T3" s="4" t="str">
        <f t="shared" si="0"/>
        <v/>
      </c>
      <c r="U3" s="3">
        <f t="shared" ref="U3:U31" si="6">2566.6*O3</f>
        <v>126.39072244785135</v>
      </c>
      <c r="V3" s="3">
        <v>1556.23891</v>
      </c>
      <c r="W3" s="15">
        <f t="shared" ref="W3:W66" si="7">IFERROR(1/(V3*U3)*10000000,"")</f>
        <v>50.840350283239609</v>
      </c>
      <c r="X3" s="4" t="str">
        <f t="shared" si="1"/>
        <v/>
      </c>
      <c r="Y3" s="3" t="s">
        <v>24</v>
      </c>
      <c r="Z3" s="3">
        <v>4</v>
      </c>
    </row>
    <row r="4" spans="1:26" x14ac:dyDescent="0.2">
      <c r="A4" s="3">
        <v>1</v>
      </c>
      <c r="B4" s="3">
        <v>1</v>
      </c>
      <c r="C4" s="4" t="s">
        <v>20</v>
      </c>
      <c r="D4" s="4">
        <v>81.419418221637486</v>
      </c>
      <c r="E4" s="4">
        <v>3.7490708519742451</v>
      </c>
      <c r="F4" s="4">
        <v>0.05</v>
      </c>
      <c r="G4" s="4">
        <v>2.1963666647454398</v>
      </c>
      <c r="H4" s="4">
        <v>12.597432021920881</v>
      </c>
      <c r="I4" s="4">
        <f t="shared" si="2"/>
        <v>86.405359567619215</v>
      </c>
      <c r="J4" s="4">
        <f t="shared" si="3"/>
        <v>2.2494425111845469</v>
      </c>
      <c r="K4" s="4">
        <f t="shared" si="4"/>
        <v>4.2500000000000003E-2</v>
      </c>
      <c r="L4" s="4">
        <f t="shared" si="4"/>
        <v>1.8669116650336237</v>
      </c>
      <c r="M4" s="4">
        <f t="shared" si="5"/>
        <v>9.4480740164406605</v>
      </c>
      <c r="N4" s="3">
        <v>0.74673702856175672</v>
      </c>
      <c r="O4" s="3">
        <v>5.4938204292771173E-2</v>
      </c>
      <c r="P4" s="3"/>
      <c r="Q4" s="3"/>
      <c r="R4" s="3"/>
      <c r="S4" s="3" t="str">
        <f>IF(ISNUMBER(P4),P4/10,"")</f>
        <v/>
      </c>
      <c r="T4" s="4" t="str">
        <f t="shared" si="0"/>
        <v/>
      </c>
      <c r="U4" s="3">
        <f t="shared" si="6"/>
        <v>141.00439513782649</v>
      </c>
      <c r="V4" s="3">
        <v>1579.76028</v>
      </c>
      <c r="W4" s="15">
        <f t="shared" si="7"/>
        <v>44.892744842146655</v>
      </c>
      <c r="X4" s="4" t="str">
        <f t="shared" si="1"/>
        <v/>
      </c>
      <c r="Y4" s="3" t="s">
        <v>24</v>
      </c>
      <c r="Z4" s="3">
        <v>4</v>
      </c>
    </row>
    <row r="5" spans="1:26" x14ac:dyDescent="0.2">
      <c r="A5" s="3">
        <v>1</v>
      </c>
      <c r="B5" s="3">
        <v>1</v>
      </c>
      <c r="C5" s="4" t="s">
        <v>21</v>
      </c>
      <c r="D5" s="4">
        <v>81.419418221637486</v>
      </c>
      <c r="E5" s="4">
        <v>3.7490708519742451</v>
      </c>
      <c r="F5" s="4">
        <v>0.05</v>
      </c>
      <c r="G5" s="4">
        <v>2.1963666647454398</v>
      </c>
      <c r="H5" s="4">
        <v>12.597432021920881</v>
      </c>
      <c r="I5" s="4">
        <f t="shared" si="2"/>
        <v>86.405359567619215</v>
      </c>
      <c r="J5" s="4">
        <f t="shared" si="3"/>
        <v>2.2494425111845469</v>
      </c>
      <c r="K5" s="4">
        <f t="shared" si="4"/>
        <v>4.2500000000000003E-2</v>
      </c>
      <c r="L5" s="4">
        <f t="shared" si="4"/>
        <v>1.8669116650336237</v>
      </c>
      <c r="M5" s="4">
        <f t="shared" si="5"/>
        <v>9.4480740164406605</v>
      </c>
      <c r="N5" s="3">
        <v>0.75042902625866481</v>
      </c>
      <c r="O5" s="3">
        <v>3.0108501417819247E-2</v>
      </c>
      <c r="P5" s="3">
        <v>2665</v>
      </c>
      <c r="Q5" s="3">
        <v>2595</v>
      </c>
      <c r="R5" s="3">
        <v>2000</v>
      </c>
      <c r="S5" s="3">
        <f t="shared" ref="S5:S37" si="8">IF(ISNUMBER(P5),P5/10,"")</f>
        <v>266.5</v>
      </c>
      <c r="T5" s="4">
        <f>IFERROR(_xlfn.STDEV.S(P5:R5)/P5*100,"")</f>
        <v>13.711471962921923</v>
      </c>
      <c r="U5" s="3">
        <f t="shared" si="6"/>
        <v>77.276479738974871</v>
      </c>
      <c r="V5" s="3">
        <v>1413.3266599999999</v>
      </c>
      <c r="W5" s="15">
        <f t="shared" si="7"/>
        <v>91.560913882361348</v>
      </c>
      <c r="X5" s="4">
        <f>IFERROR(1/(V5*S5)*10000000,"")</f>
        <v>26.549737735505889</v>
      </c>
      <c r="Y5" s="3" t="s">
        <v>24</v>
      </c>
      <c r="Z5" s="3">
        <v>4</v>
      </c>
    </row>
    <row r="6" spans="1:26" x14ac:dyDescent="0.2">
      <c r="A6" s="3">
        <v>1</v>
      </c>
      <c r="B6" s="3">
        <v>1</v>
      </c>
      <c r="C6" s="4" t="s">
        <v>22</v>
      </c>
      <c r="D6" s="4">
        <v>81.419418221637486</v>
      </c>
      <c r="E6" s="4">
        <v>3.7490708519742451</v>
      </c>
      <c r="F6" s="4">
        <v>0.05</v>
      </c>
      <c r="G6" s="4">
        <v>2.1963666647454398</v>
      </c>
      <c r="H6" s="4">
        <v>12.597432021920881</v>
      </c>
      <c r="I6" s="4">
        <f t="shared" si="2"/>
        <v>86.405359567619215</v>
      </c>
      <c r="J6" s="4">
        <f t="shared" si="3"/>
        <v>2.2494425111845469</v>
      </c>
      <c r="K6" s="4">
        <f t="shared" si="4"/>
        <v>4.2500000000000003E-2</v>
      </c>
      <c r="L6" s="4">
        <f t="shared" si="4"/>
        <v>1.8669116650336237</v>
      </c>
      <c r="M6" s="4">
        <f t="shared" si="5"/>
        <v>9.4480740164406605</v>
      </c>
      <c r="N6" s="3">
        <v>0.72027293029008688</v>
      </c>
      <c r="O6" s="3">
        <v>2.0472151358250507E-2</v>
      </c>
      <c r="P6" s="3"/>
      <c r="Q6" s="3"/>
      <c r="R6" s="3"/>
      <c r="S6" s="3" t="str">
        <f t="shared" si="8"/>
        <v/>
      </c>
      <c r="T6" s="4" t="str">
        <f t="shared" ref="T6:T69" si="9">IFERROR(_xlfn.STDEV.S(P6:R6)/P6*100,"")</f>
        <v/>
      </c>
      <c r="U6" s="3">
        <f t="shared" si="6"/>
        <v>52.543823676085751</v>
      </c>
      <c r="V6" s="3">
        <v>1494.6949500000001</v>
      </c>
      <c r="W6" s="15">
        <f t="shared" si="7"/>
        <v>127.32853992866951</v>
      </c>
      <c r="X6" s="4" t="str">
        <f t="shared" si="1"/>
        <v/>
      </c>
      <c r="Y6" s="3" t="s">
        <v>24</v>
      </c>
      <c r="Z6" s="3">
        <v>4</v>
      </c>
    </row>
    <row r="7" spans="1:26" x14ac:dyDescent="0.2">
      <c r="A7" s="3">
        <v>1</v>
      </c>
      <c r="B7" s="3">
        <v>2</v>
      </c>
      <c r="C7" s="4" t="s">
        <v>17</v>
      </c>
      <c r="D7" s="4">
        <v>78.613357659173403</v>
      </c>
      <c r="E7" s="4">
        <v>3.0858672158096732</v>
      </c>
      <c r="F7" s="4">
        <v>0.76487025360467542</v>
      </c>
      <c r="G7" s="4">
        <v>2.780194150987731</v>
      </c>
      <c r="H7" s="4">
        <v>14.85514763913261</v>
      </c>
      <c r="I7" s="4">
        <f t="shared" si="2"/>
        <v>84.093251115969281</v>
      </c>
      <c r="J7" s="4">
        <f t="shared" si="3"/>
        <v>1.8515203294858038</v>
      </c>
      <c r="K7" s="4">
        <f t="shared" si="4"/>
        <v>0.6501397155639741</v>
      </c>
      <c r="L7" s="4">
        <f t="shared" si="4"/>
        <v>2.3631650283395715</v>
      </c>
      <c r="M7" s="4">
        <f t="shared" si="5"/>
        <v>11.141360729349458</v>
      </c>
      <c r="N7" s="3">
        <v>0.76598655968889895</v>
      </c>
      <c r="O7" s="3">
        <v>9.2794307218038399E-2</v>
      </c>
      <c r="P7" s="3"/>
      <c r="Q7" s="3"/>
      <c r="R7" s="3"/>
      <c r="S7" s="3" t="str">
        <f t="shared" si="8"/>
        <v/>
      </c>
      <c r="T7" s="4" t="str">
        <f t="shared" si="9"/>
        <v/>
      </c>
      <c r="U7" s="3">
        <f t="shared" si="6"/>
        <v>238.16586890581735</v>
      </c>
      <c r="V7" s="3">
        <v>1098.2</v>
      </c>
      <c r="W7" s="15">
        <f t="shared" si="7"/>
        <v>38.233058113234584</v>
      </c>
      <c r="X7" s="4" t="str">
        <f t="shared" si="1"/>
        <v/>
      </c>
      <c r="Y7" s="3" t="s">
        <v>24</v>
      </c>
      <c r="Z7" s="3">
        <v>4</v>
      </c>
    </row>
    <row r="8" spans="1:26" x14ac:dyDescent="0.2">
      <c r="A8" s="3">
        <v>1</v>
      </c>
      <c r="B8" s="3">
        <v>2</v>
      </c>
      <c r="C8" s="4" t="s">
        <v>19</v>
      </c>
      <c r="D8" s="4">
        <v>78.613357659173403</v>
      </c>
      <c r="E8" s="4">
        <v>3.0858672158096732</v>
      </c>
      <c r="F8" s="4">
        <v>0.76487025360467542</v>
      </c>
      <c r="G8" s="4">
        <v>2.780194150987731</v>
      </c>
      <c r="H8" s="4">
        <v>14.85514763913261</v>
      </c>
      <c r="I8" s="4">
        <f t="shared" si="2"/>
        <v>84.093251115969281</v>
      </c>
      <c r="J8" s="4">
        <f t="shared" si="3"/>
        <v>1.8515203294858038</v>
      </c>
      <c r="K8" s="4">
        <f t="shared" si="4"/>
        <v>0.6501397155639741</v>
      </c>
      <c r="L8" s="4">
        <f t="shared" si="4"/>
        <v>2.3631650283395715</v>
      </c>
      <c r="M8" s="4">
        <f t="shared" si="5"/>
        <v>11.141360729349458</v>
      </c>
      <c r="N8" s="3">
        <v>0.76806529185157479</v>
      </c>
      <c r="O8" s="3">
        <v>7.3258274949685717E-2</v>
      </c>
      <c r="P8" s="3"/>
      <c r="Q8" s="3"/>
      <c r="R8" s="3"/>
      <c r="S8" s="3" t="str">
        <f t="shared" si="8"/>
        <v/>
      </c>
      <c r="T8" s="4" t="str">
        <f t="shared" si="9"/>
        <v/>
      </c>
      <c r="U8" s="3">
        <f t="shared" si="6"/>
        <v>188.02468848586335</v>
      </c>
      <c r="V8" s="3">
        <v>1335.8510100000001</v>
      </c>
      <c r="W8" s="15">
        <f t="shared" si="7"/>
        <v>39.813201234402214</v>
      </c>
      <c r="X8" s="4" t="str">
        <f t="shared" si="1"/>
        <v/>
      </c>
      <c r="Y8" s="3" t="s">
        <v>24</v>
      </c>
      <c r="Z8" s="3">
        <v>4</v>
      </c>
    </row>
    <row r="9" spans="1:26" x14ac:dyDescent="0.2">
      <c r="A9" s="3">
        <v>1</v>
      </c>
      <c r="B9" s="3">
        <v>2</v>
      </c>
      <c r="C9" s="4" t="s">
        <v>20</v>
      </c>
      <c r="D9" s="4">
        <v>78.613357659173403</v>
      </c>
      <c r="E9" s="4">
        <v>3.0858672158096732</v>
      </c>
      <c r="F9" s="4">
        <v>0.76487025360467542</v>
      </c>
      <c r="G9" s="4">
        <v>2.780194150987731</v>
      </c>
      <c r="H9" s="4">
        <v>14.85514763913261</v>
      </c>
      <c r="I9" s="4">
        <f t="shared" si="2"/>
        <v>84.093251115969281</v>
      </c>
      <c r="J9" s="4">
        <f t="shared" si="3"/>
        <v>1.8515203294858038</v>
      </c>
      <c r="K9" s="4">
        <f t="shared" si="4"/>
        <v>0.6501397155639741</v>
      </c>
      <c r="L9" s="4">
        <f t="shared" si="4"/>
        <v>2.3631650283395715</v>
      </c>
      <c r="M9" s="4">
        <f t="shared" si="5"/>
        <v>11.141360729349458</v>
      </c>
      <c r="N9" s="3">
        <v>0.74458268783961656</v>
      </c>
      <c r="O9" s="3">
        <v>5.4168871016002151E-2</v>
      </c>
      <c r="P9" s="3">
        <v>2219</v>
      </c>
      <c r="Q9" s="3">
        <v>2850</v>
      </c>
      <c r="R9" s="3">
        <v>2071</v>
      </c>
      <c r="S9" s="3">
        <f t="shared" si="8"/>
        <v>221.9</v>
      </c>
      <c r="T9" s="4">
        <f t="shared" si="9"/>
        <v>18.643713405322213</v>
      </c>
      <c r="U9" s="3">
        <f t="shared" si="6"/>
        <v>139.02982434967112</v>
      </c>
      <c r="V9" s="3">
        <v>1152.3893599999999</v>
      </c>
      <c r="W9" s="15">
        <f t="shared" si="7"/>
        <v>62.415547744640641</v>
      </c>
      <c r="X9" s="4">
        <f t="shared" si="1"/>
        <v>39.106005586416849</v>
      </c>
      <c r="Y9" s="3" t="s">
        <v>24</v>
      </c>
      <c r="Z9" s="3">
        <v>4</v>
      </c>
    </row>
    <row r="10" spans="1:26" x14ac:dyDescent="0.2">
      <c r="A10" s="3">
        <v>1</v>
      </c>
      <c r="B10" s="3">
        <v>2</v>
      </c>
      <c r="C10" s="4" t="s">
        <v>21</v>
      </c>
      <c r="D10" s="4">
        <v>78.613357659173403</v>
      </c>
      <c r="E10" s="4">
        <v>3.0858672158096732</v>
      </c>
      <c r="F10" s="4">
        <v>0.76487025360467542</v>
      </c>
      <c r="G10" s="4">
        <v>2.780194150987731</v>
      </c>
      <c r="H10" s="4">
        <v>14.85514763913261</v>
      </c>
      <c r="I10" s="4">
        <f t="shared" si="2"/>
        <v>84.093251115969281</v>
      </c>
      <c r="J10" s="4">
        <f t="shared" si="3"/>
        <v>1.8515203294858038</v>
      </c>
      <c r="K10" s="4">
        <f t="shared" si="4"/>
        <v>0.6501397155639741</v>
      </c>
      <c r="L10" s="4">
        <f t="shared" si="4"/>
        <v>2.3631650283395715</v>
      </c>
      <c r="M10" s="4">
        <f t="shared" si="5"/>
        <v>11.141360729349458</v>
      </c>
      <c r="N10" s="3">
        <v>0.76262791808714347</v>
      </c>
      <c r="O10" s="3">
        <v>6.8898619353652379E-2</v>
      </c>
      <c r="P10" s="3"/>
      <c r="Q10" s="3"/>
      <c r="R10" s="3"/>
      <c r="S10" s="3" t="str">
        <f t="shared" si="8"/>
        <v/>
      </c>
      <c r="T10" s="4" t="str">
        <f t="shared" si="9"/>
        <v/>
      </c>
      <c r="U10" s="3">
        <f t="shared" si="6"/>
        <v>176.83519643308418</v>
      </c>
      <c r="V10" s="3">
        <v>1458.3996099999999</v>
      </c>
      <c r="W10" s="15">
        <f t="shared" si="7"/>
        <v>38.775262922887151</v>
      </c>
      <c r="X10" s="4" t="str">
        <f t="shared" si="1"/>
        <v/>
      </c>
      <c r="Y10" s="3" t="s">
        <v>24</v>
      </c>
      <c r="Z10" s="3">
        <v>4</v>
      </c>
    </row>
    <row r="11" spans="1:26" x14ac:dyDescent="0.2">
      <c r="A11" s="3">
        <v>1</v>
      </c>
      <c r="B11" s="3">
        <v>2</v>
      </c>
      <c r="C11" s="4" t="s">
        <v>22</v>
      </c>
      <c r="D11" s="4">
        <v>78.613357659173403</v>
      </c>
      <c r="E11" s="4">
        <v>3.0858672158096732</v>
      </c>
      <c r="F11" s="4">
        <v>0.76487025360467542</v>
      </c>
      <c r="G11" s="4">
        <v>2.780194150987731</v>
      </c>
      <c r="H11" s="4">
        <v>14.85514763913261</v>
      </c>
      <c r="I11" s="4">
        <f t="shared" si="2"/>
        <v>84.093251115969281</v>
      </c>
      <c r="J11" s="4">
        <f t="shared" si="3"/>
        <v>1.8515203294858038</v>
      </c>
      <c r="K11" s="4">
        <f t="shared" si="4"/>
        <v>0.6501397155639741</v>
      </c>
      <c r="L11" s="4">
        <f t="shared" si="4"/>
        <v>2.3631650283395715</v>
      </c>
      <c r="M11" s="4">
        <f t="shared" si="5"/>
        <v>11.141360729349458</v>
      </c>
      <c r="N11" s="3">
        <v>0.73923353705240835</v>
      </c>
      <c r="O11" s="3">
        <v>1.9820556476053363E-2</v>
      </c>
      <c r="P11" s="3"/>
      <c r="Q11" s="3"/>
      <c r="R11" s="3"/>
      <c r="S11" s="3" t="str">
        <f t="shared" si="8"/>
        <v/>
      </c>
      <c r="T11" s="4" t="str">
        <f t="shared" si="9"/>
        <v/>
      </c>
      <c r="U11" s="3">
        <f t="shared" si="6"/>
        <v>50.871440251438557</v>
      </c>
      <c r="V11" s="3">
        <v>1241.06423</v>
      </c>
      <c r="W11" s="15">
        <f t="shared" si="7"/>
        <v>158.39144033295642</v>
      </c>
      <c r="X11" s="4" t="str">
        <f t="shared" si="1"/>
        <v/>
      </c>
      <c r="Y11" s="3" t="s">
        <v>24</v>
      </c>
      <c r="Z11" s="3">
        <v>4</v>
      </c>
    </row>
    <row r="12" spans="1:26" x14ac:dyDescent="0.2">
      <c r="A12" s="3">
        <v>1</v>
      </c>
      <c r="B12" s="3">
        <v>3</v>
      </c>
      <c r="C12" s="4" t="s">
        <v>17</v>
      </c>
      <c r="D12" s="4">
        <v>80.328143595060354</v>
      </c>
      <c r="E12" s="4">
        <v>2.7610047622734499</v>
      </c>
      <c r="F12" s="4">
        <v>1.708161891065612</v>
      </c>
      <c r="G12" s="4">
        <v>1.290507548616187</v>
      </c>
      <c r="H12" s="4">
        <v>13.97180695997795</v>
      </c>
      <c r="I12" s="4">
        <f t="shared" si="2"/>
        <v>85.375297655916498</v>
      </c>
      <c r="J12" s="4">
        <f t="shared" si="3"/>
        <v>1.6566028573640699</v>
      </c>
      <c r="K12" s="4">
        <f t="shared" si="4"/>
        <v>1.4519376074057702</v>
      </c>
      <c r="L12" s="4">
        <f t="shared" si="4"/>
        <v>1.0969314163237589</v>
      </c>
      <c r="M12" s="4">
        <f t="shared" si="5"/>
        <v>10.478855219983462</v>
      </c>
      <c r="N12" s="3">
        <v>0.77706093992383363</v>
      </c>
      <c r="O12" s="3">
        <v>0.10227036499267718</v>
      </c>
      <c r="P12" s="3"/>
      <c r="Q12" s="3"/>
      <c r="R12" s="3"/>
      <c r="S12" s="3" t="str">
        <f t="shared" si="8"/>
        <v/>
      </c>
      <c r="T12" s="4" t="str">
        <f t="shared" si="9"/>
        <v/>
      </c>
      <c r="U12" s="3">
        <f t="shared" si="6"/>
        <v>262.48711879020522</v>
      </c>
      <c r="V12" s="3">
        <v>1005.50857</v>
      </c>
      <c r="W12" s="15">
        <f t="shared" si="7"/>
        <v>37.888396683576637</v>
      </c>
      <c r="X12" s="4" t="str">
        <f t="shared" si="1"/>
        <v/>
      </c>
      <c r="Y12" s="3" t="s">
        <v>24</v>
      </c>
      <c r="Z12" s="3">
        <v>4</v>
      </c>
    </row>
    <row r="13" spans="1:26" x14ac:dyDescent="0.2">
      <c r="A13" s="3">
        <v>1</v>
      </c>
      <c r="B13" s="3">
        <v>3</v>
      </c>
      <c r="C13" s="4" t="s">
        <v>19</v>
      </c>
      <c r="D13" s="4">
        <v>80.328143595060354</v>
      </c>
      <c r="E13" s="4">
        <v>2.7610047622734499</v>
      </c>
      <c r="F13" s="4">
        <v>1.708161891065612</v>
      </c>
      <c r="G13" s="4">
        <v>1.290507548616187</v>
      </c>
      <c r="H13" s="4">
        <v>13.97180695997795</v>
      </c>
      <c r="I13" s="4">
        <f t="shared" si="2"/>
        <v>85.375297655916498</v>
      </c>
      <c r="J13" s="4">
        <f t="shared" si="3"/>
        <v>1.6566028573640699</v>
      </c>
      <c r="K13" s="4">
        <f t="shared" si="4"/>
        <v>1.4519376074057702</v>
      </c>
      <c r="L13" s="4">
        <f t="shared" si="4"/>
        <v>1.0969314163237589</v>
      </c>
      <c r="M13" s="4">
        <f t="shared" si="5"/>
        <v>10.478855219983462</v>
      </c>
      <c r="N13" s="3">
        <v>0.77099654436738974</v>
      </c>
      <c r="O13" s="3">
        <v>0.10313762054734663</v>
      </c>
      <c r="P13" s="3"/>
      <c r="Q13" s="3"/>
      <c r="R13" s="3"/>
      <c r="S13" s="3" t="str">
        <f t="shared" si="8"/>
        <v/>
      </c>
      <c r="T13" s="4" t="str">
        <f t="shared" si="9"/>
        <v/>
      </c>
      <c r="U13" s="3">
        <f t="shared" si="6"/>
        <v>264.71301689681985</v>
      </c>
      <c r="V13" s="3">
        <v>971.68376000000001</v>
      </c>
      <c r="W13" s="15">
        <f t="shared" si="7"/>
        <v>38.877627831614845</v>
      </c>
      <c r="X13" s="4" t="str">
        <f t="shared" si="1"/>
        <v/>
      </c>
      <c r="Y13" s="3" t="s">
        <v>24</v>
      </c>
      <c r="Z13" s="3">
        <v>4</v>
      </c>
    </row>
    <row r="14" spans="1:26" x14ac:dyDescent="0.2">
      <c r="A14" s="3">
        <v>1</v>
      </c>
      <c r="B14" s="3">
        <v>3</v>
      </c>
      <c r="C14" s="4" t="s">
        <v>20</v>
      </c>
      <c r="D14" s="4">
        <v>80.328143595060354</v>
      </c>
      <c r="E14" s="4">
        <v>2.7610047622734499</v>
      </c>
      <c r="F14" s="4">
        <v>1.708161891065612</v>
      </c>
      <c r="G14" s="4">
        <v>1.290507548616187</v>
      </c>
      <c r="H14" s="4">
        <v>13.97180695997795</v>
      </c>
      <c r="I14" s="4">
        <f t="shared" si="2"/>
        <v>85.375297655916498</v>
      </c>
      <c r="J14" s="4">
        <f t="shared" si="3"/>
        <v>1.6566028573640699</v>
      </c>
      <c r="K14" s="4">
        <f t="shared" si="4"/>
        <v>1.4519376074057702</v>
      </c>
      <c r="L14" s="4">
        <f t="shared" si="4"/>
        <v>1.0969314163237589</v>
      </c>
      <c r="M14" s="4">
        <f t="shared" si="5"/>
        <v>10.478855219983462</v>
      </c>
      <c r="N14" s="3">
        <v>0.75223858240177888</v>
      </c>
      <c r="O14" s="3">
        <v>7.8541685872103612E-2</v>
      </c>
      <c r="P14" s="3"/>
      <c r="Q14" s="3"/>
      <c r="R14" s="3"/>
      <c r="S14" s="3" t="str">
        <f t="shared" si="8"/>
        <v/>
      </c>
      <c r="T14" s="4" t="str">
        <f t="shared" si="9"/>
        <v/>
      </c>
      <c r="U14" s="3">
        <f t="shared" si="6"/>
        <v>201.58509095934113</v>
      </c>
      <c r="V14" s="3">
        <v>969.41377</v>
      </c>
      <c r="W14" s="15">
        <f t="shared" si="7"/>
        <v>51.172001823905539</v>
      </c>
      <c r="X14" s="4" t="str">
        <f t="shared" si="1"/>
        <v/>
      </c>
      <c r="Y14" s="3" t="s">
        <v>24</v>
      </c>
      <c r="Z14" s="3">
        <v>4</v>
      </c>
    </row>
    <row r="15" spans="1:26" x14ac:dyDescent="0.2">
      <c r="A15" s="3">
        <v>1</v>
      </c>
      <c r="B15" s="3">
        <v>3</v>
      </c>
      <c r="C15" s="4" t="s">
        <v>21</v>
      </c>
      <c r="D15" s="4">
        <v>80.328143595060354</v>
      </c>
      <c r="E15" s="4">
        <v>2.7610047622734499</v>
      </c>
      <c r="F15" s="4">
        <v>1.708161891065612</v>
      </c>
      <c r="G15" s="4">
        <v>1.290507548616187</v>
      </c>
      <c r="H15" s="4">
        <v>13.97180695997795</v>
      </c>
      <c r="I15" s="4">
        <f t="shared" si="2"/>
        <v>85.375297655916498</v>
      </c>
      <c r="J15" s="4">
        <f t="shared" si="3"/>
        <v>1.6566028573640699</v>
      </c>
      <c r="K15" s="4">
        <f t="shared" si="4"/>
        <v>1.4519376074057702</v>
      </c>
      <c r="L15" s="4">
        <f t="shared" si="4"/>
        <v>1.0969314163237589</v>
      </c>
      <c r="M15" s="4">
        <f t="shared" si="5"/>
        <v>10.478855219983462</v>
      </c>
      <c r="N15" s="3">
        <v>0.77799254388965144</v>
      </c>
      <c r="O15" s="3">
        <v>9.0663876374503627E-2</v>
      </c>
      <c r="P15" s="3"/>
      <c r="Q15" s="3"/>
      <c r="R15" s="3"/>
      <c r="S15" s="3" t="str">
        <f t="shared" si="8"/>
        <v/>
      </c>
      <c r="T15" s="4" t="str">
        <f t="shared" si="9"/>
        <v/>
      </c>
      <c r="U15" s="3">
        <f t="shared" si="6"/>
        <v>232.697905102801</v>
      </c>
      <c r="V15" s="3">
        <v>1284.13435</v>
      </c>
      <c r="W15" s="15">
        <f t="shared" si="7"/>
        <v>33.465480359115134</v>
      </c>
      <c r="X15" s="4" t="str">
        <f t="shared" si="1"/>
        <v/>
      </c>
      <c r="Y15" s="3" t="s">
        <v>24</v>
      </c>
      <c r="Z15" s="3">
        <v>4</v>
      </c>
    </row>
    <row r="16" spans="1:26" x14ac:dyDescent="0.2">
      <c r="A16" s="3">
        <v>1</v>
      </c>
      <c r="B16" s="3">
        <v>3</v>
      </c>
      <c r="C16" s="4" t="s">
        <v>22</v>
      </c>
      <c r="D16" s="4">
        <v>80.328143595060354</v>
      </c>
      <c r="E16" s="4">
        <v>2.7610047622734499</v>
      </c>
      <c r="F16" s="4">
        <v>1.708161891065612</v>
      </c>
      <c r="G16" s="4">
        <v>1.290507548616187</v>
      </c>
      <c r="H16" s="4">
        <v>13.97180695997795</v>
      </c>
      <c r="I16" s="4">
        <f t="shared" si="2"/>
        <v>85.375297655916498</v>
      </c>
      <c r="J16" s="4">
        <f t="shared" si="3"/>
        <v>1.6566028573640699</v>
      </c>
      <c r="K16" s="4">
        <f t="shared" si="4"/>
        <v>1.4519376074057702</v>
      </c>
      <c r="L16" s="4">
        <f t="shared" si="4"/>
        <v>1.0969314163237589</v>
      </c>
      <c r="M16" s="4">
        <f t="shared" si="5"/>
        <v>10.478855219983462</v>
      </c>
      <c r="N16" s="3">
        <v>0.71564896733031758</v>
      </c>
      <c r="O16" s="3">
        <v>7.8633451946444388E-2</v>
      </c>
      <c r="P16" s="3">
        <v>3025</v>
      </c>
      <c r="Q16" s="3">
        <v>3174</v>
      </c>
      <c r="R16" s="3">
        <v>2458</v>
      </c>
      <c r="S16" s="3">
        <f t="shared" si="8"/>
        <v>302.5</v>
      </c>
      <c r="T16" s="4">
        <f t="shared" si="9"/>
        <v>12.488884022180786</v>
      </c>
      <c r="U16" s="3">
        <f t="shared" si="6"/>
        <v>201.82061776574415</v>
      </c>
      <c r="V16" s="3">
        <v>1164.4269099999999</v>
      </c>
      <c r="W16" s="15">
        <f t="shared" si="7"/>
        <v>42.552221240908572</v>
      </c>
      <c r="X16" s="4">
        <f t="shared" si="1"/>
        <v>28.389803564115006</v>
      </c>
      <c r="Y16" s="3" t="s">
        <v>24</v>
      </c>
      <c r="Z16" s="3">
        <v>4</v>
      </c>
    </row>
    <row r="17" spans="1:26" x14ac:dyDescent="0.2">
      <c r="A17" s="3">
        <v>1</v>
      </c>
      <c r="B17" s="3">
        <v>4</v>
      </c>
      <c r="C17" s="4" t="s">
        <v>17</v>
      </c>
      <c r="D17" s="4">
        <v>93.29928297321274</v>
      </c>
      <c r="E17" s="4">
        <v>1.0169009990487929</v>
      </c>
      <c r="F17" s="4">
        <v>1.824049700013308</v>
      </c>
      <c r="G17" s="4">
        <v>0.28898406535505028</v>
      </c>
      <c r="H17" s="4">
        <v>3.6375386063344162</v>
      </c>
      <c r="I17" s="4">
        <f t="shared" si="2"/>
        <v>94.932383089221119</v>
      </c>
      <c r="J17" s="4">
        <f t="shared" si="3"/>
        <v>0.61014059942927579</v>
      </c>
      <c r="K17" s="4">
        <f t="shared" si="4"/>
        <v>1.5504422450113118</v>
      </c>
      <c r="L17" s="4">
        <f t="shared" si="4"/>
        <v>0.24563645555179273</v>
      </c>
      <c r="M17" s="4">
        <f t="shared" si="5"/>
        <v>2.728153954750812</v>
      </c>
      <c r="N17" s="3">
        <v>0.68199683215712548</v>
      </c>
      <c r="O17" s="3">
        <v>4.6962572459161044E-2</v>
      </c>
      <c r="P17" s="3"/>
      <c r="Q17" s="3"/>
      <c r="R17" s="3"/>
      <c r="S17" s="3" t="str">
        <f t="shared" si="8"/>
        <v/>
      </c>
      <c r="T17" s="4" t="str">
        <f t="shared" si="9"/>
        <v/>
      </c>
      <c r="U17" s="3">
        <f t="shared" si="6"/>
        <v>120.53413847368273</v>
      </c>
      <c r="V17" s="3">
        <v>2394.5816100000002</v>
      </c>
      <c r="W17" s="15">
        <f t="shared" si="7"/>
        <v>34.646573430184652</v>
      </c>
      <c r="X17" s="4" t="str">
        <f t="shared" si="1"/>
        <v/>
      </c>
      <c r="Y17" s="3" t="s">
        <v>24</v>
      </c>
      <c r="Z17" s="3">
        <v>4</v>
      </c>
    </row>
    <row r="18" spans="1:26" x14ac:dyDescent="0.2">
      <c r="A18" s="3">
        <v>1</v>
      </c>
      <c r="B18" s="3">
        <v>4</v>
      </c>
      <c r="C18" s="4" t="s">
        <v>19</v>
      </c>
      <c r="D18" s="4">
        <v>93.29928297321274</v>
      </c>
      <c r="E18" s="4">
        <v>1.0169009990487929</v>
      </c>
      <c r="F18" s="4">
        <v>1.824049700013308</v>
      </c>
      <c r="G18" s="4">
        <v>0.28898406535505028</v>
      </c>
      <c r="H18" s="4">
        <v>3.6375386063344162</v>
      </c>
      <c r="I18" s="4">
        <f t="shared" si="2"/>
        <v>94.932383089221119</v>
      </c>
      <c r="J18" s="4">
        <f t="shared" si="3"/>
        <v>0.61014059942927579</v>
      </c>
      <c r="K18" s="4">
        <f t="shared" si="4"/>
        <v>1.5504422450113118</v>
      </c>
      <c r="L18" s="4">
        <f t="shared" si="4"/>
        <v>0.24563645555179273</v>
      </c>
      <c r="M18" s="4">
        <f t="shared" si="5"/>
        <v>2.728153954750812</v>
      </c>
      <c r="N18" s="3">
        <v>0.67871398094056312</v>
      </c>
      <c r="O18" s="3">
        <v>4.7635178501083002E-2</v>
      </c>
      <c r="P18" s="3"/>
      <c r="Q18" s="3"/>
      <c r="R18" s="3"/>
      <c r="S18" s="3" t="str">
        <f t="shared" si="8"/>
        <v/>
      </c>
      <c r="T18" s="4" t="str">
        <f t="shared" si="9"/>
        <v/>
      </c>
      <c r="U18" s="3">
        <f t="shared" si="6"/>
        <v>122.26044914087963</v>
      </c>
      <c r="V18" s="3">
        <v>2460.1381200000001</v>
      </c>
      <c r="W18" s="15">
        <f t="shared" si="7"/>
        <v>33.247157642748384</v>
      </c>
      <c r="X18" s="4" t="str">
        <f t="shared" si="1"/>
        <v/>
      </c>
      <c r="Y18" s="3" t="s">
        <v>24</v>
      </c>
      <c r="Z18" s="3">
        <v>4</v>
      </c>
    </row>
    <row r="19" spans="1:26" x14ac:dyDescent="0.2">
      <c r="A19" s="3">
        <v>1</v>
      </c>
      <c r="B19" s="3">
        <v>4</v>
      </c>
      <c r="C19" s="4" t="s">
        <v>20</v>
      </c>
      <c r="D19" s="4">
        <v>93.29928297321274</v>
      </c>
      <c r="E19" s="4">
        <v>1.0169009990487929</v>
      </c>
      <c r="F19" s="4">
        <v>1.824049700013308</v>
      </c>
      <c r="G19" s="4">
        <v>0.28898406535505028</v>
      </c>
      <c r="H19" s="4">
        <v>3.6375386063344162</v>
      </c>
      <c r="I19" s="4">
        <f t="shared" si="2"/>
        <v>94.932383089221119</v>
      </c>
      <c r="J19" s="4">
        <f t="shared" si="3"/>
        <v>0.61014059942927579</v>
      </c>
      <c r="K19" s="4">
        <f t="shared" ref="K19:L34" si="10">F19*0.85</f>
        <v>1.5504422450113118</v>
      </c>
      <c r="L19" s="4">
        <f t="shared" si="10"/>
        <v>0.24563645555179273</v>
      </c>
      <c r="M19" s="4">
        <f t="shared" si="5"/>
        <v>2.728153954750812</v>
      </c>
      <c r="N19" s="3">
        <v>0.67304465530387436</v>
      </c>
      <c r="O19" s="3">
        <v>3.427238273544439E-2</v>
      </c>
      <c r="P19" s="3"/>
      <c r="Q19" s="3"/>
      <c r="R19" s="3"/>
      <c r="S19" s="3" t="str">
        <f t="shared" si="8"/>
        <v/>
      </c>
      <c r="T19" s="4" t="str">
        <f t="shared" si="9"/>
        <v/>
      </c>
      <c r="U19" s="3">
        <f t="shared" si="6"/>
        <v>87.963497528791564</v>
      </c>
      <c r="V19" s="3">
        <v>2089.3292299999998</v>
      </c>
      <c r="W19" s="15">
        <f t="shared" si="7"/>
        <v>54.411491506442296</v>
      </c>
      <c r="X19" s="4" t="str">
        <f t="shared" si="1"/>
        <v/>
      </c>
      <c r="Y19" s="3" t="s">
        <v>24</v>
      </c>
      <c r="Z19" s="3">
        <v>4</v>
      </c>
    </row>
    <row r="20" spans="1:26" x14ac:dyDescent="0.2">
      <c r="A20" s="3">
        <v>1</v>
      </c>
      <c r="B20" s="3">
        <v>4</v>
      </c>
      <c r="C20" s="4" t="s">
        <v>21</v>
      </c>
      <c r="D20" s="4">
        <v>93.29928297321274</v>
      </c>
      <c r="E20" s="4">
        <v>1.0169009990487929</v>
      </c>
      <c r="F20" s="4">
        <v>1.824049700013308</v>
      </c>
      <c r="G20" s="4">
        <v>0.28898406535505028</v>
      </c>
      <c r="H20" s="4">
        <v>3.6375386063344162</v>
      </c>
      <c r="I20" s="4">
        <f t="shared" si="2"/>
        <v>94.932383089221119</v>
      </c>
      <c r="J20" s="4">
        <f t="shared" si="3"/>
        <v>0.61014059942927579</v>
      </c>
      <c r="K20" s="4">
        <f t="shared" si="10"/>
        <v>1.5504422450113118</v>
      </c>
      <c r="L20" s="4">
        <f t="shared" si="10"/>
        <v>0.24563645555179273</v>
      </c>
      <c r="M20" s="4">
        <f t="shared" si="5"/>
        <v>2.728153954750812</v>
      </c>
      <c r="N20" s="3">
        <v>0.67489743024166393</v>
      </c>
      <c r="O20" s="3">
        <v>5.057499311197465E-2</v>
      </c>
      <c r="P20" s="3"/>
      <c r="Q20" s="3"/>
      <c r="R20" s="3"/>
      <c r="S20" s="3" t="str">
        <f t="shared" si="8"/>
        <v/>
      </c>
      <c r="T20" s="4" t="str">
        <f t="shared" si="9"/>
        <v/>
      </c>
      <c r="U20" s="3">
        <f t="shared" si="6"/>
        <v>129.80577732119414</v>
      </c>
      <c r="V20" s="3">
        <v>2065.6738999999998</v>
      </c>
      <c r="W20" s="15">
        <f t="shared" si="7"/>
        <v>37.294450756149033</v>
      </c>
      <c r="X20" s="4" t="str">
        <f t="shared" si="1"/>
        <v/>
      </c>
      <c r="Y20" s="3" t="s">
        <v>24</v>
      </c>
      <c r="Z20" s="3">
        <v>4</v>
      </c>
    </row>
    <row r="21" spans="1:26" x14ac:dyDescent="0.2">
      <c r="A21" s="3">
        <v>1</v>
      </c>
      <c r="B21" s="3">
        <v>4</v>
      </c>
      <c r="C21" s="4" t="s">
        <v>22</v>
      </c>
      <c r="D21" s="4">
        <v>93.29928297321274</v>
      </c>
      <c r="E21" s="4">
        <v>1.0169009990487929</v>
      </c>
      <c r="F21" s="4">
        <v>1.824049700013308</v>
      </c>
      <c r="G21" s="4">
        <v>0.28898406535505028</v>
      </c>
      <c r="H21" s="4">
        <v>3.6375386063344162</v>
      </c>
      <c r="I21" s="4">
        <f t="shared" si="2"/>
        <v>94.932383089221119</v>
      </c>
      <c r="J21" s="4">
        <f t="shared" si="3"/>
        <v>0.61014059942927579</v>
      </c>
      <c r="K21" s="4">
        <f t="shared" si="10"/>
        <v>1.5504422450113118</v>
      </c>
      <c r="L21" s="4">
        <f t="shared" si="10"/>
        <v>0.24563645555179273</v>
      </c>
      <c r="M21" s="4">
        <f t="shared" si="5"/>
        <v>2.728153954750812</v>
      </c>
      <c r="N21" s="3">
        <v>0.6807271561297511</v>
      </c>
      <c r="O21" s="3">
        <v>4.5493475702898009E-2</v>
      </c>
      <c r="P21" s="3"/>
      <c r="Q21" s="3"/>
      <c r="R21" s="3"/>
      <c r="S21" s="3" t="str">
        <f t="shared" si="8"/>
        <v/>
      </c>
      <c r="T21" s="4" t="str">
        <f t="shared" si="9"/>
        <v/>
      </c>
      <c r="U21" s="3">
        <f t="shared" si="6"/>
        <v>116.76355473905802</v>
      </c>
      <c r="V21" s="3">
        <v>2222.3376699999999</v>
      </c>
      <c r="W21" s="15">
        <f t="shared" si="7"/>
        <v>38.537420691333978</v>
      </c>
      <c r="X21" s="4" t="str">
        <f t="shared" si="1"/>
        <v/>
      </c>
      <c r="Y21" s="3" t="s">
        <v>24</v>
      </c>
      <c r="Z21" s="3">
        <v>4</v>
      </c>
    </row>
    <row r="22" spans="1:26" x14ac:dyDescent="0.2">
      <c r="A22" s="3">
        <v>1</v>
      </c>
      <c r="B22" s="3">
        <v>5</v>
      </c>
      <c r="C22" s="4" t="s">
        <v>17</v>
      </c>
      <c r="D22" s="4">
        <v>82.204051878399966</v>
      </c>
      <c r="E22" s="4">
        <v>1.837254218309339</v>
      </c>
      <c r="F22" s="4">
        <v>0.33412378346918059</v>
      </c>
      <c r="G22" s="4">
        <v>2.8459344660579302</v>
      </c>
      <c r="H22" s="4">
        <v>12.716356801375159</v>
      </c>
      <c r="I22" s="4">
        <f t="shared" si="2"/>
        <v>86.595051503496563</v>
      </c>
      <c r="J22" s="4">
        <f t="shared" si="3"/>
        <v>1.1023525309856033</v>
      </c>
      <c r="K22" s="4">
        <f t="shared" si="10"/>
        <v>0.28400521594880351</v>
      </c>
      <c r="L22" s="4">
        <f t="shared" si="10"/>
        <v>2.4190442961492407</v>
      </c>
      <c r="M22" s="4">
        <f t="shared" si="5"/>
        <v>9.5372676010313704</v>
      </c>
      <c r="N22" s="3">
        <v>0.77665114241163813</v>
      </c>
      <c r="O22" s="3">
        <v>0.10267190081887471</v>
      </c>
      <c r="P22" s="3">
        <v>2824</v>
      </c>
      <c r="Q22" s="3">
        <v>2400</v>
      </c>
      <c r="R22" s="3">
        <v>2765</v>
      </c>
      <c r="S22" s="3">
        <f t="shared" si="8"/>
        <v>282.39999999999998</v>
      </c>
      <c r="T22" s="4">
        <f t="shared" si="9"/>
        <v>8.1326894638489282</v>
      </c>
      <c r="U22" s="3">
        <f t="shared" si="6"/>
        <v>263.51770064172382</v>
      </c>
      <c r="V22" s="3">
        <v>671.03728999999998</v>
      </c>
      <c r="W22" s="15">
        <f t="shared" si="7"/>
        <v>56.55142498532495</v>
      </c>
      <c r="X22" s="4">
        <f t="shared" si="1"/>
        <v>52.770189377286691</v>
      </c>
      <c r="Y22" s="3" t="s">
        <v>24</v>
      </c>
      <c r="Z22" s="3">
        <v>4</v>
      </c>
    </row>
    <row r="23" spans="1:26" x14ac:dyDescent="0.2">
      <c r="A23" s="3">
        <v>1</v>
      </c>
      <c r="B23" s="3">
        <v>5</v>
      </c>
      <c r="C23" s="4" t="s">
        <v>19</v>
      </c>
      <c r="D23" s="4">
        <v>82.204051878399966</v>
      </c>
      <c r="E23" s="4">
        <v>1.837254218309339</v>
      </c>
      <c r="F23" s="4">
        <v>0.33412378346918059</v>
      </c>
      <c r="G23" s="4">
        <v>2.8459344660579302</v>
      </c>
      <c r="H23" s="4">
        <v>12.716356801375159</v>
      </c>
      <c r="I23" s="4">
        <f t="shared" si="2"/>
        <v>86.595051503496563</v>
      </c>
      <c r="J23" s="4">
        <f t="shared" si="3"/>
        <v>1.1023525309856033</v>
      </c>
      <c r="K23" s="4">
        <f t="shared" si="10"/>
        <v>0.28400521594880351</v>
      </c>
      <c r="L23" s="4">
        <f t="shared" si="10"/>
        <v>2.4190442961492407</v>
      </c>
      <c r="M23" s="4">
        <f t="shared" si="5"/>
        <v>9.5372676010313704</v>
      </c>
      <c r="N23" s="3">
        <v>0.75365173336735836</v>
      </c>
      <c r="O23" s="3">
        <v>9.4546044811371216E-2</v>
      </c>
      <c r="P23" s="3"/>
      <c r="Q23" s="3"/>
      <c r="R23" s="3"/>
      <c r="S23" s="3" t="str">
        <f t="shared" si="8"/>
        <v/>
      </c>
      <c r="T23" s="4" t="str">
        <f t="shared" si="9"/>
        <v/>
      </c>
      <c r="U23" s="3">
        <f t="shared" si="6"/>
        <v>242.66187861286537</v>
      </c>
      <c r="V23" s="3">
        <v>743.04373999999996</v>
      </c>
      <c r="W23" s="15">
        <f t="shared" si="7"/>
        <v>55.460536300488279</v>
      </c>
      <c r="X23" s="4" t="str">
        <f t="shared" si="1"/>
        <v/>
      </c>
      <c r="Y23" s="3" t="s">
        <v>24</v>
      </c>
      <c r="Z23" s="3">
        <v>4</v>
      </c>
    </row>
    <row r="24" spans="1:26" x14ac:dyDescent="0.2">
      <c r="A24" s="3">
        <v>1</v>
      </c>
      <c r="B24" s="3">
        <v>5</v>
      </c>
      <c r="C24" s="4" t="s">
        <v>20</v>
      </c>
      <c r="D24" s="4">
        <v>82.204051878399966</v>
      </c>
      <c r="E24" s="4">
        <v>1.837254218309339</v>
      </c>
      <c r="F24" s="4">
        <v>0.33412378346918059</v>
      </c>
      <c r="G24" s="4">
        <v>2.8459344660579302</v>
      </c>
      <c r="H24" s="4">
        <v>12.716356801375159</v>
      </c>
      <c r="I24" s="4">
        <f t="shared" si="2"/>
        <v>86.595051503496563</v>
      </c>
      <c r="J24" s="4">
        <f t="shared" si="3"/>
        <v>1.1023525309856033</v>
      </c>
      <c r="K24" s="4">
        <f t="shared" si="10"/>
        <v>0.28400521594880351</v>
      </c>
      <c r="L24" s="4">
        <f t="shared" si="10"/>
        <v>2.4190442961492407</v>
      </c>
      <c r="M24" s="4">
        <f t="shared" si="5"/>
        <v>9.5372676010313704</v>
      </c>
      <c r="N24" s="3">
        <v>0.80123892133784569</v>
      </c>
      <c r="O24" s="3">
        <v>8.4006735805006921E-2</v>
      </c>
      <c r="P24" s="3"/>
      <c r="Q24" s="3"/>
      <c r="R24" s="3"/>
      <c r="S24" s="3" t="str">
        <f t="shared" si="8"/>
        <v/>
      </c>
      <c r="T24" s="4" t="str">
        <f t="shared" si="9"/>
        <v/>
      </c>
      <c r="U24" s="3">
        <f t="shared" si="6"/>
        <v>215.61168811713077</v>
      </c>
      <c r="V24" s="3">
        <v>966.74977000000001</v>
      </c>
      <c r="W24" s="15">
        <f t="shared" si="7"/>
        <v>47.974849688622108</v>
      </c>
      <c r="X24" s="4" t="str">
        <f t="shared" si="1"/>
        <v/>
      </c>
      <c r="Y24" s="3" t="s">
        <v>24</v>
      </c>
      <c r="Z24" s="3">
        <v>4</v>
      </c>
    </row>
    <row r="25" spans="1:26" x14ac:dyDescent="0.2">
      <c r="A25" s="3">
        <v>1</v>
      </c>
      <c r="B25" s="3">
        <v>5</v>
      </c>
      <c r="C25" s="4" t="s">
        <v>21</v>
      </c>
      <c r="D25" s="4">
        <v>82.204051878399966</v>
      </c>
      <c r="E25" s="4">
        <v>1.837254218309339</v>
      </c>
      <c r="F25" s="4">
        <v>0.33412378346918059</v>
      </c>
      <c r="G25" s="4">
        <v>2.8459344660579302</v>
      </c>
      <c r="H25" s="4">
        <v>12.716356801375159</v>
      </c>
      <c r="I25" s="4">
        <f t="shared" si="2"/>
        <v>86.595051503496563</v>
      </c>
      <c r="J25" s="4">
        <f t="shared" si="3"/>
        <v>1.1023525309856033</v>
      </c>
      <c r="K25" s="4">
        <f t="shared" si="10"/>
        <v>0.28400521594880351</v>
      </c>
      <c r="L25" s="4">
        <f t="shared" si="10"/>
        <v>2.4190442961492407</v>
      </c>
      <c r="M25" s="4">
        <f t="shared" si="5"/>
        <v>9.5372676010313704</v>
      </c>
      <c r="N25" s="3">
        <v>0.7283851159119985</v>
      </c>
      <c r="O25" s="3">
        <v>8.8719234151036497E-2</v>
      </c>
      <c r="P25" s="3"/>
      <c r="Q25" s="3"/>
      <c r="R25" s="3"/>
      <c r="S25" s="3" t="str">
        <f t="shared" si="8"/>
        <v/>
      </c>
      <c r="T25" s="4" t="str">
        <f t="shared" si="9"/>
        <v/>
      </c>
      <c r="U25" s="3">
        <f t="shared" si="6"/>
        <v>227.70678637205026</v>
      </c>
      <c r="V25" s="3">
        <v>1093.3266100000001</v>
      </c>
      <c r="W25" s="15">
        <f t="shared" si="7"/>
        <v>40.167435735706015</v>
      </c>
      <c r="X25" s="4" t="str">
        <f t="shared" si="1"/>
        <v/>
      </c>
      <c r="Y25" s="3" t="s">
        <v>24</v>
      </c>
      <c r="Z25" s="3">
        <v>4</v>
      </c>
    </row>
    <row r="26" spans="1:26" x14ac:dyDescent="0.2">
      <c r="A26" s="3">
        <v>1</v>
      </c>
      <c r="B26" s="3">
        <v>5</v>
      </c>
      <c r="C26" s="4" t="s">
        <v>22</v>
      </c>
      <c r="D26" s="4">
        <v>82.204051878399966</v>
      </c>
      <c r="E26" s="4">
        <v>1.837254218309339</v>
      </c>
      <c r="F26" s="4">
        <v>0.33412378346918059</v>
      </c>
      <c r="G26" s="4">
        <v>2.8459344660579302</v>
      </c>
      <c r="H26" s="4">
        <v>12.716356801375159</v>
      </c>
      <c r="I26" s="4">
        <f t="shared" si="2"/>
        <v>86.595051503496563</v>
      </c>
      <c r="J26" s="4">
        <f t="shared" si="3"/>
        <v>1.1023525309856033</v>
      </c>
      <c r="K26" s="4">
        <f t="shared" si="10"/>
        <v>0.28400521594880351</v>
      </c>
      <c r="L26" s="4">
        <f t="shared" si="10"/>
        <v>2.4190442961492407</v>
      </c>
      <c r="M26" s="4">
        <f t="shared" si="5"/>
        <v>9.5372676010313704</v>
      </c>
      <c r="N26" s="3">
        <v>0.75079104152994913</v>
      </c>
      <c r="O26" s="3">
        <v>0.10974970677967534</v>
      </c>
      <c r="P26" s="3"/>
      <c r="Q26" s="3"/>
      <c r="R26" s="3"/>
      <c r="S26" s="3" t="str">
        <f t="shared" si="8"/>
        <v/>
      </c>
      <c r="T26" s="4" t="str">
        <f t="shared" si="9"/>
        <v/>
      </c>
      <c r="U26" s="3">
        <f t="shared" si="6"/>
        <v>281.6835974207147</v>
      </c>
      <c r="V26" s="3">
        <v>799.77318000000002</v>
      </c>
      <c r="W26" s="15">
        <f t="shared" si="7"/>
        <v>44.388616100142855</v>
      </c>
      <c r="X26" s="4" t="str">
        <f t="shared" si="1"/>
        <v/>
      </c>
      <c r="Y26" s="3" t="s">
        <v>24</v>
      </c>
      <c r="Z26" s="3">
        <v>4</v>
      </c>
    </row>
    <row r="27" spans="1:26" x14ac:dyDescent="0.2">
      <c r="A27" s="3">
        <v>1</v>
      </c>
      <c r="B27" s="3">
        <v>6</v>
      </c>
      <c r="C27" s="4" t="s">
        <v>17</v>
      </c>
      <c r="D27" s="4">
        <v>81.065552022702633</v>
      </c>
      <c r="E27" s="4">
        <v>3.8581558622861469</v>
      </c>
      <c r="F27" s="4">
        <v>0.05</v>
      </c>
      <c r="G27" s="4">
        <v>2.524912395790869</v>
      </c>
      <c r="H27" s="4">
        <v>12.416095444401551</v>
      </c>
      <c r="I27" s="4">
        <f t="shared" si="2"/>
        <v>86.099075088086096</v>
      </c>
      <c r="J27" s="4">
        <f t="shared" si="3"/>
        <v>2.3148935173716882</v>
      </c>
      <c r="K27" s="4">
        <f t="shared" si="10"/>
        <v>4.2500000000000003E-2</v>
      </c>
      <c r="L27" s="4">
        <f t="shared" si="10"/>
        <v>2.1461755364222386</v>
      </c>
      <c r="M27" s="4">
        <f t="shared" si="5"/>
        <v>9.3120715833011634</v>
      </c>
      <c r="N27" s="3">
        <v>0.78490149609882576</v>
      </c>
      <c r="O27" s="3">
        <v>9.2218061512791355E-2</v>
      </c>
      <c r="P27" s="3"/>
      <c r="Q27" s="3"/>
      <c r="R27" s="3"/>
      <c r="S27" s="3" t="str">
        <f t="shared" si="8"/>
        <v/>
      </c>
      <c r="T27" s="4" t="str">
        <f t="shared" si="9"/>
        <v/>
      </c>
      <c r="U27" s="3">
        <f t="shared" si="6"/>
        <v>236.68687667873027</v>
      </c>
      <c r="V27" s="3">
        <v>654.52936</v>
      </c>
      <c r="W27" s="15">
        <f t="shared" si="7"/>
        <v>64.55006574501968</v>
      </c>
      <c r="X27" s="4" t="str">
        <f t="shared" si="1"/>
        <v/>
      </c>
      <c r="Y27" s="3" t="s">
        <v>24</v>
      </c>
      <c r="Z27" s="3">
        <v>4</v>
      </c>
    </row>
    <row r="28" spans="1:26" x14ac:dyDescent="0.2">
      <c r="A28" s="3">
        <v>1</v>
      </c>
      <c r="B28" s="3">
        <v>6</v>
      </c>
      <c r="C28" s="4" t="s">
        <v>19</v>
      </c>
      <c r="D28" s="4">
        <v>81.065552022702633</v>
      </c>
      <c r="E28" s="4">
        <v>3.8581558622861469</v>
      </c>
      <c r="F28" s="4">
        <v>0.05</v>
      </c>
      <c r="G28" s="4">
        <v>2.524912395790869</v>
      </c>
      <c r="H28" s="4">
        <v>12.416095444401551</v>
      </c>
      <c r="I28" s="4">
        <f t="shared" si="2"/>
        <v>86.099075088086096</v>
      </c>
      <c r="J28" s="4">
        <f t="shared" si="3"/>
        <v>2.3148935173716882</v>
      </c>
      <c r="K28" s="4">
        <f t="shared" si="10"/>
        <v>4.2500000000000003E-2</v>
      </c>
      <c r="L28" s="4">
        <f t="shared" si="10"/>
        <v>2.1461755364222386</v>
      </c>
      <c r="M28" s="4">
        <f t="shared" si="5"/>
        <v>9.3120715833011634</v>
      </c>
      <c r="N28" s="3">
        <v>0.759168485604646</v>
      </c>
      <c r="O28" s="3">
        <v>0.11831060875074435</v>
      </c>
      <c r="P28" s="3"/>
      <c r="Q28" s="3"/>
      <c r="R28" s="3"/>
      <c r="S28" s="3" t="str">
        <f t="shared" si="8"/>
        <v/>
      </c>
      <c r="T28" s="4" t="str">
        <f t="shared" si="9"/>
        <v/>
      </c>
      <c r="U28" s="3">
        <f t="shared" si="6"/>
        <v>303.65600841966045</v>
      </c>
      <c r="V28" s="3">
        <v>582.44759999999997</v>
      </c>
      <c r="W28" s="15">
        <f t="shared" si="7"/>
        <v>56.540710424662173</v>
      </c>
      <c r="X28" s="4" t="str">
        <f t="shared" si="1"/>
        <v/>
      </c>
      <c r="Y28" s="3" t="s">
        <v>24</v>
      </c>
      <c r="Z28" s="3">
        <v>4</v>
      </c>
    </row>
    <row r="29" spans="1:26" x14ac:dyDescent="0.2">
      <c r="A29" s="3">
        <v>1</v>
      </c>
      <c r="B29" s="3">
        <v>6</v>
      </c>
      <c r="C29" s="4" t="s">
        <v>20</v>
      </c>
      <c r="D29" s="4">
        <v>81.065552022702633</v>
      </c>
      <c r="E29" s="4">
        <v>3.8581558622861469</v>
      </c>
      <c r="F29" s="4">
        <v>0.05</v>
      </c>
      <c r="G29" s="4">
        <v>2.524912395790869</v>
      </c>
      <c r="H29" s="4">
        <v>12.416095444401551</v>
      </c>
      <c r="I29" s="4">
        <f t="shared" si="2"/>
        <v>86.099075088086096</v>
      </c>
      <c r="J29" s="4">
        <f t="shared" si="3"/>
        <v>2.3148935173716882</v>
      </c>
      <c r="K29" s="4">
        <f t="shared" si="10"/>
        <v>4.2500000000000003E-2</v>
      </c>
      <c r="L29" s="4">
        <f t="shared" si="10"/>
        <v>2.1461755364222386</v>
      </c>
      <c r="M29" s="4">
        <f t="shared" si="5"/>
        <v>9.3120715833011634</v>
      </c>
      <c r="N29" s="3">
        <v>0.71287216523429375</v>
      </c>
      <c r="O29" s="3">
        <v>8.636499849907299E-2</v>
      </c>
      <c r="P29" s="3"/>
      <c r="Q29" s="3"/>
      <c r="R29" s="3"/>
      <c r="S29" s="3" t="str">
        <f t="shared" si="8"/>
        <v/>
      </c>
      <c r="T29" s="4" t="str">
        <f t="shared" si="9"/>
        <v/>
      </c>
      <c r="U29" s="3">
        <f t="shared" si="6"/>
        <v>221.66440514772071</v>
      </c>
      <c r="V29" s="3">
        <v>1249.8507199999999</v>
      </c>
      <c r="W29" s="15">
        <f t="shared" si="7"/>
        <v>36.094904370317813</v>
      </c>
      <c r="X29" s="4" t="str">
        <f t="shared" si="1"/>
        <v/>
      </c>
      <c r="Y29" s="3" t="s">
        <v>24</v>
      </c>
      <c r="Z29" s="3">
        <v>4</v>
      </c>
    </row>
    <row r="30" spans="1:26" x14ac:dyDescent="0.2">
      <c r="A30" s="3">
        <v>1</v>
      </c>
      <c r="B30" s="3">
        <v>6</v>
      </c>
      <c r="C30" s="4" t="s">
        <v>21</v>
      </c>
      <c r="D30" s="4">
        <v>81.065552022702633</v>
      </c>
      <c r="E30" s="4">
        <v>3.8581558622861469</v>
      </c>
      <c r="F30" s="4">
        <v>0.05</v>
      </c>
      <c r="G30" s="4">
        <v>2.524912395790869</v>
      </c>
      <c r="H30" s="4">
        <v>12.416095444401551</v>
      </c>
      <c r="I30" s="4">
        <f t="shared" si="2"/>
        <v>86.099075088086096</v>
      </c>
      <c r="J30" s="4">
        <f t="shared" si="3"/>
        <v>2.3148935173716882</v>
      </c>
      <c r="K30" s="4">
        <f t="shared" si="10"/>
        <v>4.2500000000000003E-2</v>
      </c>
      <c r="L30" s="4">
        <f t="shared" si="10"/>
        <v>2.1461755364222386</v>
      </c>
      <c r="M30" s="4">
        <f t="shared" si="5"/>
        <v>9.3120715833011634</v>
      </c>
      <c r="N30" s="3">
        <v>0.77020749431735547</v>
      </c>
      <c r="O30" s="3">
        <v>0.10781954253177474</v>
      </c>
      <c r="P30" s="3"/>
      <c r="Q30" s="3"/>
      <c r="R30" s="3"/>
      <c r="S30" s="3" t="str">
        <f t="shared" si="8"/>
        <v/>
      </c>
      <c r="T30" s="4" t="str">
        <f t="shared" si="9"/>
        <v/>
      </c>
      <c r="U30" s="3">
        <f t="shared" si="6"/>
        <v>276.72963786205304</v>
      </c>
      <c r="V30" s="3">
        <v>595.80244000000005</v>
      </c>
      <c r="W30" s="15">
        <f t="shared" si="7"/>
        <v>60.651570067423755</v>
      </c>
      <c r="X30" s="4" t="str">
        <f t="shared" si="1"/>
        <v/>
      </c>
      <c r="Y30" s="3" t="s">
        <v>24</v>
      </c>
      <c r="Z30" s="3">
        <v>4</v>
      </c>
    </row>
    <row r="31" spans="1:26" x14ac:dyDescent="0.2">
      <c r="A31" s="3">
        <v>1</v>
      </c>
      <c r="B31" s="3">
        <v>6</v>
      </c>
      <c r="C31" s="4" t="s">
        <v>22</v>
      </c>
      <c r="D31" s="4">
        <v>81.065552022702633</v>
      </c>
      <c r="E31" s="4">
        <v>3.8581558622861469</v>
      </c>
      <c r="F31" s="4">
        <v>0.05</v>
      </c>
      <c r="G31" s="4">
        <v>2.524912395790869</v>
      </c>
      <c r="H31" s="4">
        <v>12.416095444401551</v>
      </c>
      <c r="I31" s="4">
        <f t="shared" si="2"/>
        <v>86.099075088086096</v>
      </c>
      <c r="J31" s="4">
        <f t="shared" si="3"/>
        <v>2.3148935173716882</v>
      </c>
      <c r="K31" s="4">
        <f t="shared" si="10"/>
        <v>4.2500000000000003E-2</v>
      </c>
      <c r="L31" s="4">
        <f t="shared" si="10"/>
        <v>2.1461755364222386</v>
      </c>
      <c r="M31" s="4">
        <f t="shared" si="5"/>
        <v>9.3120715833011634</v>
      </c>
      <c r="N31" s="3">
        <v>0.74038471773052628</v>
      </c>
      <c r="O31" s="3">
        <v>0.10823467221421705</v>
      </c>
      <c r="P31" s="3"/>
      <c r="Q31" s="3"/>
      <c r="R31" s="3"/>
      <c r="S31" s="3" t="str">
        <f t="shared" si="8"/>
        <v/>
      </c>
      <c r="T31" s="4" t="str">
        <f t="shared" si="9"/>
        <v/>
      </c>
      <c r="U31" s="3">
        <f t="shared" si="6"/>
        <v>277.79510970500945</v>
      </c>
      <c r="V31" s="3">
        <v>637.89601000000005</v>
      </c>
      <c r="W31" s="15">
        <f t="shared" si="7"/>
        <v>56.43200985435643</v>
      </c>
      <c r="X31" s="4" t="str">
        <f t="shared" si="1"/>
        <v/>
      </c>
      <c r="Y31" s="3" t="s">
        <v>24</v>
      </c>
      <c r="Z31" s="3">
        <v>4</v>
      </c>
    </row>
    <row r="32" spans="1:26" x14ac:dyDescent="0.2">
      <c r="A32" s="5">
        <v>2</v>
      </c>
      <c r="B32" s="5">
        <v>1</v>
      </c>
      <c r="C32" s="6" t="s">
        <v>17</v>
      </c>
      <c r="D32" s="6">
        <v>81.718864882371349</v>
      </c>
      <c r="E32" s="6">
        <v>3.83508532098134</v>
      </c>
      <c r="F32" s="6">
        <v>1.267867298975299</v>
      </c>
      <c r="G32" s="6">
        <v>1.975853944956254</v>
      </c>
      <c r="H32" s="6">
        <v>11.18243271385335</v>
      </c>
      <c r="I32" s="6">
        <f t="shared" si="2"/>
        <v>86.535065375816956</v>
      </c>
      <c r="J32" s="6">
        <f t="shared" si="3"/>
        <v>2.3010511925888038</v>
      </c>
      <c r="K32" s="6">
        <f t="shared" si="10"/>
        <v>1.0776872041290042</v>
      </c>
      <c r="L32" s="6">
        <f t="shared" si="10"/>
        <v>1.6794758532128158</v>
      </c>
      <c r="M32" s="6">
        <f t="shared" si="5"/>
        <v>8.3868245353900122</v>
      </c>
      <c r="N32" s="5">
        <v>0.70664414088306438</v>
      </c>
      <c r="O32" s="5">
        <v>5.3305760206447131E-2</v>
      </c>
      <c r="P32" s="5"/>
      <c r="Q32" s="5"/>
      <c r="R32" s="5"/>
      <c r="S32" s="5" t="str">
        <f t="shared" si="8"/>
        <v/>
      </c>
      <c r="T32" s="6" t="str">
        <f t="shared" si="9"/>
        <v/>
      </c>
      <c r="U32" s="5">
        <f>2566.6*O32</f>
        <v>136.81456414586719</v>
      </c>
      <c r="V32" s="5">
        <v>3452.4744099999998</v>
      </c>
      <c r="W32" s="16">
        <f>IFERROR(1/(V32*U32)*10000000,"")</f>
        <v>21.170796642080198</v>
      </c>
      <c r="X32" s="6" t="str">
        <f t="shared" si="1"/>
        <v/>
      </c>
      <c r="Y32" s="5" t="s">
        <v>24</v>
      </c>
      <c r="Z32" s="5">
        <v>4</v>
      </c>
    </row>
    <row r="33" spans="1:26" x14ac:dyDescent="0.2">
      <c r="A33" s="5">
        <v>2</v>
      </c>
      <c r="B33" s="5">
        <v>1</v>
      </c>
      <c r="C33" s="6" t="s">
        <v>19</v>
      </c>
      <c r="D33" s="6">
        <v>81.718864882371349</v>
      </c>
      <c r="E33" s="6">
        <v>3.83508532098134</v>
      </c>
      <c r="F33" s="6">
        <v>1.267867298975299</v>
      </c>
      <c r="G33" s="6">
        <v>1.975853944956254</v>
      </c>
      <c r="H33" s="6">
        <v>11.18243271385335</v>
      </c>
      <c r="I33" s="6">
        <f t="shared" si="2"/>
        <v>86.535065375816956</v>
      </c>
      <c r="J33" s="6">
        <f t="shared" si="3"/>
        <v>2.3010511925888038</v>
      </c>
      <c r="K33" s="6">
        <f t="shared" si="10"/>
        <v>1.0776872041290042</v>
      </c>
      <c r="L33" s="6">
        <f t="shared" si="10"/>
        <v>1.6794758532128158</v>
      </c>
      <c r="M33" s="6">
        <f t="shared" si="5"/>
        <v>8.3868245353900122</v>
      </c>
      <c r="N33" s="5">
        <v>0.72652274720311871</v>
      </c>
      <c r="O33" s="5">
        <v>3.6971414669955842E-2</v>
      </c>
      <c r="P33" s="5"/>
      <c r="Q33" s="5"/>
      <c r="R33" s="5"/>
      <c r="S33" s="5" t="str">
        <f t="shared" si="8"/>
        <v/>
      </c>
      <c r="T33" s="6" t="str">
        <f t="shared" si="9"/>
        <v/>
      </c>
      <c r="U33" s="5">
        <f t="shared" ref="U33:U61" si="11">2566.6*O33</f>
        <v>94.890832891908659</v>
      </c>
      <c r="V33" s="5">
        <v>4354.1980400000002</v>
      </c>
      <c r="W33" s="16">
        <f t="shared" si="7"/>
        <v>24.202908749321772</v>
      </c>
      <c r="X33" s="6" t="str">
        <f t="shared" si="1"/>
        <v/>
      </c>
      <c r="Y33" s="5" t="s">
        <v>24</v>
      </c>
      <c r="Z33" s="5">
        <v>4</v>
      </c>
    </row>
    <row r="34" spans="1:26" x14ac:dyDescent="0.2">
      <c r="A34" s="5">
        <v>2</v>
      </c>
      <c r="B34" s="5">
        <v>1</v>
      </c>
      <c r="C34" s="6" t="s">
        <v>20</v>
      </c>
      <c r="D34" s="6">
        <v>81.718864882371349</v>
      </c>
      <c r="E34" s="6">
        <v>3.83508532098134</v>
      </c>
      <c r="F34" s="6">
        <v>1.267867298975299</v>
      </c>
      <c r="G34" s="6">
        <v>1.975853944956254</v>
      </c>
      <c r="H34" s="6">
        <v>11.18243271385335</v>
      </c>
      <c r="I34" s="6">
        <f t="shared" si="2"/>
        <v>86.535065375816956</v>
      </c>
      <c r="J34" s="6">
        <f t="shared" si="3"/>
        <v>2.3010511925888038</v>
      </c>
      <c r="K34" s="6">
        <f t="shared" si="10"/>
        <v>1.0776872041290042</v>
      </c>
      <c r="L34" s="6">
        <f t="shared" si="10"/>
        <v>1.6794758532128158</v>
      </c>
      <c r="M34" s="6">
        <f t="shared" si="5"/>
        <v>8.3868245353900122</v>
      </c>
      <c r="N34" s="5">
        <v>0.72030012361268647</v>
      </c>
      <c r="O34" s="5">
        <v>3.559556816045515E-2</v>
      </c>
      <c r="P34" s="5"/>
      <c r="Q34" s="5"/>
      <c r="R34" s="5"/>
      <c r="S34" s="5" t="str">
        <f t="shared" si="8"/>
        <v/>
      </c>
      <c r="T34" s="6" t="str">
        <f t="shared" si="9"/>
        <v/>
      </c>
      <c r="U34" s="5">
        <f t="shared" si="11"/>
        <v>91.359585240624185</v>
      </c>
      <c r="V34" s="5">
        <v>844.83016999999995</v>
      </c>
      <c r="W34" s="16">
        <f t="shared" si="7"/>
        <v>129.5616487501527</v>
      </c>
      <c r="X34" s="6" t="str">
        <f t="shared" si="1"/>
        <v/>
      </c>
      <c r="Y34" s="5" t="s">
        <v>24</v>
      </c>
      <c r="Z34" s="5">
        <v>4</v>
      </c>
    </row>
    <row r="35" spans="1:26" x14ac:dyDescent="0.2">
      <c r="A35" s="5">
        <v>2</v>
      </c>
      <c r="B35" s="5">
        <v>1</v>
      </c>
      <c r="C35" s="6" t="s">
        <v>21</v>
      </c>
      <c r="D35" s="6">
        <v>81.718864882371349</v>
      </c>
      <c r="E35" s="6">
        <v>3.83508532098134</v>
      </c>
      <c r="F35" s="6">
        <v>1.267867298975299</v>
      </c>
      <c r="G35" s="6">
        <v>1.975853944956254</v>
      </c>
      <c r="H35" s="6">
        <v>11.18243271385335</v>
      </c>
      <c r="I35" s="6">
        <f t="shared" si="2"/>
        <v>86.535065375816956</v>
      </c>
      <c r="J35" s="6">
        <f t="shared" si="3"/>
        <v>2.3010511925888038</v>
      </c>
      <c r="K35" s="6">
        <f t="shared" ref="K35:L50" si="12">F35*0.85</f>
        <v>1.0776872041290042</v>
      </c>
      <c r="L35" s="6">
        <f t="shared" si="12"/>
        <v>1.6794758532128158</v>
      </c>
      <c r="M35" s="6">
        <f t="shared" si="5"/>
        <v>8.3868245353900122</v>
      </c>
      <c r="N35" s="5">
        <v>0.72746987776369798</v>
      </c>
      <c r="O35" s="5">
        <v>6.3326367578065673E-2</v>
      </c>
      <c r="P35" s="5"/>
      <c r="Q35" s="5"/>
      <c r="R35" s="5"/>
      <c r="S35" s="5" t="str">
        <f t="shared" si="8"/>
        <v/>
      </c>
      <c r="T35" s="6" t="str">
        <f t="shared" si="9"/>
        <v/>
      </c>
      <c r="U35" s="5">
        <f t="shared" si="11"/>
        <v>162.53345502586336</v>
      </c>
      <c r="V35" s="5">
        <v>3288.41725</v>
      </c>
      <c r="W35" s="16">
        <f t="shared" si="7"/>
        <v>18.709850396067733</v>
      </c>
      <c r="X35" s="6" t="str">
        <f t="shared" si="1"/>
        <v/>
      </c>
      <c r="Y35" s="5" t="s">
        <v>24</v>
      </c>
      <c r="Z35" s="5">
        <v>4</v>
      </c>
    </row>
    <row r="36" spans="1:26" x14ac:dyDescent="0.2">
      <c r="A36" s="5">
        <v>2</v>
      </c>
      <c r="B36" s="5">
        <v>1</v>
      </c>
      <c r="C36" s="6" t="s">
        <v>22</v>
      </c>
      <c r="D36" s="6">
        <v>81.718864882371349</v>
      </c>
      <c r="E36" s="6">
        <v>3.83508532098134</v>
      </c>
      <c r="F36" s="6">
        <v>1.267867298975299</v>
      </c>
      <c r="G36" s="6">
        <v>1.975853944956254</v>
      </c>
      <c r="H36" s="6">
        <v>11.18243271385335</v>
      </c>
      <c r="I36" s="6">
        <f t="shared" si="2"/>
        <v>86.535065375816956</v>
      </c>
      <c r="J36" s="6">
        <f t="shared" si="3"/>
        <v>2.3010511925888038</v>
      </c>
      <c r="K36" s="6">
        <f t="shared" si="12"/>
        <v>1.0776872041290042</v>
      </c>
      <c r="L36" s="6">
        <f t="shared" si="12"/>
        <v>1.6794758532128158</v>
      </c>
      <c r="M36" s="6">
        <f t="shared" si="5"/>
        <v>8.3868245353900122</v>
      </c>
      <c r="N36" s="5">
        <v>0.78899087114426347</v>
      </c>
      <c r="O36" s="5">
        <v>1.668457354506956E-2</v>
      </c>
      <c r="P36" s="5"/>
      <c r="Q36" s="5"/>
      <c r="R36" s="5"/>
      <c r="S36" s="5" t="str">
        <f t="shared" si="8"/>
        <v/>
      </c>
      <c r="T36" s="6" t="str">
        <f t="shared" si="9"/>
        <v/>
      </c>
      <c r="U36" s="5">
        <f t="shared" si="11"/>
        <v>42.822626460775531</v>
      </c>
      <c r="V36" s="5">
        <v>878.64328999999998</v>
      </c>
      <c r="W36" s="16">
        <f t="shared" si="7"/>
        <v>265.77498521312441</v>
      </c>
      <c r="X36" s="6" t="str">
        <f t="shared" si="1"/>
        <v/>
      </c>
      <c r="Y36" s="5" t="s">
        <v>24</v>
      </c>
      <c r="Z36" s="5">
        <v>4</v>
      </c>
    </row>
    <row r="37" spans="1:26" x14ac:dyDescent="0.2">
      <c r="A37" s="5">
        <v>2</v>
      </c>
      <c r="B37" s="5">
        <v>2</v>
      </c>
      <c r="C37" s="6" t="s">
        <v>17</v>
      </c>
      <c r="D37" s="6">
        <v>86.284835469772077</v>
      </c>
      <c r="E37" s="6">
        <v>0.50450668650391861</v>
      </c>
      <c r="F37" s="6">
        <v>0.39638908852181992</v>
      </c>
      <c r="G37" s="6">
        <v>11.33915104888078</v>
      </c>
      <c r="H37" s="6">
        <v>1.47496767706281</v>
      </c>
      <c r="I37" s="6">
        <f t="shared" si="2"/>
        <v>88.615711084249725</v>
      </c>
      <c r="J37" s="6">
        <f t="shared" si="3"/>
        <v>0.30270401190235113</v>
      </c>
      <c r="K37" s="6">
        <f t="shared" si="12"/>
        <v>0.33693072524354695</v>
      </c>
      <c r="L37" s="6">
        <f t="shared" si="12"/>
        <v>9.6382783915486616</v>
      </c>
      <c r="M37" s="6">
        <f t="shared" si="5"/>
        <v>1.1062257577971075</v>
      </c>
      <c r="N37" s="5">
        <v>0.71876349814214202</v>
      </c>
      <c r="O37" s="5">
        <v>7.1785996677442246E-2</v>
      </c>
      <c r="P37" s="5"/>
      <c r="Q37" s="5"/>
      <c r="R37" s="5"/>
      <c r="S37" s="5" t="str">
        <f t="shared" si="8"/>
        <v/>
      </c>
      <c r="T37" s="6" t="str">
        <f t="shared" si="9"/>
        <v/>
      </c>
      <c r="U37" s="5">
        <f t="shared" si="11"/>
        <v>184.24593907232327</v>
      </c>
      <c r="V37" s="5">
        <v>3167.19443</v>
      </c>
      <c r="W37" s="16">
        <f t="shared" si="7"/>
        <v>17.136706182259797</v>
      </c>
      <c r="X37" s="6" t="str">
        <f t="shared" si="1"/>
        <v/>
      </c>
      <c r="Y37" s="5" t="s">
        <v>24</v>
      </c>
      <c r="Z37" s="5">
        <v>4</v>
      </c>
    </row>
    <row r="38" spans="1:26" x14ac:dyDescent="0.2">
      <c r="A38" s="5">
        <v>2</v>
      </c>
      <c r="B38" s="5">
        <v>2</v>
      </c>
      <c r="C38" s="6" t="s">
        <v>19</v>
      </c>
      <c r="D38" s="6">
        <v>86.284835469772077</v>
      </c>
      <c r="E38" s="6">
        <v>0.50450668650391861</v>
      </c>
      <c r="F38" s="6">
        <v>0.39638908852181992</v>
      </c>
      <c r="G38" s="6">
        <v>11.33915104888078</v>
      </c>
      <c r="H38" s="6">
        <v>1.47496767706281</v>
      </c>
      <c r="I38" s="6">
        <f t="shared" si="2"/>
        <v>88.615711084249725</v>
      </c>
      <c r="J38" s="6">
        <f t="shared" si="3"/>
        <v>0.30270401190235113</v>
      </c>
      <c r="K38" s="6">
        <f t="shared" si="12"/>
        <v>0.33693072524354695</v>
      </c>
      <c r="L38" s="6">
        <f t="shared" si="12"/>
        <v>9.6382783915486616</v>
      </c>
      <c r="M38" s="6">
        <f t="shared" si="5"/>
        <v>1.1062257577971075</v>
      </c>
      <c r="N38" s="5">
        <v>0.73505405184733552</v>
      </c>
      <c r="O38" s="5">
        <v>8.769276391194937E-2</v>
      </c>
      <c r="P38" s="5"/>
      <c r="Q38" s="5"/>
      <c r="R38" s="5"/>
      <c r="S38" s="5" t="str">
        <f>IF(ISNUMBER(P38),P38/10,"")</f>
        <v/>
      </c>
      <c r="T38" s="6" t="str">
        <f t="shared" si="9"/>
        <v/>
      </c>
      <c r="U38" s="5">
        <f t="shared" si="11"/>
        <v>225.07224785640923</v>
      </c>
      <c r="V38" s="5">
        <v>3023.1831999999999</v>
      </c>
      <c r="W38" s="16">
        <f t="shared" si="7"/>
        <v>14.696488735436054</v>
      </c>
      <c r="X38" s="6" t="str">
        <f t="shared" si="1"/>
        <v/>
      </c>
      <c r="Y38" s="5" t="s">
        <v>24</v>
      </c>
      <c r="Z38" s="5">
        <v>4</v>
      </c>
    </row>
    <row r="39" spans="1:26" x14ac:dyDescent="0.2">
      <c r="A39" s="5">
        <v>2</v>
      </c>
      <c r="B39" s="5">
        <v>2</v>
      </c>
      <c r="C39" s="6" t="s">
        <v>20</v>
      </c>
      <c r="D39" s="6">
        <v>86.284835469772077</v>
      </c>
      <c r="E39" s="6">
        <v>0.50450668650391861</v>
      </c>
      <c r="F39" s="6">
        <v>0.39638908852181992</v>
      </c>
      <c r="G39" s="6">
        <v>11.33915104888078</v>
      </c>
      <c r="H39" s="6">
        <v>1.47496767706281</v>
      </c>
      <c r="I39" s="6">
        <f t="shared" si="2"/>
        <v>88.615711084249725</v>
      </c>
      <c r="J39" s="6">
        <f t="shared" si="3"/>
        <v>0.30270401190235113</v>
      </c>
      <c r="K39" s="6">
        <f t="shared" si="12"/>
        <v>0.33693072524354695</v>
      </c>
      <c r="L39" s="6">
        <f t="shared" si="12"/>
        <v>9.6382783915486616</v>
      </c>
      <c r="M39" s="6">
        <f t="shared" si="5"/>
        <v>1.1062257577971075</v>
      </c>
      <c r="N39" s="5">
        <v>0.7771068914803887</v>
      </c>
      <c r="O39" s="5">
        <v>8.9722545424716457E-2</v>
      </c>
      <c r="P39" s="5">
        <v>2695</v>
      </c>
      <c r="Q39" s="5">
        <v>2615</v>
      </c>
      <c r="R39" s="5">
        <v>2412</v>
      </c>
      <c r="S39" s="5">
        <f>IF(ISNUMBER(P39),P39/10,"")</f>
        <v>269.5</v>
      </c>
      <c r="T39" s="6">
        <f t="shared" si="9"/>
        <v>5.4132446206836482</v>
      </c>
      <c r="U39" s="5">
        <f t="shared" si="11"/>
        <v>230.28188508707726</v>
      </c>
      <c r="V39" s="5">
        <v>2111.7764299999999</v>
      </c>
      <c r="W39" s="16">
        <f t="shared" si="7"/>
        <v>20.563275105259624</v>
      </c>
      <c r="X39" s="6">
        <f>IFERROR(1/(V39*S39)*10000000,"")</f>
        <v>17.57087107533712</v>
      </c>
      <c r="Y39" s="5" t="s">
        <v>24</v>
      </c>
      <c r="Z39" s="5">
        <v>4</v>
      </c>
    </row>
    <row r="40" spans="1:26" x14ac:dyDescent="0.2">
      <c r="A40" s="5">
        <v>2</v>
      </c>
      <c r="B40" s="5">
        <v>2</v>
      </c>
      <c r="C40" s="6" t="s">
        <v>21</v>
      </c>
      <c r="D40" s="6">
        <v>86.284835469772077</v>
      </c>
      <c r="E40" s="6">
        <v>0.50450668650391861</v>
      </c>
      <c r="F40" s="6">
        <v>0.39638908852181992</v>
      </c>
      <c r="G40" s="6">
        <v>11.33915104888078</v>
      </c>
      <c r="H40" s="6">
        <v>1.47496767706281</v>
      </c>
      <c r="I40" s="6">
        <f t="shared" si="2"/>
        <v>88.615711084249725</v>
      </c>
      <c r="J40" s="6">
        <f t="shared" si="3"/>
        <v>0.30270401190235113</v>
      </c>
      <c r="K40" s="6">
        <f t="shared" si="12"/>
        <v>0.33693072524354695</v>
      </c>
      <c r="L40" s="6">
        <f t="shared" si="12"/>
        <v>9.6382783915486616</v>
      </c>
      <c r="M40" s="6">
        <f t="shared" si="5"/>
        <v>1.1062257577971075</v>
      </c>
      <c r="N40" s="5">
        <v>0.77623249594055221</v>
      </c>
      <c r="O40" s="5">
        <v>0.13843869131589362</v>
      </c>
      <c r="P40" s="5"/>
      <c r="Q40" s="5"/>
      <c r="R40" s="5"/>
      <c r="S40" s="5" t="str">
        <f>IF(ISNUMBER(P40),P40/10,"")</f>
        <v/>
      </c>
      <c r="T40" s="6" t="str">
        <f t="shared" si="9"/>
        <v/>
      </c>
      <c r="U40" s="5">
        <f t="shared" si="11"/>
        <v>355.31674513137256</v>
      </c>
      <c r="V40" s="5">
        <v>1568.5580399999999</v>
      </c>
      <c r="W40" s="16">
        <f t="shared" si="7"/>
        <v>17.942532093972275</v>
      </c>
      <c r="X40" s="6" t="str">
        <f t="shared" si="1"/>
        <v/>
      </c>
      <c r="Y40" s="5" t="s">
        <v>24</v>
      </c>
      <c r="Z40" s="5">
        <v>4</v>
      </c>
    </row>
    <row r="41" spans="1:26" x14ac:dyDescent="0.2">
      <c r="A41" s="5">
        <v>2</v>
      </c>
      <c r="B41" s="5">
        <v>2</v>
      </c>
      <c r="C41" s="6" t="s">
        <v>22</v>
      </c>
      <c r="D41" s="6">
        <v>86.284835469772077</v>
      </c>
      <c r="E41" s="6">
        <v>0.50450668650391861</v>
      </c>
      <c r="F41" s="6">
        <v>0.39638908852181992</v>
      </c>
      <c r="G41" s="6">
        <v>11.33915104888078</v>
      </c>
      <c r="H41" s="6">
        <v>1.47496767706281</v>
      </c>
      <c r="I41" s="6">
        <f t="shared" si="2"/>
        <v>88.615711084249725</v>
      </c>
      <c r="J41" s="6">
        <f t="shared" si="3"/>
        <v>0.30270401190235113</v>
      </c>
      <c r="K41" s="6">
        <f t="shared" si="12"/>
        <v>0.33693072524354695</v>
      </c>
      <c r="L41" s="6">
        <f t="shared" si="12"/>
        <v>9.6382783915486616</v>
      </c>
      <c r="M41" s="6">
        <f t="shared" si="5"/>
        <v>1.1062257577971075</v>
      </c>
      <c r="N41" s="5">
        <v>0.77170826200468357</v>
      </c>
      <c r="O41" s="5">
        <v>0.10968608742809417</v>
      </c>
      <c r="P41" s="5">
        <v>5015</v>
      </c>
      <c r="Q41" s="5">
        <v>5481</v>
      </c>
      <c r="R41" s="5">
        <v>3823</v>
      </c>
      <c r="S41" s="5">
        <f t="shared" ref="S41:S73" si="13">IF(ISNUMBER(P41),P41/10,"")</f>
        <v>501.5</v>
      </c>
      <c r="T41" s="6">
        <f>IFERROR(_xlfn.STDEV.S(P41:R41)/P41*100,"")</f>
        <v>17.050474231027675</v>
      </c>
      <c r="U41" s="5">
        <f t="shared" si="11"/>
        <v>281.52031199294652</v>
      </c>
      <c r="V41" s="5">
        <v>1751.8153500000001</v>
      </c>
      <c r="W41" s="16">
        <f t="shared" si="7"/>
        <v>20.27691765138794</v>
      </c>
      <c r="X41" s="6">
        <f t="shared" si="1"/>
        <v>11.382580625072816</v>
      </c>
      <c r="Y41" s="5" t="s">
        <v>24</v>
      </c>
      <c r="Z41" s="5">
        <v>4</v>
      </c>
    </row>
    <row r="42" spans="1:26" x14ac:dyDescent="0.2">
      <c r="A42" s="5">
        <v>2</v>
      </c>
      <c r="B42" s="5">
        <v>3</v>
      </c>
      <c r="C42" s="6" t="s">
        <v>17</v>
      </c>
      <c r="D42" s="6">
        <v>79.12068635699633</v>
      </c>
      <c r="E42" s="6">
        <v>2.987312276463415</v>
      </c>
      <c r="F42" s="6">
        <v>2.2418400458639338</v>
      </c>
      <c r="G42" s="6">
        <v>2.1264924159173879</v>
      </c>
      <c r="H42" s="6">
        <v>13.53702870163541</v>
      </c>
      <c r="I42" s="6">
        <f t="shared" si="2"/>
        <v>84.355118312257744</v>
      </c>
      <c r="J42" s="6">
        <f t="shared" si="3"/>
        <v>1.7923873658780489</v>
      </c>
      <c r="K42" s="6">
        <f t="shared" si="12"/>
        <v>1.9055640389843438</v>
      </c>
      <c r="L42" s="6">
        <f t="shared" si="12"/>
        <v>1.8075185535297797</v>
      </c>
      <c r="M42" s="6">
        <f t="shared" si="5"/>
        <v>10.152771526226559</v>
      </c>
      <c r="N42" s="5">
        <v>0.80915763709986033</v>
      </c>
      <c r="O42" s="5">
        <v>9.396820888744796E-2</v>
      </c>
      <c r="P42" s="5"/>
      <c r="Q42" s="5"/>
      <c r="R42" s="5"/>
      <c r="S42" s="5" t="str">
        <f t="shared" si="13"/>
        <v/>
      </c>
      <c r="T42" s="6" t="str">
        <f t="shared" si="9"/>
        <v/>
      </c>
      <c r="U42" s="5">
        <f t="shared" si="11"/>
        <v>241.17880493052394</v>
      </c>
      <c r="V42" s="5">
        <v>967.78457000000003</v>
      </c>
      <c r="W42" s="16">
        <f t="shared" si="7"/>
        <v>42.843226271380374</v>
      </c>
      <c r="X42" s="6" t="str">
        <f t="shared" si="1"/>
        <v/>
      </c>
      <c r="Y42" s="5" t="s">
        <v>24</v>
      </c>
      <c r="Z42" s="5">
        <v>4</v>
      </c>
    </row>
    <row r="43" spans="1:26" x14ac:dyDescent="0.2">
      <c r="A43" s="5">
        <v>2</v>
      </c>
      <c r="B43" s="5">
        <v>3</v>
      </c>
      <c r="C43" s="6" t="s">
        <v>19</v>
      </c>
      <c r="D43" s="6">
        <v>79.12068635699633</v>
      </c>
      <c r="E43" s="6">
        <v>2.987312276463415</v>
      </c>
      <c r="F43" s="6">
        <v>2.2418400458639338</v>
      </c>
      <c r="G43" s="6">
        <v>2.1264924159173879</v>
      </c>
      <c r="H43" s="6">
        <v>13.53702870163541</v>
      </c>
      <c r="I43" s="6">
        <f t="shared" si="2"/>
        <v>84.355118312257744</v>
      </c>
      <c r="J43" s="6">
        <f t="shared" si="3"/>
        <v>1.7923873658780489</v>
      </c>
      <c r="K43" s="6">
        <f t="shared" si="12"/>
        <v>1.9055640389843438</v>
      </c>
      <c r="L43" s="6">
        <f t="shared" si="12"/>
        <v>1.8075185535297797</v>
      </c>
      <c r="M43" s="6">
        <f t="shared" si="5"/>
        <v>10.152771526226559</v>
      </c>
      <c r="N43" s="5">
        <v>0.76636677967065325</v>
      </c>
      <c r="O43" s="5">
        <v>0.10700467577258038</v>
      </c>
      <c r="P43" s="5"/>
      <c r="Q43" s="5"/>
      <c r="R43" s="5"/>
      <c r="S43" s="5" t="str">
        <f t="shared" si="13"/>
        <v/>
      </c>
      <c r="T43" s="6" t="str">
        <f t="shared" si="9"/>
        <v/>
      </c>
      <c r="U43" s="5">
        <f t="shared" si="11"/>
        <v>274.63820083790478</v>
      </c>
      <c r="V43" s="5">
        <v>1324.4635499999999</v>
      </c>
      <c r="W43" s="16">
        <f t="shared" si="7"/>
        <v>27.49153844178036</v>
      </c>
      <c r="X43" s="6" t="str">
        <f t="shared" si="1"/>
        <v/>
      </c>
      <c r="Y43" s="5" t="s">
        <v>24</v>
      </c>
      <c r="Z43" s="5">
        <v>4</v>
      </c>
    </row>
    <row r="44" spans="1:26" x14ac:dyDescent="0.2">
      <c r="A44" s="5">
        <v>2</v>
      </c>
      <c r="B44" s="5">
        <v>3</v>
      </c>
      <c r="C44" s="6" t="s">
        <v>20</v>
      </c>
      <c r="D44" s="6">
        <v>79.12068635699633</v>
      </c>
      <c r="E44" s="6">
        <v>2.987312276463415</v>
      </c>
      <c r="F44" s="6">
        <v>2.2418400458639338</v>
      </c>
      <c r="G44" s="6">
        <v>2.1264924159173879</v>
      </c>
      <c r="H44" s="6">
        <v>13.53702870163541</v>
      </c>
      <c r="I44" s="6">
        <f t="shared" si="2"/>
        <v>84.355118312257744</v>
      </c>
      <c r="J44" s="6">
        <f t="shared" si="3"/>
        <v>1.7923873658780489</v>
      </c>
      <c r="K44" s="6">
        <f t="shared" si="12"/>
        <v>1.9055640389843438</v>
      </c>
      <c r="L44" s="6">
        <f t="shared" si="12"/>
        <v>1.8075185535297797</v>
      </c>
      <c r="M44" s="6">
        <f t="shared" si="5"/>
        <v>10.152771526226559</v>
      </c>
      <c r="N44" s="5">
        <v>0.72884799293416724</v>
      </c>
      <c r="O44" s="5">
        <v>9.1637507790739356E-2</v>
      </c>
      <c r="P44" s="5"/>
      <c r="Q44" s="5"/>
      <c r="R44" s="5"/>
      <c r="S44" s="5" t="str">
        <f t="shared" si="13"/>
        <v/>
      </c>
      <c r="T44" s="6" t="str">
        <f t="shared" si="9"/>
        <v/>
      </c>
      <c r="U44" s="5">
        <f t="shared" si="11"/>
        <v>235.19682749571163</v>
      </c>
      <c r="V44" s="5">
        <v>1665.06394</v>
      </c>
      <c r="W44" s="16">
        <f t="shared" si="7"/>
        <v>25.535103656587459</v>
      </c>
      <c r="X44" s="6" t="str">
        <f t="shared" si="1"/>
        <v/>
      </c>
      <c r="Y44" s="5" t="s">
        <v>24</v>
      </c>
      <c r="Z44" s="5">
        <v>4</v>
      </c>
    </row>
    <row r="45" spans="1:26" x14ac:dyDescent="0.2">
      <c r="A45" s="5">
        <v>2</v>
      </c>
      <c r="B45" s="5">
        <v>3</v>
      </c>
      <c r="C45" s="6" t="s">
        <v>21</v>
      </c>
      <c r="D45" s="6">
        <v>79.12068635699633</v>
      </c>
      <c r="E45" s="6">
        <v>2.987312276463415</v>
      </c>
      <c r="F45" s="6">
        <v>2.2418400458639338</v>
      </c>
      <c r="G45" s="6">
        <v>2.1264924159173879</v>
      </c>
      <c r="H45" s="6">
        <v>13.53702870163541</v>
      </c>
      <c r="I45" s="6">
        <f t="shared" si="2"/>
        <v>84.355118312257744</v>
      </c>
      <c r="J45" s="6">
        <f t="shared" si="3"/>
        <v>1.7923873658780489</v>
      </c>
      <c r="K45" s="6">
        <f t="shared" si="12"/>
        <v>1.9055640389843438</v>
      </c>
      <c r="L45" s="6">
        <f t="shared" si="12"/>
        <v>1.8075185535297797</v>
      </c>
      <c r="M45" s="6">
        <f t="shared" si="5"/>
        <v>10.152771526226559</v>
      </c>
      <c r="N45" s="5">
        <v>0.7378069448712008</v>
      </c>
      <c r="O45" s="5">
        <v>0.11276775431417788</v>
      </c>
      <c r="P45" s="5"/>
      <c r="Q45" s="5"/>
      <c r="R45" s="5"/>
      <c r="S45" s="5" t="str">
        <f t="shared" si="13"/>
        <v/>
      </c>
      <c r="T45" s="6" t="str">
        <f t="shared" si="9"/>
        <v/>
      </c>
      <c r="U45" s="5">
        <f t="shared" si="11"/>
        <v>289.42971822276894</v>
      </c>
      <c r="V45" s="5">
        <v>1713.6245899999999</v>
      </c>
      <c r="W45" s="16">
        <f t="shared" si="7"/>
        <v>20.162352007676056</v>
      </c>
      <c r="X45" s="6" t="str">
        <f t="shared" si="1"/>
        <v/>
      </c>
      <c r="Y45" s="5" t="s">
        <v>24</v>
      </c>
      <c r="Z45" s="5">
        <v>4</v>
      </c>
    </row>
    <row r="46" spans="1:26" x14ac:dyDescent="0.2">
      <c r="A46" s="5">
        <v>2</v>
      </c>
      <c r="B46" s="5">
        <v>3</v>
      </c>
      <c r="C46" s="6" t="s">
        <v>22</v>
      </c>
      <c r="D46" s="6">
        <v>79.12068635699633</v>
      </c>
      <c r="E46" s="6">
        <v>2.987312276463415</v>
      </c>
      <c r="F46" s="6">
        <v>2.2418400458639338</v>
      </c>
      <c r="G46" s="6">
        <v>2.1264924159173879</v>
      </c>
      <c r="H46" s="6">
        <v>13.53702870163541</v>
      </c>
      <c r="I46" s="6">
        <f t="shared" si="2"/>
        <v>84.355118312257744</v>
      </c>
      <c r="J46" s="6">
        <f t="shared" si="3"/>
        <v>1.7923873658780489</v>
      </c>
      <c r="K46" s="6">
        <f t="shared" si="12"/>
        <v>1.9055640389843438</v>
      </c>
      <c r="L46" s="6">
        <f t="shared" si="12"/>
        <v>1.8075185535297797</v>
      </c>
      <c r="M46" s="6">
        <f t="shared" si="5"/>
        <v>10.152771526226559</v>
      </c>
      <c r="N46" s="5">
        <v>0.65226423071649386</v>
      </c>
      <c r="O46" s="5">
        <v>2.3461014202147405E-2</v>
      </c>
      <c r="P46" s="5"/>
      <c r="Q46" s="5"/>
      <c r="R46" s="5"/>
      <c r="S46" s="5" t="str">
        <f t="shared" si="13"/>
        <v/>
      </c>
      <c r="T46" s="6" t="str">
        <f t="shared" si="9"/>
        <v/>
      </c>
      <c r="U46" s="5">
        <f t="shared" si="11"/>
        <v>60.215039051231528</v>
      </c>
      <c r="V46" s="5">
        <v>5310.03863</v>
      </c>
      <c r="W46" s="16">
        <f t="shared" si="7"/>
        <v>31.275002070427309</v>
      </c>
      <c r="X46" s="6" t="str">
        <f t="shared" si="1"/>
        <v/>
      </c>
      <c r="Y46" s="5" t="s">
        <v>24</v>
      </c>
      <c r="Z46" s="5">
        <v>4</v>
      </c>
    </row>
    <row r="47" spans="1:26" x14ac:dyDescent="0.2">
      <c r="A47" s="5">
        <v>2</v>
      </c>
      <c r="B47" s="5">
        <v>4</v>
      </c>
      <c r="C47" s="6" t="s">
        <v>17</v>
      </c>
      <c r="D47" s="6">
        <v>31.585961073560629</v>
      </c>
      <c r="E47" s="6">
        <v>1.849385878800089</v>
      </c>
      <c r="F47" s="6">
        <v>1.7483788610492139</v>
      </c>
      <c r="G47" s="6">
        <v>63.579836281962578</v>
      </c>
      <c r="H47" s="6">
        <v>1.2678559236982381</v>
      </c>
      <c r="I47" s="6">
        <f t="shared" si="2"/>
        <v>42.441911677456993</v>
      </c>
      <c r="J47" s="6">
        <f t="shared" si="3"/>
        <v>1.1096315272800534</v>
      </c>
      <c r="K47" s="6">
        <f t="shared" si="12"/>
        <v>1.4861220318918318</v>
      </c>
      <c r="L47" s="6">
        <f t="shared" si="12"/>
        <v>54.042860839668187</v>
      </c>
      <c r="M47" s="6">
        <f t="shared" si="5"/>
        <v>0.95089194277367861</v>
      </c>
      <c r="N47" s="5">
        <v>0.84277848881260786</v>
      </c>
      <c r="O47" s="5">
        <v>0.13485203584911162</v>
      </c>
      <c r="P47" s="5"/>
      <c r="Q47" s="5"/>
      <c r="R47" s="5"/>
      <c r="S47" s="5" t="str">
        <f t="shared" si="13"/>
        <v/>
      </c>
      <c r="T47" s="6" t="str">
        <f t="shared" si="9"/>
        <v/>
      </c>
      <c r="U47" s="5">
        <f t="shared" si="11"/>
        <v>346.11123521032988</v>
      </c>
      <c r="V47" s="5">
        <v>3680.5484200000001</v>
      </c>
      <c r="W47" s="16">
        <f t="shared" si="7"/>
        <v>7.8500381471062166</v>
      </c>
      <c r="X47" s="6" t="str">
        <f t="shared" si="1"/>
        <v/>
      </c>
      <c r="Y47" s="5" t="s">
        <v>18</v>
      </c>
      <c r="Z47" s="5">
        <v>4</v>
      </c>
    </row>
    <row r="48" spans="1:26" x14ac:dyDescent="0.2">
      <c r="A48" s="5">
        <v>2</v>
      </c>
      <c r="B48" s="5">
        <v>4</v>
      </c>
      <c r="C48" s="6" t="s">
        <v>19</v>
      </c>
      <c r="D48" s="6">
        <v>31.585961073560629</v>
      </c>
      <c r="E48" s="6">
        <v>1.849385878800089</v>
      </c>
      <c r="F48" s="6">
        <v>1.7483788610492139</v>
      </c>
      <c r="G48" s="6">
        <v>63.579836281962578</v>
      </c>
      <c r="H48" s="6">
        <v>1.2678559236982381</v>
      </c>
      <c r="I48" s="6">
        <f t="shared" si="2"/>
        <v>42.441911677456993</v>
      </c>
      <c r="J48" s="6">
        <f t="shared" si="3"/>
        <v>1.1096315272800534</v>
      </c>
      <c r="K48" s="6">
        <f t="shared" si="12"/>
        <v>1.4861220318918318</v>
      </c>
      <c r="L48" s="6">
        <f t="shared" si="12"/>
        <v>54.042860839668187</v>
      </c>
      <c r="M48" s="6">
        <f t="shared" si="5"/>
        <v>0.95089194277367861</v>
      </c>
      <c r="N48" s="5">
        <v>0.88051987350151339</v>
      </c>
      <c r="O48" s="5">
        <v>0.21074636482163972</v>
      </c>
      <c r="P48" s="5"/>
      <c r="Q48" s="5"/>
      <c r="R48" s="5"/>
      <c r="S48" s="5" t="str">
        <f t="shared" si="13"/>
        <v/>
      </c>
      <c r="T48" s="6" t="str">
        <f t="shared" si="9"/>
        <v/>
      </c>
      <c r="U48" s="5">
        <f t="shared" si="11"/>
        <v>540.90161995122048</v>
      </c>
      <c r="V48" s="5">
        <v>901.40040999999997</v>
      </c>
      <c r="W48" s="16">
        <f t="shared" si="7"/>
        <v>20.509920010715799</v>
      </c>
      <c r="X48" s="6" t="str">
        <f t="shared" si="1"/>
        <v/>
      </c>
      <c r="Y48" s="5" t="s">
        <v>18</v>
      </c>
      <c r="Z48" s="5">
        <v>4</v>
      </c>
    </row>
    <row r="49" spans="1:26" x14ac:dyDescent="0.2">
      <c r="A49" s="5">
        <v>2</v>
      </c>
      <c r="B49" s="5">
        <v>4</v>
      </c>
      <c r="C49" s="6" t="s">
        <v>20</v>
      </c>
      <c r="D49" s="6">
        <v>31.585961073560629</v>
      </c>
      <c r="E49" s="6">
        <v>1.849385878800089</v>
      </c>
      <c r="F49" s="6">
        <v>1.7483788610492139</v>
      </c>
      <c r="G49" s="6">
        <v>63.579836281962578</v>
      </c>
      <c r="H49" s="6">
        <v>1.2678559236982381</v>
      </c>
      <c r="I49" s="6">
        <f t="shared" si="2"/>
        <v>42.441911677456993</v>
      </c>
      <c r="J49" s="6">
        <f t="shared" si="3"/>
        <v>1.1096315272800534</v>
      </c>
      <c r="K49" s="6">
        <f t="shared" si="12"/>
        <v>1.4861220318918318</v>
      </c>
      <c r="L49" s="6">
        <f t="shared" si="12"/>
        <v>54.042860839668187</v>
      </c>
      <c r="M49" s="6">
        <f t="shared" si="5"/>
        <v>0.95089194277367861</v>
      </c>
      <c r="N49" s="5">
        <v>0.90766746738656345</v>
      </c>
      <c r="O49" s="5">
        <v>0.25955040920843681</v>
      </c>
      <c r="P49" s="5">
        <v>5472</v>
      </c>
      <c r="Q49" s="5">
        <v>4610</v>
      </c>
      <c r="R49" s="5">
        <v>5895</v>
      </c>
      <c r="S49" s="5">
        <f t="shared" si="13"/>
        <v>547.20000000000005</v>
      </c>
      <c r="T49" s="6">
        <f t="shared" si="9"/>
        <v>11.967815592226131</v>
      </c>
      <c r="U49" s="5">
        <f t="shared" si="11"/>
        <v>666.16208027437392</v>
      </c>
      <c r="V49" s="5">
        <v>687.67520000000002</v>
      </c>
      <c r="W49" s="16">
        <f t="shared" si="7"/>
        <v>21.829145203049421</v>
      </c>
      <c r="X49" s="6">
        <f t="shared" si="1"/>
        <v>26.574833295092784</v>
      </c>
      <c r="Y49" s="5" t="s">
        <v>18</v>
      </c>
      <c r="Z49" s="5">
        <v>4</v>
      </c>
    </row>
    <row r="50" spans="1:26" x14ac:dyDescent="0.2">
      <c r="A50" s="5">
        <v>2</v>
      </c>
      <c r="B50" s="5">
        <v>4</v>
      </c>
      <c r="C50" s="6" t="s">
        <v>21</v>
      </c>
      <c r="D50" s="6">
        <v>31.585961073560629</v>
      </c>
      <c r="E50" s="6">
        <v>1.849385878800089</v>
      </c>
      <c r="F50" s="6">
        <v>1.7483788610492139</v>
      </c>
      <c r="G50" s="6">
        <v>63.579836281962578</v>
      </c>
      <c r="H50" s="6">
        <v>1.2678559236982381</v>
      </c>
      <c r="I50" s="6">
        <f t="shared" si="2"/>
        <v>42.441911677456993</v>
      </c>
      <c r="J50" s="6">
        <f t="shared" si="3"/>
        <v>1.1096315272800534</v>
      </c>
      <c r="K50" s="6">
        <f t="shared" si="12"/>
        <v>1.4861220318918318</v>
      </c>
      <c r="L50" s="6">
        <f t="shared" si="12"/>
        <v>54.042860839668187</v>
      </c>
      <c r="M50" s="6">
        <f t="shared" si="5"/>
        <v>0.95089194277367861</v>
      </c>
      <c r="N50" s="5">
        <v>0.90712723381190152</v>
      </c>
      <c r="O50" s="5">
        <v>0.23572458114200159</v>
      </c>
      <c r="P50" s="5"/>
      <c r="Q50" s="5"/>
      <c r="R50" s="5"/>
      <c r="S50" s="5" t="str">
        <f t="shared" si="13"/>
        <v/>
      </c>
      <c r="T50" s="6" t="str">
        <f t="shared" si="9"/>
        <v/>
      </c>
      <c r="U50" s="5">
        <f t="shared" si="11"/>
        <v>605.01070995906127</v>
      </c>
      <c r="V50" s="5">
        <v>537.67515000000003</v>
      </c>
      <c r="W50" s="16">
        <f t="shared" si="7"/>
        <v>30.740927906317715</v>
      </c>
      <c r="X50" s="6" t="str">
        <f t="shared" si="1"/>
        <v/>
      </c>
      <c r="Y50" s="5" t="s">
        <v>18</v>
      </c>
      <c r="Z50" s="5">
        <v>4</v>
      </c>
    </row>
    <row r="51" spans="1:26" x14ac:dyDescent="0.2">
      <c r="A51" s="5">
        <v>2</v>
      </c>
      <c r="B51" s="5">
        <v>4</v>
      </c>
      <c r="C51" s="6" t="s">
        <v>22</v>
      </c>
      <c r="D51" s="6">
        <v>31.585961073560629</v>
      </c>
      <c r="E51" s="6">
        <v>1.849385878800089</v>
      </c>
      <c r="F51" s="6">
        <v>1.7483788610492139</v>
      </c>
      <c r="G51" s="6">
        <v>63.579836281962578</v>
      </c>
      <c r="H51" s="6">
        <v>1.2678559236982381</v>
      </c>
      <c r="I51" s="6">
        <f t="shared" si="2"/>
        <v>42.441911677456993</v>
      </c>
      <c r="J51" s="6">
        <f t="shared" si="3"/>
        <v>1.1096315272800534</v>
      </c>
      <c r="K51" s="6">
        <f t="shared" ref="K51:L66" si="14">F51*0.85</f>
        <v>1.4861220318918318</v>
      </c>
      <c r="L51" s="6">
        <f t="shared" si="14"/>
        <v>54.042860839668187</v>
      </c>
      <c r="M51" s="6">
        <f t="shared" si="5"/>
        <v>0.95089194277367861</v>
      </c>
      <c r="N51" s="5">
        <v>0.86193373188046274</v>
      </c>
      <c r="O51" s="5">
        <v>0.18101445083431356</v>
      </c>
      <c r="P51" s="5"/>
      <c r="Q51" s="5"/>
      <c r="R51" s="5"/>
      <c r="S51" s="5" t="str">
        <f t="shared" si="13"/>
        <v/>
      </c>
      <c r="T51" s="6" t="str">
        <f t="shared" si="9"/>
        <v/>
      </c>
      <c r="U51" s="5">
        <f t="shared" si="11"/>
        <v>464.59168951134916</v>
      </c>
      <c r="V51" s="5">
        <v>1406.52262</v>
      </c>
      <c r="W51" s="16">
        <f t="shared" si="7"/>
        <v>15.30318547813455</v>
      </c>
      <c r="X51" s="6" t="str">
        <f t="shared" si="1"/>
        <v/>
      </c>
      <c r="Y51" s="5" t="s">
        <v>18</v>
      </c>
      <c r="Z51" s="5">
        <v>4</v>
      </c>
    </row>
    <row r="52" spans="1:26" x14ac:dyDescent="0.2">
      <c r="A52" s="5">
        <v>2</v>
      </c>
      <c r="B52" s="5">
        <v>5</v>
      </c>
      <c r="C52" s="6" t="s">
        <v>17</v>
      </c>
      <c r="D52" s="6">
        <v>38.358869893486222</v>
      </c>
      <c r="E52" s="6">
        <v>2.326241755901862</v>
      </c>
      <c r="F52" s="6">
        <v>1.3451047000469281</v>
      </c>
      <c r="G52" s="6">
        <v>1.1724925446895249</v>
      </c>
      <c r="H52" s="6">
        <v>56.820345801644528</v>
      </c>
      <c r="I52" s="6">
        <f t="shared" si="2"/>
        <v>53.872092632968567</v>
      </c>
      <c r="J52" s="6">
        <f t="shared" si="3"/>
        <v>1.3957450535411171</v>
      </c>
      <c r="K52" s="6">
        <f t="shared" si="14"/>
        <v>1.1433389950398889</v>
      </c>
      <c r="L52" s="6">
        <f t="shared" si="14"/>
        <v>0.99661866298609614</v>
      </c>
      <c r="M52" s="6">
        <f t="shared" si="5"/>
        <v>42.615259351233398</v>
      </c>
      <c r="N52" s="5">
        <v>0.94012728397061918</v>
      </c>
      <c r="O52" s="5">
        <v>0.23221722870482359</v>
      </c>
      <c r="P52" s="5"/>
      <c r="Q52" s="5"/>
      <c r="R52" s="5"/>
      <c r="S52" s="5" t="str">
        <f t="shared" si="13"/>
        <v/>
      </c>
      <c r="T52" s="6" t="str">
        <f t="shared" si="9"/>
        <v/>
      </c>
      <c r="U52" s="5">
        <f t="shared" si="11"/>
        <v>596.00873919380024</v>
      </c>
      <c r="V52" s="5">
        <v>232.47873999999999</v>
      </c>
      <c r="W52" s="16">
        <f t="shared" si="7"/>
        <v>72.171233673930857</v>
      </c>
      <c r="X52" s="6" t="str">
        <f t="shared" si="1"/>
        <v/>
      </c>
      <c r="Y52" s="5" t="s">
        <v>18</v>
      </c>
      <c r="Z52" s="5">
        <v>4</v>
      </c>
    </row>
    <row r="53" spans="1:26" x14ac:dyDescent="0.2">
      <c r="A53" s="5">
        <v>2</v>
      </c>
      <c r="B53" s="5">
        <v>5</v>
      </c>
      <c r="C53" s="6" t="s">
        <v>19</v>
      </c>
      <c r="D53" s="6">
        <v>38.358869893486222</v>
      </c>
      <c r="E53" s="6">
        <v>2.326241755901862</v>
      </c>
      <c r="F53" s="6">
        <v>1.3451047000469281</v>
      </c>
      <c r="G53" s="6">
        <v>1.1724925446895249</v>
      </c>
      <c r="H53" s="6">
        <v>56.820345801644528</v>
      </c>
      <c r="I53" s="6">
        <f t="shared" si="2"/>
        <v>53.872092632968567</v>
      </c>
      <c r="J53" s="6">
        <f t="shared" si="3"/>
        <v>1.3957450535411171</v>
      </c>
      <c r="K53" s="6">
        <f t="shared" si="14"/>
        <v>1.1433389950398889</v>
      </c>
      <c r="L53" s="6">
        <f t="shared" si="14"/>
        <v>0.99661866298609614</v>
      </c>
      <c r="M53" s="6">
        <f t="shared" si="5"/>
        <v>42.615259351233398</v>
      </c>
      <c r="N53" s="5">
        <v>0.94243757781065263</v>
      </c>
      <c r="O53" s="5">
        <v>0.25809623634816931</v>
      </c>
      <c r="P53" s="5"/>
      <c r="Q53" s="5"/>
      <c r="R53" s="5"/>
      <c r="S53" s="5" t="str">
        <f t="shared" si="13"/>
        <v/>
      </c>
      <c r="T53" s="6" t="str">
        <f t="shared" si="9"/>
        <v/>
      </c>
      <c r="U53" s="5">
        <f t="shared" si="11"/>
        <v>662.42980021121127</v>
      </c>
      <c r="V53" s="5">
        <v>178.34540999999999</v>
      </c>
      <c r="W53" s="16">
        <f t="shared" si="7"/>
        <v>84.644394367804466</v>
      </c>
      <c r="X53" s="6" t="str">
        <f t="shared" si="1"/>
        <v/>
      </c>
      <c r="Y53" s="5" t="s">
        <v>18</v>
      </c>
      <c r="Z53" s="5">
        <v>4</v>
      </c>
    </row>
    <row r="54" spans="1:26" x14ac:dyDescent="0.2">
      <c r="A54" s="5">
        <v>2</v>
      </c>
      <c r="B54" s="5">
        <v>5</v>
      </c>
      <c r="C54" s="6" t="s">
        <v>20</v>
      </c>
      <c r="D54" s="6">
        <v>38.358869893486222</v>
      </c>
      <c r="E54" s="6">
        <v>2.326241755901862</v>
      </c>
      <c r="F54" s="6">
        <v>1.3451047000469281</v>
      </c>
      <c r="G54" s="6">
        <v>1.1724925446895249</v>
      </c>
      <c r="H54" s="6">
        <v>56.820345801644528</v>
      </c>
      <c r="I54" s="6">
        <f t="shared" si="2"/>
        <v>53.872092632968567</v>
      </c>
      <c r="J54" s="6">
        <f t="shared" si="3"/>
        <v>1.3957450535411171</v>
      </c>
      <c r="K54" s="6">
        <f t="shared" si="14"/>
        <v>1.1433389950398889</v>
      </c>
      <c r="L54" s="6">
        <f t="shared" si="14"/>
        <v>0.99661866298609614</v>
      </c>
      <c r="M54" s="6">
        <f t="shared" si="5"/>
        <v>42.615259351233398</v>
      </c>
      <c r="N54" s="5">
        <v>0.96265635477780176</v>
      </c>
      <c r="O54" s="5">
        <v>0.22886628745630366</v>
      </c>
      <c r="P54" s="5"/>
      <c r="Q54" s="5"/>
      <c r="R54" s="5"/>
      <c r="S54" s="5" t="str">
        <f t="shared" si="13"/>
        <v/>
      </c>
      <c r="T54" s="6" t="str">
        <f t="shared" si="9"/>
        <v/>
      </c>
      <c r="U54" s="5">
        <f t="shared" si="11"/>
        <v>587.40821338534897</v>
      </c>
      <c r="V54" s="5">
        <v>194.02205000000001</v>
      </c>
      <c r="W54" s="16">
        <f t="shared" si="7"/>
        <v>87.742276140657793</v>
      </c>
      <c r="X54" s="6" t="str">
        <f t="shared" si="1"/>
        <v/>
      </c>
      <c r="Y54" s="5" t="s">
        <v>18</v>
      </c>
      <c r="Z54" s="5">
        <v>4</v>
      </c>
    </row>
    <row r="55" spans="1:26" x14ac:dyDescent="0.2">
      <c r="A55" s="5">
        <v>2</v>
      </c>
      <c r="B55" s="5">
        <v>5</v>
      </c>
      <c r="C55" s="6" t="s">
        <v>21</v>
      </c>
      <c r="D55" s="6">
        <v>38.358869893486222</v>
      </c>
      <c r="E55" s="6">
        <v>2.326241755901862</v>
      </c>
      <c r="F55" s="6">
        <v>1.3451047000469281</v>
      </c>
      <c r="G55" s="6">
        <v>1.1724925446895249</v>
      </c>
      <c r="H55" s="6">
        <v>56.820345801644528</v>
      </c>
      <c r="I55" s="6">
        <f t="shared" si="2"/>
        <v>53.872092632968567</v>
      </c>
      <c r="J55" s="6">
        <f t="shared" si="3"/>
        <v>1.3957450535411171</v>
      </c>
      <c r="K55" s="6">
        <f t="shared" si="14"/>
        <v>1.1433389950398889</v>
      </c>
      <c r="L55" s="6">
        <f t="shared" si="14"/>
        <v>0.99661866298609614</v>
      </c>
      <c r="M55" s="6">
        <f t="shared" si="5"/>
        <v>42.615259351233398</v>
      </c>
      <c r="N55" s="5">
        <v>0.93266777741560525</v>
      </c>
      <c r="O55" s="5">
        <v>0.23938998684090876</v>
      </c>
      <c r="P55" s="5"/>
      <c r="Q55" s="5"/>
      <c r="R55" s="5"/>
      <c r="S55" s="5" t="str">
        <f t="shared" si="13"/>
        <v/>
      </c>
      <c r="T55" s="6" t="str">
        <f t="shared" si="9"/>
        <v/>
      </c>
      <c r="U55" s="5">
        <f t="shared" si="11"/>
        <v>614.41834022587636</v>
      </c>
      <c r="V55" s="5">
        <v>194.68852999999999</v>
      </c>
      <c r="W55" s="16">
        <f t="shared" si="7"/>
        <v>83.597918331928355</v>
      </c>
      <c r="X55" s="6" t="str">
        <f t="shared" si="1"/>
        <v/>
      </c>
      <c r="Y55" s="5" t="s">
        <v>18</v>
      </c>
      <c r="Z55" s="5">
        <v>4</v>
      </c>
    </row>
    <row r="56" spans="1:26" x14ac:dyDescent="0.2">
      <c r="A56" s="5">
        <v>2</v>
      </c>
      <c r="B56" s="5">
        <v>5</v>
      </c>
      <c r="C56" s="6" t="s">
        <v>22</v>
      </c>
      <c r="D56" s="6">
        <v>38.358869893486222</v>
      </c>
      <c r="E56" s="6">
        <v>2.326241755901862</v>
      </c>
      <c r="F56" s="6">
        <v>1.3451047000469281</v>
      </c>
      <c r="G56" s="6">
        <v>1.1724925446895249</v>
      </c>
      <c r="H56" s="6">
        <v>56.820345801644528</v>
      </c>
      <c r="I56" s="6">
        <f t="shared" si="2"/>
        <v>53.872092632968567</v>
      </c>
      <c r="J56" s="6">
        <f t="shared" si="3"/>
        <v>1.3957450535411171</v>
      </c>
      <c r="K56" s="6">
        <f t="shared" si="14"/>
        <v>1.1433389950398889</v>
      </c>
      <c r="L56" s="6">
        <f t="shared" si="14"/>
        <v>0.99661866298609614</v>
      </c>
      <c r="M56" s="6">
        <f t="shared" si="5"/>
        <v>42.615259351233398</v>
      </c>
      <c r="N56" s="5">
        <v>0.95530390072221716</v>
      </c>
      <c r="O56" s="5">
        <v>0.17862688113824221</v>
      </c>
      <c r="P56" s="5"/>
      <c r="Q56" s="5"/>
      <c r="R56" s="5"/>
      <c r="S56" s="5" t="str">
        <f t="shared" si="13"/>
        <v/>
      </c>
      <c r="T56" s="6" t="str">
        <f t="shared" si="9"/>
        <v/>
      </c>
      <c r="U56" s="5">
        <f t="shared" si="11"/>
        <v>458.46375312941245</v>
      </c>
      <c r="V56" s="5">
        <v>240.53334000000001</v>
      </c>
      <c r="W56" s="16">
        <f t="shared" si="7"/>
        <v>90.681712443124482</v>
      </c>
      <c r="X56" s="6" t="str">
        <f t="shared" si="1"/>
        <v/>
      </c>
      <c r="Y56" s="5" t="s">
        <v>18</v>
      </c>
      <c r="Z56" s="5">
        <v>4</v>
      </c>
    </row>
    <row r="57" spans="1:26" x14ac:dyDescent="0.2">
      <c r="A57" s="5">
        <v>2</v>
      </c>
      <c r="B57" s="5">
        <v>6</v>
      </c>
      <c r="C57" s="6" t="s">
        <v>17</v>
      </c>
      <c r="D57" s="6">
        <v>1.8135935728046131</v>
      </c>
      <c r="E57" s="6">
        <v>1.628914173007953</v>
      </c>
      <c r="F57" s="6">
        <v>29.816363187251149</v>
      </c>
      <c r="G57" s="6">
        <v>59.175835233448637</v>
      </c>
      <c r="H57" s="6">
        <v>7.5686171081718747</v>
      </c>
      <c r="I57" s="6">
        <f t="shared" si="2"/>
        <v>17.706143282155729</v>
      </c>
      <c r="J57" s="6">
        <f t="shared" si="3"/>
        <v>0.97734850380477178</v>
      </c>
      <c r="K57" s="6">
        <f t="shared" si="14"/>
        <v>25.343908709163475</v>
      </c>
      <c r="L57" s="6">
        <f t="shared" si="14"/>
        <v>50.299459948431341</v>
      </c>
      <c r="M57" s="6">
        <f t="shared" si="5"/>
        <v>5.676462831128906</v>
      </c>
      <c r="N57" s="5">
        <v>0.92771590322715125</v>
      </c>
      <c r="O57" s="5">
        <v>0.14051555880600636</v>
      </c>
      <c r="P57" s="5"/>
      <c r="Q57" s="5"/>
      <c r="R57" s="5"/>
      <c r="S57" s="5" t="str">
        <f t="shared" si="13"/>
        <v/>
      </c>
      <c r="T57" s="6" t="str">
        <f t="shared" si="9"/>
        <v/>
      </c>
      <c r="U57" s="5">
        <f t="shared" si="11"/>
        <v>360.64723323149593</v>
      </c>
      <c r="V57" s="5">
        <v>1306.06727</v>
      </c>
      <c r="W57" s="16">
        <f t="shared" si="7"/>
        <v>21.230090673670322</v>
      </c>
      <c r="X57" s="6" t="str">
        <f t="shared" si="1"/>
        <v/>
      </c>
      <c r="Y57" s="5" t="s">
        <v>18</v>
      </c>
      <c r="Z57" s="5">
        <v>4</v>
      </c>
    </row>
    <row r="58" spans="1:26" x14ac:dyDescent="0.2">
      <c r="A58" s="5">
        <v>2</v>
      </c>
      <c r="B58" s="5">
        <v>6</v>
      </c>
      <c r="C58" s="6" t="s">
        <v>19</v>
      </c>
      <c r="D58" s="6">
        <v>1.8135935728046131</v>
      </c>
      <c r="E58" s="6">
        <v>1.628914173007953</v>
      </c>
      <c r="F58" s="6">
        <v>29.816363187251149</v>
      </c>
      <c r="G58" s="6">
        <v>59.175835233448637</v>
      </c>
      <c r="H58" s="6">
        <v>7.5686171081718747</v>
      </c>
      <c r="I58" s="6">
        <f t="shared" si="2"/>
        <v>17.706143282155729</v>
      </c>
      <c r="J58" s="6">
        <f t="shared" si="3"/>
        <v>0.97734850380477178</v>
      </c>
      <c r="K58" s="6">
        <f t="shared" si="14"/>
        <v>25.343908709163475</v>
      </c>
      <c r="L58" s="6">
        <f t="shared" si="14"/>
        <v>50.299459948431341</v>
      </c>
      <c r="M58" s="6">
        <f t="shared" si="5"/>
        <v>5.676462831128906</v>
      </c>
      <c r="N58" s="5">
        <v>0.91837286483626057</v>
      </c>
      <c r="O58" s="5">
        <v>0.17236718197086401</v>
      </c>
      <c r="P58" s="5"/>
      <c r="Q58" s="5"/>
      <c r="R58" s="5"/>
      <c r="S58" s="5" t="str">
        <f t="shared" si="13"/>
        <v/>
      </c>
      <c r="T58" s="6" t="str">
        <f t="shared" si="9"/>
        <v/>
      </c>
      <c r="U58" s="5">
        <f t="shared" si="11"/>
        <v>442.39760924641956</v>
      </c>
      <c r="V58" s="5">
        <v>1647.64906</v>
      </c>
      <c r="W58" s="16">
        <f t="shared" si="7"/>
        <v>13.719001820669838</v>
      </c>
      <c r="X58" s="6" t="str">
        <f t="shared" si="1"/>
        <v/>
      </c>
      <c r="Y58" s="5" t="s">
        <v>18</v>
      </c>
      <c r="Z58" s="5">
        <v>4</v>
      </c>
    </row>
    <row r="59" spans="1:26" x14ac:dyDescent="0.2">
      <c r="A59" s="5">
        <v>2</v>
      </c>
      <c r="B59" s="5">
        <v>6</v>
      </c>
      <c r="C59" s="6" t="s">
        <v>20</v>
      </c>
      <c r="D59" s="6">
        <v>1.8135935728046131</v>
      </c>
      <c r="E59" s="6">
        <v>1.628914173007953</v>
      </c>
      <c r="F59" s="6">
        <v>29.816363187251149</v>
      </c>
      <c r="G59" s="6">
        <v>59.175835233448637</v>
      </c>
      <c r="H59" s="6">
        <v>7.5686171081718747</v>
      </c>
      <c r="I59" s="6">
        <f t="shared" si="2"/>
        <v>17.706143282155729</v>
      </c>
      <c r="J59" s="6">
        <f t="shared" si="3"/>
        <v>0.97734850380477178</v>
      </c>
      <c r="K59" s="6">
        <f t="shared" si="14"/>
        <v>25.343908709163475</v>
      </c>
      <c r="L59" s="6">
        <f t="shared" si="14"/>
        <v>50.299459948431341</v>
      </c>
      <c r="M59" s="6">
        <f t="shared" si="5"/>
        <v>5.676462831128906</v>
      </c>
      <c r="N59" s="5">
        <v>0.9143335546219461</v>
      </c>
      <c r="O59" s="5">
        <v>0.21490100619018251</v>
      </c>
      <c r="P59" s="5">
        <v>6086</v>
      </c>
      <c r="Q59" s="5">
        <v>4500</v>
      </c>
      <c r="R59" s="5">
        <v>6009</v>
      </c>
      <c r="S59" s="5">
        <f t="shared" si="13"/>
        <v>608.6</v>
      </c>
      <c r="T59" s="6">
        <f t="shared" si="9"/>
        <v>14.694030011284239</v>
      </c>
      <c r="U59" s="5">
        <f t="shared" si="11"/>
        <v>551.56492248772247</v>
      </c>
      <c r="V59" s="5">
        <v>1111.81539</v>
      </c>
      <c r="W59" s="16">
        <f t="shared" si="7"/>
        <v>16.306872659788347</v>
      </c>
      <c r="X59" s="6">
        <f t="shared" si="1"/>
        <v>14.778670645108971</v>
      </c>
      <c r="Y59" s="5" t="s">
        <v>18</v>
      </c>
      <c r="Z59" s="5">
        <v>4</v>
      </c>
    </row>
    <row r="60" spans="1:26" x14ac:dyDescent="0.2">
      <c r="A60" s="5">
        <v>2</v>
      </c>
      <c r="B60" s="5">
        <v>6</v>
      </c>
      <c r="C60" s="6" t="s">
        <v>21</v>
      </c>
      <c r="D60" s="6">
        <v>1.8135935728046131</v>
      </c>
      <c r="E60" s="6">
        <v>1.628914173007953</v>
      </c>
      <c r="F60" s="6">
        <v>29.816363187251149</v>
      </c>
      <c r="G60" s="6">
        <v>59.175835233448637</v>
      </c>
      <c r="H60" s="6">
        <v>7.5686171081718747</v>
      </c>
      <c r="I60" s="6">
        <f t="shared" si="2"/>
        <v>17.706143282155729</v>
      </c>
      <c r="J60" s="6">
        <f t="shared" si="3"/>
        <v>0.97734850380477178</v>
      </c>
      <c r="K60" s="6">
        <f t="shared" si="14"/>
        <v>25.343908709163475</v>
      </c>
      <c r="L60" s="6">
        <f t="shared" si="14"/>
        <v>50.299459948431341</v>
      </c>
      <c r="M60" s="6">
        <f t="shared" si="5"/>
        <v>5.676462831128906</v>
      </c>
      <c r="N60" s="5">
        <v>0.91793511804064398</v>
      </c>
      <c r="O60" s="5">
        <v>0.24926697397683714</v>
      </c>
      <c r="P60" s="5"/>
      <c r="Q60" s="5"/>
      <c r="R60" s="5"/>
      <c r="S60" s="5" t="str">
        <f t="shared" si="13"/>
        <v/>
      </c>
      <c r="T60" s="6" t="str">
        <f t="shared" si="9"/>
        <v/>
      </c>
      <c r="U60" s="5">
        <f t="shared" si="11"/>
        <v>639.76861540895015</v>
      </c>
      <c r="V60" s="5">
        <v>1452.25675</v>
      </c>
      <c r="W60" s="16">
        <f t="shared" si="7"/>
        <v>10.763008043137225</v>
      </c>
      <c r="X60" s="6" t="str">
        <f t="shared" si="1"/>
        <v/>
      </c>
      <c r="Y60" s="5" t="s">
        <v>18</v>
      </c>
      <c r="Z60" s="5">
        <v>4</v>
      </c>
    </row>
    <row r="61" spans="1:26" x14ac:dyDescent="0.2">
      <c r="A61" s="5">
        <v>2</v>
      </c>
      <c r="B61" s="5">
        <v>6</v>
      </c>
      <c r="C61" s="6" t="s">
        <v>22</v>
      </c>
      <c r="D61" s="6">
        <v>1.8135935728046131</v>
      </c>
      <c r="E61" s="6">
        <v>1.628914173007953</v>
      </c>
      <c r="F61" s="6">
        <v>29.816363187251149</v>
      </c>
      <c r="G61" s="6">
        <v>59.175835233448637</v>
      </c>
      <c r="H61" s="6">
        <v>7.5686171081718747</v>
      </c>
      <c r="I61" s="6">
        <f t="shared" si="2"/>
        <v>17.706143282155729</v>
      </c>
      <c r="J61" s="6">
        <f t="shared" si="3"/>
        <v>0.97734850380477178</v>
      </c>
      <c r="K61" s="6">
        <f t="shared" si="14"/>
        <v>25.343908709163475</v>
      </c>
      <c r="L61" s="6">
        <f t="shared" si="14"/>
        <v>50.299459948431341</v>
      </c>
      <c r="M61" s="6">
        <f t="shared" si="5"/>
        <v>5.676462831128906</v>
      </c>
      <c r="N61" s="5">
        <v>0.91626849490475426</v>
      </c>
      <c r="O61" s="5">
        <v>0.16227643198693623</v>
      </c>
      <c r="P61" s="5"/>
      <c r="Q61" s="5"/>
      <c r="R61" s="5"/>
      <c r="S61" s="5" t="str">
        <f t="shared" si="13"/>
        <v/>
      </c>
      <c r="T61" s="6" t="str">
        <f t="shared" si="9"/>
        <v/>
      </c>
      <c r="U61" s="5">
        <f t="shared" si="11"/>
        <v>416.4986903376705</v>
      </c>
      <c r="V61" s="5">
        <v>1870.82377</v>
      </c>
      <c r="W61" s="16">
        <f t="shared" si="7"/>
        <v>12.833747210037673</v>
      </c>
      <c r="X61" s="6" t="str">
        <f t="shared" si="1"/>
        <v/>
      </c>
      <c r="Y61" s="5" t="s">
        <v>18</v>
      </c>
      <c r="Z61" s="5">
        <v>4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32.448794071017012</v>
      </c>
      <c r="E62" s="12">
        <v>0.88942361733180253</v>
      </c>
      <c r="F62" s="12">
        <v>62.884282811412923</v>
      </c>
      <c r="G62" s="12">
        <v>0.59990034670899783</v>
      </c>
      <c r="H62" s="12">
        <v>3.1486031975067221</v>
      </c>
      <c r="I62" s="12">
        <f t="shared" si="2"/>
        <v>43.114341791044701</v>
      </c>
      <c r="J62" s="12">
        <f t="shared" si="3"/>
        <v>0.53365417039908147</v>
      </c>
      <c r="K62" s="12">
        <f t="shared" si="14"/>
        <v>53.451640389700984</v>
      </c>
      <c r="L62" s="12">
        <f t="shared" si="14"/>
        <v>0.50991529470264818</v>
      </c>
      <c r="M62" s="12">
        <f t="shared" si="5"/>
        <v>2.3614523981300417</v>
      </c>
      <c r="N62" s="11">
        <v>0.95208097173152384</v>
      </c>
      <c r="O62" s="11">
        <v>0.29503600804870928</v>
      </c>
      <c r="P62" s="11">
        <v>4583</v>
      </c>
      <c r="Q62" s="11">
        <v>4447</v>
      </c>
      <c r="R62" s="11">
        <v>4954</v>
      </c>
      <c r="S62" s="11">
        <f t="shared" si="13"/>
        <v>458.3</v>
      </c>
      <c r="T62" s="12">
        <f t="shared" si="9"/>
        <v>5.7259469034325754</v>
      </c>
      <c r="U62" s="11">
        <f>2566.6*O62</f>
        <v>757.23941825781719</v>
      </c>
      <c r="V62" s="11">
        <v>1456.08915</v>
      </c>
      <c r="W62" s="17">
        <f>IFERROR(1/(V62*U62)*10000000,"")</f>
        <v>9.0694055231785615</v>
      </c>
      <c r="X62" s="12">
        <f>IFERROR(1/(V62*S62)*10000000,"")</f>
        <v>14.985187349587536</v>
      </c>
      <c r="Y62" s="11" t="s">
        <v>18</v>
      </c>
      <c r="Z62" s="11">
        <v>4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32.448794071017012</v>
      </c>
      <c r="E63" s="12">
        <v>0.88942361733180253</v>
      </c>
      <c r="F63" s="12">
        <v>62.884282811412923</v>
      </c>
      <c r="G63" s="12">
        <v>0.59990034670899783</v>
      </c>
      <c r="H63" s="12">
        <v>3.1486031975067221</v>
      </c>
      <c r="I63" s="12">
        <f t="shared" si="2"/>
        <v>43.114341791044701</v>
      </c>
      <c r="J63" s="12">
        <f t="shared" si="3"/>
        <v>0.53365417039908147</v>
      </c>
      <c r="K63" s="12">
        <f t="shared" si="14"/>
        <v>53.451640389700984</v>
      </c>
      <c r="L63" s="12">
        <f t="shared" si="14"/>
        <v>0.50991529470264818</v>
      </c>
      <c r="M63" s="12">
        <f t="shared" si="5"/>
        <v>2.3614523981300417</v>
      </c>
      <c r="N63" s="11">
        <v>0.93995719044759296</v>
      </c>
      <c r="O63" s="11">
        <v>0.27914970634505198</v>
      </c>
      <c r="P63" s="11"/>
      <c r="Q63" s="11"/>
      <c r="R63" s="11"/>
      <c r="S63" s="11" t="str">
        <f t="shared" si="13"/>
        <v/>
      </c>
      <c r="T63" s="12" t="str">
        <f t="shared" si="9"/>
        <v/>
      </c>
      <c r="U63" s="11">
        <f t="shared" ref="U63:U91" si="15">2566.6*O63</f>
        <v>716.46563630521041</v>
      </c>
      <c r="V63" s="11">
        <v>1770.20362</v>
      </c>
      <c r="W63" s="17">
        <f t="shared" si="7"/>
        <v>7.8846316720329837</v>
      </c>
      <c r="X63" s="12" t="str">
        <f t="shared" ref="X63:X126" si="16">IFERROR(1/(V63*S63)*10000000,"")</f>
        <v/>
      </c>
      <c r="Y63" s="11" t="s">
        <v>18</v>
      </c>
      <c r="Z63" s="11">
        <v>4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32.448794071017012</v>
      </c>
      <c r="E64" s="12">
        <v>0.88942361733180253</v>
      </c>
      <c r="F64" s="12">
        <v>62.884282811412923</v>
      </c>
      <c r="G64" s="12">
        <v>0.59990034670899783</v>
      </c>
      <c r="H64" s="12">
        <v>3.1486031975067221</v>
      </c>
      <c r="I64" s="12">
        <f t="shared" si="2"/>
        <v>43.114341791044701</v>
      </c>
      <c r="J64" s="12">
        <f t="shared" si="3"/>
        <v>0.53365417039908147</v>
      </c>
      <c r="K64" s="12">
        <f t="shared" si="14"/>
        <v>53.451640389700984</v>
      </c>
      <c r="L64" s="12">
        <f t="shared" si="14"/>
        <v>0.50991529470264818</v>
      </c>
      <c r="M64" s="12">
        <f t="shared" si="5"/>
        <v>2.3614523981300417</v>
      </c>
      <c r="N64" s="11">
        <v>0.95377559720744787</v>
      </c>
      <c r="O64" s="11">
        <v>0.31043621690213435</v>
      </c>
      <c r="P64" s="11"/>
      <c r="Q64" s="11"/>
      <c r="R64" s="11"/>
      <c r="S64" s="11" t="str">
        <f t="shared" si="13"/>
        <v/>
      </c>
      <c r="T64" s="12" t="str">
        <f t="shared" si="9"/>
        <v/>
      </c>
      <c r="U64" s="11">
        <f t="shared" si="15"/>
        <v>796.76559430101804</v>
      </c>
      <c r="V64" s="11">
        <v>1541.2396900000001</v>
      </c>
      <c r="W64" s="17">
        <f t="shared" si="7"/>
        <v>8.1432776639143327</v>
      </c>
      <c r="X64" s="12" t="str">
        <f t="shared" si="16"/>
        <v/>
      </c>
      <c r="Y64" s="11" t="s">
        <v>18</v>
      </c>
      <c r="Z64" s="11">
        <v>4</v>
      </c>
    </row>
    <row r="65" spans="1:26" x14ac:dyDescent="0.2">
      <c r="A65" s="11">
        <v>3</v>
      </c>
      <c r="B65" s="11">
        <v>1</v>
      </c>
      <c r="C65" s="12" t="s">
        <v>21</v>
      </c>
      <c r="D65" s="12">
        <v>32.448794071017012</v>
      </c>
      <c r="E65" s="12">
        <v>0.88942361733180253</v>
      </c>
      <c r="F65" s="12">
        <v>62.884282811412923</v>
      </c>
      <c r="G65" s="12">
        <v>0.59990034670899783</v>
      </c>
      <c r="H65" s="12">
        <v>3.1486031975067221</v>
      </c>
      <c r="I65" s="12">
        <f t="shared" si="2"/>
        <v>43.114341791044701</v>
      </c>
      <c r="J65" s="12">
        <f t="shared" si="3"/>
        <v>0.53365417039908147</v>
      </c>
      <c r="K65" s="12">
        <f t="shared" si="14"/>
        <v>53.451640389700984</v>
      </c>
      <c r="L65" s="12">
        <f t="shared" si="14"/>
        <v>0.50991529470264818</v>
      </c>
      <c r="M65" s="12">
        <f t="shared" si="5"/>
        <v>2.3614523981300417</v>
      </c>
      <c r="N65" s="11">
        <v>0.94717440180782086</v>
      </c>
      <c r="O65" s="11">
        <v>0.341221796831922</v>
      </c>
      <c r="P65" s="11"/>
      <c r="Q65" s="11"/>
      <c r="R65" s="11"/>
      <c r="S65" s="11" t="str">
        <f t="shared" si="13"/>
        <v/>
      </c>
      <c r="T65" s="12" t="str">
        <f t="shared" si="9"/>
        <v/>
      </c>
      <c r="U65" s="11">
        <f t="shared" si="15"/>
        <v>875.77986374881095</v>
      </c>
      <c r="V65" s="11">
        <v>1479.96245</v>
      </c>
      <c r="W65" s="17">
        <f t="shared" si="7"/>
        <v>7.7153271851431242</v>
      </c>
      <c r="X65" s="12" t="str">
        <f t="shared" si="16"/>
        <v/>
      </c>
      <c r="Y65" s="11" t="s">
        <v>18</v>
      </c>
      <c r="Z65" s="11">
        <v>4</v>
      </c>
    </row>
    <row r="66" spans="1:26" x14ac:dyDescent="0.2">
      <c r="A66" s="11">
        <v>3</v>
      </c>
      <c r="B66" s="11">
        <v>1</v>
      </c>
      <c r="C66" s="12" t="s">
        <v>22</v>
      </c>
      <c r="D66" s="12">
        <v>32.448794071017012</v>
      </c>
      <c r="E66" s="12">
        <v>0.88942361733180253</v>
      </c>
      <c r="F66" s="12">
        <v>62.884282811412923</v>
      </c>
      <c r="G66" s="12">
        <v>0.59990034670899783</v>
      </c>
      <c r="H66" s="12">
        <v>3.1486031975067221</v>
      </c>
      <c r="I66" s="12">
        <f t="shared" si="2"/>
        <v>43.114341791044701</v>
      </c>
      <c r="J66" s="12">
        <f t="shared" si="3"/>
        <v>0.53365417039908147</v>
      </c>
      <c r="K66" s="12">
        <f t="shared" si="14"/>
        <v>53.451640389700984</v>
      </c>
      <c r="L66" s="12">
        <f t="shared" si="14"/>
        <v>0.50991529470264818</v>
      </c>
      <c r="M66" s="12">
        <f t="shared" si="5"/>
        <v>2.3614523981300417</v>
      </c>
      <c r="N66" s="11">
        <v>0.95961838145112766</v>
      </c>
      <c r="O66" s="11">
        <v>0.24708176840258977</v>
      </c>
      <c r="P66" s="11"/>
      <c r="Q66" s="11"/>
      <c r="R66" s="11"/>
      <c r="S66" s="11" t="str">
        <f t="shared" si="13"/>
        <v/>
      </c>
      <c r="T66" s="12" t="str">
        <f t="shared" si="9"/>
        <v/>
      </c>
      <c r="U66" s="11">
        <f t="shared" si="15"/>
        <v>634.16006678208691</v>
      </c>
      <c r="V66" s="11">
        <v>2211.5437999999999</v>
      </c>
      <c r="W66" s="17">
        <f t="shared" si="7"/>
        <v>7.1302632446105152</v>
      </c>
      <c r="X66" s="12" t="str">
        <f t="shared" si="16"/>
        <v/>
      </c>
      <c r="Y66" s="11" t="s">
        <v>18</v>
      </c>
      <c r="Z66" s="11">
        <v>4</v>
      </c>
    </row>
    <row r="67" spans="1:26" x14ac:dyDescent="0.2">
      <c r="A67" s="11">
        <v>3</v>
      </c>
      <c r="B67" s="11">
        <v>2</v>
      </c>
      <c r="C67" s="12" t="s">
        <v>17</v>
      </c>
      <c r="D67" s="12">
        <v>70.238675972068464</v>
      </c>
      <c r="E67" s="12">
        <v>0.1327628664633162</v>
      </c>
      <c r="F67" s="12">
        <v>2.37995699642638</v>
      </c>
      <c r="G67" s="12">
        <v>25.897869458259748</v>
      </c>
      <c r="H67" s="12">
        <v>1.379095509335752</v>
      </c>
      <c r="I67" s="12">
        <f t="shared" ref="I67:I130" si="17">D67+E67*0.4+F67*0.15+G67*0.15+H67*0.25</f>
        <v>74.87822896419064</v>
      </c>
      <c r="J67" s="12">
        <f t="shared" ref="J67:J132" si="18">E67*0.6</f>
        <v>7.9657719877989711E-2</v>
      </c>
      <c r="K67" s="12">
        <f t="shared" ref="K67:L132" si="19">F67*0.85</f>
        <v>2.0229634469624229</v>
      </c>
      <c r="L67" s="12">
        <f t="shared" si="19"/>
        <v>22.013189039520785</v>
      </c>
      <c r="M67" s="12">
        <f t="shared" ref="M67:M132" si="20">H67*0.75</f>
        <v>1.034321632001814</v>
      </c>
      <c r="N67" s="11">
        <v>0.82309216137320806</v>
      </c>
      <c r="O67" s="11">
        <v>0.15571520899999999</v>
      </c>
      <c r="P67" s="11"/>
      <c r="Q67" s="11"/>
      <c r="R67" s="11"/>
      <c r="S67" s="11" t="str">
        <f t="shared" si="13"/>
        <v/>
      </c>
      <c r="T67" s="12" t="str">
        <f t="shared" si="9"/>
        <v/>
      </c>
      <c r="U67" s="11">
        <f t="shared" si="15"/>
        <v>399.65865541939996</v>
      </c>
      <c r="V67" s="11">
        <v>1735.1207199999999</v>
      </c>
      <c r="W67" s="17">
        <f t="shared" ref="W67:W91" si="21">IFERROR(1/(V67*U67)*10000000,"")</f>
        <v>14.420525309317348</v>
      </c>
      <c r="X67" s="12" t="str">
        <f t="shared" si="16"/>
        <v/>
      </c>
      <c r="Y67" s="11" t="s">
        <v>18</v>
      </c>
      <c r="Z67" s="11">
        <v>4</v>
      </c>
    </row>
    <row r="68" spans="1:26" x14ac:dyDescent="0.2">
      <c r="A68" s="11">
        <v>3</v>
      </c>
      <c r="B68" s="11">
        <v>2</v>
      </c>
      <c r="C68" s="12" t="s">
        <v>19</v>
      </c>
      <c r="D68" s="12">
        <v>70.238675972068464</v>
      </c>
      <c r="E68" s="12">
        <v>0.1327628664633162</v>
      </c>
      <c r="F68" s="12">
        <v>2.37995699642638</v>
      </c>
      <c r="G68" s="12">
        <v>25.897869458259748</v>
      </c>
      <c r="H68" s="12">
        <v>1.379095509335752</v>
      </c>
      <c r="I68" s="12">
        <f t="shared" si="17"/>
        <v>74.87822896419064</v>
      </c>
      <c r="J68" s="12">
        <f t="shared" si="18"/>
        <v>7.9657719877989711E-2</v>
      </c>
      <c r="K68" s="12">
        <f t="shared" si="19"/>
        <v>2.0229634469624229</v>
      </c>
      <c r="L68" s="12">
        <f t="shared" si="19"/>
        <v>22.013189039520785</v>
      </c>
      <c r="M68" s="12">
        <f t="shared" si="20"/>
        <v>1.034321632001814</v>
      </c>
      <c r="N68" s="11">
        <v>0.81242765712168541</v>
      </c>
      <c r="O68" s="11">
        <v>0.132669125</v>
      </c>
      <c r="P68" s="11">
        <v>7439</v>
      </c>
      <c r="Q68" s="11">
        <v>7208</v>
      </c>
      <c r="R68" s="11">
        <v>8286</v>
      </c>
      <c r="S68" s="11">
        <f t="shared" si="13"/>
        <v>743.9</v>
      </c>
      <c r="T68" s="12">
        <f t="shared" si="9"/>
        <v>7.6297330189415717</v>
      </c>
      <c r="U68" s="11">
        <f t="shared" si="15"/>
        <v>340.50857622500001</v>
      </c>
      <c r="V68" s="11">
        <v>1853.1527900000001</v>
      </c>
      <c r="W68" s="17">
        <f t="shared" si="21"/>
        <v>15.847498431015383</v>
      </c>
      <c r="X68" s="12">
        <f t="shared" si="16"/>
        <v>7.2539442498628439</v>
      </c>
      <c r="Y68" s="11" t="s">
        <v>18</v>
      </c>
      <c r="Z68" s="11">
        <v>4</v>
      </c>
    </row>
    <row r="69" spans="1:26" x14ac:dyDescent="0.2">
      <c r="A69" s="11">
        <v>3</v>
      </c>
      <c r="B69" s="11">
        <v>2</v>
      </c>
      <c r="C69" s="12" t="s">
        <v>20</v>
      </c>
      <c r="D69" s="12">
        <v>70.238675972068464</v>
      </c>
      <c r="E69" s="12">
        <v>0.1327628664633162</v>
      </c>
      <c r="F69" s="12">
        <v>2.37995699642638</v>
      </c>
      <c r="G69" s="12">
        <v>25.897869458259748</v>
      </c>
      <c r="H69" s="12">
        <v>1.379095509335752</v>
      </c>
      <c r="I69" s="12">
        <f t="shared" si="17"/>
        <v>74.87822896419064</v>
      </c>
      <c r="J69" s="12">
        <f t="shared" si="18"/>
        <v>7.9657719877989711E-2</v>
      </c>
      <c r="K69" s="12">
        <f t="shared" si="19"/>
        <v>2.0229634469624229</v>
      </c>
      <c r="L69" s="12">
        <f t="shared" si="19"/>
        <v>22.013189039520785</v>
      </c>
      <c r="M69" s="12">
        <f t="shared" si="20"/>
        <v>1.034321632001814</v>
      </c>
      <c r="N69" s="11">
        <v>0.83113023288800147</v>
      </c>
      <c r="O69" s="11">
        <v>0.165213315</v>
      </c>
      <c r="P69" s="11"/>
      <c r="Q69" s="11"/>
      <c r="R69" s="11"/>
      <c r="S69" s="11" t="str">
        <f t="shared" si="13"/>
        <v/>
      </c>
      <c r="T69" s="12" t="str">
        <f t="shared" si="9"/>
        <v/>
      </c>
      <c r="U69" s="11">
        <f t="shared" si="15"/>
        <v>424.03649427900001</v>
      </c>
      <c r="V69" s="11">
        <v>1616.89778</v>
      </c>
      <c r="W69" s="17">
        <f t="shared" si="21"/>
        <v>14.585260825168964</v>
      </c>
      <c r="X69" s="12" t="str">
        <f t="shared" si="16"/>
        <v/>
      </c>
      <c r="Y69" s="11" t="s">
        <v>18</v>
      </c>
      <c r="Z69" s="11">
        <v>4</v>
      </c>
    </row>
    <row r="70" spans="1:26" x14ac:dyDescent="0.2">
      <c r="A70" s="11">
        <v>3</v>
      </c>
      <c r="B70" s="11">
        <v>2</v>
      </c>
      <c r="C70" s="12" t="s">
        <v>21</v>
      </c>
      <c r="D70" s="12">
        <v>70.238675972068464</v>
      </c>
      <c r="E70" s="12">
        <v>0.1327628664633162</v>
      </c>
      <c r="F70" s="12">
        <v>2.37995699642638</v>
      </c>
      <c r="G70" s="12">
        <v>25.897869458259748</v>
      </c>
      <c r="H70" s="12">
        <v>1.379095509335752</v>
      </c>
      <c r="I70" s="12">
        <f t="shared" si="17"/>
        <v>74.87822896419064</v>
      </c>
      <c r="J70" s="12">
        <f t="shared" si="18"/>
        <v>7.9657719877989711E-2</v>
      </c>
      <c r="K70" s="12">
        <f t="shared" si="19"/>
        <v>2.0229634469624229</v>
      </c>
      <c r="L70" s="12">
        <f t="shared" si="19"/>
        <v>22.013189039520785</v>
      </c>
      <c r="M70" s="12">
        <f t="shared" si="20"/>
        <v>1.034321632001814</v>
      </c>
      <c r="N70" s="11">
        <v>0.83784479596875638</v>
      </c>
      <c r="O70" s="11">
        <v>0.19444561899999999</v>
      </c>
      <c r="P70" s="11"/>
      <c r="Q70" s="11"/>
      <c r="R70" s="11"/>
      <c r="S70" s="11" t="str">
        <f t="shared" si="13"/>
        <v/>
      </c>
      <c r="T70" s="12" t="str">
        <f t="shared" ref="T70:T76" si="22">IFERROR(_xlfn.STDEV.S(P70:R70)/P70*100,"")</f>
        <v/>
      </c>
      <c r="U70" s="11">
        <f t="shared" si="15"/>
        <v>499.06412572539995</v>
      </c>
      <c r="V70" s="11">
        <v>1688.48757</v>
      </c>
      <c r="W70" s="17">
        <f t="shared" si="21"/>
        <v>11.867132176302515</v>
      </c>
      <c r="X70" s="12" t="str">
        <f t="shared" si="16"/>
        <v/>
      </c>
      <c r="Y70" s="11" t="s">
        <v>18</v>
      </c>
      <c r="Z70" s="11">
        <v>4</v>
      </c>
    </row>
    <row r="71" spans="1:26" x14ac:dyDescent="0.2">
      <c r="A71" s="11">
        <v>3</v>
      </c>
      <c r="B71" s="11">
        <v>2</v>
      </c>
      <c r="C71" s="12" t="s">
        <v>22</v>
      </c>
      <c r="D71" s="12">
        <v>70.238675972068464</v>
      </c>
      <c r="E71" s="12">
        <v>0.1327628664633162</v>
      </c>
      <c r="F71" s="12">
        <v>2.37995699642638</v>
      </c>
      <c r="G71" s="12">
        <v>25.897869458259748</v>
      </c>
      <c r="H71" s="12">
        <v>1.379095509335752</v>
      </c>
      <c r="I71" s="12">
        <f t="shared" si="17"/>
        <v>74.87822896419064</v>
      </c>
      <c r="J71" s="12">
        <f t="shared" si="18"/>
        <v>7.9657719877989711E-2</v>
      </c>
      <c r="K71" s="12">
        <f t="shared" si="19"/>
        <v>2.0229634469624229</v>
      </c>
      <c r="L71" s="12">
        <f t="shared" si="19"/>
        <v>22.013189039520785</v>
      </c>
      <c r="M71" s="12">
        <f t="shared" si="20"/>
        <v>1.034321632001814</v>
      </c>
      <c r="N71" s="11">
        <v>0.80664468873691231</v>
      </c>
      <c r="O71" s="11">
        <v>0.11807986500000001</v>
      </c>
      <c r="P71" s="11"/>
      <c r="Q71" s="11"/>
      <c r="R71" s="11"/>
      <c r="S71" s="11" t="str">
        <f t="shared" si="13"/>
        <v/>
      </c>
      <c r="T71" s="12" t="str">
        <f t="shared" si="22"/>
        <v/>
      </c>
      <c r="U71" s="11">
        <f t="shared" si="15"/>
        <v>303.06378150900002</v>
      </c>
      <c r="V71" s="11">
        <v>1474.0281199999999</v>
      </c>
      <c r="W71" s="17">
        <f t="shared" si="21"/>
        <v>22.38515951541709</v>
      </c>
      <c r="X71" s="12" t="str">
        <f t="shared" si="16"/>
        <v/>
      </c>
      <c r="Y71" s="11" t="s">
        <v>18</v>
      </c>
      <c r="Z71" s="11">
        <v>4</v>
      </c>
    </row>
    <row r="72" spans="1:26" x14ac:dyDescent="0.2">
      <c r="A72" s="11">
        <v>3</v>
      </c>
      <c r="B72" s="11">
        <v>3</v>
      </c>
      <c r="C72" s="12" t="s">
        <v>17</v>
      </c>
      <c r="D72" s="12">
        <v>15.939198274928779</v>
      </c>
      <c r="E72" s="12">
        <v>2.1950187988607959</v>
      </c>
      <c r="F72" s="12">
        <v>1.5563116985424921</v>
      </c>
      <c r="G72" s="12">
        <v>79.342284449589698</v>
      </c>
      <c r="H72" s="12">
        <v>1.050282790464679</v>
      </c>
      <c r="I72" s="12">
        <f t="shared" si="17"/>
        <v>29.214565914309091</v>
      </c>
      <c r="J72" s="12">
        <f t="shared" si="18"/>
        <v>1.3170112793164774</v>
      </c>
      <c r="K72" s="12">
        <f t="shared" si="19"/>
        <v>1.3228649437611182</v>
      </c>
      <c r="L72" s="12">
        <f t="shared" si="19"/>
        <v>67.440941782151242</v>
      </c>
      <c r="M72" s="12">
        <f t="shared" si="20"/>
        <v>0.78771209284850929</v>
      </c>
      <c r="N72" s="11">
        <v>0.95622592712832244</v>
      </c>
      <c r="O72" s="11">
        <v>0.33177212360014025</v>
      </c>
      <c r="P72" s="11"/>
      <c r="Q72" s="11"/>
      <c r="R72" s="11"/>
      <c r="S72" s="11" t="str">
        <f t="shared" si="13"/>
        <v/>
      </c>
      <c r="T72" s="12" t="str">
        <f t="shared" si="22"/>
        <v/>
      </c>
      <c r="U72" s="11">
        <f t="shared" si="15"/>
        <v>851.52633243211994</v>
      </c>
      <c r="V72" s="11"/>
      <c r="W72" s="17" t="str">
        <f t="shared" si="21"/>
        <v/>
      </c>
      <c r="X72" s="12" t="str">
        <f t="shared" si="16"/>
        <v/>
      </c>
      <c r="Y72" s="11" t="s">
        <v>18</v>
      </c>
      <c r="Z72" s="11">
        <v>4</v>
      </c>
    </row>
    <row r="73" spans="1:26" x14ac:dyDescent="0.2">
      <c r="A73" s="11">
        <v>3</v>
      </c>
      <c r="B73" s="11">
        <v>3</v>
      </c>
      <c r="C73" s="12" t="s">
        <v>19</v>
      </c>
      <c r="D73" s="12">
        <v>15.939198274928779</v>
      </c>
      <c r="E73" s="12">
        <v>2.1950187988607959</v>
      </c>
      <c r="F73" s="12">
        <v>1.5563116985424921</v>
      </c>
      <c r="G73" s="12">
        <v>79.342284449589698</v>
      </c>
      <c r="H73" s="12">
        <v>1.050282790464679</v>
      </c>
      <c r="I73" s="12">
        <f t="shared" si="17"/>
        <v>29.214565914309091</v>
      </c>
      <c r="J73" s="12">
        <f t="shared" si="18"/>
        <v>1.3170112793164774</v>
      </c>
      <c r="K73" s="12">
        <f t="shared" si="19"/>
        <v>1.3228649437611182</v>
      </c>
      <c r="L73" s="12">
        <f t="shared" si="19"/>
        <v>67.440941782151242</v>
      </c>
      <c r="M73" s="12">
        <f t="shared" si="20"/>
        <v>0.78771209284850929</v>
      </c>
      <c r="N73" s="11">
        <v>0.94771850990771977</v>
      </c>
      <c r="O73" s="11">
        <v>0.30619473565333999</v>
      </c>
      <c r="P73" s="11"/>
      <c r="Q73" s="11"/>
      <c r="R73" s="11"/>
      <c r="S73" s="11" t="str">
        <f t="shared" si="13"/>
        <v/>
      </c>
      <c r="T73" s="12" t="str">
        <f t="shared" si="22"/>
        <v/>
      </c>
      <c r="U73" s="11">
        <f t="shared" si="15"/>
        <v>785.87940852786244</v>
      </c>
      <c r="V73" s="11">
        <v>1084.49612</v>
      </c>
      <c r="W73" s="17">
        <f t="shared" si="21"/>
        <v>11.733189578044342</v>
      </c>
      <c r="X73" s="12" t="str">
        <f t="shared" si="16"/>
        <v/>
      </c>
      <c r="Y73" s="11" t="s">
        <v>18</v>
      </c>
      <c r="Z73" s="11">
        <v>4</v>
      </c>
    </row>
    <row r="74" spans="1:26" x14ac:dyDescent="0.2">
      <c r="A74" s="11">
        <v>3</v>
      </c>
      <c r="B74" s="11">
        <v>3</v>
      </c>
      <c r="C74" s="12" t="s">
        <v>20</v>
      </c>
      <c r="D74" s="12">
        <v>15.939198274928779</v>
      </c>
      <c r="E74" s="12">
        <v>2.1950187988607959</v>
      </c>
      <c r="F74" s="12">
        <v>1.5563116985424921</v>
      </c>
      <c r="G74" s="12">
        <v>79.342284449589698</v>
      </c>
      <c r="H74" s="12">
        <v>1.050282790464679</v>
      </c>
      <c r="I74" s="12">
        <f t="shared" si="17"/>
        <v>29.214565914309091</v>
      </c>
      <c r="J74" s="12">
        <f t="shared" si="18"/>
        <v>1.3170112793164774</v>
      </c>
      <c r="K74" s="12">
        <f t="shared" si="19"/>
        <v>1.3228649437611182</v>
      </c>
      <c r="L74" s="12">
        <f t="shared" si="19"/>
        <v>67.440941782151242</v>
      </c>
      <c r="M74" s="12">
        <f t="shared" si="20"/>
        <v>0.78771209284850929</v>
      </c>
      <c r="N74" s="11">
        <v>0.95951880121238942</v>
      </c>
      <c r="O74" s="11">
        <v>0.29811785100075877</v>
      </c>
      <c r="P74" s="11"/>
      <c r="Q74" s="11"/>
      <c r="R74" s="11"/>
      <c r="S74" s="11" t="str">
        <f>IF(ISNUMBER(P74),P74/10,"")</f>
        <v/>
      </c>
      <c r="T74" s="12" t="str">
        <f t="shared" si="22"/>
        <v/>
      </c>
      <c r="U74" s="11">
        <f t="shared" si="15"/>
        <v>765.14927637854748</v>
      </c>
      <c r="V74" s="11">
        <v>1296.5270800000001</v>
      </c>
      <c r="W74" s="17">
        <f t="shared" si="21"/>
        <v>10.080271651993531</v>
      </c>
      <c r="X74" s="12" t="str">
        <f t="shared" si="16"/>
        <v/>
      </c>
      <c r="Y74" s="11" t="s">
        <v>18</v>
      </c>
      <c r="Z74" s="11">
        <v>4</v>
      </c>
    </row>
    <row r="75" spans="1:26" x14ac:dyDescent="0.2">
      <c r="A75" s="11">
        <v>3</v>
      </c>
      <c r="B75" s="11">
        <v>3</v>
      </c>
      <c r="C75" s="12" t="s">
        <v>21</v>
      </c>
      <c r="D75" s="12">
        <v>15.939198274928779</v>
      </c>
      <c r="E75" s="12">
        <v>2.1950187988607959</v>
      </c>
      <c r="F75" s="12">
        <v>1.5563116985424921</v>
      </c>
      <c r="G75" s="12">
        <v>79.342284449589698</v>
      </c>
      <c r="H75" s="12">
        <v>1.050282790464679</v>
      </c>
      <c r="I75" s="12">
        <f t="shared" si="17"/>
        <v>29.214565914309091</v>
      </c>
      <c r="J75" s="12">
        <f t="shared" si="18"/>
        <v>1.3170112793164774</v>
      </c>
      <c r="K75" s="12">
        <f t="shared" si="19"/>
        <v>1.3228649437611182</v>
      </c>
      <c r="L75" s="12">
        <f t="shared" si="19"/>
        <v>67.440941782151242</v>
      </c>
      <c r="M75" s="12">
        <f t="shared" si="20"/>
        <v>0.78771209284850929</v>
      </c>
      <c r="N75" s="11">
        <v>0.94609150357502969</v>
      </c>
      <c r="O75" s="11">
        <v>0.38415461782223043</v>
      </c>
      <c r="P75" s="11"/>
      <c r="Q75" s="11"/>
      <c r="R75" s="11"/>
      <c r="S75" s="11" t="str">
        <f>IF(ISNUMBER(P75),P75/10,"")</f>
        <v/>
      </c>
      <c r="T75" s="12" t="str">
        <f t="shared" si="22"/>
        <v/>
      </c>
      <c r="U75" s="11">
        <f t="shared" si="15"/>
        <v>985.97124210253662</v>
      </c>
      <c r="V75" s="11">
        <v>982.75066000000004</v>
      </c>
      <c r="W75" s="17">
        <f t="shared" si="21"/>
        <v>10.320302040537257</v>
      </c>
      <c r="X75" s="12" t="str">
        <f t="shared" si="16"/>
        <v/>
      </c>
      <c r="Y75" s="11" t="s">
        <v>18</v>
      </c>
      <c r="Z75" s="11">
        <v>4</v>
      </c>
    </row>
    <row r="76" spans="1:26" x14ac:dyDescent="0.2">
      <c r="A76" s="11">
        <v>3</v>
      </c>
      <c r="B76" s="11">
        <v>3</v>
      </c>
      <c r="C76" s="12" t="s">
        <v>22</v>
      </c>
      <c r="D76" s="12">
        <v>15.939198274928779</v>
      </c>
      <c r="E76" s="12">
        <v>2.1950187988607959</v>
      </c>
      <c r="F76" s="12">
        <v>1.5563116985424921</v>
      </c>
      <c r="G76" s="12">
        <v>79.342284449589698</v>
      </c>
      <c r="H76" s="12">
        <v>1.050282790464679</v>
      </c>
      <c r="I76" s="12">
        <f t="shared" si="17"/>
        <v>29.214565914309091</v>
      </c>
      <c r="J76" s="12">
        <f t="shared" si="18"/>
        <v>1.3170112793164774</v>
      </c>
      <c r="K76" s="12">
        <f t="shared" si="19"/>
        <v>1.3228649437611182</v>
      </c>
      <c r="L76" s="12">
        <f t="shared" si="19"/>
        <v>67.440941782151242</v>
      </c>
      <c r="M76" s="12">
        <f t="shared" si="20"/>
        <v>0.78771209284850929</v>
      </c>
      <c r="N76" s="11">
        <v>0.94008270343165845</v>
      </c>
      <c r="O76" s="11">
        <v>0.26478718521744865</v>
      </c>
      <c r="P76" s="11"/>
      <c r="Q76" s="11"/>
      <c r="R76" s="11"/>
      <c r="S76" s="11" t="str">
        <f>IF(ISNUMBER(P76),P76/10,"")</f>
        <v/>
      </c>
      <c r="T76" s="12" t="str">
        <f t="shared" si="22"/>
        <v/>
      </c>
      <c r="U76" s="11">
        <f t="shared" si="15"/>
        <v>679.60278957910373</v>
      </c>
      <c r="V76" s="11">
        <v>994.72247000000004</v>
      </c>
      <c r="W76" s="17">
        <f t="shared" si="21"/>
        <v>14.792545667990137</v>
      </c>
      <c r="X76" s="12" t="str">
        <f t="shared" si="16"/>
        <v/>
      </c>
      <c r="Y76" s="11" t="s">
        <v>18</v>
      </c>
      <c r="Z76" s="11">
        <v>4</v>
      </c>
    </row>
    <row r="77" spans="1:26" x14ac:dyDescent="0.2">
      <c r="A77" s="11">
        <v>3</v>
      </c>
      <c r="B77" s="11">
        <v>4</v>
      </c>
      <c r="C77" s="12" t="s">
        <v>17</v>
      </c>
      <c r="D77" s="12">
        <v>3.3543112708421221</v>
      </c>
      <c r="E77" s="12">
        <v>0.66494808708914044</v>
      </c>
      <c r="F77" s="12">
        <v>55.132776196710282</v>
      </c>
      <c r="G77" s="12">
        <v>29.897464798605881</v>
      </c>
      <c r="H77" s="12">
        <v>11.00543595823342</v>
      </c>
      <c r="I77" s="12">
        <f t="shared" si="17"/>
        <v>19.126185644533557</v>
      </c>
      <c r="J77" s="12">
        <f t="shared" si="18"/>
        <v>0.39896885225348427</v>
      </c>
      <c r="K77" s="12">
        <f t="shared" si="19"/>
        <v>46.862859767203737</v>
      </c>
      <c r="L77" s="12">
        <f t="shared" si="19"/>
        <v>25.412845078815</v>
      </c>
      <c r="M77" s="12">
        <f t="shared" si="20"/>
        <v>8.254076968675065</v>
      </c>
      <c r="N77" s="11">
        <v>0.93701309147796785</v>
      </c>
      <c r="O77" s="11">
        <v>0.19288596782233225</v>
      </c>
      <c r="P77" s="11"/>
      <c r="Q77" s="11"/>
      <c r="R77" s="11"/>
      <c r="S77" s="11" t="str">
        <f t="shared" ref="S77:S109" si="23">IF(ISNUMBER(P77),P77/10,"")</f>
        <v/>
      </c>
      <c r="T77" s="12" t="str">
        <f>IFERROR(_xlfn.STDEV.S(P77:R77)/P77*100,"")</f>
        <v/>
      </c>
      <c r="U77" s="11">
        <f t="shared" si="15"/>
        <v>495.06112501279796</v>
      </c>
      <c r="V77" s="11">
        <v>3192.9513400000001</v>
      </c>
      <c r="W77" s="17">
        <f t="shared" si="21"/>
        <v>6.3262867845981372</v>
      </c>
      <c r="X77" s="12" t="str">
        <f t="shared" si="16"/>
        <v/>
      </c>
      <c r="Y77" s="11" t="s">
        <v>18</v>
      </c>
      <c r="Z77" s="11">
        <v>4</v>
      </c>
    </row>
    <row r="78" spans="1:26" x14ac:dyDescent="0.2">
      <c r="A78" s="11">
        <v>3</v>
      </c>
      <c r="B78" s="11">
        <v>4</v>
      </c>
      <c r="C78" s="12" t="s">
        <v>19</v>
      </c>
      <c r="D78" s="12">
        <v>3.3543112708421221</v>
      </c>
      <c r="E78" s="12">
        <v>0.66494808708914044</v>
      </c>
      <c r="F78" s="12">
        <v>55.132776196710282</v>
      </c>
      <c r="G78" s="12">
        <v>29.897464798605881</v>
      </c>
      <c r="H78" s="12">
        <v>11.00543595823342</v>
      </c>
      <c r="I78" s="12">
        <f t="shared" si="17"/>
        <v>19.126185644533557</v>
      </c>
      <c r="J78" s="12">
        <f t="shared" si="18"/>
        <v>0.39896885225348427</v>
      </c>
      <c r="K78" s="12">
        <f t="shared" si="19"/>
        <v>46.862859767203737</v>
      </c>
      <c r="L78" s="12">
        <f t="shared" si="19"/>
        <v>25.412845078815</v>
      </c>
      <c r="M78" s="12">
        <f t="shared" si="20"/>
        <v>8.254076968675065</v>
      </c>
      <c r="N78" s="11">
        <v>0.94216949131625793</v>
      </c>
      <c r="O78" s="11">
        <v>0.22432459877255809</v>
      </c>
      <c r="P78" s="11">
        <v>5011</v>
      </c>
      <c r="Q78" s="11">
        <v>4471</v>
      </c>
      <c r="R78" s="11">
        <v>5176</v>
      </c>
      <c r="S78" s="11">
        <f t="shared" si="23"/>
        <v>501.1</v>
      </c>
      <c r="T78" s="12">
        <f t="shared" ref="T78:T112" si="24">IFERROR(_xlfn.STDEV.S(P78:R78)/P78*100,"")</f>
        <v>7.3587683366562722</v>
      </c>
      <c r="U78" s="11">
        <f t="shared" si="15"/>
        <v>575.75151520964755</v>
      </c>
      <c r="V78" s="11">
        <v>2883.6206400000001</v>
      </c>
      <c r="W78" s="17">
        <f t="shared" si="21"/>
        <v>6.0231930779518805</v>
      </c>
      <c r="X78" s="12">
        <f t="shared" si="16"/>
        <v>6.9204999821014876</v>
      </c>
      <c r="Y78" s="11" t="s">
        <v>18</v>
      </c>
      <c r="Z78" s="11">
        <v>4</v>
      </c>
    </row>
    <row r="79" spans="1:26" x14ac:dyDescent="0.2">
      <c r="A79" s="11">
        <v>3</v>
      </c>
      <c r="B79" s="11">
        <v>4</v>
      </c>
      <c r="C79" s="12" t="s">
        <v>20</v>
      </c>
      <c r="D79" s="12">
        <v>3.3543112708421221</v>
      </c>
      <c r="E79" s="12">
        <v>0.66494808708914044</v>
      </c>
      <c r="F79" s="12">
        <v>55.132776196710282</v>
      </c>
      <c r="G79" s="12">
        <v>29.897464798605881</v>
      </c>
      <c r="H79" s="12">
        <v>11.00543595823342</v>
      </c>
      <c r="I79" s="12">
        <f t="shared" si="17"/>
        <v>19.126185644533557</v>
      </c>
      <c r="J79" s="12">
        <f t="shared" si="18"/>
        <v>0.39896885225348427</v>
      </c>
      <c r="K79" s="12">
        <f t="shared" si="19"/>
        <v>46.862859767203737</v>
      </c>
      <c r="L79" s="12">
        <f t="shared" si="19"/>
        <v>25.412845078815</v>
      </c>
      <c r="M79" s="12">
        <f t="shared" si="20"/>
        <v>8.254076968675065</v>
      </c>
      <c r="N79" s="11">
        <v>0.93961562580238578</v>
      </c>
      <c r="O79" s="11">
        <v>0.26292656866558239</v>
      </c>
      <c r="P79" s="11"/>
      <c r="Q79" s="11"/>
      <c r="R79" s="11"/>
      <c r="S79" s="11" t="str">
        <f t="shared" si="23"/>
        <v/>
      </c>
      <c r="T79" s="12" t="str">
        <f t="shared" si="24"/>
        <v/>
      </c>
      <c r="U79" s="11">
        <f t="shared" si="15"/>
        <v>674.82733113708377</v>
      </c>
      <c r="V79" s="11">
        <v>2851.0158799999999</v>
      </c>
      <c r="W79" s="17">
        <f t="shared" si="21"/>
        <v>5.1976580007354869</v>
      </c>
      <c r="X79" s="12" t="str">
        <f t="shared" si="16"/>
        <v/>
      </c>
      <c r="Y79" s="11" t="s">
        <v>18</v>
      </c>
      <c r="Z79" s="11">
        <v>4</v>
      </c>
    </row>
    <row r="80" spans="1:26" x14ac:dyDescent="0.2">
      <c r="A80" s="11">
        <v>3</v>
      </c>
      <c r="B80" s="11">
        <v>4</v>
      </c>
      <c r="C80" s="12" t="s">
        <v>21</v>
      </c>
      <c r="D80" s="12">
        <v>3.3543112708421221</v>
      </c>
      <c r="E80" s="12">
        <v>0.66494808708914044</v>
      </c>
      <c r="F80" s="12">
        <v>55.132776196710282</v>
      </c>
      <c r="G80" s="12">
        <v>29.897464798605881</v>
      </c>
      <c r="H80" s="12">
        <v>11.00543595823342</v>
      </c>
      <c r="I80" s="12">
        <f t="shared" si="17"/>
        <v>19.126185644533557</v>
      </c>
      <c r="J80" s="12">
        <f t="shared" si="18"/>
        <v>0.39896885225348427</v>
      </c>
      <c r="K80" s="12">
        <f t="shared" si="19"/>
        <v>46.862859767203737</v>
      </c>
      <c r="L80" s="12">
        <f t="shared" si="19"/>
        <v>25.412845078815</v>
      </c>
      <c r="M80" s="12">
        <f t="shared" si="20"/>
        <v>8.254076968675065</v>
      </c>
      <c r="N80" s="11">
        <v>0.92352418136342296</v>
      </c>
      <c r="O80" s="11">
        <v>0.3268374693154088</v>
      </c>
      <c r="P80" s="11"/>
      <c r="Q80" s="11"/>
      <c r="R80" s="11"/>
      <c r="S80" s="11" t="str">
        <f t="shared" si="23"/>
        <v/>
      </c>
      <c r="T80" s="12" t="str">
        <f t="shared" si="24"/>
        <v/>
      </c>
      <c r="U80" s="11">
        <f t="shared" si="15"/>
        <v>838.86104874492821</v>
      </c>
      <c r="V80" s="11">
        <v>5028.0391799999998</v>
      </c>
      <c r="W80" s="17">
        <f t="shared" si="21"/>
        <v>2.3708895244132004</v>
      </c>
      <c r="X80" s="12" t="str">
        <f t="shared" si="16"/>
        <v/>
      </c>
      <c r="Y80" s="11" t="s">
        <v>18</v>
      </c>
      <c r="Z80" s="11">
        <v>4</v>
      </c>
    </row>
    <row r="81" spans="1:26" x14ac:dyDescent="0.2">
      <c r="A81" s="11">
        <v>3</v>
      </c>
      <c r="B81" s="11">
        <v>4</v>
      </c>
      <c r="C81" s="12" t="s">
        <v>22</v>
      </c>
      <c r="D81" s="12">
        <v>3.3543112708421221</v>
      </c>
      <c r="E81" s="12">
        <v>0.66494808708914044</v>
      </c>
      <c r="F81" s="12">
        <v>55.132776196710282</v>
      </c>
      <c r="G81" s="12">
        <v>29.897464798605881</v>
      </c>
      <c r="H81" s="12">
        <v>11.00543595823342</v>
      </c>
      <c r="I81" s="12">
        <f t="shared" si="17"/>
        <v>19.126185644533557</v>
      </c>
      <c r="J81" s="12">
        <f t="shared" si="18"/>
        <v>0.39896885225348427</v>
      </c>
      <c r="K81" s="12">
        <f t="shared" si="19"/>
        <v>46.862859767203737</v>
      </c>
      <c r="L81" s="12">
        <f t="shared" si="19"/>
        <v>25.412845078815</v>
      </c>
      <c r="M81" s="12">
        <f t="shared" si="20"/>
        <v>8.254076968675065</v>
      </c>
      <c r="N81" s="11">
        <v>0.91887031122593366</v>
      </c>
      <c r="O81" s="11">
        <v>0.21735173938194188</v>
      </c>
      <c r="P81" s="11">
        <v>4045</v>
      </c>
      <c r="Q81" s="11">
        <v>3361</v>
      </c>
      <c r="R81" s="11">
        <v>4919</v>
      </c>
      <c r="S81" s="11">
        <f t="shared" si="23"/>
        <v>404.5</v>
      </c>
      <c r="T81" s="12">
        <f t="shared" si="24"/>
        <v>19.30601995511617</v>
      </c>
      <c r="U81" s="11">
        <f t="shared" si="15"/>
        <v>557.85497429769202</v>
      </c>
      <c r="V81" s="11">
        <v>2346.8601899999999</v>
      </c>
      <c r="W81" s="17">
        <f t="shared" si="21"/>
        <v>7.6382078468104497</v>
      </c>
      <c r="X81" s="12">
        <f t="shared" si="16"/>
        <v>10.53402284811588</v>
      </c>
      <c r="Y81" s="11" t="s">
        <v>18</v>
      </c>
      <c r="Z81" s="11">
        <v>4</v>
      </c>
    </row>
    <row r="82" spans="1:26" x14ac:dyDescent="0.2">
      <c r="A82" s="11">
        <v>3</v>
      </c>
      <c r="B82" s="11">
        <v>5</v>
      </c>
      <c r="C82" s="12" t="s">
        <v>17</v>
      </c>
      <c r="D82" s="12">
        <v>90.03391999654157</v>
      </c>
      <c r="E82" s="12">
        <v>0.75308309463811307</v>
      </c>
      <c r="F82" s="12">
        <v>2.167053828457548</v>
      </c>
      <c r="G82" s="12">
        <v>0.59621437454268467</v>
      </c>
      <c r="H82" s="12">
        <v>6.470255866735048</v>
      </c>
      <c r="I82" s="12">
        <f t="shared" si="17"/>
        <v>92.367207431530602</v>
      </c>
      <c r="J82" s="12">
        <f t="shared" si="18"/>
        <v>0.45184985678286782</v>
      </c>
      <c r="K82" s="12">
        <f t="shared" si="19"/>
        <v>1.8419957541889158</v>
      </c>
      <c r="L82" s="12">
        <f t="shared" si="19"/>
        <v>0.5067822183612819</v>
      </c>
      <c r="M82" s="12">
        <f t="shared" si="20"/>
        <v>4.852691900051286</v>
      </c>
      <c r="N82" s="11">
        <v>0.74917503606463287</v>
      </c>
      <c r="O82" s="11">
        <v>9.4116882958027809E-2</v>
      </c>
      <c r="P82" s="11"/>
      <c r="Q82" s="11"/>
      <c r="R82" s="11"/>
      <c r="S82" s="11" t="str">
        <f t="shared" si="23"/>
        <v/>
      </c>
      <c r="T82" s="12" t="str">
        <f t="shared" si="24"/>
        <v/>
      </c>
      <c r="U82" s="11">
        <f t="shared" si="15"/>
        <v>241.56039180007417</v>
      </c>
      <c r="V82" s="11">
        <v>2396.6698099999999</v>
      </c>
      <c r="W82" s="17">
        <f t="shared" si="21"/>
        <v>17.272932242666801</v>
      </c>
      <c r="X82" s="12" t="str">
        <f t="shared" si="16"/>
        <v/>
      </c>
      <c r="Y82" s="11" t="s">
        <v>18</v>
      </c>
      <c r="Z82" s="11">
        <v>4</v>
      </c>
    </row>
    <row r="83" spans="1:26" x14ac:dyDescent="0.2">
      <c r="A83" s="11">
        <v>3</v>
      </c>
      <c r="B83" s="11">
        <v>5</v>
      </c>
      <c r="C83" s="12" t="s">
        <v>19</v>
      </c>
      <c r="D83" s="12">
        <v>90.03391999654157</v>
      </c>
      <c r="E83" s="12">
        <v>0.75308309463811307</v>
      </c>
      <c r="F83" s="12">
        <v>2.167053828457548</v>
      </c>
      <c r="G83" s="12">
        <v>0.59621437454268467</v>
      </c>
      <c r="H83" s="12">
        <v>6.470255866735048</v>
      </c>
      <c r="I83" s="12">
        <f t="shared" si="17"/>
        <v>92.367207431530602</v>
      </c>
      <c r="J83" s="12">
        <f t="shared" si="18"/>
        <v>0.45184985678286782</v>
      </c>
      <c r="K83" s="12">
        <f t="shared" si="19"/>
        <v>1.8419957541889158</v>
      </c>
      <c r="L83" s="12">
        <f t="shared" si="19"/>
        <v>0.5067822183612819</v>
      </c>
      <c r="M83" s="12">
        <f t="shared" si="20"/>
        <v>4.852691900051286</v>
      </c>
      <c r="N83" s="11">
        <v>0.764227547035224</v>
      </c>
      <c r="O83" s="11">
        <v>0.11590814278921918</v>
      </c>
      <c r="P83" s="11"/>
      <c r="Q83" s="11"/>
      <c r="R83" s="11"/>
      <c r="S83" s="11" t="str">
        <f t="shared" si="23"/>
        <v/>
      </c>
      <c r="T83" s="12" t="str">
        <f t="shared" si="24"/>
        <v/>
      </c>
      <c r="U83" s="11">
        <f t="shared" si="15"/>
        <v>297.48983928280995</v>
      </c>
      <c r="V83" s="11">
        <v>2158.5190299999999</v>
      </c>
      <c r="W83" s="17">
        <f t="shared" si="21"/>
        <v>15.572989152624723</v>
      </c>
      <c r="X83" s="12" t="str">
        <f t="shared" si="16"/>
        <v/>
      </c>
      <c r="Y83" s="11" t="s">
        <v>18</v>
      </c>
      <c r="Z83" s="11">
        <v>4</v>
      </c>
    </row>
    <row r="84" spans="1:26" x14ac:dyDescent="0.2">
      <c r="A84" s="11">
        <v>3</v>
      </c>
      <c r="B84" s="11">
        <v>5</v>
      </c>
      <c r="C84" s="12" t="s">
        <v>20</v>
      </c>
      <c r="D84" s="12">
        <v>90.03391999654157</v>
      </c>
      <c r="E84" s="12">
        <v>0.75308309463811307</v>
      </c>
      <c r="F84" s="12">
        <v>2.167053828457548</v>
      </c>
      <c r="G84" s="12">
        <v>0.59621437454268467</v>
      </c>
      <c r="H84" s="12">
        <v>6.470255866735048</v>
      </c>
      <c r="I84" s="12">
        <f t="shared" si="17"/>
        <v>92.367207431530602</v>
      </c>
      <c r="J84" s="12">
        <f t="shared" si="18"/>
        <v>0.45184985678286782</v>
      </c>
      <c r="K84" s="12">
        <f t="shared" si="19"/>
        <v>1.8419957541889158</v>
      </c>
      <c r="L84" s="12">
        <f t="shared" si="19"/>
        <v>0.5067822183612819</v>
      </c>
      <c r="M84" s="12">
        <f t="shared" si="20"/>
        <v>4.852691900051286</v>
      </c>
      <c r="N84" s="11">
        <v>0.76258933619238589</v>
      </c>
      <c r="O84" s="11">
        <v>9.7622726347164554E-2</v>
      </c>
      <c r="P84" s="11">
        <v>3463</v>
      </c>
      <c r="Q84" s="11">
        <v>3226</v>
      </c>
      <c r="R84" s="11">
        <v>3677</v>
      </c>
      <c r="S84" s="11">
        <f t="shared" si="23"/>
        <v>346.3</v>
      </c>
      <c r="T84" s="12">
        <f t="shared" si="24"/>
        <v>6.5145170249729514</v>
      </c>
      <c r="U84" s="11">
        <f t="shared" si="15"/>
        <v>250.55848944263255</v>
      </c>
      <c r="V84" s="11">
        <v>2064.1294800000001</v>
      </c>
      <c r="W84" s="17">
        <f t="shared" si="21"/>
        <v>19.335434745555279</v>
      </c>
      <c r="X84" s="12">
        <f t="shared" si="16"/>
        <v>13.98976991788312</v>
      </c>
      <c r="Y84" s="11" t="s">
        <v>18</v>
      </c>
      <c r="Z84" s="11">
        <v>4</v>
      </c>
    </row>
    <row r="85" spans="1:26" x14ac:dyDescent="0.2">
      <c r="A85" s="11">
        <v>3</v>
      </c>
      <c r="B85" s="11">
        <v>5</v>
      </c>
      <c r="C85" s="12" t="s">
        <v>21</v>
      </c>
      <c r="D85" s="12">
        <v>90.03391999654157</v>
      </c>
      <c r="E85" s="12">
        <v>0.75308309463811307</v>
      </c>
      <c r="F85" s="12">
        <v>2.167053828457548</v>
      </c>
      <c r="G85" s="12">
        <v>0.59621437454268467</v>
      </c>
      <c r="H85" s="12">
        <v>6.470255866735048</v>
      </c>
      <c r="I85" s="12">
        <f t="shared" si="17"/>
        <v>92.367207431530602</v>
      </c>
      <c r="J85" s="12">
        <f t="shared" si="18"/>
        <v>0.45184985678286782</v>
      </c>
      <c r="K85" s="12">
        <f t="shared" si="19"/>
        <v>1.8419957541889158</v>
      </c>
      <c r="L85" s="12">
        <f t="shared" si="19"/>
        <v>0.5067822183612819</v>
      </c>
      <c r="M85" s="12">
        <f t="shared" si="20"/>
        <v>4.852691900051286</v>
      </c>
      <c r="N85" s="11">
        <v>0.7875542902855589</v>
      </c>
      <c r="O85" s="11">
        <v>0.15847385926720317</v>
      </c>
      <c r="P85" s="11"/>
      <c r="Q85" s="11"/>
      <c r="R85" s="11"/>
      <c r="S85" s="11" t="str">
        <f t="shared" si="23"/>
        <v/>
      </c>
      <c r="T85" s="12" t="str">
        <f t="shared" si="24"/>
        <v/>
      </c>
      <c r="U85" s="11">
        <f t="shared" si="15"/>
        <v>406.73900719520367</v>
      </c>
      <c r="V85" s="11">
        <v>1344.9893999999999</v>
      </c>
      <c r="W85" s="17">
        <f t="shared" si="21"/>
        <v>18.279542168207499</v>
      </c>
      <c r="X85" s="12" t="str">
        <f t="shared" si="16"/>
        <v/>
      </c>
      <c r="Y85" s="11" t="s">
        <v>18</v>
      </c>
      <c r="Z85" s="11">
        <v>4</v>
      </c>
    </row>
    <row r="86" spans="1:26" x14ac:dyDescent="0.2">
      <c r="A86" s="11">
        <v>3</v>
      </c>
      <c r="B86" s="11">
        <v>5</v>
      </c>
      <c r="C86" s="12" t="s">
        <v>22</v>
      </c>
      <c r="D86" s="12">
        <v>90.03391999654157</v>
      </c>
      <c r="E86" s="12">
        <v>0.75308309463811307</v>
      </c>
      <c r="F86" s="12">
        <v>2.167053828457548</v>
      </c>
      <c r="G86" s="12">
        <v>0.59621437454268467</v>
      </c>
      <c r="H86" s="12">
        <v>6.470255866735048</v>
      </c>
      <c r="I86" s="12">
        <f t="shared" si="17"/>
        <v>92.367207431530602</v>
      </c>
      <c r="J86" s="12">
        <f t="shared" si="18"/>
        <v>0.45184985678286782</v>
      </c>
      <c r="K86" s="12">
        <f t="shared" si="19"/>
        <v>1.8419957541889158</v>
      </c>
      <c r="L86" s="12">
        <f t="shared" si="19"/>
        <v>0.5067822183612819</v>
      </c>
      <c r="M86" s="12">
        <f t="shared" si="20"/>
        <v>4.852691900051286</v>
      </c>
      <c r="N86" s="11">
        <v>0.71967995847062904</v>
      </c>
      <c r="O86" s="11">
        <v>7.2011245271206933E-2</v>
      </c>
      <c r="P86" s="11"/>
      <c r="Q86" s="11"/>
      <c r="R86" s="11"/>
      <c r="S86" s="11" t="str">
        <f t="shared" si="23"/>
        <v/>
      </c>
      <c r="T86" s="12" t="str">
        <f t="shared" si="24"/>
        <v/>
      </c>
      <c r="U86" s="11">
        <f t="shared" si="15"/>
        <v>184.82406211307972</v>
      </c>
      <c r="V86" s="11">
        <v>1559.11599</v>
      </c>
      <c r="W86" s="17">
        <f t="shared" si="21"/>
        <v>34.702683818703029</v>
      </c>
      <c r="X86" s="12" t="str">
        <f t="shared" si="16"/>
        <v/>
      </c>
      <c r="Y86" s="11" t="s">
        <v>18</v>
      </c>
      <c r="Z86" s="11">
        <v>4</v>
      </c>
    </row>
    <row r="87" spans="1:26" x14ac:dyDescent="0.2">
      <c r="A87" s="11">
        <v>3</v>
      </c>
      <c r="B87" s="11">
        <v>6</v>
      </c>
      <c r="C87" s="12" t="s">
        <v>17</v>
      </c>
      <c r="D87" s="12">
        <v>69.320354562239359</v>
      </c>
      <c r="E87" s="12">
        <v>2.368052003986151</v>
      </c>
      <c r="F87" s="12">
        <v>27.105456232306398</v>
      </c>
      <c r="G87" s="12">
        <v>1.1384698893001091</v>
      </c>
      <c r="H87" s="12">
        <v>5.0000000000000273E-2</v>
      </c>
      <c r="I87" s="12">
        <f t="shared" si="17"/>
        <v>74.5166642820748</v>
      </c>
      <c r="J87" s="12">
        <f t="shared" si="18"/>
        <v>1.4208312023916905</v>
      </c>
      <c r="K87" s="12">
        <f t="shared" si="19"/>
        <v>23.039637797460436</v>
      </c>
      <c r="L87" s="12">
        <f t="shared" si="19"/>
        <v>0.96769940590509262</v>
      </c>
      <c r="M87" s="12">
        <f t="shared" si="20"/>
        <v>3.7500000000000207E-2</v>
      </c>
      <c r="N87" s="11">
        <v>0.85788748717970453</v>
      </c>
      <c r="O87" s="11">
        <v>0.13797612068070336</v>
      </c>
      <c r="P87" s="11"/>
      <c r="Q87" s="11"/>
      <c r="R87" s="11"/>
      <c r="S87" s="11" t="str">
        <f t="shared" si="23"/>
        <v/>
      </c>
      <c r="T87" s="12" t="str">
        <f t="shared" si="24"/>
        <v/>
      </c>
      <c r="U87" s="11">
        <f t="shared" si="15"/>
        <v>354.12951133909326</v>
      </c>
      <c r="V87" s="11">
        <v>2125.27873</v>
      </c>
      <c r="W87" s="17">
        <f t="shared" si="21"/>
        <v>13.286848529947635</v>
      </c>
      <c r="X87" s="12" t="str">
        <f t="shared" si="16"/>
        <v/>
      </c>
      <c r="Y87" s="11" t="s">
        <v>18</v>
      </c>
      <c r="Z87" s="11">
        <v>4</v>
      </c>
    </row>
    <row r="88" spans="1:26" x14ac:dyDescent="0.2">
      <c r="A88" s="11">
        <v>3</v>
      </c>
      <c r="B88" s="11">
        <v>6</v>
      </c>
      <c r="C88" s="12" t="s">
        <v>19</v>
      </c>
      <c r="D88" s="12">
        <v>69.320354562239359</v>
      </c>
      <c r="E88" s="12">
        <v>2.368052003986151</v>
      </c>
      <c r="F88" s="12">
        <v>27.105456232306398</v>
      </c>
      <c r="G88" s="12">
        <v>1.1384698893001091</v>
      </c>
      <c r="H88" s="12">
        <v>5.0000000000000273E-2</v>
      </c>
      <c r="I88" s="12">
        <f t="shared" si="17"/>
        <v>74.5166642820748</v>
      </c>
      <c r="J88" s="12">
        <f t="shared" si="18"/>
        <v>1.4208312023916905</v>
      </c>
      <c r="K88" s="12">
        <f t="shared" si="19"/>
        <v>23.039637797460436</v>
      </c>
      <c r="L88" s="12">
        <f t="shared" si="19"/>
        <v>0.96769940590509262</v>
      </c>
      <c r="M88" s="12">
        <f t="shared" si="20"/>
        <v>3.7500000000000207E-2</v>
      </c>
      <c r="N88" s="11">
        <v>0.85061967393528093</v>
      </c>
      <c r="O88" s="11">
        <v>0.1312660613994745</v>
      </c>
      <c r="P88" s="11"/>
      <c r="Q88" s="11"/>
      <c r="R88" s="11"/>
      <c r="S88" s="11" t="str">
        <f t="shared" si="23"/>
        <v/>
      </c>
      <c r="T88" s="12" t="str">
        <f t="shared" si="24"/>
        <v/>
      </c>
      <c r="U88" s="11">
        <f t="shared" si="15"/>
        <v>336.90747318789124</v>
      </c>
      <c r="V88" s="11">
        <v>1702.36592</v>
      </c>
      <c r="W88" s="17">
        <f t="shared" si="21"/>
        <v>17.435581611666148</v>
      </c>
      <c r="X88" s="12" t="str">
        <f t="shared" si="16"/>
        <v/>
      </c>
      <c r="Y88" s="11" t="s">
        <v>18</v>
      </c>
      <c r="Z88" s="11">
        <v>4</v>
      </c>
    </row>
    <row r="89" spans="1:26" x14ac:dyDescent="0.2">
      <c r="A89" s="11">
        <v>3</v>
      </c>
      <c r="B89" s="11">
        <v>6</v>
      </c>
      <c r="C89" s="12" t="s">
        <v>20</v>
      </c>
      <c r="D89" s="12">
        <v>69.320354562239359</v>
      </c>
      <c r="E89" s="12">
        <v>2.368052003986151</v>
      </c>
      <c r="F89" s="12">
        <v>27.105456232306398</v>
      </c>
      <c r="G89" s="12">
        <v>1.1384698893001091</v>
      </c>
      <c r="H89" s="12">
        <v>5.0000000000000273E-2</v>
      </c>
      <c r="I89" s="12">
        <f t="shared" si="17"/>
        <v>74.5166642820748</v>
      </c>
      <c r="J89" s="12">
        <f t="shared" si="18"/>
        <v>1.4208312023916905</v>
      </c>
      <c r="K89" s="12">
        <f t="shared" si="19"/>
        <v>23.039637797460436</v>
      </c>
      <c r="L89" s="12">
        <f t="shared" si="19"/>
        <v>0.96769940590509262</v>
      </c>
      <c r="M89" s="12">
        <f t="shared" si="20"/>
        <v>3.7500000000000207E-2</v>
      </c>
      <c r="N89" s="11">
        <v>0.87206818377927364</v>
      </c>
      <c r="O89" s="11">
        <v>0.13271797536141941</v>
      </c>
      <c r="P89" s="11"/>
      <c r="Q89" s="11"/>
      <c r="R89" s="11"/>
      <c r="S89" s="11" t="str">
        <f t="shared" si="23"/>
        <v/>
      </c>
      <c r="T89" s="12" t="str">
        <f t="shared" si="24"/>
        <v/>
      </c>
      <c r="U89" s="11">
        <f t="shared" si="15"/>
        <v>340.63395556261906</v>
      </c>
      <c r="V89" s="11">
        <v>1553.22551</v>
      </c>
      <c r="W89" s="17">
        <f t="shared" si="21"/>
        <v>18.900685144631144</v>
      </c>
      <c r="X89" s="12" t="str">
        <f t="shared" si="16"/>
        <v/>
      </c>
      <c r="Y89" s="11" t="s">
        <v>18</v>
      </c>
      <c r="Z89" s="11">
        <v>4</v>
      </c>
    </row>
    <row r="90" spans="1:26" x14ac:dyDescent="0.2">
      <c r="A90" s="11">
        <v>3</v>
      </c>
      <c r="B90" s="11">
        <v>6</v>
      </c>
      <c r="C90" s="12" t="s">
        <v>21</v>
      </c>
      <c r="D90" s="12">
        <v>69.320354562239359</v>
      </c>
      <c r="E90" s="12">
        <v>2.368052003986151</v>
      </c>
      <c r="F90" s="12">
        <v>27.105456232306398</v>
      </c>
      <c r="G90" s="12">
        <v>1.1384698893001091</v>
      </c>
      <c r="H90" s="12">
        <v>5.0000000000000273E-2</v>
      </c>
      <c r="I90" s="12">
        <f t="shared" si="17"/>
        <v>74.5166642820748</v>
      </c>
      <c r="J90" s="12">
        <f t="shared" si="18"/>
        <v>1.4208312023916905</v>
      </c>
      <c r="K90" s="12">
        <f t="shared" si="19"/>
        <v>23.039637797460436</v>
      </c>
      <c r="L90" s="12">
        <f t="shared" si="19"/>
        <v>0.96769940590509262</v>
      </c>
      <c r="M90" s="12">
        <f t="shared" si="20"/>
        <v>3.7500000000000207E-2</v>
      </c>
      <c r="N90" s="11">
        <v>0.84497239979781136</v>
      </c>
      <c r="O90" s="11">
        <v>0.14257986639370032</v>
      </c>
      <c r="P90" s="11"/>
      <c r="Q90" s="11"/>
      <c r="R90" s="11"/>
      <c r="S90" s="11" t="str">
        <f t="shared" si="23"/>
        <v/>
      </c>
      <c r="T90" s="12" t="str">
        <f t="shared" si="24"/>
        <v/>
      </c>
      <c r="U90" s="11">
        <f t="shared" si="15"/>
        <v>365.94548508607124</v>
      </c>
      <c r="V90" s="11">
        <v>1644.6998000000001</v>
      </c>
      <c r="W90" s="17">
        <f t="shared" si="21"/>
        <v>16.614870744974265</v>
      </c>
      <c r="X90" s="12" t="str">
        <f t="shared" si="16"/>
        <v/>
      </c>
      <c r="Y90" s="11" t="s">
        <v>18</v>
      </c>
      <c r="Z90" s="11">
        <v>4</v>
      </c>
    </row>
    <row r="91" spans="1:26" x14ac:dyDescent="0.2">
      <c r="A91" s="11">
        <v>3</v>
      </c>
      <c r="B91" s="11">
        <v>6</v>
      </c>
      <c r="C91" s="12" t="s">
        <v>22</v>
      </c>
      <c r="D91" s="12">
        <v>69.320354562239359</v>
      </c>
      <c r="E91" s="12">
        <v>2.368052003986151</v>
      </c>
      <c r="F91" s="12">
        <v>27.105456232306398</v>
      </c>
      <c r="G91" s="12">
        <v>1.1384698893001091</v>
      </c>
      <c r="H91" s="12">
        <v>5.0000000000000273E-2</v>
      </c>
      <c r="I91" s="12">
        <f t="shared" si="17"/>
        <v>74.5166642820748</v>
      </c>
      <c r="J91" s="12">
        <f t="shared" si="18"/>
        <v>1.4208312023916905</v>
      </c>
      <c r="K91" s="12">
        <f t="shared" si="19"/>
        <v>23.039637797460436</v>
      </c>
      <c r="L91" s="12">
        <f t="shared" si="19"/>
        <v>0.96769940590509262</v>
      </c>
      <c r="M91" s="12">
        <f t="shared" si="20"/>
        <v>3.7500000000000207E-2</v>
      </c>
      <c r="N91" s="11">
        <v>0.8393276553566692</v>
      </c>
      <c r="O91" s="11">
        <v>0.13531900447263068</v>
      </c>
      <c r="P91" s="11"/>
      <c r="Q91" s="11"/>
      <c r="R91" s="11"/>
      <c r="S91" s="11" t="str">
        <f t="shared" si="23"/>
        <v/>
      </c>
      <c r="T91" s="12" t="str">
        <f t="shared" si="24"/>
        <v/>
      </c>
      <c r="U91" s="11">
        <f t="shared" si="15"/>
        <v>347.30975687945386</v>
      </c>
      <c r="V91" s="11">
        <v>1462.1338800000001</v>
      </c>
      <c r="W91" s="17">
        <f t="shared" si="21"/>
        <v>19.692274250079993</v>
      </c>
      <c r="X91" s="12" t="str">
        <f t="shared" si="16"/>
        <v/>
      </c>
      <c r="Y91" s="11" t="s">
        <v>18</v>
      </c>
      <c r="Z91" s="11">
        <v>4</v>
      </c>
    </row>
    <row r="92" spans="1:26" x14ac:dyDescent="0.2">
      <c r="A92" s="7">
        <v>4</v>
      </c>
      <c r="B92" s="7">
        <v>1</v>
      </c>
      <c r="C92" s="8" t="s">
        <v>17</v>
      </c>
      <c r="D92" s="8">
        <v>75.826081295753838</v>
      </c>
      <c r="E92" s="8">
        <v>0.60267039591359994</v>
      </c>
      <c r="F92" s="8">
        <v>4.0563053418227062</v>
      </c>
      <c r="G92" s="8">
        <v>5.4779896779614754</v>
      </c>
      <c r="H92" s="8">
        <v>13.938095195122999</v>
      </c>
      <c r="I92" s="8">
        <f t="shared" si="17"/>
        <v>80.981817505867653</v>
      </c>
      <c r="J92" s="8">
        <f t="shared" si="18"/>
        <v>0.36160223754815995</v>
      </c>
      <c r="K92" s="8">
        <f t="shared" si="19"/>
        <v>3.4478595405493002</v>
      </c>
      <c r="L92" s="8">
        <f t="shared" si="19"/>
        <v>4.6562912262672542</v>
      </c>
      <c r="M92" s="8">
        <f t="shared" si="20"/>
        <v>10.45357139634225</v>
      </c>
      <c r="N92" s="7">
        <v>0.7111838970018185</v>
      </c>
      <c r="O92" s="7">
        <v>0.10346579232072578</v>
      </c>
      <c r="P92" s="7"/>
      <c r="Q92" s="7"/>
      <c r="R92" s="7"/>
      <c r="S92" s="7" t="str">
        <f t="shared" si="23"/>
        <v/>
      </c>
      <c r="T92" s="8" t="str">
        <f t="shared" si="24"/>
        <v/>
      </c>
      <c r="U92" s="7">
        <f>2566.6*O92</f>
        <v>265.55530257037481</v>
      </c>
      <c r="V92" s="7">
        <v>4264.25882</v>
      </c>
      <c r="W92" s="18">
        <f>IFERROR(1/(V92*U92)*10000000,"")</f>
        <v>8.8308288097990904</v>
      </c>
      <c r="X92" s="8" t="str">
        <f t="shared" si="16"/>
        <v/>
      </c>
      <c r="Y92" s="7" t="s">
        <v>25</v>
      </c>
      <c r="Z92" s="7">
        <v>4</v>
      </c>
    </row>
    <row r="93" spans="1:26" x14ac:dyDescent="0.2">
      <c r="A93" s="7">
        <v>4</v>
      </c>
      <c r="B93" s="7">
        <v>1</v>
      </c>
      <c r="C93" s="8" t="s">
        <v>19</v>
      </c>
      <c r="D93" s="8">
        <v>75.826081295753838</v>
      </c>
      <c r="E93" s="8">
        <v>0.60267039591359994</v>
      </c>
      <c r="F93" s="8">
        <v>4.0563053418227062</v>
      </c>
      <c r="G93" s="8">
        <v>5.4779896779614754</v>
      </c>
      <c r="H93" s="8">
        <v>13.938095195122999</v>
      </c>
      <c r="I93" s="8">
        <f t="shared" si="17"/>
        <v>80.981817505867653</v>
      </c>
      <c r="J93" s="8">
        <f t="shared" si="18"/>
        <v>0.36160223754815995</v>
      </c>
      <c r="K93" s="8">
        <f t="shared" si="19"/>
        <v>3.4478595405493002</v>
      </c>
      <c r="L93" s="8">
        <f t="shared" si="19"/>
        <v>4.6562912262672542</v>
      </c>
      <c r="M93" s="8">
        <f t="shared" si="20"/>
        <v>10.45357139634225</v>
      </c>
      <c r="N93" s="7">
        <v>0.73743346547751032</v>
      </c>
      <c r="O93" s="7">
        <v>0.10442553138638642</v>
      </c>
      <c r="P93" s="7"/>
      <c r="Q93" s="7"/>
      <c r="R93" s="7"/>
      <c r="S93" s="7" t="str">
        <f t="shared" si="23"/>
        <v/>
      </c>
      <c r="T93" s="8" t="str">
        <f t="shared" si="24"/>
        <v/>
      </c>
      <c r="U93" s="7">
        <f t="shared" ref="U93:U121" si="25">2566.6*O93</f>
        <v>268.0185688562994</v>
      </c>
      <c r="V93" s="7">
        <v>3436.4337700000001</v>
      </c>
      <c r="W93" s="18">
        <f t="shared" ref="W93:W121" si="26">IFERROR(1/(V93*U93)*10000000,"")</f>
        <v>10.857432496779552</v>
      </c>
      <c r="X93" s="8" t="str">
        <f t="shared" si="16"/>
        <v/>
      </c>
      <c r="Y93" s="7" t="s">
        <v>25</v>
      </c>
      <c r="Z93" s="7">
        <v>4</v>
      </c>
    </row>
    <row r="94" spans="1:26" x14ac:dyDescent="0.2">
      <c r="A94" s="7">
        <v>4</v>
      </c>
      <c r="B94" s="7">
        <v>1</v>
      </c>
      <c r="C94" s="8" t="s">
        <v>20</v>
      </c>
      <c r="D94" s="8">
        <v>75.826081295753838</v>
      </c>
      <c r="E94" s="8">
        <v>0.60267039591359994</v>
      </c>
      <c r="F94" s="8">
        <v>4.0563053418227062</v>
      </c>
      <c r="G94" s="8">
        <v>5.4779896779614754</v>
      </c>
      <c r="H94" s="8">
        <v>13.938095195122999</v>
      </c>
      <c r="I94" s="8">
        <f t="shared" si="17"/>
        <v>80.981817505867653</v>
      </c>
      <c r="J94" s="8">
        <f t="shared" si="18"/>
        <v>0.36160223754815995</v>
      </c>
      <c r="K94" s="8">
        <f t="shared" si="19"/>
        <v>3.4478595405493002</v>
      </c>
      <c r="L94" s="8">
        <f t="shared" si="19"/>
        <v>4.6562912262672542</v>
      </c>
      <c r="M94" s="8">
        <f t="shared" si="20"/>
        <v>10.45357139634225</v>
      </c>
      <c r="N94" s="7">
        <v>0.72346549852577535</v>
      </c>
      <c r="O94" s="7">
        <v>9.7284566271378881E-2</v>
      </c>
      <c r="P94" s="7"/>
      <c r="Q94" s="7"/>
      <c r="R94" s="7"/>
      <c r="S94" s="7" t="str">
        <f t="shared" si="23"/>
        <v/>
      </c>
      <c r="T94" s="8" t="str">
        <f t="shared" si="24"/>
        <v/>
      </c>
      <c r="U94" s="7">
        <f t="shared" si="25"/>
        <v>249.69056779212102</v>
      </c>
      <c r="V94" s="7">
        <v>2134.1633299999999</v>
      </c>
      <c r="W94" s="18">
        <f t="shared" si="26"/>
        <v>18.765935083378888</v>
      </c>
      <c r="X94" s="8" t="str">
        <f t="shared" si="16"/>
        <v/>
      </c>
      <c r="Y94" s="7" t="s">
        <v>25</v>
      </c>
      <c r="Z94" s="7">
        <v>4</v>
      </c>
    </row>
    <row r="95" spans="1:26" x14ac:dyDescent="0.2">
      <c r="A95" s="7">
        <v>4</v>
      </c>
      <c r="B95" s="7">
        <v>1</v>
      </c>
      <c r="C95" s="8" t="s">
        <v>21</v>
      </c>
      <c r="D95" s="8">
        <v>75.826081295753838</v>
      </c>
      <c r="E95" s="8">
        <v>0.60267039591359994</v>
      </c>
      <c r="F95" s="8">
        <v>4.0563053418227062</v>
      </c>
      <c r="G95" s="8">
        <v>5.4779896779614754</v>
      </c>
      <c r="H95" s="8">
        <v>13.938095195122999</v>
      </c>
      <c r="I95" s="8">
        <f t="shared" si="17"/>
        <v>80.981817505867653</v>
      </c>
      <c r="J95" s="8">
        <f t="shared" si="18"/>
        <v>0.36160223754815995</v>
      </c>
      <c r="K95" s="8">
        <f t="shared" si="19"/>
        <v>3.4478595405493002</v>
      </c>
      <c r="L95" s="8">
        <f t="shared" si="19"/>
        <v>4.6562912262672542</v>
      </c>
      <c r="M95" s="8">
        <f t="shared" si="20"/>
        <v>10.45357139634225</v>
      </c>
      <c r="N95" s="7">
        <v>0.72750529501192074</v>
      </c>
      <c r="O95" s="7">
        <v>9.5722066323995658E-2</v>
      </c>
      <c r="P95" s="7"/>
      <c r="Q95" s="7"/>
      <c r="R95" s="7"/>
      <c r="S95" s="7" t="str">
        <f t="shared" si="23"/>
        <v/>
      </c>
      <c r="T95" s="8" t="str">
        <f t="shared" si="24"/>
        <v/>
      </c>
      <c r="U95" s="7">
        <f t="shared" si="25"/>
        <v>245.68025542716725</v>
      </c>
      <c r="V95" s="7">
        <v>3923.0619700000002</v>
      </c>
      <c r="W95" s="18">
        <f t="shared" si="26"/>
        <v>10.375393493511758</v>
      </c>
      <c r="X95" s="8" t="str">
        <f t="shared" si="16"/>
        <v/>
      </c>
      <c r="Y95" s="7" t="s">
        <v>25</v>
      </c>
      <c r="Z95" s="7">
        <v>4</v>
      </c>
    </row>
    <row r="96" spans="1:26" x14ac:dyDescent="0.2">
      <c r="A96" s="7">
        <v>4</v>
      </c>
      <c r="B96" s="7">
        <v>1</v>
      </c>
      <c r="C96" s="8" t="s">
        <v>22</v>
      </c>
      <c r="D96" s="8">
        <v>75.826081295753838</v>
      </c>
      <c r="E96" s="8">
        <v>0.60267039591359994</v>
      </c>
      <c r="F96" s="8">
        <v>4.0563053418227062</v>
      </c>
      <c r="G96" s="8">
        <v>5.4779896779614754</v>
      </c>
      <c r="H96" s="8">
        <v>13.938095195122999</v>
      </c>
      <c r="I96" s="8">
        <f t="shared" si="17"/>
        <v>80.981817505867653</v>
      </c>
      <c r="J96" s="8">
        <f t="shared" si="18"/>
        <v>0.36160223754815995</v>
      </c>
      <c r="K96" s="8">
        <f t="shared" si="19"/>
        <v>3.4478595405493002</v>
      </c>
      <c r="L96" s="8">
        <f t="shared" si="19"/>
        <v>4.6562912262672542</v>
      </c>
      <c r="M96" s="8">
        <f t="shared" si="20"/>
        <v>10.45357139634225</v>
      </c>
      <c r="N96" s="7">
        <v>0.72815627670771776</v>
      </c>
      <c r="O96" s="7">
        <v>6.1871984677350243E-2</v>
      </c>
      <c r="P96" s="7"/>
      <c r="Q96" s="7"/>
      <c r="R96" s="7"/>
      <c r="S96" s="7" t="str">
        <f t="shared" si="23"/>
        <v/>
      </c>
      <c r="T96" s="8" t="str">
        <f t="shared" si="24"/>
        <v/>
      </c>
      <c r="U96" s="7">
        <f t="shared" si="25"/>
        <v>158.80063587288714</v>
      </c>
      <c r="V96" s="7">
        <v>2899.2433000000001</v>
      </c>
      <c r="W96" s="18">
        <f t="shared" si="26"/>
        <v>21.720164029159832</v>
      </c>
      <c r="X96" s="8" t="str">
        <f t="shared" si="16"/>
        <v/>
      </c>
      <c r="Y96" s="7" t="s">
        <v>25</v>
      </c>
      <c r="Z96" s="7">
        <v>4</v>
      </c>
    </row>
    <row r="97" spans="1:26" x14ac:dyDescent="0.2">
      <c r="A97" s="7">
        <v>4</v>
      </c>
      <c r="B97" s="7">
        <v>2</v>
      </c>
      <c r="C97" s="8" t="s">
        <v>17</v>
      </c>
      <c r="D97" s="8">
        <v>77.939801696259124</v>
      </c>
      <c r="E97" s="8">
        <v>2.8734950081299209</v>
      </c>
      <c r="F97" s="8">
        <v>4.1654885030181781</v>
      </c>
      <c r="G97" s="8">
        <v>2.8558972293501541</v>
      </c>
      <c r="H97" s="8">
        <v>12.09365861118992</v>
      </c>
      <c r="I97" s="8">
        <f t="shared" si="17"/>
        <v>83.165822212163832</v>
      </c>
      <c r="J97" s="8">
        <f t="shared" si="18"/>
        <v>1.7240970048779525</v>
      </c>
      <c r="K97" s="8">
        <f t="shared" si="19"/>
        <v>3.5406652275654511</v>
      </c>
      <c r="L97" s="8">
        <f t="shared" si="19"/>
        <v>2.427512644947631</v>
      </c>
      <c r="M97" s="8">
        <f t="shared" si="20"/>
        <v>9.0702439583924388</v>
      </c>
      <c r="N97" s="7">
        <v>0.74048593308231503</v>
      </c>
      <c r="O97" s="7">
        <v>0.10538166677360233</v>
      </c>
      <c r="P97" s="7"/>
      <c r="Q97" s="7"/>
      <c r="R97" s="7"/>
      <c r="S97" s="7" t="str">
        <f t="shared" si="23"/>
        <v/>
      </c>
      <c r="T97" s="8" t="str">
        <f t="shared" si="24"/>
        <v/>
      </c>
      <c r="U97" s="7">
        <f t="shared" si="25"/>
        <v>270.47258594112776</v>
      </c>
      <c r="V97" s="7">
        <v>2196.8195099999998</v>
      </c>
      <c r="W97" s="18">
        <f t="shared" si="26"/>
        <v>16.829932333517</v>
      </c>
      <c r="X97" s="8" t="str">
        <f t="shared" si="16"/>
        <v/>
      </c>
      <c r="Y97" s="7" t="s">
        <v>25</v>
      </c>
      <c r="Z97" s="7">
        <v>4</v>
      </c>
    </row>
    <row r="98" spans="1:26" x14ac:dyDescent="0.2">
      <c r="A98" s="7">
        <v>4</v>
      </c>
      <c r="B98" s="7">
        <v>2</v>
      </c>
      <c r="C98" s="8" t="s">
        <v>19</v>
      </c>
      <c r="D98" s="8">
        <v>77.939801696259124</v>
      </c>
      <c r="E98" s="8">
        <v>2.8734950081299209</v>
      </c>
      <c r="F98" s="8">
        <v>4.1654885030181781</v>
      </c>
      <c r="G98" s="8">
        <v>2.8558972293501541</v>
      </c>
      <c r="H98" s="8">
        <v>12.09365861118992</v>
      </c>
      <c r="I98" s="8">
        <f t="shared" si="17"/>
        <v>83.165822212163832</v>
      </c>
      <c r="J98" s="8">
        <f t="shared" si="18"/>
        <v>1.7240970048779525</v>
      </c>
      <c r="K98" s="8">
        <f t="shared" si="19"/>
        <v>3.5406652275654511</v>
      </c>
      <c r="L98" s="8">
        <f t="shared" si="19"/>
        <v>2.427512644947631</v>
      </c>
      <c r="M98" s="8">
        <f t="shared" si="20"/>
        <v>9.0702439583924388</v>
      </c>
      <c r="N98" s="7">
        <v>0.74682197211133594</v>
      </c>
      <c r="O98" s="7">
        <v>8.6028336681464895E-2</v>
      </c>
      <c r="P98" s="7">
        <v>3593</v>
      </c>
      <c r="Q98" s="7">
        <v>3056</v>
      </c>
      <c r="R98" s="7">
        <v>3342</v>
      </c>
      <c r="S98" s="7">
        <f t="shared" si="23"/>
        <v>359.3</v>
      </c>
      <c r="T98" s="8">
        <f t="shared" si="24"/>
        <v>7.4781528546944944</v>
      </c>
      <c r="U98" s="7">
        <f t="shared" si="25"/>
        <v>220.80032892664778</v>
      </c>
      <c r="V98" s="7">
        <v>2422.6058200000002</v>
      </c>
      <c r="W98" s="18">
        <f t="shared" si="26"/>
        <v>18.694658136371963</v>
      </c>
      <c r="X98" s="8">
        <f>IFERROR(1/(V98*S98)*10000000,"")</f>
        <v>11.488412651495022</v>
      </c>
      <c r="Y98" s="7" t="s">
        <v>25</v>
      </c>
      <c r="Z98" s="7">
        <v>4</v>
      </c>
    </row>
    <row r="99" spans="1:26" x14ac:dyDescent="0.2">
      <c r="A99" s="7">
        <v>4</v>
      </c>
      <c r="B99" s="7">
        <v>2</v>
      </c>
      <c r="C99" s="8" t="s">
        <v>20</v>
      </c>
      <c r="D99" s="8">
        <v>77.939801696259124</v>
      </c>
      <c r="E99" s="8">
        <v>2.8734950081299209</v>
      </c>
      <c r="F99" s="8">
        <v>4.1654885030181781</v>
      </c>
      <c r="G99" s="8">
        <v>2.8558972293501541</v>
      </c>
      <c r="H99" s="8">
        <v>12.09365861118992</v>
      </c>
      <c r="I99" s="8">
        <f t="shared" si="17"/>
        <v>83.165822212163832</v>
      </c>
      <c r="J99" s="8">
        <f t="shared" si="18"/>
        <v>1.7240970048779525</v>
      </c>
      <c r="K99" s="8">
        <f t="shared" si="19"/>
        <v>3.5406652275654511</v>
      </c>
      <c r="L99" s="8">
        <f t="shared" si="19"/>
        <v>2.427512644947631</v>
      </c>
      <c r="M99" s="8">
        <f t="shared" si="20"/>
        <v>9.0702439583924388</v>
      </c>
      <c r="N99" s="7">
        <v>0.74855737625718299</v>
      </c>
      <c r="O99" s="7">
        <v>8.5369893488430271E-2</v>
      </c>
      <c r="P99" s="7"/>
      <c r="Q99" s="7"/>
      <c r="R99" s="7"/>
      <c r="S99" s="7" t="str">
        <f t="shared" si="23"/>
        <v/>
      </c>
      <c r="T99" s="8" t="str">
        <f t="shared" si="24"/>
        <v/>
      </c>
      <c r="U99" s="7">
        <f t="shared" si="25"/>
        <v>219.11036862740514</v>
      </c>
      <c r="V99" s="7">
        <v>2855.71549</v>
      </c>
      <c r="W99" s="18">
        <f t="shared" si="26"/>
        <v>15.981669058604307</v>
      </c>
      <c r="X99" s="8" t="str">
        <f t="shared" si="16"/>
        <v/>
      </c>
      <c r="Y99" s="7" t="s">
        <v>25</v>
      </c>
      <c r="Z99" s="7">
        <v>4</v>
      </c>
    </row>
    <row r="100" spans="1:26" x14ac:dyDescent="0.2">
      <c r="A100" s="7">
        <v>4</v>
      </c>
      <c r="B100" s="7">
        <v>2</v>
      </c>
      <c r="C100" s="8" t="s">
        <v>21</v>
      </c>
      <c r="D100" s="8">
        <v>77.939801696259124</v>
      </c>
      <c r="E100" s="8">
        <v>2.8734950081299209</v>
      </c>
      <c r="F100" s="8">
        <v>4.1654885030181781</v>
      </c>
      <c r="G100" s="8">
        <v>2.8558972293501541</v>
      </c>
      <c r="H100" s="8">
        <v>12.09365861118992</v>
      </c>
      <c r="I100" s="8">
        <f t="shared" si="17"/>
        <v>83.165822212163832</v>
      </c>
      <c r="J100" s="8">
        <f t="shared" si="18"/>
        <v>1.7240970048779525</v>
      </c>
      <c r="K100" s="8">
        <f t="shared" si="19"/>
        <v>3.5406652275654511</v>
      </c>
      <c r="L100" s="8">
        <f t="shared" si="19"/>
        <v>2.427512644947631</v>
      </c>
      <c r="M100" s="8">
        <f t="shared" si="20"/>
        <v>9.0702439583924388</v>
      </c>
      <c r="N100" s="7">
        <v>0.75545906486722947</v>
      </c>
      <c r="O100" s="7">
        <v>0.10281966942528743</v>
      </c>
      <c r="P100" s="7"/>
      <c r="Q100" s="7"/>
      <c r="R100" s="7"/>
      <c r="S100" s="7" t="str">
        <f t="shared" si="23"/>
        <v/>
      </c>
      <c r="T100" s="8" t="str">
        <f t="shared" si="24"/>
        <v/>
      </c>
      <c r="U100" s="7">
        <f t="shared" si="25"/>
        <v>263.89696354694274</v>
      </c>
      <c r="V100" s="7">
        <v>3353.0573300000001</v>
      </c>
      <c r="W100" s="18">
        <f t="shared" si="26"/>
        <v>11.301201744659929</v>
      </c>
      <c r="X100" s="8" t="str">
        <f t="shared" si="16"/>
        <v/>
      </c>
      <c r="Y100" s="7" t="s">
        <v>25</v>
      </c>
      <c r="Z100" s="7">
        <v>4</v>
      </c>
    </row>
    <row r="101" spans="1:26" x14ac:dyDescent="0.2">
      <c r="A101" s="7">
        <v>4</v>
      </c>
      <c r="B101" s="7">
        <v>2</v>
      </c>
      <c r="C101" s="8" t="s">
        <v>22</v>
      </c>
      <c r="D101" s="8">
        <v>77.939801696259124</v>
      </c>
      <c r="E101" s="8">
        <v>2.8734950081299209</v>
      </c>
      <c r="F101" s="8">
        <v>4.1654885030181781</v>
      </c>
      <c r="G101" s="8">
        <v>2.8558972293501541</v>
      </c>
      <c r="H101" s="8">
        <v>12.09365861118992</v>
      </c>
      <c r="I101" s="8">
        <f t="shared" si="17"/>
        <v>83.165822212163832</v>
      </c>
      <c r="J101" s="8">
        <f t="shared" si="18"/>
        <v>1.7240970048779525</v>
      </c>
      <c r="K101" s="8">
        <f t="shared" si="19"/>
        <v>3.5406652275654511</v>
      </c>
      <c r="L101" s="8">
        <f t="shared" si="19"/>
        <v>2.427512644947631</v>
      </c>
      <c r="M101" s="8">
        <f t="shared" si="20"/>
        <v>9.0702439583924388</v>
      </c>
      <c r="N101" s="7">
        <v>0.74913439039799279</v>
      </c>
      <c r="O101" s="7">
        <v>6.867576358478511E-2</v>
      </c>
      <c r="P101" s="7">
        <v>2757</v>
      </c>
      <c r="Q101" s="7">
        <v>2542</v>
      </c>
      <c r="R101" s="7">
        <v>3347</v>
      </c>
      <c r="S101" s="7">
        <f t="shared" si="23"/>
        <v>275.7</v>
      </c>
      <c r="T101" s="8">
        <f t="shared" si="24"/>
        <v>15.118001847201615</v>
      </c>
      <c r="U101" s="7">
        <f t="shared" si="25"/>
        <v>176.26321481670945</v>
      </c>
      <c r="V101" s="7">
        <v>2935.1472399999998</v>
      </c>
      <c r="W101" s="18">
        <f t="shared" si="26"/>
        <v>19.328957043550307</v>
      </c>
      <c r="X101" s="8">
        <f t="shared" si="16"/>
        <v>12.357577466631328</v>
      </c>
      <c r="Y101" s="7" t="s">
        <v>25</v>
      </c>
      <c r="Z101" s="7">
        <v>4</v>
      </c>
    </row>
    <row r="102" spans="1:26" x14ac:dyDescent="0.2">
      <c r="A102" s="7">
        <v>4</v>
      </c>
      <c r="B102" s="7">
        <v>3</v>
      </c>
      <c r="C102" s="8" t="s">
        <v>17</v>
      </c>
      <c r="D102" s="8">
        <v>82.927690156213202</v>
      </c>
      <c r="E102" s="8">
        <v>2.011959485143116</v>
      </c>
      <c r="F102" s="8">
        <v>1.3280054050817709</v>
      </c>
      <c r="G102" s="8">
        <v>8.5614276337693518</v>
      </c>
      <c r="H102" s="8">
        <v>5.1457156938194686</v>
      </c>
      <c r="I102" s="8">
        <f t="shared" si="17"/>
        <v>86.502317829552979</v>
      </c>
      <c r="J102" s="8">
        <f t="shared" si="18"/>
        <v>1.2071756910858695</v>
      </c>
      <c r="K102" s="8">
        <f t="shared" si="19"/>
        <v>1.1288045943195053</v>
      </c>
      <c r="L102" s="8">
        <f t="shared" si="19"/>
        <v>7.277213488703949</v>
      </c>
      <c r="M102" s="8">
        <f t="shared" si="20"/>
        <v>3.8592867703646014</v>
      </c>
      <c r="N102" s="7">
        <v>0.72916826499048171</v>
      </c>
      <c r="O102" s="7">
        <v>0.11599268480080567</v>
      </c>
      <c r="P102" s="7"/>
      <c r="Q102" s="7"/>
      <c r="R102" s="7"/>
      <c r="S102" s="7" t="str">
        <f t="shared" si="23"/>
        <v/>
      </c>
      <c r="T102" s="8" t="str">
        <f t="shared" si="24"/>
        <v/>
      </c>
      <c r="U102" s="7">
        <f t="shared" si="25"/>
        <v>297.70682480974784</v>
      </c>
      <c r="V102" s="7">
        <v>2548.9596700000002</v>
      </c>
      <c r="W102" s="18">
        <f t="shared" si="26"/>
        <v>13.177961826322823</v>
      </c>
      <c r="X102" s="8" t="str">
        <f t="shared" si="16"/>
        <v/>
      </c>
      <c r="Y102" s="7" t="s">
        <v>25</v>
      </c>
      <c r="Z102" s="7">
        <v>4</v>
      </c>
    </row>
    <row r="103" spans="1:26" x14ac:dyDescent="0.2">
      <c r="A103" s="7">
        <v>4</v>
      </c>
      <c r="B103" s="7">
        <v>3</v>
      </c>
      <c r="C103" s="8" t="s">
        <v>19</v>
      </c>
      <c r="D103" s="8">
        <v>82.927690156213202</v>
      </c>
      <c r="E103" s="8">
        <v>2.011959485143116</v>
      </c>
      <c r="F103" s="8">
        <v>1.3280054050817709</v>
      </c>
      <c r="G103" s="8">
        <v>8.5614276337693518</v>
      </c>
      <c r="H103" s="8">
        <v>5.1457156938194686</v>
      </c>
      <c r="I103" s="8">
        <f t="shared" si="17"/>
        <v>86.502317829552979</v>
      </c>
      <c r="J103" s="8">
        <f t="shared" si="18"/>
        <v>1.2071756910858695</v>
      </c>
      <c r="K103" s="8">
        <f t="shared" si="19"/>
        <v>1.1288045943195053</v>
      </c>
      <c r="L103" s="8">
        <f t="shared" si="19"/>
        <v>7.277213488703949</v>
      </c>
      <c r="M103" s="8">
        <f t="shared" si="20"/>
        <v>3.8592867703646014</v>
      </c>
      <c r="N103" s="7">
        <v>0.7256595591103937</v>
      </c>
      <c r="O103" s="7">
        <v>9.8425464065421853E-2</v>
      </c>
      <c r="P103" s="7"/>
      <c r="Q103" s="7"/>
      <c r="R103" s="7"/>
      <c r="S103" s="7" t="str">
        <f t="shared" si="23"/>
        <v/>
      </c>
      <c r="T103" s="8" t="str">
        <f t="shared" si="24"/>
        <v/>
      </c>
      <c r="U103" s="7">
        <f t="shared" si="25"/>
        <v>252.61879607031173</v>
      </c>
      <c r="V103" s="7">
        <v>2357.4365499999999</v>
      </c>
      <c r="W103" s="18">
        <f t="shared" si="26"/>
        <v>16.791686846182738</v>
      </c>
      <c r="X103" s="8" t="str">
        <f t="shared" si="16"/>
        <v/>
      </c>
      <c r="Y103" s="7" t="s">
        <v>25</v>
      </c>
      <c r="Z103" s="7">
        <v>4</v>
      </c>
    </row>
    <row r="104" spans="1:26" x14ac:dyDescent="0.2">
      <c r="A104" s="7">
        <v>4</v>
      </c>
      <c r="B104" s="7">
        <v>3</v>
      </c>
      <c r="C104" s="8" t="s">
        <v>20</v>
      </c>
      <c r="D104" s="8">
        <v>82.927690156213202</v>
      </c>
      <c r="E104" s="8">
        <v>2.011959485143116</v>
      </c>
      <c r="F104" s="8">
        <v>1.3280054050817709</v>
      </c>
      <c r="G104" s="8">
        <v>8.5614276337693518</v>
      </c>
      <c r="H104" s="8">
        <v>5.1457156938194686</v>
      </c>
      <c r="I104" s="8">
        <f t="shared" si="17"/>
        <v>86.502317829552979</v>
      </c>
      <c r="J104" s="8">
        <f t="shared" si="18"/>
        <v>1.2071756910858695</v>
      </c>
      <c r="K104" s="8">
        <f t="shared" si="19"/>
        <v>1.1288045943195053</v>
      </c>
      <c r="L104" s="8">
        <f t="shared" si="19"/>
        <v>7.277213488703949</v>
      </c>
      <c r="M104" s="8">
        <f t="shared" si="20"/>
        <v>3.8592867703646014</v>
      </c>
      <c r="N104" s="7">
        <v>0.70808937386359727</v>
      </c>
      <c r="O104" s="7">
        <v>9.5107857166022977E-2</v>
      </c>
      <c r="P104" s="7"/>
      <c r="Q104" s="7"/>
      <c r="R104" s="7"/>
      <c r="S104" s="7" t="str">
        <f t="shared" si="23"/>
        <v/>
      </c>
      <c r="T104" s="8" t="str">
        <f t="shared" si="24"/>
        <v/>
      </c>
      <c r="U104" s="7">
        <f t="shared" si="25"/>
        <v>244.10382620231456</v>
      </c>
      <c r="V104" s="7">
        <v>2798.9558999999999</v>
      </c>
      <c r="W104" s="18">
        <f t="shared" si="26"/>
        <v>14.636234441735651</v>
      </c>
      <c r="X104" s="8" t="str">
        <f t="shared" si="16"/>
        <v/>
      </c>
      <c r="Y104" s="7" t="s">
        <v>25</v>
      </c>
      <c r="Z104" s="7">
        <v>4</v>
      </c>
    </row>
    <row r="105" spans="1:26" x14ac:dyDescent="0.2">
      <c r="A105" s="7">
        <v>4</v>
      </c>
      <c r="B105" s="7">
        <v>3</v>
      </c>
      <c r="C105" s="8" t="s">
        <v>21</v>
      </c>
      <c r="D105" s="8">
        <v>82.927690156213202</v>
      </c>
      <c r="E105" s="8">
        <v>2.011959485143116</v>
      </c>
      <c r="F105" s="8">
        <v>1.3280054050817709</v>
      </c>
      <c r="G105" s="8">
        <v>8.5614276337693518</v>
      </c>
      <c r="H105" s="8">
        <v>5.1457156938194686</v>
      </c>
      <c r="I105" s="8">
        <f t="shared" si="17"/>
        <v>86.502317829552979</v>
      </c>
      <c r="J105" s="8">
        <f t="shared" si="18"/>
        <v>1.2071756910858695</v>
      </c>
      <c r="K105" s="8">
        <f t="shared" si="19"/>
        <v>1.1288045943195053</v>
      </c>
      <c r="L105" s="8">
        <f t="shared" si="19"/>
        <v>7.277213488703949</v>
      </c>
      <c r="M105" s="8">
        <f t="shared" si="20"/>
        <v>3.8592867703646014</v>
      </c>
      <c r="N105" s="7">
        <v>0.71663408624378933</v>
      </c>
      <c r="O105" s="7">
        <v>0.10279993122515636</v>
      </c>
      <c r="P105" s="7"/>
      <c r="Q105" s="7"/>
      <c r="R105" s="7"/>
      <c r="S105" s="7" t="str">
        <f t="shared" si="23"/>
        <v/>
      </c>
      <c r="T105" s="8" t="str">
        <f t="shared" si="24"/>
        <v/>
      </c>
      <c r="U105" s="7">
        <f t="shared" si="25"/>
        <v>263.84630348248629</v>
      </c>
      <c r="V105" s="7">
        <v>2962.9460899999999</v>
      </c>
      <c r="W105" s="18">
        <f t="shared" si="26"/>
        <v>12.791610778404751</v>
      </c>
      <c r="X105" s="8" t="str">
        <f t="shared" si="16"/>
        <v/>
      </c>
      <c r="Y105" s="7" t="s">
        <v>25</v>
      </c>
      <c r="Z105" s="7">
        <v>4</v>
      </c>
    </row>
    <row r="106" spans="1:26" x14ac:dyDescent="0.2">
      <c r="A106" s="7">
        <v>4</v>
      </c>
      <c r="B106" s="7">
        <v>3</v>
      </c>
      <c r="C106" s="8" t="s">
        <v>22</v>
      </c>
      <c r="D106" s="8">
        <v>82.927690156213202</v>
      </c>
      <c r="E106" s="8">
        <v>2.011959485143116</v>
      </c>
      <c r="F106" s="8">
        <v>1.3280054050817709</v>
      </c>
      <c r="G106" s="8">
        <v>8.5614276337693518</v>
      </c>
      <c r="H106" s="8">
        <v>5.1457156938194686</v>
      </c>
      <c r="I106" s="8">
        <f t="shared" si="17"/>
        <v>86.502317829552979</v>
      </c>
      <c r="J106" s="8">
        <f t="shared" si="18"/>
        <v>1.2071756910858695</v>
      </c>
      <c r="K106" s="8">
        <f t="shared" si="19"/>
        <v>1.1288045943195053</v>
      </c>
      <c r="L106" s="8">
        <f t="shared" si="19"/>
        <v>7.277213488703949</v>
      </c>
      <c r="M106" s="8">
        <f t="shared" si="20"/>
        <v>3.8592867703646014</v>
      </c>
      <c r="N106" s="7">
        <v>0.70614660372848925</v>
      </c>
      <c r="O106" s="7">
        <v>6.6256198938376865E-2</v>
      </c>
      <c r="P106" s="7"/>
      <c r="Q106" s="7"/>
      <c r="R106" s="7"/>
      <c r="S106" s="7" t="str">
        <f t="shared" si="23"/>
        <v/>
      </c>
      <c r="T106" s="8" t="str">
        <f t="shared" si="24"/>
        <v/>
      </c>
      <c r="U106" s="7">
        <f t="shared" si="25"/>
        <v>170.05316019523806</v>
      </c>
      <c r="V106" s="7">
        <v>2799.4993300000001</v>
      </c>
      <c r="W106" s="18">
        <f t="shared" si="26"/>
        <v>21.005591964489426</v>
      </c>
      <c r="X106" s="8" t="str">
        <f t="shared" si="16"/>
        <v/>
      </c>
      <c r="Y106" s="7" t="s">
        <v>25</v>
      </c>
      <c r="Z106" s="7">
        <v>4</v>
      </c>
    </row>
    <row r="107" spans="1:26" x14ac:dyDescent="0.2">
      <c r="A107" s="7">
        <v>4</v>
      </c>
      <c r="B107" s="7">
        <v>4</v>
      </c>
      <c r="C107" s="8" t="s">
        <v>17</v>
      </c>
      <c r="D107" s="8">
        <v>82.531177060848648</v>
      </c>
      <c r="E107" s="8">
        <v>0.05</v>
      </c>
      <c r="F107" s="8">
        <v>0.67622421909057273</v>
      </c>
      <c r="G107" s="8">
        <v>6.9361746362964096</v>
      </c>
      <c r="H107" s="8">
        <v>9.773053034356284</v>
      </c>
      <c r="I107" s="8">
        <f t="shared" si="17"/>
        <v>86.136300147745771</v>
      </c>
      <c r="J107" s="8">
        <f t="shared" si="18"/>
        <v>0.03</v>
      </c>
      <c r="K107" s="8">
        <f t="shared" si="19"/>
        <v>0.57479058622698675</v>
      </c>
      <c r="L107" s="8">
        <f t="shared" si="19"/>
        <v>5.895748440851948</v>
      </c>
      <c r="M107" s="8">
        <f t="shared" si="20"/>
        <v>7.329789775767213</v>
      </c>
      <c r="N107" s="7">
        <v>0.72402763986265817</v>
      </c>
      <c r="O107" s="7">
        <v>0.10861586587471353</v>
      </c>
      <c r="P107" s="7"/>
      <c r="Q107" s="7"/>
      <c r="R107" s="7"/>
      <c r="S107" s="7" t="str">
        <f t="shared" si="23"/>
        <v/>
      </c>
      <c r="T107" s="8" t="str">
        <f t="shared" si="24"/>
        <v/>
      </c>
      <c r="U107" s="7">
        <f t="shared" si="25"/>
        <v>278.77348135403975</v>
      </c>
      <c r="V107" s="7">
        <v>3191.5594299999998</v>
      </c>
      <c r="W107" s="18">
        <f t="shared" si="26"/>
        <v>11.239464127388088</v>
      </c>
      <c r="X107" s="8" t="str">
        <f t="shared" si="16"/>
        <v/>
      </c>
      <c r="Y107" s="7" t="s">
        <v>25</v>
      </c>
      <c r="Z107" s="7">
        <v>4</v>
      </c>
    </row>
    <row r="108" spans="1:26" x14ac:dyDescent="0.2">
      <c r="A108" s="7">
        <v>4</v>
      </c>
      <c r="B108" s="7">
        <v>4</v>
      </c>
      <c r="C108" s="8" t="s">
        <v>19</v>
      </c>
      <c r="D108" s="8">
        <v>82.531177060848648</v>
      </c>
      <c r="E108" s="8">
        <v>0.05</v>
      </c>
      <c r="F108" s="8">
        <v>0.67622421909057273</v>
      </c>
      <c r="G108" s="8">
        <v>6.9361746362964096</v>
      </c>
      <c r="H108" s="8">
        <v>9.773053034356284</v>
      </c>
      <c r="I108" s="8">
        <f t="shared" si="17"/>
        <v>86.136300147745771</v>
      </c>
      <c r="J108" s="8">
        <f t="shared" si="18"/>
        <v>0.03</v>
      </c>
      <c r="K108" s="8">
        <f t="shared" si="19"/>
        <v>0.57479058622698675</v>
      </c>
      <c r="L108" s="8">
        <f t="shared" si="19"/>
        <v>5.895748440851948</v>
      </c>
      <c r="M108" s="8">
        <f t="shared" si="20"/>
        <v>7.329789775767213</v>
      </c>
      <c r="N108" s="7">
        <v>0.72359411982500133</v>
      </c>
      <c r="O108" s="7">
        <v>9.1783467727434204E-2</v>
      </c>
      <c r="P108" s="7"/>
      <c r="Q108" s="7"/>
      <c r="R108" s="7"/>
      <c r="S108" s="7" t="str">
        <f t="shared" si="23"/>
        <v/>
      </c>
      <c r="T108" s="8" t="str">
        <f t="shared" si="24"/>
        <v/>
      </c>
      <c r="U108" s="7">
        <f t="shared" si="25"/>
        <v>235.57144826923263</v>
      </c>
      <c r="V108" s="7">
        <v>1698.91992</v>
      </c>
      <c r="W108" s="18">
        <f t="shared" si="26"/>
        <v>24.986443227441374</v>
      </c>
      <c r="X108" s="8" t="str">
        <f t="shared" si="16"/>
        <v/>
      </c>
      <c r="Y108" s="7" t="s">
        <v>25</v>
      </c>
      <c r="Z108" s="7">
        <v>4</v>
      </c>
    </row>
    <row r="109" spans="1:26" x14ac:dyDescent="0.2">
      <c r="A109" s="7">
        <v>4</v>
      </c>
      <c r="B109" s="7">
        <v>4</v>
      </c>
      <c r="C109" s="8" t="s">
        <v>20</v>
      </c>
      <c r="D109" s="8">
        <v>82.531177060848648</v>
      </c>
      <c r="E109" s="8">
        <v>0.05</v>
      </c>
      <c r="F109" s="8">
        <v>0.67622421909057273</v>
      </c>
      <c r="G109" s="8">
        <v>6.9361746362964096</v>
      </c>
      <c r="H109" s="8">
        <v>9.773053034356284</v>
      </c>
      <c r="I109" s="8">
        <f t="shared" si="17"/>
        <v>86.136300147745771</v>
      </c>
      <c r="J109" s="8">
        <f t="shared" si="18"/>
        <v>0.03</v>
      </c>
      <c r="K109" s="8">
        <f t="shared" si="19"/>
        <v>0.57479058622698675</v>
      </c>
      <c r="L109" s="8">
        <f t="shared" si="19"/>
        <v>5.895748440851948</v>
      </c>
      <c r="M109" s="8">
        <f t="shared" si="20"/>
        <v>7.329789775767213</v>
      </c>
      <c r="N109" s="7">
        <v>0.71536781222581347</v>
      </c>
      <c r="O109" s="7">
        <v>0.1014719851956989</v>
      </c>
      <c r="P109" s="7"/>
      <c r="Q109" s="7"/>
      <c r="R109" s="7"/>
      <c r="S109" s="7" t="str">
        <f t="shared" si="23"/>
        <v/>
      </c>
      <c r="T109" s="8" t="str">
        <f t="shared" si="24"/>
        <v/>
      </c>
      <c r="U109" s="7">
        <f t="shared" si="25"/>
        <v>260.43799720328082</v>
      </c>
      <c r="V109" s="7">
        <v>1558.0017399999999</v>
      </c>
      <c r="W109" s="18">
        <f t="shared" si="26"/>
        <v>24.644937137234777</v>
      </c>
      <c r="X109" s="8" t="str">
        <f t="shared" si="16"/>
        <v/>
      </c>
      <c r="Y109" s="7" t="s">
        <v>25</v>
      </c>
      <c r="Z109" s="7">
        <v>4</v>
      </c>
    </row>
    <row r="110" spans="1:26" x14ac:dyDescent="0.2">
      <c r="A110" s="7">
        <v>4</v>
      </c>
      <c r="B110" s="7">
        <v>4</v>
      </c>
      <c r="C110" s="8" t="s">
        <v>21</v>
      </c>
      <c r="D110" s="8">
        <v>82.531177060848648</v>
      </c>
      <c r="E110" s="8">
        <v>0.05</v>
      </c>
      <c r="F110" s="8">
        <v>0.67622421909057273</v>
      </c>
      <c r="G110" s="8">
        <v>6.9361746362964096</v>
      </c>
      <c r="H110" s="8">
        <v>9.773053034356284</v>
      </c>
      <c r="I110" s="8">
        <f t="shared" si="17"/>
        <v>86.136300147745771</v>
      </c>
      <c r="J110" s="8">
        <f t="shared" si="18"/>
        <v>0.03</v>
      </c>
      <c r="K110" s="8">
        <f t="shared" si="19"/>
        <v>0.57479058622698675</v>
      </c>
      <c r="L110" s="8">
        <f t="shared" si="19"/>
        <v>5.895748440851948</v>
      </c>
      <c r="M110" s="8">
        <f t="shared" si="20"/>
        <v>7.329789775767213</v>
      </c>
      <c r="N110" s="7">
        <v>0.69206853259590595</v>
      </c>
      <c r="O110" s="7">
        <v>0.12425303555200372</v>
      </c>
      <c r="P110" s="7"/>
      <c r="Q110" s="7"/>
      <c r="R110" s="7"/>
      <c r="S110" s="7" t="str">
        <f>IF(ISNUMBER(P110),P110/10,"")</f>
        <v/>
      </c>
      <c r="T110" s="8" t="str">
        <f t="shared" si="24"/>
        <v/>
      </c>
      <c r="U110" s="7">
        <f t="shared" si="25"/>
        <v>318.90784104777271</v>
      </c>
      <c r="V110" s="7">
        <v>2323.1770999999999</v>
      </c>
      <c r="W110" s="18">
        <f t="shared" si="26"/>
        <v>13.497473529420189</v>
      </c>
      <c r="X110" s="8" t="str">
        <f t="shared" si="16"/>
        <v/>
      </c>
      <c r="Y110" s="7" t="s">
        <v>25</v>
      </c>
      <c r="Z110" s="7">
        <v>4</v>
      </c>
    </row>
    <row r="111" spans="1:26" x14ac:dyDescent="0.2">
      <c r="A111" s="7">
        <v>4</v>
      </c>
      <c r="B111" s="7">
        <v>4</v>
      </c>
      <c r="C111" s="8" t="s">
        <v>22</v>
      </c>
      <c r="D111" s="8">
        <v>82.531177060848648</v>
      </c>
      <c r="E111" s="8">
        <v>0.05</v>
      </c>
      <c r="F111" s="8">
        <v>0.67622421909057273</v>
      </c>
      <c r="G111" s="8">
        <v>6.9361746362964096</v>
      </c>
      <c r="H111" s="8">
        <v>9.773053034356284</v>
      </c>
      <c r="I111" s="8">
        <f t="shared" si="17"/>
        <v>86.136300147745771</v>
      </c>
      <c r="J111" s="8">
        <f t="shared" si="18"/>
        <v>0.03</v>
      </c>
      <c r="K111" s="8">
        <f t="shared" si="19"/>
        <v>0.57479058622698675</v>
      </c>
      <c r="L111" s="8">
        <f t="shared" si="19"/>
        <v>5.895748440851948</v>
      </c>
      <c r="M111" s="8">
        <f t="shared" si="20"/>
        <v>7.329789775767213</v>
      </c>
      <c r="N111" s="7">
        <v>0.77456071368274904</v>
      </c>
      <c r="O111" s="7">
        <v>0.10593833894531759</v>
      </c>
      <c r="P111" s="7"/>
      <c r="Q111" s="7"/>
      <c r="R111" s="7"/>
      <c r="S111" s="7" t="str">
        <f>IF(ISNUMBER(P111),P111/10,"")</f>
        <v/>
      </c>
      <c r="T111" s="8" t="str">
        <f t="shared" si="24"/>
        <v/>
      </c>
      <c r="U111" s="7">
        <f t="shared" si="25"/>
        <v>271.90134073705212</v>
      </c>
      <c r="V111" s="7">
        <v>1298.9788100000001</v>
      </c>
      <c r="W111" s="18">
        <f t="shared" si="26"/>
        <v>28.313045335320044</v>
      </c>
      <c r="X111" s="8" t="str">
        <f t="shared" si="16"/>
        <v/>
      </c>
      <c r="Y111" s="7" t="s">
        <v>25</v>
      </c>
      <c r="Z111" s="7">
        <v>4</v>
      </c>
    </row>
    <row r="112" spans="1:26" x14ac:dyDescent="0.2">
      <c r="A112" s="7">
        <v>4</v>
      </c>
      <c r="B112" s="7">
        <v>5</v>
      </c>
      <c r="C112" s="8" t="s">
        <v>17</v>
      </c>
      <c r="D112" s="8">
        <v>79.463052821027759</v>
      </c>
      <c r="E112" s="8">
        <v>0.97054674566001298</v>
      </c>
      <c r="F112" s="8">
        <v>3.639487718281746</v>
      </c>
      <c r="G112" s="8">
        <v>8.2457901404153002</v>
      </c>
      <c r="H112" s="8">
        <v>7.6502480255649701</v>
      </c>
      <c r="I112" s="8">
        <f t="shared" si="17"/>
        <v>83.546625204487569</v>
      </c>
      <c r="J112" s="8">
        <f t="shared" si="18"/>
        <v>0.58232804739600774</v>
      </c>
      <c r="K112" s="8">
        <f t="shared" si="19"/>
        <v>3.0935645605394839</v>
      </c>
      <c r="L112" s="8">
        <f t="shared" si="19"/>
        <v>7.0089216193530053</v>
      </c>
      <c r="M112" s="8">
        <f t="shared" si="20"/>
        <v>5.7376860191737276</v>
      </c>
      <c r="N112" s="7">
        <v>0.70998142893897143</v>
      </c>
      <c r="O112" s="7">
        <v>0.10127531443215436</v>
      </c>
      <c r="P112" s="7">
        <v>5033</v>
      </c>
      <c r="Q112" s="7">
        <v>4481</v>
      </c>
      <c r="R112" s="7">
        <v>5124</v>
      </c>
      <c r="S112" s="7">
        <f>IF(ISNUMBER(P112),P112/10,"")</f>
        <v>503.3</v>
      </c>
      <c r="T112" s="8">
        <f t="shared" si="24"/>
        <v>6.9134611353282969</v>
      </c>
      <c r="U112" s="7">
        <f t="shared" si="25"/>
        <v>259.93322202156736</v>
      </c>
      <c r="V112" s="7">
        <v>1475.7132300000001</v>
      </c>
      <c r="W112" s="18">
        <f t="shared" si="26"/>
        <v>26.069712337348037</v>
      </c>
      <c r="X112" s="8">
        <f t="shared" si="16"/>
        <v>13.463906864737295</v>
      </c>
      <c r="Y112" s="7" t="s">
        <v>25</v>
      </c>
      <c r="Z112" s="7">
        <v>4</v>
      </c>
    </row>
    <row r="113" spans="1:26" x14ac:dyDescent="0.2">
      <c r="A113" s="7">
        <v>4</v>
      </c>
      <c r="B113" s="7">
        <v>5</v>
      </c>
      <c r="C113" s="8" t="s">
        <v>19</v>
      </c>
      <c r="D113" s="8">
        <v>79.463052821027759</v>
      </c>
      <c r="E113" s="8">
        <v>0.97054674566001298</v>
      </c>
      <c r="F113" s="8">
        <v>3.639487718281746</v>
      </c>
      <c r="G113" s="8">
        <v>8.2457901404153002</v>
      </c>
      <c r="H113" s="8">
        <v>7.6502480255649701</v>
      </c>
      <c r="I113" s="8">
        <f t="shared" si="17"/>
        <v>83.546625204487569</v>
      </c>
      <c r="J113" s="8">
        <f t="shared" si="18"/>
        <v>0.58232804739600774</v>
      </c>
      <c r="K113" s="8">
        <f t="shared" si="19"/>
        <v>3.0935645605394839</v>
      </c>
      <c r="L113" s="8">
        <f t="shared" si="19"/>
        <v>7.0089216193530053</v>
      </c>
      <c r="M113" s="8">
        <f t="shared" si="20"/>
        <v>5.7376860191737276</v>
      </c>
      <c r="N113" s="7">
        <v>0.72105609083905831</v>
      </c>
      <c r="O113" s="7">
        <v>9.9608543088531745E-2</v>
      </c>
      <c r="P113" s="7"/>
      <c r="Q113" s="7"/>
      <c r="R113" s="7"/>
      <c r="S113" s="7" t="str">
        <f t="shared" ref="S113:S136" si="27">IF(ISNUMBER(P113),P113/10,"")</f>
        <v/>
      </c>
      <c r="T113" s="8" t="str">
        <f>IFERROR(_xlfn.STDEV.S(P113:R113)/P113*100,"")</f>
        <v/>
      </c>
      <c r="U113" s="7">
        <f t="shared" si="25"/>
        <v>255.65528669102557</v>
      </c>
      <c r="V113" s="7">
        <v>1008.88963</v>
      </c>
      <c r="W113" s="18">
        <f t="shared" si="26"/>
        <v>38.770514470205569</v>
      </c>
      <c r="X113" s="8" t="str">
        <f t="shared" si="16"/>
        <v/>
      </c>
      <c r="Y113" s="7" t="s">
        <v>25</v>
      </c>
      <c r="Z113" s="7">
        <v>4</v>
      </c>
    </row>
    <row r="114" spans="1:26" x14ac:dyDescent="0.2">
      <c r="A114" s="7">
        <v>4</v>
      </c>
      <c r="B114" s="7">
        <v>5</v>
      </c>
      <c r="C114" s="8" t="s">
        <v>20</v>
      </c>
      <c r="D114" s="8">
        <v>79.463052821027759</v>
      </c>
      <c r="E114" s="8">
        <v>0.97054674566001298</v>
      </c>
      <c r="F114" s="8">
        <v>3.639487718281746</v>
      </c>
      <c r="G114" s="8">
        <v>8.2457901404153002</v>
      </c>
      <c r="H114" s="8">
        <v>7.6502480255649701</v>
      </c>
      <c r="I114" s="8">
        <f t="shared" si="17"/>
        <v>83.546625204487569</v>
      </c>
      <c r="J114" s="8">
        <f t="shared" si="18"/>
        <v>0.58232804739600774</v>
      </c>
      <c r="K114" s="8">
        <f t="shared" si="19"/>
        <v>3.0935645605394839</v>
      </c>
      <c r="L114" s="8">
        <f t="shared" si="19"/>
        <v>7.0089216193530053</v>
      </c>
      <c r="M114" s="8">
        <f t="shared" si="20"/>
        <v>5.7376860191737276</v>
      </c>
      <c r="N114" s="7">
        <v>0.70543709837234203</v>
      </c>
      <c r="O114" s="7">
        <v>0.10238018838190772</v>
      </c>
      <c r="P114" s="7"/>
      <c r="Q114" s="7"/>
      <c r="R114" s="7"/>
      <c r="S114" s="7" t="str">
        <f t="shared" si="27"/>
        <v/>
      </c>
      <c r="T114" s="8" t="str">
        <f t="shared" ref="T114:T136" si="28">IFERROR(_xlfn.STDEV.S(P114:R114)/P114*100,"")</f>
        <v/>
      </c>
      <c r="U114" s="7">
        <f t="shared" si="25"/>
        <v>262.76899150100434</v>
      </c>
      <c r="V114" s="7">
        <v>1945.1740500000001</v>
      </c>
      <c r="W114" s="18">
        <f t="shared" si="26"/>
        <v>19.564439871917543</v>
      </c>
      <c r="X114" s="8" t="str">
        <f t="shared" si="16"/>
        <v/>
      </c>
      <c r="Y114" s="7" t="s">
        <v>25</v>
      </c>
      <c r="Z114" s="7">
        <v>4</v>
      </c>
    </row>
    <row r="115" spans="1:26" x14ac:dyDescent="0.2">
      <c r="A115" s="7">
        <v>4</v>
      </c>
      <c r="B115" s="7">
        <v>5</v>
      </c>
      <c r="C115" s="8" t="s">
        <v>21</v>
      </c>
      <c r="D115" s="8">
        <v>79.463052821027759</v>
      </c>
      <c r="E115" s="8">
        <v>0.97054674566001298</v>
      </c>
      <c r="F115" s="8">
        <v>3.639487718281746</v>
      </c>
      <c r="G115" s="8">
        <v>8.2457901404153002</v>
      </c>
      <c r="H115" s="8">
        <v>7.6502480255649701</v>
      </c>
      <c r="I115" s="8">
        <f t="shared" si="17"/>
        <v>83.546625204487569</v>
      </c>
      <c r="J115" s="8">
        <f t="shared" si="18"/>
        <v>0.58232804739600774</v>
      </c>
      <c r="K115" s="8">
        <f t="shared" si="19"/>
        <v>3.0935645605394839</v>
      </c>
      <c r="L115" s="8">
        <f t="shared" si="19"/>
        <v>7.0089216193530053</v>
      </c>
      <c r="M115" s="8">
        <f t="shared" si="20"/>
        <v>5.7376860191737276</v>
      </c>
      <c r="N115" s="7">
        <v>0.73152987800252833</v>
      </c>
      <c r="O115" s="7">
        <v>0.13287560901509399</v>
      </c>
      <c r="P115" s="7"/>
      <c r="Q115" s="7"/>
      <c r="R115" s="7"/>
      <c r="S115" s="7" t="str">
        <f t="shared" si="27"/>
        <v/>
      </c>
      <c r="T115" s="8" t="str">
        <f t="shared" si="28"/>
        <v/>
      </c>
      <c r="U115" s="7">
        <f t="shared" si="25"/>
        <v>341.03853809814024</v>
      </c>
      <c r="V115" s="7">
        <v>1444.2223300000001</v>
      </c>
      <c r="W115" s="18">
        <f t="shared" si="26"/>
        <v>20.303106204964436</v>
      </c>
      <c r="X115" s="8" t="str">
        <f t="shared" si="16"/>
        <v/>
      </c>
      <c r="Y115" s="7" t="s">
        <v>25</v>
      </c>
      <c r="Z115" s="7">
        <v>4</v>
      </c>
    </row>
    <row r="116" spans="1:26" x14ac:dyDescent="0.2">
      <c r="A116" s="7">
        <v>4</v>
      </c>
      <c r="B116" s="7">
        <v>5</v>
      </c>
      <c r="C116" s="8" t="s">
        <v>22</v>
      </c>
      <c r="D116" s="8">
        <v>79.463052821027759</v>
      </c>
      <c r="E116" s="8">
        <v>0.97054674566001298</v>
      </c>
      <c r="F116" s="8">
        <v>3.639487718281746</v>
      </c>
      <c r="G116" s="8">
        <v>8.2457901404153002</v>
      </c>
      <c r="H116" s="8">
        <v>7.6502480255649701</v>
      </c>
      <c r="I116" s="8">
        <f t="shared" si="17"/>
        <v>83.546625204487569</v>
      </c>
      <c r="J116" s="8">
        <f t="shared" si="18"/>
        <v>0.58232804739600774</v>
      </c>
      <c r="K116" s="8">
        <f t="shared" si="19"/>
        <v>3.0935645605394839</v>
      </c>
      <c r="L116" s="8">
        <f t="shared" si="19"/>
        <v>7.0089216193530053</v>
      </c>
      <c r="M116" s="8">
        <f t="shared" si="20"/>
        <v>5.7376860191737276</v>
      </c>
      <c r="N116" s="7">
        <v>0.7585204404698257</v>
      </c>
      <c r="O116" s="7">
        <v>9.2260638075050541E-2</v>
      </c>
      <c r="P116" s="7"/>
      <c r="Q116" s="7"/>
      <c r="R116" s="7"/>
      <c r="S116" s="7" t="str">
        <f t="shared" si="27"/>
        <v/>
      </c>
      <c r="T116" s="8" t="str">
        <f t="shared" si="28"/>
        <v/>
      </c>
      <c r="U116" s="7">
        <f t="shared" si="25"/>
        <v>236.79615368342471</v>
      </c>
      <c r="V116" s="7">
        <v>1437.1721299999999</v>
      </c>
      <c r="W116" s="18">
        <f t="shared" si="26"/>
        <v>29.384382560887811</v>
      </c>
      <c r="X116" s="8" t="str">
        <f t="shared" si="16"/>
        <v/>
      </c>
      <c r="Y116" s="7" t="s">
        <v>25</v>
      </c>
      <c r="Z116" s="7">
        <v>4</v>
      </c>
    </row>
    <row r="117" spans="1:26" x14ac:dyDescent="0.2">
      <c r="A117" s="7">
        <v>4</v>
      </c>
      <c r="B117" s="7">
        <v>6</v>
      </c>
      <c r="C117" s="8" t="s">
        <v>17</v>
      </c>
      <c r="D117" s="8">
        <v>78.697859736472068</v>
      </c>
      <c r="E117" s="8">
        <v>4.1551529235488971</v>
      </c>
      <c r="F117" s="8">
        <v>0.78816639206576089</v>
      </c>
      <c r="G117" s="8">
        <v>5.5429004265221433</v>
      </c>
      <c r="H117" s="8">
        <v>10.812004169488141</v>
      </c>
      <c r="I117" s="8">
        <f t="shared" si="17"/>
        <v>84.012581971051844</v>
      </c>
      <c r="J117" s="8">
        <f t="shared" si="18"/>
        <v>2.4930917541293383</v>
      </c>
      <c r="K117" s="8">
        <f t="shared" si="19"/>
        <v>0.66994143325589672</v>
      </c>
      <c r="L117" s="8">
        <f t="shared" si="19"/>
        <v>4.7114653625438221</v>
      </c>
      <c r="M117" s="8">
        <f t="shared" si="20"/>
        <v>8.1090031271161056</v>
      </c>
      <c r="N117" s="7">
        <v>0.71876891460720116</v>
      </c>
      <c r="O117" s="7">
        <v>0.10859648636782515</v>
      </c>
      <c r="P117" s="7"/>
      <c r="Q117" s="7"/>
      <c r="R117" s="7"/>
      <c r="S117" s="7" t="str">
        <f t="shared" si="27"/>
        <v/>
      </c>
      <c r="T117" s="8" t="str">
        <f t="shared" si="28"/>
        <v/>
      </c>
      <c r="U117" s="7">
        <f t="shared" si="25"/>
        <v>278.72374191166</v>
      </c>
      <c r="V117" s="7">
        <v>1050.9770000000001</v>
      </c>
      <c r="W117" s="18">
        <f t="shared" si="26"/>
        <v>34.137587341719559</v>
      </c>
      <c r="X117" s="8" t="str">
        <f t="shared" si="16"/>
        <v/>
      </c>
      <c r="Y117" s="7" t="s">
        <v>25</v>
      </c>
      <c r="Z117" s="7">
        <v>4</v>
      </c>
    </row>
    <row r="118" spans="1:26" x14ac:dyDescent="0.2">
      <c r="A118" s="7">
        <v>4</v>
      </c>
      <c r="B118" s="7">
        <v>6</v>
      </c>
      <c r="C118" s="8" t="s">
        <v>19</v>
      </c>
      <c r="D118" s="8">
        <v>78.697859736472068</v>
      </c>
      <c r="E118" s="8">
        <v>4.1551529235488971</v>
      </c>
      <c r="F118" s="8">
        <v>0.78816639206576089</v>
      </c>
      <c r="G118" s="8">
        <v>5.5429004265221433</v>
      </c>
      <c r="H118" s="8">
        <v>10.812004169488141</v>
      </c>
      <c r="I118" s="8">
        <f t="shared" si="17"/>
        <v>84.012581971051844</v>
      </c>
      <c r="J118" s="8">
        <f t="shared" si="18"/>
        <v>2.4930917541293383</v>
      </c>
      <c r="K118" s="8">
        <f t="shared" si="19"/>
        <v>0.66994143325589672</v>
      </c>
      <c r="L118" s="8">
        <f t="shared" si="19"/>
        <v>4.7114653625438221</v>
      </c>
      <c r="M118" s="8">
        <f t="shared" si="20"/>
        <v>8.1090031271161056</v>
      </c>
      <c r="N118" s="7">
        <v>0.75111359712656189</v>
      </c>
      <c r="O118" s="7">
        <v>8.9726700623202163E-2</v>
      </c>
      <c r="P118" s="7"/>
      <c r="Q118" s="7"/>
      <c r="R118" s="7"/>
      <c r="S118" s="7" t="str">
        <f t="shared" si="27"/>
        <v/>
      </c>
      <c r="T118" s="8" t="str">
        <f t="shared" si="28"/>
        <v/>
      </c>
      <c r="U118" s="7">
        <f t="shared" si="25"/>
        <v>230.29254981951067</v>
      </c>
      <c r="V118" s="7">
        <v>569.23788999999999</v>
      </c>
      <c r="W118" s="18">
        <f t="shared" si="26"/>
        <v>76.282744810071165</v>
      </c>
      <c r="X118" s="8" t="str">
        <f t="shared" si="16"/>
        <v/>
      </c>
      <c r="Y118" s="7" t="s">
        <v>25</v>
      </c>
      <c r="Z118" s="7">
        <v>4</v>
      </c>
    </row>
    <row r="119" spans="1:26" x14ac:dyDescent="0.2">
      <c r="A119" s="7">
        <v>4</v>
      </c>
      <c r="B119" s="7">
        <v>6</v>
      </c>
      <c r="C119" s="8" t="s">
        <v>20</v>
      </c>
      <c r="D119" s="8">
        <v>78.697859736472068</v>
      </c>
      <c r="E119" s="8">
        <v>4.1551529235488971</v>
      </c>
      <c r="F119" s="8">
        <v>0.78816639206576089</v>
      </c>
      <c r="G119" s="8">
        <v>5.5429004265221433</v>
      </c>
      <c r="H119" s="8">
        <v>10.812004169488141</v>
      </c>
      <c r="I119" s="8">
        <f t="shared" si="17"/>
        <v>84.012581971051844</v>
      </c>
      <c r="J119" s="8">
        <f t="shared" si="18"/>
        <v>2.4930917541293383</v>
      </c>
      <c r="K119" s="8">
        <f t="shared" si="19"/>
        <v>0.66994143325589672</v>
      </c>
      <c r="L119" s="8">
        <f t="shared" si="19"/>
        <v>4.7114653625438221</v>
      </c>
      <c r="M119" s="8">
        <f t="shared" si="20"/>
        <v>8.1090031271161056</v>
      </c>
      <c r="N119" s="7">
        <v>0.72645402988700736</v>
      </c>
      <c r="O119" s="7">
        <v>9.0440448470828105E-2</v>
      </c>
      <c r="P119" s="7"/>
      <c r="Q119" s="7"/>
      <c r="R119" s="7"/>
      <c r="S119" s="7" t="str">
        <f t="shared" si="27"/>
        <v/>
      </c>
      <c r="T119" s="8" t="str">
        <f t="shared" si="28"/>
        <v/>
      </c>
      <c r="U119" s="7">
        <f t="shared" si="25"/>
        <v>232.12445504522742</v>
      </c>
      <c r="V119" s="7">
        <v>973.55364999999995</v>
      </c>
      <c r="W119" s="18">
        <f t="shared" si="26"/>
        <v>44.250605069446607</v>
      </c>
      <c r="X119" s="8" t="str">
        <f t="shared" si="16"/>
        <v/>
      </c>
      <c r="Y119" s="7" t="s">
        <v>25</v>
      </c>
      <c r="Z119" s="7">
        <v>4</v>
      </c>
    </row>
    <row r="120" spans="1:26" x14ac:dyDescent="0.2">
      <c r="A120" s="7">
        <v>4</v>
      </c>
      <c r="B120" s="7">
        <v>6</v>
      </c>
      <c r="C120" s="8" t="s">
        <v>21</v>
      </c>
      <c r="D120" s="8">
        <v>78.697859736472068</v>
      </c>
      <c r="E120" s="8">
        <v>4.1551529235488971</v>
      </c>
      <c r="F120" s="8">
        <v>0.78816639206576089</v>
      </c>
      <c r="G120" s="8">
        <v>5.5429004265221433</v>
      </c>
      <c r="H120" s="8">
        <v>10.812004169488141</v>
      </c>
      <c r="I120" s="8">
        <f t="shared" si="17"/>
        <v>84.012581971051844</v>
      </c>
      <c r="J120" s="8">
        <f t="shared" si="18"/>
        <v>2.4930917541293383</v>
      </c>
      <c r="K120" s="8">
        <f t="shared" si="19"/>
        <v>0.66994143325589672</v>
      </c>
      <c r="L120" s="8">
        <f t="shared" si="19"/>
        <v>4.7114653625438221</v>
      </c>
      <c r="M120" s="8">
        <f t="shared" si="20"/>
        <v>8.1090031271161056</v>
      </c>
      <c r="N120" s="7">
        <v>0.7600186960518146</v>
      </c>
      <c r="O120" s="7">
        <v>0.10931751751041167</v>
      </c>
      <c r="P120" s="7">
        <v>5398</v>
      </c>
      <c r="Q120" s="7">
        <v>5125</v>
      </c>
      <c r="R120" s="7">
        <v>5302</v>
      </c>
      <c r="S120" s="7">
        <f t="shared" si="27"/>
        <v>539.79999999999995</v>
      </c>
      <c r="T120" s="8">
        <f t="shared" si="28"/>
        <v>2.5655477334384122</v>
      </c>
      <c r="U120" s="7">
        <f t="shared" si="25"/>
        <v>280.57434044222259</v>
      </c>
      <c r="V120" s="7">
        <v>578.10581999999999</v>
      </c>
      <c r="W120" s="18">
        <f t="shared" si="26"/>
        <v>61.651650496434328</v>
      </c>
      <c r="X120" s="8">
        <f t="shared" si="16"/>
        <v>32.044963273826397</v>
      </c>
      <c r="Y120" s="7" t="s">
        <v>25</v>
      </c>
      <c r="Z120" s="7">
        <v>4</v>
      </c>
    </row>
    <row r="121" spans="1:26" x14ac:dyDescent="0.2">
      <c r="A121" s="7">
        <v>4</v>
      </c>
      <c r="B121" s="7">
        <v>6</v>
      </c>
      <c r="C121" s="8" t="s">
        <v>22</v>
      </c>
      <c r="D121" s="8">
        <v>78.697859736472068</v>
      </c>
      <c r="E121" s="8">
        <v>4.1551529235488971</v>
      </c>
      <c r="F121" s="8">
        <v>0.78816639206576089</v>
      </c>
      <c r="G121" s="8">
        <v>5.5429004265221433</v>
      </c>
      <c r="H121" s="8">
        <v>10.812004169488141</v>
      </c>
      <c r="I121" s="8">
        <f t="shared" si="17"/>
        <v>84.012581971051844</v>
      </c>
      <c r="J121" s="8">
        <f t="shared" si="18"/>
        <v>2.4930917541293383</v>
      </c>
      <c r="K121" s="8">
        <f t="shared" si="19"/>
        <v>0.66994143325589672</v>
      </c>
      <c r="L121" s="8">
        <f t="shared" si="19"/>
        <v>4.7114653625438221</v>
      </c>
      <c r="M121" s="8">
        <f t="shared" si="20"/>
        <v>8.1090031271161056</v>
      </c>
      <c r="N121" s="7">
        <v>0.75525619249185905</v>
      </c>
      <c r="O121" s="7">
        <v>8.850778445397757E-2</v>
      </c>
      <c r="P121" s="7"/>
      <c r="Q121" s="7"/>
      <c r="R121" s="7"/>
      <c r="S121" s="7" t="str">
        <f t="shared" si="27"/>
        <v/>
      </c>
      <c r="T121" s="8" t="str">
        <f t="shared" si="28"/>
        <v/>
      </c>
      <c r="U121" s="7">
        <f t="shared" si="25"/>
        <v>227.16407957957881</v>
      </c>
      <c r="V121" s="7">
        <v>991.09383000000003</v>
      </c>
      <c r="W121" s="18">
        <f t="shared" si="26"/>
        <v>44.416626278054636</v>
      </c>
      <c r="X121" s="8" t="str">
        <f t="shared" si="16"/>
        <v/>
      </c>
      <c r="Y121" s="7" t="s">
        <v>25</v>
      </c>
      <c r="Z121" s="7">
        <v>4</v>
      </c>
    </row>
    <row r="122" spans="1:26" x14ac:dyDescent="0.2">
      <c r="A122" s="1">
        <v>5</v>
      </c>
      <c r="B122" s="1">
        <v>1</v>
      </c>
      <c r="C122" s="2" t="s">
        <v>17</v>
      </c>
      <c r="D122" s="2">
        <v>76.597106202719047</v>
      </c>
      <c r="E122" s="2">
        <v>4.0504421515084577</v>
      </c>
      <c r="F122" s="2">
        <v>3.4907323426954968</v>
      </c>
      <c r="G122" s="2">
        <v>4.1929111860891846</v>
      </c>
      <c r="H122" s="2">
        <v>11.62767863854708</v>
      </c>
      <c r="I122" s="2">
        <f t="shared" si="17"/>
        <v>82.2767492522769</v>
      </c>
      <c r="J122" s="2">
        <f t="shared" si="18"/>
        <v>2.4302652909050746</v>
      </c>
      <c r="K122" s="2">
        <f t="shared" si="19"/>
        <v>2.967122491291172</v>
      </c>
      <c r="L122" s="2">
        <f t="shared" si="19"/>
        <v>3.5639745081758067</v>
      </c>
      <c r="M122" s="2">
        <f t="shared" si="20"/>
        <v>8.7207589789103093</v>
      </c>
      <c r="N122" s="1">
        <v>0.75183905279401053</v>
      </c>
      <c r="O122" s="1">
        <v>5.6323772041121781E-2</v>
      </c>
      <c r="P122" s="1"/>
      <c r="Q122" s="1"/>
      <c r="R122" s="1"/>
      <c r="S122" s="1" t="str">
        <f t="shared" si="27"/>
        <v/>
      </c>
      <c r="T122" s="2" t="str">
        <f t="shared" si="28"/>
        <v/>
      </c>
      <c r="U122" s="1">
        <f>2566.6*O122</f>
        <v>144.56059332074315</v>
      </c>
      <c r="V122" s="1">
        <v>3895.66201</v>
      </c>
      <c r="W122" s="19">
        <f>IFERROR(1/(V122*U122)*10000000,"")</f>
        <v>17.756967825504798</v>
      </c>
      <c r="X122" s="2" t="str">
        <f t="shared" si="16"/>
        <v/>
      </c>
      <c r="Y122" s="1" t="s">
        <v>25</v>
      </c>
      <c r="Z122" s="1">
        <v>4</v>
      </c>
    </row>
    <row r="123" spans="1:26" x14ac:dyDescent="0.2">
      <c r="A123" s="1">
        <v>5</v>
      </c>
      <c r="B123" s="1">
        <v>1</v>
      </c>
      <c r="C123" s="2" t="s">
        <v>19</v>
      </c>
      <c r="D123" s="2">
        <v>76.597106202719047</v>
      </c>
      <c r="E123" s="2">
        <v>4.0504421515084577</v>
      </c>
      <c r="F123" s="2">
        <v>3.4907323426954968</v>
      </c>
      <c r="G123" s="2">
        <v>4.1929111860891846</v>
      </c>
      <c r="H123" s="2">
        <v>11.62767863854708</v>
      </c>
      <c r="I123" s="2">
        <f t="shared" si="17"/>
        <v>82.2767492522769</v>
      </c>
      <c r="J123" s="2">
        <f t="shared" si="18"/>
        <v>2.4302652909050746</v>
      </c>
      <c r="K123" s="2">
        <f t="shared" si="19"/>
        <v>2.967122491291172</v>
      </c>
      <c r="L123" s="2">
        <f t="shared" si="19"/>
        <v>3.5639745081758067</v>
      </c>
      <c r="M123" s="2">
        <f t="shared" si="20"/>
        <v>8.7207589789103093</v>
      </c>
      <c r="N123" s="1">
        <v>0.7659158106869125</v>
      </c>
      <c r="O123" s="1">
        <v>4.7973234163751981E-2</v>
      </c>
      <c r="P123" s="1"/>
      <c r="Q123" s="1"/>
      <c r="R123" s="1"/>
      <c r="S123" s="1" t="str">
        <f t="shared" si="27"/>
        <v/>
      </c>
      <c r="T123" s="2" t="str">
        <f t="shared" si="28"/>
        <v/>
      </c>
      <c r="U123" s="1">
        <f t="shared" ref="U123:U136" si="29">2566.6*O123</f>
        <v>123.12810280468582</v>
      </c>
      <c r="V123" s="1">
        <v>3384.76244</v>
      </c>
      <c r="W123" s="19">
        <f t="shared" ref="W123:W136" si="30">IFERROR(1/(V123*U123)*10000000,"")</f>
        <v>23.99466103348508</v>
      </c>
      <c r="X123" s="2" t="str">
        <f t="shared" si="16"/>
        <v/>
      </c>
      <c r="Y123" s="1" t="s">
        <v>25</v>
      </c>
      <c r="Z123" s="1">
        <v>4</v>
      </c>
    </row>
    <row r="124" spans="1:26" x14ac:dyDescent="0.2">
      <c r="A124" s="1">
        <v>5</v>
      </c>
      <c r="B124" s="1">
        <v>1</v>
      </c>
      <c r="C124" s="2" t="s">
        <v>20</v>
      </c>
      <c r="D124" s="2">
        <v>76.597106202719047</v>
      </c>
      <c r="E124" s="2">
        <v>4.0504421515084577</v>
      </c>
      <c r="F124" s="2">
        <v>3.4907323426954968</v>
      </c>
      <c r="G124" s="2">
        <v>4.1929111860891846</v>
      </c>
      <c r="H124" s="2">
        <v>11.62767863854708</v>
      </c>
      <c r="I124" s="2">
        <f t="shared" si="17"/>
        <v>82.2767492522769</v>
      </c>
      <c r="J124" s="2">
        <f t="shared" si="18"/>
        <v>2.4302652909050746</v>
      </c>
      <c r="K124" s="2">
        <f t="shared" si="19"/>
        <v>2.967122491291172</v>
      </c>
      <c r="L124" s="2">
        <f t="shared" si="19"/>
        <v>3.5639745081758067</v>
      </c>
      <c r="M124" s="2">
        <f t="shared" si="20"/>
        <v>8.7207589789103093</v>
      </c>
      <c r="N124" s="1">
        <v>0.69946833263993236</v>
      </c>
      <c r="O124" s="1">
        <v>3.9651088837325002E-2</v>
      </c>
      <c r="P124" s="1">
        <v>1389</v>
      </c>
      <c r="Q124" s="1">
        <v>1426</v>
      </c>
      <c r="R124" s="1">
        <v>1153</v>
      </c>
      <c r="S124" s="1">
        <f t="shared" si="27"/>
        <v>138.9</v>
      </c>
      <c r="T124" s="2">
        <f t="shared" si="28"/>
        <v>10.662036701690429</v>
      </c>
      <c r="U124" s="1">
        <f t="shared" si="29"/>
        <v>101.76848460987834</v>
      </c>
      <c r="V124" s="1">
        <v>4361.1123699999998</v>
      </c>
      <c r="W124" s="19">
        <f t="shared" si="30"/>
        <v>22.531464209793047</v>
      </c>
      <c r="X124" s="2">
        <f>IFERROR(1/(V124*S124)*10000000,"")</f>
        <v>16.508228716143616</v>
      </c>
      <c r="Y124" s="1" t="s">
        <v>25</v>
      </c>
      <c r="Z124" s="1">
        <v>4</v>
      </c>
    </row>
    <row r="125" spans="1:26" x14ac:dyDescent="0.2">
      <c r="A125" s="1">
        <v>5</v>
      </c>
      <c r="B125" s="1">
        <v>1</v>
      </c>
      <c r="C125" s="2" t="s">
        <v>21</v>
      </c>
      <c r="D125" s="2">
        <v>76.597106202719047</v>
      </c>
      <c r="E125" s="2">
        <v>4.0504421515084577</v>
      </c>
      <c r="F125" s="2">
        <v>3.4907323426954968</v>
      </c>
      <c r="G125" s="2">
        <v>4.1929111860891846</v>
      </c>
      <c r="H125" s="2">
        <v>11.62767863854708</v>
      </c>
      <c r="I125" s="2">
        <f t="shared" si="17"/>
        <v>82.2767492522769</v>
      </c>
      <c r="J125" s="2">
        <f t="shared" si="18"/>
        <v>2.4302652909050746</v>
      </c>
      <c r="K125" s="2">
        <f t="shared" si="19"/>
        <v>2.967122491291172</v>
      </c>
      <c r="L125" s="2">
        <f t="shared" si="19"/>
        <v>3.5639745081758067</v>
      </c>
      <c r="M125" s="2">
        <f t="shared" si="20"/>
        <v>8.7207589789103093</v>
      </c>
      <c r="N125" s="1">
        <v>0.66901407597553719</v>
      </c>
      <c r="O125" s="1">
        <v>5.0380310164370438E-2</v>
      </c>
      <c r="P125" s="1"/>
      <c r="Q125" s="1"/>
      <c r="R125" s="1"/>
      <c r="S125" s="1" t="str">
        <f t="shared" si="27"/>
        <v/>
      </c>
      <c r="T125" s="2" t="str">
        <f t="shared" si="28"/>
        <v/>
      </c>
      <c r="U125" s="1">
        <f t="shared" si="29"/>
        <v>129.30610406787315</v>
      </c>
      <c r="V125" s="1">
        <v>3576.8443000000002</v>
      </c>
      <c r="W125" s="19">
        <f t="shared" si="30"/>
        <v>21.621256921721937</v>
      </c>
      <c r="X125" s="2" t="str">
        <f t="shared" si="16"/>
        <v/>
      </c>
      <c r="Y125" s="1" t="s">
        <v>25</v>
      </c>
      <c r="Z125" s="1">
        <v>4</v>
      </c>
    </row>
    <row r="126" spans="1:26" x14ac:dyDescent="0.2">
      <c r="A126" s="1">
        <v>5</v>
      </c>
      <c r="B126" s="1">
        <v>1</v>
      </c>
      <c r="C126" s="2" t="s">
        <v>22</v>
      </c>
      <c r="D126" s="2">
        <v>76.597106202719047</v>
      </c>
      <c r="E126" s="2">
        <v>4.0504421515084577</v>
      </c>
      <c r="F126" s="2">
        <v>3.4907323426954968</v>
      </c>
      <c r="G126" s="2">
        <v>4.1929111860891846</v>
      </c>
      <c r="H126" s="2">
        <v>11.62767863854708</v>
      </c>
      <c r="I126" s="2">
        <f t="shared" si="17"/>
        <v>82.2767492522769</v>
      </c>
      <c r="J126" s="2">
        <f t="shared" si="18"/>
        <v>2.4302652909050746</v>
      </c>
      <c r="K126" s="2">
        <f t="shared" si="19"/>
        <v>2.967122491291172</v>
      </c>
      <c r="L126" s="2">
        <f t="shared" si="19"/>
        <v>3.5639745081758067</v>
      </c>
      <c r="M126" s="2">
        <f t="shared" si="20"/>
        <v>8.7207589789103093</v>
      </c>
      <c r="N126" s="1">
        <v>0.73947241435605116</v>
      </c>
      <c r="O126" s="1">
        <v>8.511938325258514E-2</v>
      </c>
      <c r="P126" s="1"/>
      <c r="Q126" s="1"/>
      <c r="R126" s="1"/>
      <c r="S126" s="1" t="str">
        <f t="shared" si="27"/>
        <v/>
      </c>
      <c r="T126" s="2" t="str">
        <f t="shared" si="28"/>
        <v/>
      </c>
      <c r="U126" s="1">
        <f t="shared" si="29"/>
        <v>218.46740905608502</v>
      </c>
      <c r="V126" s="1">
        <v>1428.27269</v>
      </c>
      <c r="W126" s="19">
        <f t="shared" si="30"/>
        <v>32.048094292069194</v>
      </c>
      <c r="X126" s="2" t="str">
        <f t="shared" si="16"/>
        <v/>
      </c>
      <c r="Y126" s="1" t="s">
        <v>25</v>
      </c>
      <c r="Z126" s="1">
        <v>4</v>
      </c>
    </row>
    <row r="127" spans="1:26" x14ac:dyDescent="0.2">
      <c r="A127" s="1">
        <v>5</v>
      </c>
      <c r="B127" s="1">
        <v>2</v>
      </c>
      <c r="C127" s="2" t="s">
        <v>17</v>
      </c>
      <c r="D127" s="2">
        <v>80.161064810924884</v>
      </c>
      <c r="E127" s="2">
        <v>1.4937657230059</v>
      </c>
      <c r="F127" s="2">
        <v>0.81360018640193821</v>
      </c>
      <c r="G127" s="2">
        <v>6.8730968383177267</v>
      </c>
      <c r="H127" s="2">
        <v>10.63571165932046</v>
      </c>
      <c r="I127" s="2">
        <f t="shared" si="17"/>
        <v>84.570503568665316</v>
      </c>
      <c r="J127" s="2">
        <f t="shared" si="18"/>
        <v>0.89625943380354001</v>
      </c>
      <c r="K127" s="2">
        <f t="shared" si="19"/>
        <v>0.69156015844164742</v>
      </c>
      <c r="L127" s="2">
        <f t="shared" si="19"/>
        <v>5.8421323125700679</v>
      </c>
      <c r="M127" s="2">
        <f t="shared" si="20"/>
        <v>7.9767837444903451</v>
      </c>
      <c r="N127" s="1">
        <v>0.71141474755379308</v>
      </c>
      <c r="O127" s="1">
        <v>6.9182559209260447E-2</v>
      </c>
      <c r="P127" s="1"/>
      <c r="Q127" s="1"/>
      <c r="R127" s="1"/>
      <c r="S127" s="1" t="str">
        <f t="shared" si="27"/>
        <v/>
      </c>
      <c r="T127" s="2" t="str">
        <f t="shared" si="28"/>
        <v/>
      </c>
      <c r="U127" s="1">
        <f t="shared" si="29"/>
        <v>177.56395646648787</v>
      </c>
      <c r="V127" s="1">
        <v>3226.4081200000001</v>
      </c>
      <c r="W127" s="19">
        <f t="shared" si="30"/>
        <v>17.455242416214777</v>
      </c>
      <c r="X127" s="2" t="str">
        <f t="shared" ref="X127:X136" si="31">IFERROR(1/(V127*S127)*10000000,"")</f>
        <v/>
      </c>
      <c r="Y127" s="1" t="s">
        <v>25</v>
      </c>
      <c r="Z127" s="1">
        <v>4</v>
      </c>
    </row>
    <row r="128" spans="1:26" x14ac:dyDescent="0.2">
      <c r="A128" s="1">
        <v>5</v>
      </c>
      <c r="B128" s="1">
        <v>2</v>
      </c>
      <c r="C128" s="2" t="s">
        <v>19</v>
      </c>
      <c r="D128" s="2">
        <v>80.161064810924884</v>
      </c>
      <c r="E128" s="2">
        <v>1.4937657230059</v>
      </c>
      <c r="F128" s="2">
        <v>0.81360018640193821</v>
      </c>
      <c r="G128" s="2">
        <v>6.8730968383177267</v>
      </c>
      <c r="H128" s="2">
        <v>10.63571165932046</v>
      </c>
      <c r="I128" s="2">
        <f t="shared" si="17"/>
        <v>84.570503568665316</v>
      </c>
      <c r="J128" s="2">
        <f t="shared" si="18"/>
        <v>0.89625943380354001</v>
      </c>
      <c r="K128" s="2">
        <f t="shared" si="19"/>
        <v>0.69156015844164742</v>
      </c>
      <c r="L128" s="2">
        <f t="shared" si="19"/>
        <v>5.8421323125700679</v>
      </c>
      <c r="M128" s="2">
        <f t="shared" si="20"/>
        <v>7.9767837444903451</v>
      </c>
      <c r="N128" s="1">
        <v>0.71128352764913405</v>
      </c>
      <c r="O128" s="1">
        <v>7.3437246363042011E-2</v>
      </c>
      <c r="P128" s="1"/>
      <c r="Q128" s="1"/>
      <c r="R128" s="1"/>
      <c r="S128" s="1" t="str">
        <f t="shared" si="27"/>
        <v/>
      </c>
      <c r="T128" s="2" t="str">
        <f t="shared" si="28"/>
        <v/>
      </c>
      <c r="U128" s="1">
        <f t="shared" si="29"/>
        <v>188.48403651538362</v>
      </c>
      <c r="V128" s="1">
        <v>3187.3133899999998</v>
      </c>
      <c r="W128" s="19">
        <f t="shared" si="30"/>
        <v>16.645646173294381</v>
      </c>
      <c r="X128" s="2" t="str">
        <f t="shared" si="31"/>
        <v/>
      </c>
      <c r="Y128" s="1" t="s">
        <v>25</v>
      </c>
      <c r="Z128" s="1">
        <v>4</v>
      </c>
    </row>
    <row r="129" spans="1:26" x14ac:dyDescent="0.2">
      <c r="A129" s="1">
        <v>5</v>
      </c>
      <c r="B129" s="1">
        <v>2</v>
      </c>
      <c r="C129" s="2" t="s">
        <v>20</v>
      </c>
      <c r="D129" s="2">
        <v>80.161064810924884</v>
      </c>
      <c r="E129" s="2">
        <v>1.4937657230059</v>
      </c>
      <c r="F129" s="2">
        <v>0.81360018640193821</v>
      </c>
      <c r="G129" s="2">
        <v>6.8730968383177267</v>
      </c>
      <c r="H129" s="2">
        <v>10.63571165932046</v>
      </c>
      <c r="I129" s="2">
        <f t="shared" si="17"/>
        <v>84.570503568665316</v>
      </c>
      <c r="J129" s="2">
        <f t="shared" si="18"/>
        <v>0.89625943380354001</v>
      </c>
      <c r="K129" s="2">
        <f t="shared" si="19"/>
        <v>0.69156015844164742</v>
      </c>
      <c r="L129" s="2">
        <f t="shared" si="19"/>
        <v>5.8421323125700679</v>
      </c>
      <c r="M129" s="2">
        <f t="shared" si="20"/>
        <v>7.9767837444903451</v>
      </c>
      <c r="N129" s="1">
        <v>0.68949295336403671</v>
      </c>
      <c r="O129" s="1">
        <v>8.4842485198467446E-2</v>
      </c>
      <c r="P129" s="1"/>
      <c r="Q129" s="1"/>
      <c r="R129" s="1"/>
      <c r="S129" s="1" t="str">
        <f t="shared" si="27"/>
        <v/>
      </c>
      <c r="T129" s="2" t="str">
        <f t="shared" si="28"/>
        <v/>
      </c>
      <c r="U129" s="1">
        <f t="shared" si="29"/>
        <v>217.75672251038654</v>
      </c>
      <c r="V129" s="1">
        <v>3135.5096199999998</v>
      </c>
      <c r="W129" s="19">
        <f t="shared" si="30"/>
        <v>14.646042537696513</v>
      </c>
      <c r="X129" s="2" t="str">
        <f t="shared" si="31"/>
        <v/>
      </c>
      <c r="Y129" s="1" t="s">
        <v>25</v>
      </c>
      <c r="Z129" s="1">
        <v>4</v>
      </c>
    </row>
    <row r="130" spans="1:26" x14ac:dyDescent="0.2">
      <c r="A130" s="1">
        <v>5</v>
      </c>
      <c r="B130" s="1">
        <v>2</v>
      </c>
      <c r="C130" s="2" t="s">
        <v>21</v>
      </c>
      <c r="D130" s="2">
        <v>80.161064810924884</v>
      </c>
      <c r="E130" s="2">
        <v>1.4937657230059</v>
      </c>
      <c r="F130" s="2">
        <v>0.81360018640193821</v>
      </c>
      <c r="G130" s="2">
        <v>6.8730968383177267</v>
      </c>
      <c r="H130" s="2">
        <v>10.63571165932046</v>
      </c>
      <c r="I130" s="2">
        <f t="shared" si="17"/>
        <v>84.570503568665316</v>
      </c>
      <c r="J130" s="2">
        <f t="shared" si="18"/>
        <v>0.89625943380354001</v>
      </c>
      <c r="K130" s="2">
        <f t="shared" si="19"/>
        <v>0.69156015844164742</v>
      </c>
      <c r="L130" s="2">
        <f t="shared" si="19"/>
        <v>5.8421323125700679</v>
      </c>
      <c r="M130" s="2">
        <f t="shared" si="20"/>
        <v>7.9767837444903451</v>
      </c>
      <c r="N130" s="1">
        <v>0.68957519330376138</v>
      </c>
      <c r="O130" s="1">
        <v>8.6844740717813437E-2</v>
      </c>
      <c r="P130" s="1">
        <v>2194</v>
      </c>
      <c r="Q130" s="1">
        <v>2170</v>
      </c>
      <c r="R130" s="1">
        <v>2613</v>
      </c>
      <c r="S130" s="1">
        <f t="shared" si="27"/>
        <v>219.4</v>
      </c>
      <c r="T130" s="2">
        <f t="shared" si="28"/>
        <v>11.354929029519569</v>
      </c>
      <c r="U130" s="1">
        <f t="shared" si="29"/>
        <v>222.89571152633997</v>
      </c>
      <c r="V130" s="1">
        <v>2826.2102799999998</v>
      </c>
      <c r="W130" s="19">
        <f t="shared" si="30"/>
        <v>15.874271923933803</v>
      </c>
      <c r="X130" s="2">
        <f t="shared" si="31"/>
        <v>16.127197517993743</v>
      </c>
      <c r="Y130" s="1" t="s">
        <v>25</v>
      </c>
      <c r="Z130" s="1">
        <v>4</v>
      </c>
    </row>
    <row r="131" spans="1:26" x14ac:dyDescent="0.2">
      <c r="A131" s="1">
        <v>5</v>
      </c>
      <c r="B131" s="1">
        <v>2</v>
      </c>
      <c r="C131" s="2" t="s">
        <v>22</v>
      </c>
      <c r="D131" s="2">
        <v>80.161064810924884</v>
      </c>
      <c r="E131" s="2">
        <v>1.4937657230059</v>
      </c>
      <c r="F131" s="2">
        <v>0.81360018640193821</v>
      </c>
      <c r="G131" s="2">
        <v>6.8730968383177267</v>
      </c>
      <c r="H131" s="2">
        <v>10.63571165932046</v>
      </c>
      <c r="I131" s="2">
        <f t="shared" ref="I131:I136" si="32">D131+E131*0.4+F131*0.15+G131*0.15+H131*0.25</f>
        <v>84.570503568665316</v>
      </c>
      <c r="J131" s="2">
        <f t="shared" si="18"/>
        <v>0.89625943380354001</v>
      </c>
      <c r="K131" s="2">
        <f t="shared" si="19"/>
        <v>0.69156015844164742</v>
      </c>
      <c r="L131" s="2">
        <f t="shared" si="19"/>
        <v>5.8421323125700679</v>
      </c>
      <c r="M131" s="2">
        <f t="shared" si="20"/>
        <v>7.9767837444903451</v>
      </c>
      <c r="N131" s="1">
        <v>0.65556897932764824</v>
      </c>
      <c r="O131" s="1">
        <v>6.9045238315771043E-2</v>
      </c>
      <c r="P131" s="1"/>
      <c r="Q131" s="1"/>
      <c r="R131" s="1"/>
      <c r="S131" s="1" t="str">
        <f t="shared" si="27"/>
        <v/>
      </c>
      <c r="T131" s="2" t="str">
        <f t="shared" si="28"/>
        <v/>
      </c>
      <c r="U131" s="1">
        <f t="shared" si="29"/>
        <v>177.21150866125797</v>
      </c>
      <c r="V131" s="1">
        <v>2670.3694700000001</v>
      </c>
      <c r="W131" s="19">
        <f t="shared" si="30"/>
        <v>21.131811254000954</v>
      </c>
      <c r="X131" s="2" t="str">
        <f t="shared" si="31"/>
        <v/>
      </c>
      <c r="Y131" s="1" t="s">
        <v>25</v>
      </c>
      <c r="Z131" s="1">
        <v>4</v>
      </c>
    </row>
    <row r="132" spans="1:26" x14ac:dyDescent="0.2">
      <c r="A132" s="1">
        <v>5</v>
      </c>
      <c r="B132" s="1">
        <v>3</v>
      </c>
      <c r="C132" s="2" t="s">
        <v>17</v>
      </c>
      <c r="D132" s="2">
        <v>83.780879874410402</v>
      </c>
      <c r="E132" s="2">
        <v>2.0420057216856029</v>
      </c>
      <c r="F132" s="2">
        <v>1.8447200347930159</v>
      </c>
      <c r="G132" s="2">
        <v>9.3967493945545684</v>
      </c>
      <c r="H132" s="2">
        <v>2.9124168313234988</v>
      </c>
      <c r="I132" s="2">
        <f t="shared" si="32"/>
        <v>87.012006785317652</v>
      </c>
      <c r="J132" s="2">
        <f t="shared" si="18"/>
        <v>1.2252034330113617</v>
      </c>
      <c r="K132" s="2">
        <f t="shared" si="19"/>
        <v>1.5680120295740636</v>
      </c>
      <c r="L132" s="2">
        <f t="shared" si="19"/>
        <v>7.9872369853713829</v>
      </c>
      <c r="M132" s="2">
        <f t="shared" si="20"/>
        <v>2.184312623492624</v>
      </c>
      <c r="N132" s="1">
        <v>0.68964251448677716</v>
      </c>
      <c r="O132" s="1">
        <v>9.3670952675594971E-2</v>
      </c>
      <c r="P132" s="1"/>
      <c r="Q132" s="1"/>
      <c r="R132" s="1"/>
      <c r="S132" s="1" t="str">
        <f t="shared" si="27"/>
        <v/>
      </c>
      <c r="T132" s="2" t="str">
        <f t="shared" si="28"/>
        <v/>
      </c>
      <c r="U132" s="1">
        <f t="shared" si="29"/>
        <v>240.41586713718203</v>
      </c>
      <c r="V132" s="1">
        <v>2517.8240000000001</v>
      </c>
      <c r="W132" s="19">
        <f t="shared" si="30"/>
        <v>16.520055571690193</v>
      </c>
      <c r="X132" s="2" t="str">
        <f t="shared" si="31"/>
        <v/>
      </c>
      <c r="Y132" s="1" t="s">
        <v>25</v>
      </c>
      <c r="Z132" s="1">
        <v>4</v>
      </c>
    </row>
    <row r="133" spans="1:26" x14ac:dyDescent="0.2">
      <c r="A133" s="1">
        <v>5</v>
      </c>
      <c r="B133" s="1">
        <v>3</v>
      </c>
      <c r="C133" s="2" t="s">
        <v>19</v>
      </c>
      <c r="D133" s="2">
        <v>83.780879874410402</v>
      </c>
      <c r="E133" s="2">
        <v>2.0420057216856029</v>
      </c>
      <c r="F133" s="2">
        <v>1.8447200347930159</v>
      </c>
      <c r="G133" s="2">
        <v>9.3967493945545684</v>
      </c>
      <c r="H133" s="2">
        <v>2.9124168313234988</v>
      </c>
      <c r="I133" s="2">
        <f t="shared" si="32"/>
        <v>87.012006785317652</v>
      </c>
      <c r="J133" s="2">
        <f t="shared" ref="J133:J136" si="33">E133*0.6</f>
        <v>1.2252034330113617</v>
      </c>
      <c r="K133" s="2">
        <f t="shared" ref="K133:L136" si="34">F133*0.85</f>
        <v>1.5680120295740636</v>
      </c>
      <c r="L133" s="2">
        <f t="shared" si="34"/>
        <v>7.9872369853713829</v>
      </c>
      <c r="M133" s="2">
        <f t="shared" ref="M133:M136" si="35">H133*0.75</f>
        <v>2.184312623492624</v>
      </c>
      <c r="N133" s="1">
        <v>0.69226355569688813</v>
      </c>
      <c r="O133" s="1">
        <v>0.10055556945731413</v>
      </c>
      <c r="P133" s="1"/>
      <c r="Q133" s="1"/>
      <c r="R133" s="1"/>
      <c r="S133" s="1" t="str">
        <f t="shared" si="27"/>
        <v/>
      </c>
      <c r="T133" s="2" t="str">
        <f t="shared" si="28"/>
        <v/>
      </c>
      <c r="U133" s="1">
        <f t="shared" si="29"/>
        <v>258.08592456914243</v>
      </c>
      <c r="V133" s="1">
        <v>2451.7548000000002</v>
      </c>
      <c r="W133" s="19">
        <f t="shared" si="30"/>
        <v>15.803695237211054</v>
      </c>
      <c r="X133" s="2" t="str">
        <f t="shared" si="31"/>
        <v/>
      </c>
      <c r="Y133" s="1" t="s">
        <v>25</v>
      </c>
      <c r="Z133" s="1">
        <v>4</v>
      </c>
    </row>
    <row r="134" spans="1:26" x14ac:dyDescent="0.2">
      <c r="A134" s="1">
        <v>5</v>
      </c>
      <c r="B134" s="1">
        <v>3</v>
      </c>
      <c r="C134" s="2" t="s">
        <v>20</v>
      </c>
      <c r="D134" s="2">
        <v>83.780879874410402</v>
      </c>
      <c r="E134" s="2">
        <v>2.0420057216856029</v>
      </c>
      <c r="F134" s="2">
        <v>1.8447200347930159</v>
      </c>
      <c r="G134" s="2">
        <v>9.3967493945545684</v>
      </c>
      <c r="H134" s="2">
        <v>2.9124168313234988</v>
      </c>
      <c r="I134" s="2">
        <f t="shared" si="32"/>
        <v>87.012006785317652</v>
      </c>
      <c r="J134" s="2">
        <f t="shared" si="33"/>
        <v>1.2252034330113617</v>
      </c>
      <c r="K134" s="2">
        <f t="shared" si="34"/>
        <v>1.5680120295740636</v>
      </c>
      <c r="L134" s="2">
        <f t="shared" si="34"/>
        <v>7.9872369853713829</v>
      </c>
      <c r="M134" s="2">
        <f t="shared" si="35"/>
        <v>2.184312623492624</v>
      </c>
      <c r="N134" s="1">
        <v>0.71490650042902038</v>
      </c>
      <c r="O134" s="1">
        <v>9.6344013194852182E-2</v>
      </c>
      <c r="P134" s="1"/>
      <c r="Q134" s="1"/>
      <c r="R134" s="1"/>
      <c r="S134" s="1" t="str">
        <f t="shared" si="27"/>
        <v/>
      </c>
      <c r="T134" s="2" t="str">
        <f t="shared" si="28"/>
        <v/>
      </c>
      <c r="U134" s="1">
        <f t="shared" si="29"/>
        <v>247.2765442659076</v>
      </c>
      <c r="V134" s="1">
        <v>2271.1219599999999</v>
      </c>
      <c r="W134" s="19">
        <f t="shared" si="30"/>
        <v>17.806420318916864</v>
      </c>
      <c r="X134" s="2" t="str">
        <f t="shared" si="31"/>
        <v/>
      </c>
      <c r="Y134" s="1" t="s">
        <v>25</v>
      </c>
      <c r="Z134" s="1">
        <v>4</v>
      </c>
    </row>
    <row r="135" spans="1:26" x14ac:dyDescent="0.2">
      <c r="A135" s="1">
        <v>5</v>
      </c>
      <c r="B135" s="1">
        <v>3</v>
      </c>
      <c r="C135" s="2" t="s">
        <v>21</v>
      </c>
      <c r="D135" s="2">
        <v>83.780879874410402</v>
      </c>
      <c r="E135" s="2">
        <v>2.0420057216856029</v>
      </c>
      <c r="F135" s="2">
        <v>1.8447200347930159</v>
      </c>
      <c r="G135" s="2">
        <v>9.3967493945545684</v>
      </c>
      <c r="H135" s="2">
        <v>2.9124168313234988</v>
      </c>
      <c r="I135" s="2">
        <f t="shared" si="32"/>
        <v>87.012006785317652</v>
      </c>
      <c r="J135" s="2">
        <f t="shared" si="33"/>
        <v>1.2252034330113617</v>
      </c>
      <c r="K135" s="2">
        <f t="shared" si="34"/>
        <v>1.5680120295740636</v>
      </c>
      <c r="L135" s="2">
        <f t="shared" si="34"/>
        <v>7.9872369853713829</v>
      </c>
      <c r="M135" s="2">
        <f t="shared" si="35"/>
        <v>2.184312623492624</v>
      </c>
      <c r="N135" s="1">
        <v>0.71211261551027971</v>
      </c>
      <c r="O135" s="1">
        <v>0.10023708522751622</v>
      </c>
      <c r="P135" s="1"/>
      <c r="Q135" s="1"/>
      <c r="R135" s="1"/>
      <c r="S135" s="1" t="str">
        <f t="shared" si="27"/>
        <v/>
      </c>
      <c r="T135" s="2" t="str">
        <f t="shared" si="28"/>
        <v/>
      </c>
      <c r="U135" s="1">
        <f t="shared" si="29"/>
        <v>257.26850294494312</v>
      </c>
      <c r="V135" s="1">
        <v>2328.4068699999998</v>
      </c>
      <c r="W135" s="19">
        <f t="shared" si="30"/>
        <v>16.69377318946308</v>
      </c>
      <c r="X135" s="2" t="str">
        <f t="shared" si="31"/>
        <v/>
      </c>
      <c r="Y135" s="1" t="s">
        <v>25</v>
      </c>
      <c r="Z135" s="1">
        <v>4</v>
      </c>
    </row>
    <row r="136" spans="1:26" x14ac:dyDescent="0.2">
      <c r="A136" s="1">
        <v>5</v>
      </c>
      <c r="B136" s="1">
        <v>3</v>
      </c>
      <c r="C136" s="2" t="s">
        <v>22</v>
      </c>
      <c r="D136" s="2">
        <v>83.780879874410402</v>
      </c>
      <c r="E136" s="2">
        <v>2.0420057216856029</v>
      </c>
      <c r="F136" s="2">
        <v>1.8447200347930159</v>
      </c>
      <c r="G136" s="2">
        <v>9.3967493945545684</v>
      </c>
      <c r="H136" s="2">
        <v>2.9124168313234988</v>
      </c>
      <c r="I136" s="2">
        <f t="shared" si="32"/>
        <v>87.012006785317652</v>
      </c>
      <c r="J136" s="2">
        <f t="shared" si="33"/>
        <v>1.2252034330113617</v>
      </c>
      <c r="K136" s="2">
        <f t="shared" si="34"/>
        <v>1.5680120295740636</v>
      </c>
      <c r="L136" s="2">
        <f t="shared" si="34"/>
        <v>7.9872369853713829</v>
      </c>
      <c r="M136" s="2">
        <f t="shared" si="35"/>
        <v>2.184312623492624</v>
      </c>
      <c r="N136" s="1">
        <v>0.72092884083433695</v>
      </c>
      <c r="O136" s="1">
        <v>7.6988408951738946E-2</v>
      </c>
      <c r="P136" s="1"/>
      <c r="Q136" s="1"/>
      <c r="R136" s="1"/>
      <c r="S136" s="1" t="str">
        <f t="shared" si="27"/>
        <v/>
      </c>
      <c r="T136" s="2" t="str">
        <f t="shared" si="28"/>
        <v/>
      </c>
      <c r="U136" s="1">
        <f t="shared" si="29"/>
        <v>197.59845041553316</v>
      </c>
      <c r="V136" s="1">
        <v>2342.6487999999999</v>
      </c>
      <c r="W136" s="19">
        <f t="shared" si="30"/>
        <v>21.602761931793623</v>
      </c>
      <c r="X136" s="2" t="str">
        <f t="shared" si="31"/>
        <v/>
      </c>
      <c r="Y136" s="1" t="s">
        <v>25</v>
      </c>
      <c r="Z136" s="1">
        <v>4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7"/>
  <sheetViews>
    <sheetView workbookViewId="0">
      <pane ySplit="1" topLeftCell="A2" activePane="bottomLeft" state="frozen"/>
      <selection pane="bottomLeft" activeCell="AA9" sqref="AA9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91.473652674194483</v>
      </c>
      <c r="E2" s="4">
        <v>0.05</v>
      </c>
      <c r="F2" s="4">
        <v>0.74043675914226981</v>
      </c>
      <c r="G2" s="4">
        <v>4.4492405472655987</v>
      </c>
      <c r="H2" s="4">
        <v>3.3362228637959741</v>
      </c>
      <c r="I2" s="4">
        <f t="shared" ref="I2:I65" si="0">D2+E2*0.4+F2*0.15+G2*0.15+H2*0.25</f>
        <v>93.106159986104643</v>
      </c>
      <c r="J2" s="4">
        <f t="shared" ref="J2:J65" si="1">E2*0.6</f>
        <v>0.03</v>
      </c>
      <c r="K2" s="4">
        <f t="shared" ref="K2:L33" si="2">F2*0.85</f>
        <v>0.62937124527092936</v>
      </c>
      <c r="L2" s="4">
        <f t="shared" si="2"/>
        <v>3.7818544651757589</v>
      </c>
      <c r="M2" s="4">
        <f t="shared" ref="M2:M65" si="3">H2*0.75</f>
        <v>2.5021671478469805</v>
      </c>
      <c r="N2" s="4">
        <v>0.68430000000000002</v>
      </c>
      <c r="O2" s="3">
        <v>4.5330000000000002E-2</v>
      </c>
      <c r="P2" s="3"/>
      <c r="Q2" s="3"/>
      <c r="R2" s="3"/>
      <c r="S2" s="3" t="str">
        <f>IF(ISNUMBER(P2),P2/10,"")</f>
        <v/>
      </c>
      <c r="T2" s="4" t="str">
        <f t="shared" ref="T2:T4" si="4">IFERROR(_xlfn.STDEV.S(P2:R2)/P2*100,"")</f>
        <v/>
      </c>
      <c r="U2" s="3">
        <f t="shared" ref="U2:U65" si="5">O2/0.00034636</f>
        <v>130.87538976787158</v>
      </c>
      <c r="V2" s="3">
        <v>4515.1398799999997</v>
      </c>
      <c r="W2" s="4">
        <f>IFERROR(1/(V2*U2)*10000000,"")</f>
        <v>16.922744695320706</v>
      </c>
      <c r="X2" s="4" t="str">
        <f>IFERROR(1/(V2*S2)*10000000,"")</f>
        <v/>
      </c>
      <c r="Y2" s="3" t="s">
        <v>24</v>
      </c>
      <c r="Z2" s="3">
        <v>5</v>
      </c>
    </row>
    <row r="3" spans="1:26" x14ac:dyDescent="0.2">
      <c r="A3" s="3">
        <v>1</v>
      </c>
      <c r="B3" s="3">
        <v>1</v>
      </c>
      <c r="C3" s="4" t="s">
        <v>19</v>
      </c>
      <c r="D3" s="4">
        <v>91.473652674194483</v>
      </c>
      <c r="E3" s="4">
        <v>0.05</v>
      </c>
      <c r="F3" s="4">
        <v>0.74043675914226981</v>
      </c>
      <c r="G3" s="4">
        <v>4.4492405472655987</v>
      </c>
      <c r="H3" s="4">
        <v>3.3362228637959741</v>
      </c>
      <c r="I3" s="4">
        <f t="shared" si="0"/>
        <v>93.106159986104643</v>
      </c>
      <c r="J3" s="4">
        <f t="shared" si="1"/>
        <v>0.03</v>
      </c>
      <c r="K3" s="4">
        <f t="shared" si="2"/>
        <v>0.62937124527092936</v>
      </c>
      <c r="L3" s="4">
        <f t="shared" si="2"/>
        <v>3.7818544651757589</v>
      </c>
      <c r="M3" s="4">
        <f t="shared" si="3"/>
        <v>2.5021671478469805</v>
      </c>
      <c r="N3" s="3">
        <v>0.69847999999999999</v>
      </c>
      <c r="O3" s="3">
        <v>4.666E-2</v>
      </c>
      <c r="P3" s="3"/>
      <c r="Q3" s="3"/>
      <c r="R3" s="3"/>
      <c r="S3" s="3" t="str">
        <f>IF(ISNUMBER(P3),P3/10,"")</f>
        <v/>
      </c>
      <c r="T3" s="4" t="str">
        <f t="shared" si="4"/>
        <v/>
      </c>
      <c r="U3" s="3">
        <f t="shared" si="5"/>
        <v>134.7153250952766</v>
      </c>
      <c r="V3" s="3">
        <v>4596.5676400000002</v>
      </c>
      <c r="W3" s="4">
        <f t="shared" ref="W3:W31" si="6">IFERROR(1/(V3*U3)*10000000,"")</f>
        <v>16.149137831909105</v>
      </c>
      <c r="X3" s="4" t="str">
        <f>IFERROR(1/(V3*S3)*10000000,"")</f>
        <v/>
      </c>
      <c r="Y3" s="3" t="s">
        <v>24</v>
      </c>
      <c r="Z3" s="3">
        <v>5</v>
      </c>
    </row>
    <row r="4" spans="1:26" x14ac:dyDescent="0.2">
      <c r="A4" s="3">
        <v>1</v>
      </c>
      <c r="B4" s="3">
        <v>1</v>
      </c>
      <c r="C4" s="4" t="s">
        <v>20</v>
      </c>
      <c r="D4" s="4">
        <v>91.473652674194483</v>
      </c>
      <c r="E4" s="4">
        <v>0.05</v>
      </c>
      <c r="F4" s="4">
        <v>0.74043675914226981</v>
      </c>
      <c r="G4" s="4">
        <v>4.4492405472655987</v>
      </c>
      <c r="H4" s="4">
        <v>3.3362228637959741</v>
      </c>
      <c r="I4" s="4">
        <f t="shared" si="0"/>
        <v>93.106159986104643</v>
      </c>
      <c r="J4" s="4">
        <f t="shared" si="1"/>
        <v>0.03</v>
      </c>
      <c r="K4" s="4">
        <f t="shared" si="2"/>
        <v>0.62937124527092936</v>
      </c>
      <c r="L4" s="4">
        <f t="shared" si="2"/>
        <v>3.7818544651757589</v>
      </c>
      <c r="M4" s="4">
        <f t="shared" si="3"/>
        <v>2.5021671478469805</v>
      </c>
      <c r="N4" s="3">
        <v>0.70033999999999996</v>
      </c>
      <c r="O4" s="3">
        <v>5.7660000000000003E-2</v>
      </c>
      <c r="P4" s="3"/>
      <c r="Q4" s="3"/>
      <c r="R4" s="3"/>
      <c r="S4" s="3" t="str">
        <f>IF(ISNUMBER(P4),P4/10,"")</f>
        <v/>
      </c>
      <c r="T4" s="4" t="str">
        <f t="shared" si="4"/>
        <v/>
      </c>
      <c r="U4" s="3">
        <f t="shared" si="5"/>
        <v>166.47418870539326</v>
      </c>
      <c r="V4" s="3">
        <v>5030.0425599999999</v>
      </c>
      <c r="W4" s="4">
        <f t="shared" si="6"/>
        <v>11.94212006463721</v>
      </c>
      <c r="X4" s="4" t="str">
        <f t="shared" ref="X4:X31" si="7">IFERROR(1/(V4*S4)*10000000,"")</f>
        <v/>
      </c>
      <c r="Y4" s="3" t="s">
        <v>24</v>
      </c>
      <c r="Z4" s="3">
        <v>5</v>
      </c>
    </row>
    <row r="5" spans="1:26" x14ac:dyDescent="0.2">
      <c r="A5" s="3">
        <v>1</v>
      </c>
      <c r="B5" s="3">
        <v>1</v>
      </c>
      <c r="C5" s="4" t="s">
        <v>21</v>
      </c>
      <c r="D5" s="4">
        <v>91.473652674194483</v>
      </c>
      <c r="E5" s="4">
        <v>0.05</v>
      </c>
      <c r="F5" s="4">
        <v>0.74043675914226981</v>
      </c>
      <c r="G5" s="4">
        <v>4.4492405472655987</v>
      </c>
      <c r="H5" s="4">
        <v>3.3362228637959741</v>
      </c>
      <c r="I5" s="4">
        <f t="shared" si="0"/>
        <v>93.106159986104643</v>
      </c>
      <c r="J5" s="4">
        <f t="shared" si="1"/>
        <v>0.03</v>
      </c>
      <c r="K5" s="4">
        <f t="shared" si="2"/>
        <v>0.62937124527092936</v>
      </c>
      <c r="L5" s="4">
        <f t="shared" si="2"/>
        <v>3.7818544651757589</v>
      </c>
      <c r="M5" s="4">
        <f t="shared" si="3"/>
        <v>2.5021671478469805</v>
      </c>
      <c r="N5" s="3">
        <v>0.68808000000000002</v>
      </c>
      <c r="O5" s="3">
        <v>5.16E-2</v>
      </c>
      <c r="P5" s="3">
        <v>1865</v>
      </c>
      <c r="Q5" s="3">
        <v>1986</v>
      </c>
      <c r="R5" s="3">
        <v>1927</v>
      </c>
      <c r="S5" s="3">
        <f t="shared" ref="S5:S37" si="8">IF(ISNUMBER(P5),P5/10,"")</f>
        <v>186.5</v>
      </c>
      <c r="T5" s="4">
        <f>IFERROR(_xlfn.STDEV.S(P5:R5)/P5*100,"")</f>
        <v>3.2443001624462937</v>
      </c>
      <c r="U5" s="3">
        <f t="shared" si="5"/>
        <v>148.97794202563807</v>
      </c>
      <c r="V5" s="3">
        <v>7576.0265900000004</v>
      </c>
      <c r="W5" s="4">
        <f t="shared" si="6"/>
        <v>8.8600574734455808</v>
      </c>
      <c r="X5" s="4">
        <f t="shared" si="7"/>
        <v>7.0774966682187497</v>
      </c>
      <c r="Y5" s="3" t="s">
        <v>24</v>
      </c>
      <c r="Z5" s="3">
        <v>5</v>
      </c>
    </row>
    <row r="6" spans="1:26" x14ac:dyDescent="0.2">
      <c r="A6" s="3">
        <v>1</v>
      </c>
      <c r="B6" s="3">
        <v>1</v>
      </c>
      <c r="C6" s="4" t="s">
        <v>22</v>
      </c>
      <c r="D6" s="4">
        <v>91.473652674194483</v>
      </c>
      <c r="E6" s="4">
        <v>0.05</v>
      </c>
      <c r="F6" s="4">
        <v>0.74043675914226981</v>
      </c>
      <c r="G6" s="4">
        <v>4.4492405472655987</v>
      </c>
      <c r="H6" s="4">
        <v>3.3362228637959741</v>
      </c>
      <c r="I6" s="4">
        <f t="shared" si="0"/>
        <v>93.106159986104643</v>
      </c>
      <c r="J6" s="4">
        <f t="shared" si="1"/>
        <v>0.03</v>
      </c>
      <c r="K6" s="4">
        <f t="shared" si="2"/>
        <v>0.62937124527092936</v>
      </c>
      <c r="L6" s="4">
        <f t="shared" si="2"/>
        <v>3.7818544651757589</v>
      </c>
      <c r="M6" s="4">
        <f t="shared" si="3"/>
        <v>2.5021671478469805</v>
      </c>
      <c r="N6" s="3">
        <v>0.70633000000000001</v>
      </c>
      <c r="O6" s="3">
        <v>3.4009999999999999E-2</v>
      </c>
      <c r="P6" s="3"/>
      <c r="Q6" s="3"/>
      <c r="R6" s="3"/>
      <c r="S6" s="3" t="str">
        <f t="shared" si="8"/>
        <v/>
      </c>
      <c r="T6" s="4" t="str">
        <f t="shared" ref="T6:T69" si="9">IFERROR(_xlfn.STDEV.S(P6:R6)/P6*100,"")</f>
        <v/>
      </c>
      <c r="U6" s="3">
        <f t="shared" si="5"/>
        <v>98.192631943642454</v>
      </c>
      <c r="V6" s="3">
        <v>7092.2854600000001</v>
      </c>
      <c r="W6" s="4">
        <f t="shared" si="6"/>
        <v>14.35935365006041</v>
      </c>
      <c r="X6" s="4" t="str">
        <f t="shared" si="7"/>
        <v/>
      </c>
      <c r="Y6" s="3" t="s">
        <v>24</v>
      </c>
      <c r="Z6" s="3">
        <v>5</v>
      </c>
    </row>
    <row r="7" spans="1:26" x14ac:dyDescent="0.2">
      <c r="A7" s="3">
        <v>1</v>
      </c>
      <c r="B7" s="3">
        <v>2</v>
      </c>
      <c r="C7" s="4" t="s">
        <v>17</v>
      </c>
      <c r="D7" s="4">
        <v>79.504933075051468</v>
      </c>
      <c r="E7" s="4">
        <v>1.764410459247379</v>
      </c>
      <c r="F7" s="4">
        <v>1.328092875330062</v>
      </c>
      <c r="G7" s="4">
        <v>5.1084617851115093</v>
      </c>
      <c r="H7" s="4">
        <v>12.20476507261457</v>
      </c>
      <c r="I7" s="4">
        <f t="shared" si="0"/>
        <v>84.227371725970301</v>
      </c>
      <c r="J7" s="4">
        <f t="shared" si="1"/>
        <v>1.0586462755484274</v>
      </c>
      <c r="K7" s="4">
        <f t="shared" si="2"/>
        <v>1.1288789440305527</v>
      </c>
      <c r="L7" s="4">
        <f t="shared" si="2"/>
        <v>4.3421925173447828</v>
      </c>
      <c r="M7" s="4">
        <f t="shared" si="3"/>
        <v>9.1535738044609278</v>
      </c>
      <c r="N7" s="3">
        <v>0.73306000000000004</v>
      </c>
      <c r="O7" s="3">
        <v>8.4089999999999998E-2</v>
      </c>
      <c r="P7" s="3"/>
      <c r="Q7" s="3"/>
      <c r="R7" s="3"/>
      <c r="S7" s="3" t="str">
        <f t="shared" si="8"/>
        <v/>
      </c>
      <c r="T7" s="4" t="str">
        <f t="shared" si="9"/>
        <v/>
      </c>
      <c r="U7" s="3">
        <f t="shared" si="5"/>
        <v>242.78207645224623</v>
      </c>
      <c r="V7" s="3">
        <v>2062.0180999999998</v>
      </c>
      <c r="W7" s="4">
        <f t="shared" si="6"/>
        <v>19.975189376576044</v>
      </c>
      <c r="X7" s="4" t="str">
        <f t="shared" si="7"/>
        <v/>
      </c>
      <c r="Y7" s="3" t="s">
        <v>24</v>
      </c>
      <c r="Z7" s="3">
        <v>5</v>
      </c>
    </row>
    <row r="8" spans="1:26" x14ac:dyDescent="0.2">
      <c r="A8" s="3">
        <v>1</v>
      </c>
      <c r="B8" s="3">
        <v>2</v>
      </c>
      <c r="C8" s="4" t="s">
        <v>19</v>
      </c>
      <c r="D8" s="4">
        <v>79.504933075051468</v>
      </c>
      <c r="E8" s="4">
        <v>1.764410459247379</v>
      </c>
      <c r="F8" s="4">
        <v>1.328092875330062</v>
      </c>
      <c r="G8" s="4">
        <v>5.1084617851115093</v>
      </c>
      <c r="H8" s="4">
        <v>12.20476507261457</v>
      </c>
      <c r="I8" s="4">
        <f t="shared" si="0"/>
        <v>84.227371725970301</v>
      </c>
      <c r="J8" s="4">
        <f t="shared" si="1"/>
        <v>1.0586462755484274</v>
      </c>
      <c r="K8" s="4">
        <f t="shared" si="2"/>
        <v>1.1288789440305527</v>
      </c>
      <c r="L8" s="4">
        <f t="shared" si="2"/>
        <v>4.3421925173447828</v>
      </c>
      <c r="M8" s="4">
        <f t="shared" si="3"/>
        <v>9.1535738044609278</v>
      </c>
      <c r="N8" s="3">
        <v>0.74353000000000002</v>
      </c>
      <c r="O8" s="3">
        <v>8.2830000000000001E-2</v>
      </c>
      <c r="P8" s="3">
        <v>3197</v>
      </c>
      <c r="Q8" s="3">
        <v>3240</v>
      </c>
      <c r="R8" s="3">
        <v>3999</v>
      </c>
      <c r="S8" s="3">
        <f t="shared" si="8"/>
        <v>319.7</v>
      </c>
      <c r="T8" s="4">
        <f t="shared" si="9"/>
        <v>14.111182228218464</v>
      </c>
      <c r="U8" s="3">
        <f t="shared" si="5"/>
        <v>239.14424298417833</v>
      </c>
      <c r="V8" s="3">
        <v>2748.7692000000002</v>
      </c>
      <c r="W8" s="4">
        <f t="shared" si="6"/>
        <v>15.212542120340231</v>
      </c>
      <c r="X8" s="4">
        <f t="shared" si="7"/>
        <v>11.379392772079113</v>
      </c>
      <c r="Y8" s="3" t="s">
        <v>24</v>
      </c>
      <c r="Z8" s="3">
        <v>5</v>
      </c>
    </row>
    <row r="9" spans="1:26" x14ac:dyDescent="0.2">
      <c r="A9" s="3">
        <v>1</v>
      </c>
      <c r="B9" s="3">
        <v>2</v>
      </c>
      <c r="C9" s="4" t="s">
        <v>20</v>
      </c>
      <c r="D9" s="4">
        <v>79.504933075051468</v>
      </c>
      <c r="E9" s="4">
        <v>1.764410459247379</v>
      </c>
      <c r="F9" s="4">
        <v>1.328092875330062</v>
      </c>
      <c r="G9" s="4">
        <v>5.1084617851115093</v>
      </c>
      <c r="H9" s="4">
        <v>12.20476507261457</v>
      </c>
      <c r="I9" s="4">
        <f t="shared" si="0"/>
        <v>84.227371725970301</v>
      </c>
      <c r="J9" s="4">
        <f t="shared" si="1"/>
        <v>1.0586462755484274</v>
      </c>
      <c r="K9" s="4">
        <f t="shared" si="2"/>
        <v>1.1288789440305527</v>
      </c>
      <c r="L9" s="4">
        <f t="shared" si="2"/>
        <v>4.3421925173447828</v>
      </c>
      <c r="M9" s="4">
        <f t="shared" si="3"/>
        <v>9.1535738044609278</v>
      </c>
      <c r="N9" s="3">
        <v>0.69628999999999996</v>
      </c>
      <c r="O9" s="3">
        <v>6.7049999999999998E-2</v>
      </c>
      <c r="P9" s="3"/>
      <c r="Q9" s="3"/>
      <c r="R9" s="3"/>
      <c r="S9" s="3" t="str">
        <f t="shared" si="8"/>
        <v/>
      </c>
      <c r="T9" s="4" t="str">
        <f t="shared" si="9"/>
        <v/>
      </c>
      <c r="U9" s="3">
        <f t="shared" si="5"/>
        <v>193.58470955075643</v>
      </c>
      <c r="V9" s="3">
        <v>2968.2935600000001</v>
      </c>
      <c r="W9" s="4">
        <f t="shared" si="6"/>
        <v>17.402919005305616</v>
      </c>
      <c r="X9" s="4" t="str">
        <f t="shared" si="7"/>
        <v/>
      </c>
      <c r="Y9" s="3" t="s">
        <v>24</v>
      </c>
      <c r="Z9" s="3">
        <v>5</v>
      </c>
    </row>
    <row r="10" spans="1:26" x14ac:dyDescent="0.2">
      <c r="A10" s="3">
        <v>1</v>
      </c>
      <c r="B10" s="3">
        <v>2</v>
      </c>
      <c r="C10" s="4" t="s">
        <v>21</v>
      </c>
      <c r="D10" s="4">
        <v>79.504933075051468</v>
      </c>
      <c r="E10" s="4">
        <v>1.764410459247379</v>
      </c>
      <c r="F10" s="4">
        <v>1.328092875330062</v>
      </c>
      <c r="G10" s="4">
        <v>5.1084617851115093</v>
      </c>
      <c r="H10" s="4">
        <v>12.20476507261457</v>
      </c>
      <c r="I10" s="4">
        <f t="shared" si="0"/>
        <v>84.227371725970301</v>
      </c>
      <c r="J10" s="4">
        <f t="shared" si="1"/>
        <v>1.0586462755484274</v>
      </c>
      <c r="K10" s="4">
        <f t="shared" si="2"/>
        <v>1.1288789440305527</v>
      </c>
      <c r="L10" s="4">
        <f t="shared" si="2"/>
        <v>4.3421925173447828</v>
      </c>
      <c r="M10" s="4">
        <f t="shared" si="3"/>
        <v>9.1535738044609278</v>
      </c>
      <c r="N10" s="3">
        <v>0.69901999999999997</v>
      </c>
      <c r="O10" s="3">
        <v>7.3969999999999994E-2</v>
      </c>
      <c r="P10" s="3"/>
      <c r="Q10" s="3"/>
      <c r="R10" s="3"/>
      <c r="S10" s="3" t="str">
        <f t="shared" si="8"/>
        <v/>
      </c>
      <c r="T10" s="4" t="str">
        <f t="shared" si="9"/>
        <v/>
      </c>
      <c r="U10" s="3">
        <f t="shared" si="5"/>
        <v>213.5639219309389</v>
      </c>
      <c r="V10" s="3">
        <v>3951.8716599999998</v>
      </c>
      <c r="W10" s="4">
        <f t="shared" si="6"/>
        <v>11.848661164647501</v>
      </c>
      <c r="X10" s="4" t="str">
        <f t="shared" si="7"/>
        <v/>
      </c>
      <c r="Y10" s="3" t="s">
        <v>24</v>
      </c>
      <c r="Z10" s="3">
        <v>5</v>
      </c>
    </row>
    <row r="11" spans="1:26" x14ac:dyDescent="0.2">
      <c r="A11" s="3">
        <v>1</v>
      </c>
      <c r="B11" s="3">
        <v>2</v>
      </c>
      <c r="C11" s="4" t="s">
        <v>22</v>
      </c>
      <c r="D11" s="4">
        <v>79.504933075051468</v>
      </c>
      <c r="E11" s="4">
        <v>1.764410459247379</v>
      </c>
      <c r="F11" s="4">
        <v>1.328092875330062</v>
      </c>
      <c r="G11" s="4">
        <v>5.1084617851115093</v>
      </c>
      <c r="H11" s="4">
        <v>12.20476507261457</v>
      </c>
      <c r="I11" s="4">
        <f t="shared" si="0"/>
        <v>84.227371725970301</v>
      </c>
      <c r="J11" s="4">
        <f t="shared" si="1"/>
        <v>1.0586462755484274</v>
      </c>
      <c r="K11" s="4">
        <f t="shared" si="2"/>
        <v>1.1288789440305527</v>
      </c>
      <c r="L11" s="4">
        <f t="shared" si="2"/>
        <v>4.3421925173447828</v>
      </c>
      <c r="M11" s="4">
        <f t="shared" si="3"/>
        <v>9.1535738044609278</v>
      </c>
      <c r="N11" s="3">
        <v>0.69967999999999997</v>
      </c>
      <c r="O11" s="3">
        <v>6.0670000000000002E-2</v>
      </c>
      <c r="P11" s="3">
        <v>3023</v>
      </c>
      <c r="Q11" s="3">
        <v>3170</v>
      </c>
      <c r="R11" s="3">
        <v>2950</v>
      </c>
      <c r="S11" s="3">
        <f t="shared" si="8"/>
        <v>302.3</v>
      </c>
      <c r="T11" s="4">
        <f t="shared" si="9"/>
        <v>3.7067497848742339</v>
      </c>
      <c r="U11" s="3">
        <f t="shared" si="5"/>
        <v>175.1645686568888</v>
      </c>
      <c r="V11" s="3">
        <v>3440.26809</v>
      </c>
      <c r="W11" s="4">
        <f t="shared" si="6"/>
        <v>16.594395968912544</v>
      </c>
      <c r="X11" s="4">
        <f t="shared" si="7"/>
        <v>9.6154489315785003</v>
      </c>
      <c r="Y11" s="3" t="s">
        <v>24</v>
      </c>
      <c r="Z11" s="3">
        <v>5</v>
      </c>
    </row>
    <row r="12" spans="1:26" x14ac:dyDescent="0.2">
      <c r="A12" s="3">
        <v>1</v>
      </c>
      <c r="B12" s="3">
        <v>3</v>
      </c>
      <c r="C12" s="4" t="s">
        <v>17</v>
      </c>
      <c r="D12" s="4">
        <v>82.455227690153194</v>
      </c>
      <c r="E12" s="4">
        <v>3.887467272077465</v>
      </c>
      <c r="F12" s="4">
        <v>11.63729142066723</v>
      </c>
      <c r="G12" s="4">
        <v>1.4634105646967659</v>
      </c>
      <c r="H12" s="4">
        <v>0.62387584951948261</v>
      </c>
      <c r="I12" s="4">
        <f t="shared" si="0"/>
        <v>86.131288859168649</v>
      </c>
      <c r="J12" s="4">
        <f t="shared" si="1"/>
        <v>2.332480363246479</v>
      </c>
      <c r="K12" s="4">
        <f t="shared" si="2"/>
        <v>9.8916977075671451</v>
      </c>
      <c r="L12" s="4">
        <f t="shared" si="2"/>
        <v>1.2438989799922511</v>
      </c>
      <c r="M12" s="4">
        <f t="shared" si="3"/>
        <v>0.46790688713961193</v>
      </c>
      <c r="N12" s="3">
        <v>0.71443000000000001</v>
      </c>
      <c r="O12" s="3">
        <v>7.8039999999999998E-2</v>
      </c>
      <c r="P12" s="3"/>
      <c r="Q12" s="3"/>
      <c r="R12" s="3"/>
      <c r="S12" s="3" t="str">
        <f t="shared" si="8"/>
        <v/>
      </c>
      <c r="T12" s="4" t="str">
        <f t="shared" si="9"/>
        <v/>
      </c>
      <c r="U12" s="3">
        <f t="shared" si="5"/>
        <v>225.31470146668207</v>
      </c>
      <c r="V12" s="3">
        <v>3302.8326900000002</v>
      </c>
      <c r="W12" s="4">
        <f t="shared" si="6"/>
        <v>13.437667657456135</v>
      </c>
      <c r="X12" s="4" t="str">
        <f t="shared" si="7"/>
        <v/>
      </c>
      <c r="Y12" s="3" t="s">
        <v>24</v>
      </c>
      <c r="Z12" s="3">
        <v>5</v>
      </c>
    </row>
    <row r="13" spans="1:26" x14ac:dyDescent="0.2">
      <c r="A13" s="3">
        <v>1</v>
      </c>
      <c r="B13" s="3">
        <v>3</v>
      </c>
      <c r="C13" s="4" t="s">
        <v>19</v>
      </c>
      <c r="D13" s="4">
        <v>82.455227690153194</v>
      </c>
      <c r="E13" s="4">
        <v>3.887467272077465</v>
      </c>
      <c r="F13" s="4">
        <v>11.63729142066723</v>
      </c>
      <c r="G13" s="4">
        <v>1.4634105646967659</v>
      </c>
      <c r="H13" s="4">
        <v>0.62387584951948261</v>
      </c>
      <c r="I13" s="4">
        <f t="shared" si="0"/>
        <v>86.131288859168649</v>
      </c>
      <c r="J13" s="4">
        <f t="shared" si="1"/>
        <v>2.332480363246479</v>
      </c>
      <c r="K13" s="4">
        <f t="shared" si="2"/>
        <v>9.8916977075671451</v>
      </c>
      <c r="L13" s="4">
        <f t="shared" si="2"/>
        <v>1.2438989799922511</v>
      </c>
      <c r="M13" s="4">
        <f t="shared" si="3"/>
        <v>0.46790688713961193</v>
      </c>
      <c r="N13" s="3">
        <v>0.71199000000000001</v>
      </c>
      <c r="O13" s="3">
        <v>7.0459999999999995E-2</v>
      </c>
      <c r="P13" s="3"/>
      <c r="Q13" s="3"/>
      <c r="R13" s="3"/>
      <c r="S13" s="3" t="str">
        <f t="shared" si="8"/>
        <v/>
      </c>
      <c r="T13" s="4" t="str">
        <f t="shared" si="9"/>
        <v/>
      </c>
      <c r="U13" s="3">
        <f t="shared" si="5"/>
        <v>203.42995726989258</v>
      </c>
      <c r="V13" s="3">
        <v>3584.47705</v>
      </c>
      <c r="W13" s="4">
        <f t="shared" si="6"/>
        <v>13.713846624506036</v>
      </c>
      <c r="X13" s="4" t="str">
        <f t="shared" si="7"/>
        <v/>
      </c>
      <c r="Y13" s="3" t="s">
        <v>24</v>
      </c>
      <c r="Z13" s="3">
        <v>5</v>
      </c>
    </row>
    <row r="14" spans="1:26" x14ac:dyDescent="0.2">
      <c r="A14" s="3">
        <v>1</v>
      </c>
      <c r="B14" s="3">
        <v>3</v>
      </c>
      <c r="C14" s="4" t="s">
        <v>20</v>
      </c>
      <c r="D14" s="4">
        <v>82.455227690153194</v>
      </c>
      <c r="E14" s="4">
        <v>3.887467272077465</v>
      </c>
      <c r="F14" s="4">
        <v>11.63729142066723</v>
      </c>
      <c r="G14" s="4">
        <v>1.4634105646967659</v>
      </c>
      <c r="H14" s="4">
        <v>0.62387584951948261</v>
      </c>
      <c r="I14" s="4">
        <f t="shared" si="0"/>
        <v>86.131288859168649</v>
      </c>
      <c r="J14" s="4">
        <f t="shared" si="1"/>
        <v>2.332480363246479</v>
      </c>
      <c r="K14" s="4">
        <f t="shared" si="2"/>
        <v>9.8916977075671451</v>
      </c>
      <c r="L14" s="4">
        <f t="shared" si="2"/>
        <v>1.2438989799922511</v>
      </c>
      <c r="M14" s="4">
        <f t="shared" si="3"/>
        <v>0.46790688713961193</v>
      </c>
      <c r="N14" s="3">
        <v>0.71221000000000001</v>
      </c>
      <c r="O14" s="3">
        <v>6.9279999999999994E-2</v>
      </c>
      <c r="P14" s="3"/>
      <c r="Q14" s="3"/>
      <c r="R14" s="3"/>
      <c r="S14" s="3" t="str">
        <f t="shared" si="8"/>
        <v/>
      </c>
      <c r="T14" s="4" t="str">
        <f t="shared" si="9"/>
        <v/>
      </c>
      <c r="U14" s="3">
        <f t="shared" si="5"/>
        <v>200.0230973553528</v>
      </c>
      <c r="V14" s="3">
        <v>4081.9038300000002</v>
      </c>
      <c r="W14" s="4">
        <f t="shared" si="6"/>
        <v>12.247771728601595</v>
      </c>
      <c r="X14" s="4" t="str">
        <f t="shared" si="7"/>
        <v/>
      </c>
      <c r="Y14" s="3" t="s">
        <v>24</v>
      </c>
      <c r="Z14" s="3">
        <v>5</v>
      </c>
    </row>
    <row r="15" spans="1:26" x14ac:dyDescent="0.2">
      <c r="A15" s="3">
        <v>1</v>
      </c>
      <c r="B15" s="3">
        <v>3</v>
      </c>
      <c r="C15" s="4" t="s">
        <v>21</v>
      </c>
      <c r="D15" s="4">
        <v>82.455227690153194</v>
      </c>
      <c r="E15" s="4">
        <v>3.887467272077465</v>
      </c>
      <c r="F15" s="4">
        <v>11.63729142066723</v>
      </c>
      <c r="G15" s="4">
        <v>1.4634105646967659</v>
      </c>
      <c r="H15" s="4">
        <v>0.62387584951948261</v>
      </c>
      <c r="I15" s="4">
        <f t="shared" si="0"/>
        <v>86.131288859168649</v>
      </c>
      <c r="J15" s="4">
        <f t="shared" si="1"/>
        <v>2.332480363246479</v>
      </c>
      <c r="K15" s="4">
        <f t="shared" si="2"/>
        <v>9.8916977075671451</v>
      </c>
      <c r="L15" s="4">
        <f t="shared" si="2"/>
        <v>1.2438989799922511</v>
      </c>
      <c r="M15" s="4">
        <f t="shared" si="3"/>
        <v>0.46790688713961193</v>
      </c>
      <c r="N15" s="3">
        <v>0.68332000000000004</v>
      </c>
      <c r="O15" s="3">
        <v>8.7599999999999997E-2</v>
      </c>
      <c r="P15" s="3"/>
      <c r="Q15" s="3"/>
      <c r="R15" s="3"/>
      <c r="S15" s="3" t="str">
        <f t="shared" si="8"/>
        <v/>
      </c>
      <c r="T15" s="4" t="str">
        <f t="shared" si="9"/>
        <v/>
      </c>
      <c r="U15" s="3">
        <f t="shared" si="5"/>
        <v>252.91604111329252</v>
      </c>
      <c r="V15" s="3">
        <v>3672.7435</v>
      </c>
      <c r="W15" s="4">
        <f t="shared" si="6"/>
        <v>10.76547076739449</v>
      </c>
      <c r="X15" s="4" t="str">
        <f t="shared" si="7"/>
        <v/>
      </c>
      <c r="Y15" s="3" t="s">
        <v>24</v>
      </c>
      <c r="Z15" s="3">
        <v>5</v>
      </c>
    </row>
    <row r="16" spans="1:26" x14ac:dyDescent="0.2">
      <c r="A16" s="3">
        <v>1</v>
      </c>
      <c r="B16" s="3">
        <v>3</v>
      </c>
      <c r="C16" s="4" t="s">
        <v>22</v>
      </c>
      <c r="D16" s="4">
        <v>82.455227690153194</v>
      </c>
      <c r="E16" s="4">
        <v>3.887467272077465</v>
      </c>
      <c r="F16" s="4">
        <v>11.63729142066723</v>
      </c>
      <c r="G16" s="4">
        <v>1.4634105646967659</v>
      </c>
      <c r="H16" s="4">
        <v>0.62387584951948261</v>
      </c>
      <c r="I16" s="4">
        <f t="shared" si="0"/>
        <v>86.131288859168649</v>
      </c>
      <c r="J16" s="4">
        <f t="shared" si="1"/>
        <v>2.332480363246479</v>
      </c>
      <c r="K16" s="4">
        <f t="shared" si="2"/>
        <v>9.8916977075671451</v>
      </c>
      <c r="L16" s="4">
        <f t="shared" si="2"/>
        <v>1.2438989799922511</v>
      </c>
      <c r="M16" s="4">
        <f t="shared" si="3"/>
        <v>0.46790688713961193</v>
      </c>
      <c r="N16" s="3">
        <v>0.73643000000000003</v>
      </c>
      <c r="O16" s="3">
        <v>7.2410000000000002E-2</v>
      </c>
      <c r="P16" s="3"/>
      <c r="Q16" s="3"/>
      <c r="R16" s="3"/>
      <c r="S16" s="3" t="str">
        <f t="shared" si="8"/>
        <v/>
      </c>
      <c r="T16" s="4" t="str">
        <f t="shared" si="9"/>
        <v/>
      </c>
      <c r="U16" s="3">
        <f t="shared" si="5"/>
        <v>209.05993763714056</v>
      </c>
      <c r="V16" s="3">
        <v>3616.3121700000002</v>
      </c>
      <c r="W16" s="4">
        <f t="shared" si="6"/>
        <v>13.227058385776088</v>
      </c>
      <c r="X16" s="4" t="str">
        <f t="shared" si="7"/>
        <v/>
      </c>
      <c r="Y16" s="3" t="s">
        <v>24</v>
      </c>
      <c r="Z16" s="3">
        <v>5</v>
      </c>
    </row>
    <row r="17" spans="1:26" x14ac:dyDescent="0.2">
      <c r="A17" s="3">
        <v>1</v>
      </c>
      <c r="B17" s="3">
        <v>4</v>
      </c>
      <c r="C17" s="4" t="s">
        <v>17</v>
      </c>
      <c r="D17" s="4">
        <v>92.274096041242217</v>
      </c>
      <c r="E17" s="4">
        <v>1.31536319787756</v>
      </c>
      <c r="F17" s="4">
        <v>9.0430464826321361E-2</v>
      </c>
      <c r="G17" s="4">
        <v>1.609153828719486</v>
      </c>
      <c r="H17" s="4">
        <v>4.7659481712826386</v>
      </c>
      <c r="I17" s="4">
        <f t="shared" si="0"/>
        <v>94.246666007245778</v>
      </c>
      <c r="J17" s="4">
        <f t="shared" si="1"/>
        <v>0.78921791872653591</v>
      </c>
      <c r="K17" s="4">
        <f t="shared" si="2"/>
        <v>7.6865895102373155E-2</v>
      </c>
      <c r="L17" s="4">
        <f t="shared" si="2"/>
        <v>1.367780754411563</v>
      </c>
      <c r="M17" s="4">
        <f t="shared" si="3"/>
        <v>3.5744611284619792</v>
      </c>
      <c r="N17" s="3">
        <v>0.64890999999999999</v>
      </c>
      <c r="O17" s="3">
        <v>5.6829999999999999E-2</v>
      </c>
      <c r="P17" s="3"/>
      <c r="Q17" s="3"/>
      <c r="R17" s="3"/>
      <c r="S17" s="3" t="str">
        <f t="shared" si="8"/>
        <v/>
      </c>
      <c r="T17" s="4" t="str">
        <f t="shared" si="9"/>
        <v/>
      </c>
      <c r="U17" s="3">
        <f t="shared" si="5"/>
        <v>164.07783808753899</v>
      </c>
      <c r="V17" s="3">
        <v>3674.87941</v>
      </c>
      <c r="W17" s="4">
        <f t="shared" si="6"/>
        <v>16.58467565604208</v>
      </c>
      <c r="X17" s="4" t="str">
        <f t="shared" si="7"/>
        <v/>
      </c>
      <c r="Y17" s="3" t="s">
        <v>24</v>
      </c>
      <c r="Z17" s="3">
        <v>5</v>
      </c>
    </row>
    <row r="18" spans="1:26" x14ac:dyDescent="0.2">
      <c r="A18" s="3">
        <v>1</v>
      </c>
      <c r="B18" s="3">
        <v>4</v>
      </c>
      <c r="C18" s="4" t="s">
        <v>19</v>
      </c>
      <c r="D18" s="4">
        <v>92.274096041242217</v>
      </c>
      <c r="E18" s="4">
        <v>1.31536319787756</v>
      </c>
      <c r="F18" s="4">
        <v>9.0430464826321361E-2</v>
      </c>
      <c r="G18" s="4">
        <v>1.609153828719486</v>
      </c>
      <c r="H18" s="4">
        <v>4.7659481712826386</v>
      </c>
      <c r="I18" s="4">
        <f t="shared" si="0"/>
        <v>94.246666007245778</v>
      </c>
      <c r="J18" s="4">
        <f t="shared" si="1"/>
        <v>0.78921791872653591</v>
      </c>
      <c r="K18" s="4">
        <f t="shared" si="2"/>
        <v>7.6865895102373155E-2</v>
      </c>
      <c r="L18" s="4">
        <f t="shared" si="2"/>
        <v>1.367780754411563</v>
      </c>
      <c r="M18" s="4">
        <f t="shared" si="3"/>
        <v>3.5744611284619792</v>
      </c>
      <c r="N18" s="3">
        <v>0.67879</v>
      </c>
      <c r="O18" s="3">
        <v>4.4540000000000003E-2</v>
      </c>
      <c r="P18" s="3"/>
      <c r="Q18" s="3"/>
      <c r="R18" s="3"/>
      <c r="S18" s="3" t="str">
        <f t="shared" si="8"/>
        <v/>
      </c>
      <c r="T18" s="4" t="str">
        <f t="shared" si="9"/>
        <v/>
      </c>
      <c r="U18" s="3">
        <f t="shared" si="5"/>
        <v>128.59452592678139</v>
      </c>
      <c r="V18" s="3">
        <v>4997.7612399999998</v>
      </c>
      <c r="W18" s="4">
        <f t="shared" si="6"/>
        <v>15.559728462178722</v>
      </c>
      <c r="X18" s="4" t="str">
        <f t="shared" si="7"/>
        <v/>
      </c>
      <c r="Y18" s="3" t="s">
        <v>24</v>
      </c>
      <c r="Z18" s="3">
        <v>5</v>
      </c>
    </row>
    <row r="19" spans="1:26" x14ac:dyDescent="0.2">
      <c r="A19" s="3">
        <v>1</v>
      </c>
      <c r="B19" s="3">
        <v>4</v>
      </c>
      <c r="C19" s="4" t="s">
        <v>20</v>
      </c>
      <c r="D19" s="4">
        <v>92.274096041242217</v>
      </c>
      <c r="E19" s="4">
        <v>1.31536319787756</v>
      </c>
      <c r="F19" s="4">
        <v>9.0430464826321361E-2</v>
      </c>
      <c r="G19" s="4">
        <v>1.609153828719486</v>
      </c>
      <c r="H19" s="4">
        <v>4.7659481712826386</v>
      </c>
      <c r="I19" s="4">
        <f t="shared" si="0"/>
        <v>94.246666007245778</v>
      </c>
      <c r="J19" s="4">
        <f t="shared" si="1"/>
        <v>0.78921791872653591</v>
      </c>
      <c r="K19" s="4">
        <f t="shared" si="2"/>
        <v>7.6865895102373155E-2</v>
      </c>
      <c r="L19" s="4">
        <f t="shared" si="2"/>
        <v>1.367780754411563</v>
      </c>
      <c r="M19" s="4">
        <f t="shared" si="3"/>
        <v>3.5744611284619792</v>
      </c>
      <c r="N19" s="3">
        <v>0.66220999999999997</v>
      </c>
      <c r="O19" s="3">
        <v>4.9880000000000001E-2</v>
      </c>
      <c r="P19" s="3"/>
      <c r="Q19" s="3"/>
      <c r="R19" s="3"/>
      <c r="S19" s="3" t="str">
        <f t="shared" si="8"/>
        <v/>
      </c>
      <c r="T19" s="4" t="str">
        <f t="shared" si="9"/>
        <v/>
      </c>
      <c r="U19" s="3">
        <f t="shared" si="5"/>
        <v>144.01201062478347</v>
      </c>
      <c r="V19" s="3">
        <v>5254.3787000000002</v>
      </c>
      <c r="W19" s="4">
        <f t="shared" si="6"/>
        <v>13.215387913825079</v>
      </c>
      <c r="X19" s="4" t="str">
        <f t="shared" si="7"/>
        <v/>
      </c>
      <c r="Y19" s="3" t="s">
        <v>24</v>
      </c>
      <c r="Z19" s="3">
        <v>5</v>
      </c>
    </row>
    <row r="20" spans="1:26" x14ac:dyDescent="0.2">
      <c r="A20" s="3">
        <v>1</v>
      </c>
      <c r="B20" s="3">
        <v>4</v>
      </c>
      <c r="C20" s="4" t="s">
        <v>21</v>
      </c>
      <c r="D20" s="4">
        <v>92.274096041242217</v>
      </c>
      <c r="E20" s="4">
        <v>1.31536319787756</v>
      </c>
      <c r="F20" s="4">
        <v>9.0430464826321361E-2</v>
      </c>
      <c r="G20" s="4">
        <v>1.609153828719486</v>
      </c>
      <c r="H20" s="4">
        <v>4.7659481712826386</v>
      </c>
      <c r="I20" s="4">
        <f t="shared" si="0"/>
        <v>94.246666007245778</v>
      </c>
      <c r="J20" s="4">
        <f t="shared" si="1"/>
        <v>0.78921791872653591</v>
      </c>
      <c r="K20" s="4">
        <f t="shared" si="2"/>
        <v>7.6865895102373155E-2</v>
      </c>
      <c r="L20" s="4">
        <f t="shared" si="2"/>
        <v>1.367780754411563</v>
      </c>
      <c r="M20" s="4">
        <f t="shared" si="3"/>
        <v>3.5744611284619792</v>
      </c>
      <c r="N20" s="3">
        <v>0.65776999999999997</v>
      </c>
      <c r="O20" s="3">
        <v>5.4640000000000001E-2</v>
      </c>
      <c r="P20" s="3"/>
      <c r="Q20" s="3"/>
      <c r="R20" s="3"/>
      <c r="S20" s="3" t="str">
        <f t="shared" si="8"/>
        <v/>
      </c>
      <c r="T20" s="4" t="str">
        <f t="shared" si="9"/>
        <v/>
      </c>
      <c r="U20" s="3">
        <f t="shared" si="5"/>
        <v>157.75493705970666</v>
      </c>
      <c r="V20" s="3">
        <v>4510.1906300000001</v>
      </c>
      <c r="W20" s="4">
        <f t="shared" si="6"/>
        <v>14.054718186563207</v>
      </c>
      <c r="X20" s="4" t="str">
        <f t="shared" si="7"/>
        <v/>
      </c>
      <c r="Y20" s="3" t="s">
        <v>24</v>
      </c>
      <c r="Z20" s="3">
        <v>5</v>
      </c>
    </row>
    <row r="21" spans="1:26" x14ac:dyDescent="0.2">
      <c r="A21" s="3">
        <v>1</v>
      </c>
      <c r="B21" s="3">
        <v>4</v>
      </c>
      <c r="C21" s="4" t="s">
        <v>22</v>
      </c>
      <c r="D21" s="4">
        <v>92.274096041242217</v>
      </c>
      <c r="E21" s="4">
        <v>1.31536319787756</v>
      </c>
      <c r="F21" s="4">
        <v>9.0430464826321361E-2</v>
      </c>
      <c r="G21" s="4">
        <v>1.609153828719486</v>
      </c>
      <c r="H21" s="4">
        <v>4.7659481712826386</v>
      </c>
      <c r="I21" s="4">
        <f t="shared" si="0"/>
        <v>94.246666007245778</v>
      </c>
      <c r="J21" s="4">
        <f t="shared" si="1"/>
        <v>0.78921791872653591</v>
      </c>
      <c r="K21" s="4">
        <f t="shared" si="2"/>
        <v>7.6865895102373155E-2</v>
      </c>
      <c r="L21" s="4">
        <f t="shared" si="2"/>
        <v>1.367780754411563</v>
      </c>
      <c r="M21" s="4">
        <f t="shared" si="3"/>
        <v>3.5744611284619792</v>
      </c>
      <c r="N21" s="3">
        <v>0.68054000000000003</v>
      </c>
      <c r="O21" s="3">
        <v>5.5829999999999998E-2</v>
      </c>
      <c r="P21" s="3"/>
      <c r="Q21" s="3"/>
      <c r="R21" s="3"/>
      <c r="S21" s="3" t="str">
        <f t="shared" si="8"/>
        <v/>
      </c>
      <c r="T21" s="4" t="str">
        <f t="shared" si="9"/>
        <v/>
      </c>
      <c r="U21" s="3">
        <f t="shared" si="5"/>
        <v>161.19066866843747</v>
      </c>
      <c r="V21" s="3">
        <v>3973.7862</v>
      </c>
      <c r="W21" s="4">
        <f t="shared" si="6"/>
        <v>15.611894431211665</v>
      </c>
      <c r="X21" s="4" t="str">
        <f t="shared" si="7"/>
        <v/>
      </c>
      <c r="Y21" s="3" t="s">
        <v>24</v>
      </c>
      <c r="Z21" s="3">
        <v>5</v>
      </c>
    </row>
    <row r="22" spans="1:26" x14ac:dyDescent="0.2">
      <c r="A22" s="3">
        <v>1</v>
      </c>
      <c r="B22" s="3">
        <v>5</v>
      </c>
      <c r="C22" s="4" t="s">
        <v>17</v>
      </c>
      <c r="D22" s="4">
        <v>79.675102909617351</v>
      </c>
      <c r="E22" s="4">
        <v>3.0416010229058399</v>
      </c>
      <c r="F22" s="4">
        <v>9.2251872072165355</v>
      </c>
      <c r="G22" s="4">
        <v>4.6109154986802618</v>
      </c>
      <c r="H22" s="4">
        <v>3.528174643207187</v>
      </c>
      <c r="I22" s="4">
        <f t="shared" si="0"/>
        <v>83.849202385466015</v>
      </c>
      <c r="J22" s="4">
        <f t="shared" si="1"/>
        <v>1.8249606137435039</v>
      </c>
      <c r="K22" s="4">
        <f t="shared" si="2"/>
        <v>7.8414091261340548</v>
      </c>
      <c r="L22" s="4">
        <f t="shared" si="2"/>
        <v>3.9192781738782223</v>
      </c>
      <c r="M22" s="4">
        <f t="shared" si="3"/>
        <v>2.6461309824053902</v>
      </c>
      <c r="N22" s="3">
        <v>0.76061999999999996</v>
      </c>
      <c r="O22" s="3">
        <v>9.6990000000000007E-2</v>
      </c>
      <c r="P22" s="3"/>
      <c r="Q22" s="3"/>
      <c r="R22" s="3"/>
      <c r="S22" s="3" t="str">
        <f t="shared" si="8"/>
        <v/>
      </c>
      <c r="T22" s="4" t="str">
        <f t="shared" si="9"/>
        <v/>
      </c>
      <c r="U22" s="3">
        <f t="shared" si="5"/>
        <v>280.02656195865575</v>
      </c>
      <c r="V22" s="3">
        <v>1583.8610900000001</v>
      </c>
      <c r="W22" s="4">
        <f t="shared" si="6"/>
        <v>22.546736109746096</v>
      </c>
      <c r="X22" s="4" t="str">
        <f t="shared" si="7"/>
        <v/>
      </c>
      <c r="Y22" s="3" t="s">
        <v>24</v>
      </c>
      <c r="Z22" s="3">
        <v>5</v>
      </c>
    </row>
    <row r="23" spans="1:26" x14ac:dyDescent="0.2">
      <c r="A23" s="3">
        <v>1</v>
      </c>
      <c r="B23" s="3">
        <v>5</v>
      </c>
      <c r="C23" s="4" t="s">
        <v>19</v>
      </c>
      <c r="D23" s="4">
        <v>79.675102909617351</v>
      </c>
      <c r="E23" s="4">
        <v>3.0416010229058399</v>
      </c>
      <c r="F23" s="4">
        <v>9.2251872072165355</v>
      </c>
      <c r="G23" s="4">
        <v>4.6109154986802618</v>
      </c>
      <c r="H23" s="4">
        <v>3.528174643207187</v>
      </c>
      <c r="I23" s="4">
        <f t="shared" si="0"/>
        <v>83.849202385466015</v>
      </c>
      <c r="J23" s="4">
        <f t="shared" si="1"/>
        <v>1.8249606137435039</v>
      </c>
      <c r="K23" s="4">
        <f t="shared" si="2"/>
        <v>7.8414091261340548</v>
      </c>
      <c r="L23" s="4">
        <f t="shared" si="2"/>
        <v>3.9192781738782223</v>
      </c>
      <c r="M23" s="4">
        <f t="shared" si="3"/>
        <v>2.6461309824053902</v>
      </c>
      <c r="N23" s="3">
        <v>0.73421999999999998</v>
      </c>
      <c r="O23" s="3">
        <v>9.8589999999999997E-2</v>
      </c>
      <c r="P23" s="3"/>
      <c r="Q23" s="3"/>
      <c r="R23" s="3"/>
      <c r="S23" s="3" t="str">
        <f t="shared" si="8"/>
        <v/>
      </c>
      <c r="T23" s="4" t="str">
        <f t="shared" si="9"/>
        <v/>
      </c>
      <c r="U23" s="3">
        <f t="shared" si="5"/>
        <v>284.64603302921813</v>
      </c>
      <c r="V23" s="3">
        <v>1939.25352</v>
      </c>
      <c r="W23" s="4">
        <f t="shared" si="6"/>
        <v>18.115915068239179</v>
      </c>
      <c r="X23" s="4" t="str">
        <f t="shared" si="7"/>
        <v/>
      </c>
      <c r="Y23" s="3" t="s">
        <v>24</v>
      </c>
      <c r="Z23" s="3">
        <v>5</v>
      </c>
    </row>
    <row r="24" spans="1:26" x14ac:dyDescent="0.2">
      <c r="A24" s="3">
        <v>1</v>
      </c>
      <c r="B24" s="3">
        <v>5</v>
      </c>
      <c r="C24" s="4" t="s">
        <v>20</v>
      </c>
      <c r="D24" s="4">
        <v>79.675102909617351</v>
      </c>
      <c r="E24" s="4">
        <v>3.0416010229058399</v>
      </c>
      <c r="F24" s="4">
        <v>9.2251872072165355</v>
      </c>
      <c r="G24" s="4">
        <v>4.6109154986802618</v>
      </c>
      <c r="H24" s="4">
        <v>3.528174643207187</v>
      </c>
      <c r="I24" s="4">
        <f t="shared" si="0"/>
        <v>83.849202385466015</v>
      </c>
      <c r="J24" s="4">
        <f t="shared" si="1"/>
        <v>1.8249606137435039</v>
      </c>
      <c r="K24" s="4">
        <f t="shared" si="2"/>
        <v>7.8414091261340548</v>
      </c>
      <c r="L24" s="4">
        <f t="shared" si="2"/>
        <v>3.9192781738782223</v>
      </c>
      <c r="M24" s="4">
        <f t="shared" si="3"/>
        <v>2.6461309824053902</v>
      </c>
      <c r="N24" s="3">
        <v>0.74148000000000003</v>
      </c>
      <c r="O24" s="3">
        <v>9.9580000000000002E-2</v>
      </c>
      <c r="P24" s="3"/>
      <c r="Q24" s="3"/>
      <c r="R24" s="3"/>
      <c r="S24" s="3" t="str">
        <f t="shared" si="8"/>
        <v/>
      </c>
      <c r="T24" s="4" t="str">
        <f t="shared" si="9"/>
        <v/>
      </c>
      <c r="U24" s="3">
        <f t="shared" si="5"/>
        <v>287.50433075412866</v>
      </c>
      <c r="V24" s="3">
        <v>2171.8064399999998</v>
      </c>
      <c r="W24" s="4">
        <f t="shared" si="6"/>
        <v>16.015278394687464</v>
      </c>
      <c r="X24" s="4" t="str">
        <f t="shared" si="7"/>
        <v/>
      </c>
      <c r="Y24" s="3" t="s">
        <v>24</v>
      </c>
      <c r="Z24" s="3">
        <v>5</v>
      </c>
    </row>
    <row r="25" spans="1:26" x14ac:dyDescent="0.2">
      <c r="A25" s="3">
        <v>1</v>
      </c>
      <c r="B25" s="3">
        <v>5</v>
      </c>
      <c r="C25" s="4" t="s">
        <v>21</v>
      </c>
      <c r="D25" s="4">
        <v>79.675102909617351</v>
      </c>
      <c r="E25" s="4">
        <v>3.0416010229058399</v>
      </c>
      <c r="F25" s="4">
        <v>9.2251872072165355</v>
      </c>
      <c r="G25" s="4">
        <v>4.6109154986802618</v>
      </c>
      <c r="H25" s="4">
        <v>3.528174643207187</v>
      </c>
      <c r="I25" s="4">
        <f t="shared" si="0"/>
        <v>83.849202385466015</v>
      </c>
      <c r="J25" s="4">
        <f t="shared" si="1"/>
        <v>1.8249606137435039</v>
      </c>
      <c r="K25" s="4">
        <f t="shared" si="2"/>
        <v>7.8414091261340548</v>
      </c>
      <c r="L25" s="4">
        <f t="shared" si="2"/>
        <v>3.9192781738782223</v>
      </c>
      <c r="M25" s="4">
        <f t="shared" si="3"/>
        <v>2.6461309824053902</v>
      </c>
      <c r="N25" s="3">
        <v>0.77502000000000004</v>
      </c>
      <c r="O25" s="3">
        <v>0.12847</v>
      </c>
      <c r="P25" s="3"/>
      <c r="Q25" s="3"/>
      <c r="R25" s="3"/>
      <c r="S25" s="3" t="str">
        <f t="shared" si="8"/>
        <v/>
      </c>
      <c r="T25" s="4" t="str">
        <f t="shared" si="9"/>
        <v/>
      </c>
      <c r="U25" s="3">
        <f t="shared" si="5"/>
        <v>370.91465527197136</v>
      </c>
      <c r="V25" s="3">
        <v>1333.82114</v>
      </c>
      <c r="W25" s="4">
        <f t="shared" si="6"/>
        <v>20.212889904578297</v>
      </c>
      <c r="X25" s="4" t="str">
        <f t="shared" si="7"/>
        <v/>
      </c>
      <c r="Y25" s="3" t="s">
        <v>24</v>
      </c>
      <c r="Z25" s="3">
        <v>5</v>
      </c>
    </row>
    <row r="26" spans="1:26" x14ac:dyDescent="0.2">
      <c r="A26" s="3">
        <v>1</v>
      </c>
      <c r="B26" s="3">
        <v>5</v>
      </c>
      <c r="C26" s="4" t="s">
        <v>22</v>
      </c>
      <c r="D26" s="4">
        <v>79.675102909617351</v>
      </c>
      <c r="E26" s="4">
        <v>3.0416010229058399</v>
      </c>
      <c r="F26" s="4">
        <v>9.2251872072165355</v>
      </c>
      <c r="G26" s="4">
        <v>4.6109154986802618</v>
      </c>
      <c r="H26" s="4">
        <v>3.528174643207187</v>
      </c>
      <c r="I26" s="4">
        <f t="shared" si="0"/>
        <v>83.849202385466015</v>
      </c>
      <c r="J26" s="4">
        <f t="shared" si="1"/>
        <v>1.8249606137435039</v>
      </c>
      <c r="K26" s="4">
        <f t="shared" si="2"/>
        <v>7.8414091261340548</v>
      </c>
      <c r="L26" s="4">
        <f t="shared" si="2"/>
        <v>3.9192781738782223</v>
      </c>
      <c r="M26" s="4">
        <f t="shared" si="3"/>
        <v>2.6461309824053902</v>
      </c>
      <c r="N26" s="3">
        <v>0.73946000000000001</v>
      </c>
      <c r="O26" s="3">
        <v>8.3280000000000007E-2</v>
      </c>
      <c r="P26" s="3"/>
      <c r="Q26" s="3"/>
      <c r="R26" s="3"/>
      <c r="S26" s="3" t="str">
        <f t="shared" si="8"/>
        <v/>
      </c>
      <c r="T26" s="4" t="str">
        <f t="shared" si="9"/>
        <v/>
      </c>
      <c r="U26" s="3">
        <f t="shared" si="5"/>
        <v>240.44346922277401</v>
      </c>
      <c r="V26" s="3">
        <v>3006.6558799999998</v>
      </c>
      <c r="W26" s="4">
        <f t="shared" si="6"/>
        <v>13.832583156536437</v>
      </c>
      <c r="X26" s="4" t="str">
        <f t="shared" si="7"/>
        <v/>
      </c>
      <c r="Y26" s="3" t="s">
        <v>24</v>
      </c>
      <c r="Z26" s="3">
        <v>5</v>
      </c>
    </row>
    <row r="27" spans="1:26" x14ac:dyDescent="0.2">
      <c r="A27" s="3">
        <v>1</v>
      </c>
      <c r="B27" s="3">
        <v>6</v>
      </c>
      <c r="C27" s="4" t="s">
        <v>17</v>
      </c>
      <c r="D27" s="4">
        <v>89.204458637672673</v>
      </c>
      <c r="E27" s="4">
        <v>0.76235346969049411</v>
      </c>
      <c r="F27" s="4">
        <v>2.2666429602413989</v>
      </c>
      <c r="G27" s="4">
        <v>7.7578073601738264</v>
      </c>
      <c r="H27" s="4">
        <v>0.05</v>
      </c>
      <c r="I27" s="4">
        <f t="shared" si="0"/>
        <v>91.02556757361117</v>
      </c>
      <c r="J27" s="4">
        <f t="shared" si="1"/>
        <v>0.45741208181429643</v>
      </c>
      <c r="K27" s="4">
        <f t="shared" si="2"/>
        <v>1.9266465162051889</v>
      </c>
      <c r="L27" s="4">
        <f t="shared" si="2"/>
        <v>6.5941362561477526</v>
      </c>
      <c r="M27" s="4">
        <f t="shared" si="3"/>
        <v>3.7500000000000006E-2</v>
      </c>
      <c r="N27" s="3">
        <v>0.63680000000000003</v>
      </c>
      <c r="O27" s="3">
        <v>6.3740000000000005E-2</v>
      </c>
      <c r="P27" s="3"/>
      <c r="Q27" s="3"/>
      <c r="R27" s="3"/>
      <c r="S27" s="3" t="str">
        <f t="shared" si="8"/>
        <v/>
      </c>
      <c r="T27" s="4" t="str">
        <f t="shared" si="9"/>
        <v/>
      </c>
      <c r="U27" s="3">
        <f t="shared" si="5"/>
        <v>184.02817877353044</v>
      </c>
      <c r="V27" s="3">
        <v>3741.80737</v>
      </c>
      <c r="W27" s="4">
        <f t="shared" si="6"/>
        <v>14.522261266474169</v>
      </c>
      <c r="X27" s="4" t="str">
        <f t="shared" si="7"/>
        <v/>
      </c>
      <c r="Y27" s="3" t="s">
        <v>24</v>
      </c>
      <c r="Z27" s="3">
        <v>5</v>
      </c>
    </row>
    <row r="28" spans="1:26" x14ac:dyDescent="0.2">
      <c r="A28" s="3">
        <v>1</v>
      </c>
      <c r="B28" s="3">
        <v>6</v>
      </c>
      <c r="C28" s="4" t="s">
        <v>19</v>
      </c>
      <c r="D28" s="4">
        <v>89.204458637672673</v>
      </c>
      <c r="E28" s="4">
        <v>0.76235346969049411</v>
      </c>
      <c r="F28" s="4">
        <v>2.2666429602413989</v>
      </c>
      <c r="G28" s="4">
        <v>7.7578073601738264</v>
      </c>
      <c r="H28" s="4">
        <v>0.05</v>
      </c>
      <c r="I28" s="4">
        <f t="shared" si="0"/>
        <v>91.02556757361117</v>
      </c>
      <c r="J28" s="4">
        <f t="shared" si="1"/>
        <v>0.45741208181429643</v>
      </c>
      <c r="K28" s="4">
        <f t="shared" si="2"/>
        <v>1.9266465162051889</v>
      </c>
      <c r="L28" s="4">
        <f t="shared" si="2"/>
        <v>6.5941362561477526</v>
      </c>
      <c r="M28" s="4">
        <f t="shared" si="3"/>
        <v>3.7500000000000006E-2</v>
      </c>
      <c r="N28" s="3">
        <v>0.66908999999999996</v>
      </c>
      <c r="O28" s="3">
        <v>5.8840000000000003E-2</v>
      </c>
      <c r="P28" s="3"/>
      <c r="Q28" s="3"/>
      <c r="R28" s="3"/>
      <c r="S28" s="3" t="str">
        <f t="shared" si="8"/>
        <v/>
      </c>
      <c r="T28" s="4" t="str">
        <f t="shared" si="9"/>
        <v/>
      </c>
      <c r="U28" s="3">
        <f t="shared" si="5"/>
        <v>169.88104861993304</v>
      </c>
      <c r="V28" s="3">
        <v>3126.2687000000001</v>
      </c>
      <c r="W28" s="4">
        <f t="shared" si="6"/>
        <v>18.829065421981763</v>
      </c>
      <c r="X28" s="4" t="str">
        <f t="shared" si="7"/>
        <v/>
      </c>
      <c r="Y28" s="3" t="s">
        <v>24</v>
      </c>
      <c r="Z28" s="3">
        <v>5</v>
      </c>
    </row>
    <row r="29" spans="1:26" x14ac:dyDescent="0.2">
      <c r="A29" s="3">
        <v>1</v>
      </c>
      <c r="B29" s="3">
        <v>6</v>
      </c>
      <c r="C29" s="4" t="s">
        <v>20</v>
      </c>
      <c r="D29" s="4">
        <v>89.204458637672673</v>
      </c>
      <c r="E29" s="4">
        <v>0.76235346969049411</v>
      </c>
      <c r="F29" s="4">
        <v>2.2666429602413989</v>
      </c>
      <c r="G29" s="4">
        <v>7.7578073601738264</v>
      </c>
      <c r="H29" s="4">
        <v>0.05</v>
      </c>
      <c r="I29" s="4">
        <f t="shared" si="0"/>
        <v>91.02556757361117</v>
      </c>
      <c r="J29" s="4">
        <f t="shared" si="1"/>
        <v>0.45741208181429643</v>
      </c>
      <c r="K29" s="4">
        <f t="shared" si="2"/>
        <v>1.9266465162051889</v>
      </c>
      <c r="L29" s="4">
        <f t="shared" si="2"/>
        <v>6.5941362561477526</v>
      </c>
      <c r="M29" s="4">
        <f t="shared" si="3"/>
        <v>3.7500000000000006E-2</v>
      </c>
      <c r="N29" s="3">
        <v>0.65469999999999995</v>
      </c>
      <c r="O29" s="3">
        <v>7.0389999999999994E-2</v>
      </c>
      <c r="P29" s="3"/>
      <c r="Q29" s="3"/>
      <c r="R29" s="3"/>
      <c r="S29" s="3" t="str">
        <f t="shared" si="8"/>
        <v/>
      </c>
      <c r="T29" s="4" t="str">
        <f t="shared" si="9"/>
        <v/>
      </c>
      <c r="U29" s="3">
        <f t="shared" si="5"/>
        <v>203.22785541055549</v>
      </c>
      <c r="V29" s="3">
        <v>3836.7880700000001</v>
      </c>
      <c r="W29" s="4">
        <f t="shared" si="6"/>
        <v>12.824751382250339</v>
      </c>
      <c r="X29" s="4" t="str">
        <f t="shared" si="7"/>
        <v/>
      </c>
      <c r="Y29" s="3" t="s">
        <v>24</v>
      </c>
      <c r="Z29" s="3">
        <v>5</v>
      </c>
    </row>
    <row r="30" spans="1:26" x14ac:dyDescent="0.2">
      <c r="A30" s="3">
        <v>1</v>
      </c>
      <c r="B30" s="3">
        <v>6</v>
      </c>
      <c r="C30" s="4" t="s">
        <v>21</v>
      </c>
      <c r="D30" s="4">
        <v>89.204458637672673</v>
      </c>
      <c r="E30" s="4">
        <v>0.76235346969049411</v>
      </c>
      <c r="F30" s="4">
        <v>2.2666429602413989</v>
      </c>
      <c r="G30" s="4">
        <v>7.7578073601738264</v>
      </c>
      <c r="H30" s="4">
        <v>0.05</v>
      </c>
      <c r="I30" s="4">
        <f t="shared" si="0"/>
        <v>91.02556757361117</v>
      </c>
      <c r="J30" s="4">
        <f t="shared" si="1"/>
        <v>0.45741208181429643</v>
      </c>
      <c r="K30" s="4">
        <f t="shared" si="2"/>
        <v>1.9266465162051889</v>
      </c>
      <c r="L30" s="4">
        <f t="shared" si="2"/>
        <v>6.5941362561477526</v>
      </c>
      <c r="M30" s="4">
        <f t="shared" si="3"/>
        <v>3.7500000000000006E-2</v>
      </c>
      <c r="N30" s="3">
        <v>0.62365000000000004</v>
      </c>
      <c r="O30" s="3">
        <v>7.2889999999999996E-2</v>
      </c>
      <c r="P30" s="3"/>
      <c r="Q30" s="3"/>
      <c r="R30" s="3"/>
      <c r="S30" s="3" t="str">
        <f t="shared" si="8"/>
        <v/>
      </c>
      <c r="T30" s="4" t="str">
        <f t="shared" si="9"/>
        <v/>
      </c>
      <c r="U30" s="3">
        <f t="shared" si="5"/>
        <v>210.44577895830926</v>
      </c>
      <c r="V30" s="3">
        <v>3568.2307999999998</v>
      </c>
      <c r="W30" s="4">
        <f t="shared" si="6"/>
        <v>13.317013595800393</v>
      </c>
      <c r="X30" s="4" t="str">
        <f t="shared" si="7"/>
        <v/>
      </c>
      <c r="Y30" s="3" t="s">
        <v>24</v>
      </c>
      <c r="Z30" s="3">
        <v>5</v>
      </c>
    </row>
    <row r="31" spans="1:26" x14ac:dyDescent="0.2">
      <c r="A31" s="3">
        <v>1</v>
      </c>
      <c r="B31" s="3">
        <v>6</v>
      </c>
      <c r="C31" s="4" t="s">
        <v>22</v>
      </c>
      <c r="D31" s="4">
        <v>89.204458637672673</v>
      </c>
      <c r="E31" s="4">
        <v>0.76235346969049411</v>
      </c>
      <c r="F31" s="4">
        <v>2.2666429602413989</v>
      </c>
      <c r="G31" s="4">
        <v>7.7578073601738264</v>
      </c>
      <c r="H31" s="4">
        <v>0.05</v>
      </c>
      <c r="I31" s="4">
        <f t="shared" si="0"/>
        <v>91.02556757361117</v>
      </c>
      <c r="J31" s="4">
        <f t="shared" si="1"/>
        <v>0.45741208181429643</v>
      </c>
      <c r="K31" s="4">
        <f t="shared" si="2"/>
        <v>1.9266465162051889</v>
      </c>
      <c r="L31" s="4">
        <f t="shared" si="2"/>
        <v>6.5941362561477526</v>
      </c>
      <c r="M31" s="4">
        <f t="shared" si="3"/>
        <v>3.7500000000000006E-2</v>
      </c>
      <c r="N31" s="3">
        <v>0.67827000000000004</v>
      </c>
      <c r="O31" s="3">
        <v>6.8199999999999997E-2</v>
      </c>
      <c r="P31" s="3">
        <v>3228</v>
      </c>
      <c r="Q31" s="3">
        <v>3512</v>
      </c>
      <c r="R31" s="3">
        <v>3912</v>
      </c>
      <c r="S31" s="3">
        <f t="shared" si="8"/>
        <v>322.8</v>
      </c>
      <c r="T31" s="4">
        <f t="shared" si="9"/>
        <v>10.645460525638976</v>
      </c>
      <c r="U31" s="3">
        <f t="shared" si="5"/>
        <v>196.90495438272319</v>
      </c>
      <c r="V31" s="3">
        <v>2285.8983400000002</v>
      </c>
      <c r="W31" s="4">
        <f t="shared" si="6"/>
        <v>22.217052641836066</v>
      </c>
      <c r="X31" s="4">
        <f t="shared" si="7"/>
        <v>13.552192493678101</v>
      </c>
      <c r="Y31" s="3" t="s">
        <v>24</v>
      </c>
      <c r="Z31" s="3">
        <v>5</v>
      </c>
    </row>
    <row r="32" spans="1:26" x14ac:dyDescent="0.2">
      <c r="A32" s="5">
        <v>2</v>
      </c>
      <c r="B32" s="5">
        <v>1</v>
      </c>
      <c r="C32" s="6" t="s">
        <v>17</v>
      </c>
      <c r="D32" s="6">
        <v>75.819449641290561</v>
      </c>
      <c r="E32" s="6">
        <v>13.402421360734939</v>
      </c>
      <c r="F32" s="6">
        <v>5.6319251242212296</v>
      </c>
      <c r="G32" s="6">
        <v>3.0403242240866621</v>
      </c>
      <c r="H32" s="6">
        <v>2.011679780811741</v>
      </c>
      <c r="I32" s="6">
        <f t="shared" si="0"/>
        <v>82.98417553303365</v>
      </c>
      <c r="J32" s="6">
        <f t="shared" si="1"/>
        <v>8.0414528164409624</v>
      </c>
      <c r="K32" s="6">
        <f t="shared" si="2"/>
        <v>4.7871363555880446</v>
      </c>
      <c r="L32" s="6">
        <f t="shared" si="2"/>
        <v>2.5842755904736627</v>
      </c>
      <c r="M32" s="6">
        <f t="shared" si="3"/>
        <v>1.5087598356088057</v>
      </c>
      <c r="N32" s="5">
        <v>0.60787999999999998</v>
      </c>
      <c r="O32" s="5">
        <v>3.2439999999999997E-2</v>
      </c>
      <c r="P32" s="5"/>
      <c r="Q32" s="5"/>
      <c r="R32" s="5"/>
      <c r="S32" s="5" t="str">
        <f t="shared" si="8"/>
        <v/>
      </c>
      <c r="T32" s="6" t="str">
        <f t="shared" si="9"/>
        <v/>
      </c>
      <c r="U32" s="5">
        <f t="shared" si="5"/>
        <v>93.659775955653075</v>
      </c>
      <c r="V32" s="5">
        <v>8149.4991</v>
      </c>
      <c r="W32" s="6">
        <f>IFERROR(1/(V32*U32)*10000000,"")</f>
        <v>13.101347599211017</v>
      </c>
      <c r="X32" s="6" t="str">
        <f>IFERROR(1/(V32*S32)*10000000,"")</f>
        <v/>
      </c>
      <c r="Y32" s="5" t="s">
        <v>24</v>
      </c>
      <c r="Z32" s="5">
        <v>5</v>
      </c>
    </row>
    <row r="33" spans="1:26" x14ac:dyDescent="0.2">
      <c r="A33" s="5">
        <v>2</v>
      </c>
      <c r="B33" s="5">
        <v>1</v>
      </c>
      <c r="C33" s="6" t="s">
        <v>19</v>
      </c>
      <c r="D33" s="6">
        <v>75.819449641290561</v>
      </c>
      <c r="E33" s="6">
        <v>13.402421360734939</v>
      </c>
      <c r="F33" s="6">
        <v>5.6319251242212296</v>
      </c>
      <c r="G33" s="6">
        <v>3.0403242240866621</v>
      </c>
      <c r="H33" s="6">
        <v>2.011679780811741</v>
      </c>
      <c r="I33" s="6">
        <f t="shared" si="0"/>
        <v>82.98417553303365</v>
      </c>
      <c r="J33" s="6">
        <f t="shared" si="1"/>
        <v>8.0414528164409624</v>
      </c>
      <c r="K33" s="6">
        <f t="shared" si="2"/>
        <v>4.7871363555880446</v>
      </c>
      <c r="L33" s="6">
        <f t="shared" si="2"/>
        <v>2.5842755904736627</v>
      </c>
      <c r="M33" s="6">
        <f t="shared" si="3"/>
        <v>1.5087598356088057</v>
      </c>
      <c r="N33" s="5">
        <v>0.61504000000000003</v>
      </c>
      <c r="O33" s="5">
        <v>5.6419999999999998E-2</v>
      </c>
      <c r="P33" s="5"/>
      <c r="Q33" s="5"/>
      <c r="R33" s="5"/>
      <c r="S33" s="5" t="str">
        <f t="shared" si="8"/>
        <v/>
      </c>
      <c r="T33" s="6" t="str">
        <f t="shared" si="9"/>
        <v/>
      </c>
      <c r="U33" s="5">
        <f t="shared" si="5"/>
        <v>162.89409862570736</v>
      </c>
      <c r="V33" s="5">
        <v>5138.21659</v>
      </c>
      <c r="W33" s="6">
        <f t="shared" ref="W33:W61" si="10">IFERROR(1/(V33*U33)*10000000,"")</f>
        <v>11.94764313424392</v>
      </c>
      <c r="X33" s="6" t="str">
        <f t="shared" ref="X33:X61" si="11">IFERROR(1/(V33*S33)*10000000,"")</f>
        <v/>
      </c>
      <c r="Y33" s="5" t="s">
        <v>24</v>
      </c>
      <c r="Z33" s="5">
        <v>5</v>
      </c>
    </row>
    <row r="34" spans="1:26" x14ac:dyDescent="0.2">
      <c r="A34" s="5">
        <v>2</v>
      </c>
      <c r="B34" s="5">
        <v>1</v>
      </c>
      <c r="C34" s="6" t="s">
        <v>20</v>
      </c>
      <c r="D34" s="6">
        <v>75.819449641290561</v>
      </c>
      <c r="E34" s="6">
        <v>13.402421360734939</v>
      </c>
      <c r="F34" s="6">
        <v>5.6319251242212296</v>
      </c>
      <c r="G34" s="6">
        <v>3.0403242240866621</v>
      </c>
      <c r="H34" s="6">
        <v>2.011679780811741</v>
      </c>
      <c r="I34" s="6">
        <f t="shared" si="0"/>
        <v>82.98417553303365</v>
      </c>
      <c r="J34" s="6">
        <f t="shared" si="1"/>
        <v>8.0414528164409624</v>
      </c>
      <c r="K34" s="6">
        <f t="shared" ref="K34:L65" si="12">F34*0.85</f>
        <v>4.7871363555880446</v>
      </c>
      <c r="L34" s="6">
        <f t="shared" si="12"/>
        <v>2.5842755904736627</v>
      </c>
      <c r="M34" s="6">
        <f t="shared" si="3"/>
        <v>1.5087598356088057</v>
      </c>
      <c r="N34" s="5">
        <v>0.68630999999999998</v>
      </c>
      <c r="O34" s="5">
        <v>9.6860000000000002E-2</v>
      </c>
      <c r="P34" s="5"/>
      <c r="Q34" s="5"/>
      <c r="R34" s="5"/>
      <c r="S34" s="5" t="str">
        <f t="shared" si="8"/>
        <v/>
      </c>
      <c r="T34" s="6" t="str">
        <f t="shared" si="9"/>
        <v/>
      </c>
      <c r="U34" s="5">
        <f t="shared" si="5"/>
        <v>279.65122993417253</v>
      </c>
      <c r="V34" s="5">
        <v>1757.1672900000001</v>
      </c>
      <c r="W34" s="6">
        <f t="shared" si="10"/>
        <v>20.350269081801382</v>
      </c>
      <c r="X34" s="6" t="str">
        <f t="shared" si="11"/>
        <v/>
      </c>
      <c r="Y34" s="5" t="s">
        <v>24</v>
      </c>
      <c r="Z34" s="5">
        <v>5</v>
      </c>
    </row>
    <row r="35" spans="1:26" x14ac:dyDescent="0.2">
      <c r="A35" s="5">
        <v>2</v>
      </c>
      <c r="B35" s="5">
        <v>1</v>
      </c>
      <c r="C35" s="6" t="s">
        <v>21</v>
      </c>
      <c r="D35" s="6">
        <v>75.819449641290561</v>
      </c>
      <c r="E35" s="6">
        <v>13.402421360734939</v>
      </c>
      <c r="F35" s="6">
        <v>5.6319251242212296</v>
      </c>
      <c r="G35" s="6">
        <v>3.0403242240866621</v>
      </c>
      <c r="H35" s="6">
        <v>2.011679780811741</v>
      </c>
      <c r="I35" s="6">
        <f t="shared" si="0"/>
        <v>82.98417553303365</v>
      </c>
      <c r="J35" s="6">
        <f t="shared" si="1"/>
        <v>8.0414528164409624</v>
      </c>
      <c r="K35" s="6">
        <f t="shared" si="12"/>
        <v>4.7871363555880446</v>
      </c>
      <c r="L35" s="6">
        <f t="shared" si="12"/>
        <v>2.5842755904736627</v>
      </c>
      <c r="M35" s="6">
        <f t="shared" si="3"/>
        <v>1.5087598356088057</v>
      </c>
      <c r="N35" s="5">
        <v>0.74385999999999997</v>
      </c>
      <c r="O35" s="5">
        <v>8.6139999999999994E-2</v>
      </c>
      <c r="P35" s="5">
        <v>3114</v>
      </c>
      <c r="Q35" s="5">
        <v>3058</v>
      </c>
      <c r="R35" s="5">
        <v>3047</v>
      </c>
      <c r="S35" s="5">
        <f t="shared" si="8"/>
        <v>311.39999999999998</v>
      </c>
      <c r="T35" s="6">
        <f t="shared" si="9"/>
        <v>1.1538371370084575</v>
      </c>
      <c r="U35" s="5">
        <f t="shared" si="5"/>
        <v>248.70077376140432</v>
      </c>
      <c r="V35" s="5">
        <v>2799.8471500000001</v>
      </c>
      <c r="W35" s="6">
        <f t="shared" si="10"/>
        <v>14.361127590351492</v>
      </c>
      <c r="X35" s="6">
        <f t="shared" si="11"/>
        <v>11.469568220316855</v>
      </c>
      <c r="Y35" s="5" t="s">
        <v>24</v>
      </c>
      <c r="Z35" s="5">
        <v>5</v>
      </c>
    </row>
    <row r="36" spans="1:26" x14ac:dyDescent="0.2">
      <c r="A36" s="5">
        <v>2</v>
      </c>
      <c r="B36" s="5">
        <v>1</v>
      </c>
      <c r="C36" s="6" t="s">
        <v>22</v>
      </c>
      <c r="D36" s="6">
        <v>75.819449641290561</v>
      </c>
      <c r="E36" s="6">
        <v>13.402421360734939</v>
      </c>
      <c r="F36" s="6">
        <v>5.6319251242212296</v>
      </c>
      <c r="G36" s="6">
        <v>3.0403242240866621</v>
      </c>
      <c r="H36" s="6">
        <v>2.011679780811741</v>
      </c>
      <c r="I36" s="6">
        <f t="shared" si="0"/>
        <v>82.98417553303365</v>
      </c>
      <c r="J36" s="6">
        <f t="shared" si="1"/>
        <v>8.0414528164409624</v>
      </c>
      <c r="K36" s="6">
        <f t="shared" si="12"/>
        <v>4.7871363555880446</v>
      </c>
      <c r="L36" s="6">
        <f t="shared" si="12"/>
        <v>2.5842755904736627</v>
      </c>
      <c r="M36" s="6">
        <f t="shared" si="3"/>
        <v>1.5087598356088057</v>
      </c>
      <c r="N36" s="5">
        <v>0.85189000000000004</v>
      </c>
      <c r="O36" s="5">
        <v>0.13750000000000001</v>
      </c>
      <c r="P36" s="5"/>
      <c r="Q36" s="5"/>
      <c r="R36" s="5"/>
      <c r="S36" s="5" t="str">
        <f t="shared" si="8"/>
        <v/>
      </c>
      <c r="T36" s="6" t="str">
        <f t="shared" si="9"/>
        <v/>
      </c>
      <c r="U36" s="5">
        <f t="shared" si="5"/>
        <v>396.98579512645807</v>
      </c>
      <c r="V36" s="5">
        <v>392.14943</v>
      </c>
      <c r="W36" s="6">
        <f t="shared" si="10"/>
        <v>64.235253846520138</v>
      </c>
      <c r="X36" s="6" t="str">
        <f t="shared" si="11"/>
        <v/>
      </c>
      <c r="Y36" s="5" t="s">
        <v>24</v>
      </c>
      <c r="Z36" s="5">
        <v>5</v>
      </c>
    </row>
    <row r="37" spans="1:26" x14ac:dyDescent="0.2">
      <c r="A37" s="5">
        <v>2</v>
      </c>
      <c r="B37" s="5">
        <v>2</v>
      </c>
      <c r="C37" s="6" t="s">
        <v>17</v>
      </c>
      <c r="D37" s="6">
        <v>93.142198455021926</v>
      </c>
      <c r="E37" s="6">
        <v>0.05</v>
      </c>
      <c r="F37" s="6">
        <v>1.350083957110334</v>
      </c>
      <c r="G37" s="6">
        <v>1.6223383706443819</v>
      </c>
      <c r="H37" s="6">
        <v>3.875074444851939</v>
      </c>
      <c r="I37" s="6">
        <f t="shared" si="0"/>
        <v>94.576830415398106</v>
      </c>
      <c r="J37" s="6">
        <f t="shared" si="1"/>
        <v>0.03</v>
      </c>
      <c r="K37" s="6">
        <f t="shared" si="12"/>
        <v>1.1475713635437839</v>
      </c>
      <c r="L37" s="6">
        <f t="shared" si="12"/>
        <v>1.3789876150477245</v>
      </c>
      <c r="M37" s="6">
        <f t="shared" si="3"/>
        <v>2.906305833638954</v>
      </c>
      <c r="N37" s="5">
        <v>0.68855999999999995</v>
      </c>
      <c r="O37" s="5">
        <v>5.135E-2</v>
      </c>
      <c r="P37" s="5"/>
      <c r="Q37" s="5"/>
      <c r="R37" s="5"/>
      <c r="S37" s="5" t="str">
        <f t="shared" si="8"/>
        <v/>
      </c>
      <c r="T37" s="6" t="str">
        <f t="shared" si="9"/>
        <v/>
      </c>
      <c r="U37" s="5">
        <f t="shared" si="5"/>
        <v>148.2561496708627</v>
      </c>
      <c r="V37" s="5">
        <v>4673.0283099999997</v>
      </c>
      <c r="W37" s="6">
        <f t="shared" si="10"/>
        <v>14.434072121715715</v>
      </c>
      <c r="X37" s="6" t="str">
        <f t="shared" si="11"/>
        <v/>
      </c>
      <c r="Y37" s="5" t="s">
        <v>24</v>
      </c>
      <c r="Z37" s="5">
        <v>5</v>
      </c>
    </row>
    <row r="38" spans="1:26" x14ac:dyDescent="0.2">
      <c r="A38" s="5">
        <v>2</v>
      </c>
      <c r="B38" s="5">
        <v>2</v>
      </c>
      <c r="C38" s="6" t="s">
        <v>19</v>
      </c>
      <c r="D38" s="6">
        <v>93.142198455021926</v>
      </c>
      <c r="E38" s="6">
        <v>0.05</v>
      </c>
      <c r="F38" s="6">
        <v>1.350083957110334</v>
      </c>
      <c r="G38" s="6">
        <v>1.6223383706443819</v>
      </c>
      <c r="H38" s="6">
        <v>3.875074444851939</v>
      </c>
      <c r="I38" s="6">
        <f t="shared" si="0"/>
        <v>94.576830415398106</v>
      </c>
      <c r="J38" s="6">
        <f t="shared" si="1"/>
        <v>0.03</v>
      </c>
      <c r="K38" s="6">
        <f t="shared" si="12"/>
        <v>1.1475713635437839</v>
      </c>
      <c r="L38" s="6">
        <f t="shared" si="12"/>
        <v>1.3789876150477245</v>
      </c>
      <c r="M38" s="6">
        <f t="shared" si="3"/>
        <v>2.906305833638954</v>
      </c>
      <c r="N38" s="5">
        <v>0.67286000000000001</v>
      </c>
      <c r="O38" s="5">
        <v>5.9240000000000001E-2</v>
      </c>
      <c r="P38" s="5">
        <v>2642</v>
      </c>
      <c r="Q38" s="5">
        <v>2918</v>
      </c>
      <c r="R38" s="5">
        <v>2855</v>
      </c>
      <c r="S38" s="5">
        <f>IF(ISNUMBER(P38),P38/10,"")</f>
        <v>264.2</v>
      </c>
      <c r="T38" s="6">
        <f t="shared" si="9"/>
        <v>5.4744141140846869</v>
      </c>
      <c r="U38" s="5">
        <f t="shared" si="5"/>
        <v>171.03591638757362</v>
      </c>
      <c r="V38" s="5">
        <v>3896.6215099999999</v>
      </c>
      <c r="W38" s="6">
        <f t="shared" si="10"/>
        <v>15.004601218467707</v>
      </c>
      <c r="X38" s="6">
        <f t="shared" si="11"/>
        <v>9.7135719887612737</v>
      </c>
      <c r="Y38" s="5" t="s">
        <v>24</v>
      </c>
      <c r="Z38" s="5">
        <v>5</v>
      </c>
    </row>
    <row r="39" spans="1:26" x14ac:dyDescent="0.2">
      <c r="A39" s="5">
        <v>2</v>
      </c>
      <c r="B39" s="5">
        <v>2</v>
      </c>
      <c r="C39" s="6" t="s">
        <v>20</v>
      </c>
      <c r="D39" s="6">
        <v>93.142198455021926</v>
      </c>
      <c r="E39" s="6">
        <v>0.05</v>
      </c>
      <c r="F39" s="6">
        <v>1.350083957110334</v>
      </c>
      <c r="G39" s="6">
        <v>1.6223383706443819</v>
      </c>
      <c r="H39" s="6">
        <v>3.875074444851939</v>
      </c>
      <c r="I39" s="6">
        <f t="shared" si="0"/>
        <v>94.576830415398106</v>
      </c>
      <c r="J39" s="6">
        <f t="shared" si="1"/>
        <v>0.03</v>
      </c>
      <c r="K39" s="6">
        <f t="shared" si="12"/>
        <v>1.1475713635437839</v>
      </c>
      <c r="L39" s="6">
        <f t="shared" si="12"/>
        <v>1.3789876150477245</v>
      </c>
      <c r="M39" s="6">
        <f t="shared" si="3"/>
        <v>2.906305833638954</v>
      </c>
      <c r="N39" s="5">
        <v>0.63429999999999997</v>
      </c>
      <c r="O39" s="5">
        <v>3.3360000000000001E-2</v>
      </c>
      <c r="P39" s="5"/>
      <c r="Q39" s="5"/>
      <c r="R39" s="5"/>
      <c r="S39" s="5" t="str">
        <f>IF(ISNUMBER(P39),P39/10,"")</f>
        <v/>
      </c>
      <c r="T39" s="6" t="str">
        <f t="shared" si="9"/>
        <v/>
      </c>
      <c r="U39" s="5">
        <f t="shared" si="5"/>
        <v>96.315971821226469</v>
      </c>
      <c r="V39" s="5">
        <v>6527.3676599999999</v>
      </c>
      <c r="W39" s="6">
        <f t="shared" si="10"/>
        <v>15.906096524056013</v>
      </c>
      <c r="X39" s="6" t="str">
        <f t="shared" si="11"/>
        <v/>
      </c>
      <c r="Y39" s="5" t="s">
        <v>24</v>
      </c>
      <c r="Z39" s="5">
        <v>5</v>
      </c>
    </row>
    <row r="40" spans="1:26" x14ac:dyDescent="0.2">
      <c r="A40" s="5">
        <v>2</v>
      </c>
      <c r="B40" s="5">
        <v>2</v>
      </c>
      <c r="C40" s="6" t="s">
        <v>21</v>
      </c>
      <c r="D40" s="6">
        <v>93.142198455021926</v>
      </c>
      <c r="E40" s="6">
        <v>0.05</v>
      </c>
      <c r="F40" s="6">
        <v>1.350083957110334</v>
      </c>
      <c r="G40" s="6">
        <v>1.6223383706443819</v>
      </c>
      <c r="H40" s="6">
        <v>3.875074444851939</v>
      </c>
      <c r="I40" s="6">
        <f t="shared" si="0"/>
        <v>94.576830415398106</v>
      </c>
      <c r="J40" s="6">
        <f t="shared" si="1"/>
        <v>0.03</v>
      </c>
      <c r="K40" s="6">
        <f t="shared" si="12"/>
        <v>1.1475713635437839</v>
      </c>
      <c r="L40" s="6">
        <f t="shared" si="12"/>
        <v>1.3789876150477245</v>
      </c>
      <c r="M40" s="6">
        <f t="shared" si="3"/>
        <v>2.906305833638954</v>
      </c>
      <c r="N40" s="5">
        <v>0.67088000000000003</v>
      </c>
      <c r="O40" s="5">
        <v>6.8409999999999999E-2</v>
      </c>
      <c r="P40" s="5"/>
      <c r="Q40" s="5"/>
      <c r="R40" s="5"/>
      <c r="S40" s="5" t="str">
        <f>IF(ISNUMBER(P40),P40/10,"")</f>
        <v/>
      </c>
      <c r="T40" s="6" t="str">
        <f t="shared" si="9"/>
        <v/>
      </c>
      <c r="U40" s="5">
        <f t="shared" si="5"/>
        <v>197.51125996073449</v>
      </c>
      <c r="V40" s="5">
        <v>7957.7635700000001</v>
      </c>
      <c r="W40" s="6">
        <f t="shared" si="10"/>
        <v>6.3623434404407799</v>
      </c>
      <c r="X40" s="6" t="str">
        <f t="shared" si="11"/>
        <v/>
      </c>
      <c r="Y40" s="5" t="s">
        <v>24</v>
      </c>
      <c r="Z40" s="5">
        <v>5</v>
      </c>
    </row>
    <row r="41" spans="1:26" x14ac:dyDescent="0.2">
      <c r="A41" s="5">
        <v>2</v>
      </c>
      <c r="B41" s="5">
        <v>2</v>
      </c>
      <c r="C41" s="6" t="s">
        <v>22</v>
      </c>
      <c r="D41" s="6">
        <v>93.142198455021926</v>
      </c>
      <c r="E41" s="6">
        <v>0.05</v>
      </c>
      <c r="F41" s="6">
        <v>1.350083957110334</v>
      </c>
      <c r="G41" s="6">
        <v>1.6223383706443819</v>
      </c>
      <c r="H41" s="6">
        <v>3.875074444851939</v>
      </c>
      <c r="I41" s="6">
        <f t="shared" si="0"/>
        <v>94.576830415398106</v>
      </c>
      <c r="J41" s="6">
        <f t="shared" si="1"/>
        <v>0.03</v>
      </c>
      <c r="K41" s="6">
        <f t="shared" si="12"/>
        <v>1.1475713635437839</v>
      </c>
      <c r="L41" s="6">
        <f t="shared" si="12"/>
        <v>1.3789876150477245</v>
      </c>
      <c r="M41" s="6">
        <f t="shared" si="3"/>
        <v>2.906305833638954</v>
      </c>
      <c r="N41" s="5">
        <v>0.72707999999999995</v>
      </c>
      <c r="O41" s="5">
        <v>5.62E-2</v>
      </c>
      <c r="P41" s="5"/>
      <c r="Q41" s="5"/>
      <c r="R41" s="5"/>
      <c r="S41" s="5" t="str">
        <f t="shared" ref="S41:S73" si="13">IF(ISNUMBER(P41),P41/10,"")</f>
        <v/>
      </c>
      <c r="T41" s="6" t="str">
        <f>IFERROR(_xlfn.STDEV.S(P41:R41)/P41*100,"")</f>
        <v/>
      </c>
      <c r="U41" s="5">
        <f t="shared" si="5"/>
        <v>162.25892135350503</v>
      </c>
      <c r="V41" s="5">
        <v>2026.5401099999999</v>
      </c>
      <c r="W41" s="6">
        <f t="shared" si="10"/>
        <v>30.411385856278049</v>
      </c>
      <c r="X41" s="6" t="str">
        <f t="shared" si="11"/>
        <v/>
      </c>
      <c r="Y41" s="5" t="s">
        <v>24</v>
      </c>
      <c r="Z41" s="5">
        <v>5</v>
      </c>
    </row>
    <row r="42" spans="1:26" x14ac:dyDescent="0.2">
      <c r="A42" s="5">
        <v>2</v>
      </c>
      <c r="B42" s="5">
        <v>3</v>
      </c>
      <c r="C42" s="6" t="s">
        <v>17</v>
      </c>
      <c r="D42" s="6">
        <v>80.407686412140933</v>
      </c>
      <c r="E42" s="6">
        <v>2.262129117558596</v>
      </c>
      <c r="F42" s="6">
        <v>1.3571770548699429</v>
      </c>
      <c r="G42" s="6">
        <v>3.4069679596610118</v>
      </c>
      <c r="H42" s="6">
        <v>12.491172227200501</v>
      </c>
      <c r="I42" s="6">
        <f t="shared" si="0"/>
        <v>85.14995286814414</v>
      </c>
      <c r="J42" s="6">
        <f t="shared" si="1"/>
        <v>1.3572774705351576</v>
      </c>
      <c r="K42" s="6">
        <f t="shared" si="12"/>
        <v>1.1536004966394515</v>
      </c>
      <c r="L42" s="6">
        <f t="shared" si="12"/>
        <v>2.8959227657118598</v>
      </c>
      <c r="M42" s="6">
        <f t="shared" si="3"/>
        <v>9.3683791704003756</v>
      </c>
      <c r="N42" s="5">
        <v>0.81257999999999997</v>
      </c>
      <c r="O42" s="5">
        <v>0.12851000000000001</v>
      </c>
      <c r="P42" s="5"/>
      <c r="Q42" s="5"/>
      <c r="R42" s="5"/>
      <c r="S42" s="5" t="str">
        <f t="shared" si="13"/>
        <v/>
      </c>
      <c r="T42" s="6" t="str">
        <f t="shared" si="9"/>
        <v/>
      </c>
      <c r="U42" s="5">
        <f t="shared" si="5"/>
        <v>371.03014204873546</v>
      </c>
      <c r="V42" s="5">
        <v>440.55631</v>
      </c>
      <c r="W42" s="6">
        <f t="shared" si="10"/>
        <v>61.177169774566806</v>
      </c>
      <c r="X42" s="6" t="str">
        <f t="shared" si="11"/>
        <v/>
      </c>
      <c r="Y42" s="5" t="s">
        <v>24</v>
      </c>
      <c r="Z42" s="5">
        <v>5</v>
      </c>
    </row>
    <row r="43" spans="1:26" x14ac:dyDescent="0.2">
      <c r="A43" s="5">
        <v>2</v>
      </c>
      <c r="B43" s="5">
        <v>3</v>
      </c>
      <c r="C43" s="6" t="s">
        <v>19</v>
      </c>
      <c r="D43" s="6">
        <v>80.407686412140933</v>
      </c>
      <c r="E43" s="6">
        <v>2.262129117558596</v>
      </c>
      <c r="F43" s="6">
        <v>1.3571770548699429</v>
      </c>
      <c r="G43" s="6">
        <v>3.4069679596610118</v>
      </c>
      <c r="H43" s="6">
        <v>12.491172227200501</v>
      </c>
      <c r="I43" s="6">
        <f t="shared" si="0"/>
        <v>85.14995286814414</v>
      </c>
      <c r="J43" s="6">
        <f t="shared" si="1"/>
        <v>1.3572774705351576</v>
      </c>
      <c r="K43" s="6">
        <f t="shared" si="12"/>
        <v>1.1536004966394515</v>
      </c>
      <c r="L43" s="6">
        <f t="shared" si="12"/>
        <v>2.8959227657118598</v>
      </c>
      <c r="M43" s="6">
        <f t="shared" si="3"/>
        <v>9.3683791704003756</v>
      </c>
      <c r="N43" s="5">
        <v>0.73606000000000005</v>
      </c>
      <c r="O43" s="5">
        <v>9.5009999999999997E-2</v>
      </c>
      <c r="P43" s="5"/>
      <c r="Q43" s="5"/>
      <c r="R43" s="5"/>
      <c r="S43" s="5" t="str">
        <f t="shared" si="13"/>
        <v/>
      </c>
      <c r="T43" s="6" t="str">
        <f t="shared" si="9"/>
        <v/>
      </c>
      <c r="U43" s="5">
        <f t="shared" si="5"/>
        <v>274.30996650883475</v>
      </c>
      <c r="V43" s="5">
        <v>1246.1949500000001</v>
      </c>
      <c r="W43" s="6">
        <f t="shared" si="10"/>
        <v>29.253135705952161</v>
      </c>
      <c r="X43" s="6" t="str">
        <f t="shared" si="11"/>
        <v/>
      </c>
      <c r="Y43" s="5" t="s">
        <v>24</v>
      </c>
      <c r="Z43" s="5">
        <v>5</v>
      </c>
    </row>
    <row r="44" spans="1:26" x14ac:dyDescent="0.2">
      <c r="A44" s="5">
        <v>2</v>
      </c>
      <c r="B44" s="5">
        <v>3</v>
      </c>
      <c r="C44" s="6" t="s">
        <v>20</v>
      </c>
      <c r="D44" s="6">
        <v>80.407686412140933</v>
      </c>
      <c r="E44" s="6">
        <v>2.262129117558596</v>
      </c>
      <c r="F44" s="6">
        <v>1.3571770548699429</v>
      </c>
      <c r="G44" s="6">
        <v>3.4069679596610118</v>
      </c>
      <c r="H44" s="6">
        <v>12.491172227200501</v>
      </c>
      <c r="I44" s="6">
        <f t="shared" si="0"/>
        <v>85.14995286814414</v>
      </c>
      <c r="J44" s="6">
        <f t="shared" si="1"/>
        <v>1.3572774705351576</v>
      </c>
      <c r="K44" s="6">
        <f t="shared" si="12"/>
        <v>1.1536004966394515</v>
      </c>
      <c r="L44" s="6">
        <f t="shared" si="12"/>
        <v>2.8959227657118598</v>
      </c>
      <c r="M44" s="6">
        <f t="shared" si="3"/>
        <v>9.3683791704003756</v>
      </c>
      <c r="N44" s="5">
        <v>0.85416000000000003</v>
      </c>
      <c r="O44" s="5">
        <v>0.17455999999999999</v>
      </c>
      <c r="P44" s="5"/>
      <c r="Q44" s="5"/>
      <c r="R44" s="5"/>
      <c r="S44" s="5" t="str">
        <f t="shared" si="13"/>
        <v/>
      </c>
      <c r="T44" s="6" t="str">
        <f t="shared" si="9"/>
        <v/>
      </c>
      <c r="U44" s="5">
        <f t="shared" si="5"/>
        <v>503.98429379836011</v>
      </c>
      <c r="V44" s="5">
        <v>219.566</v>
      </c>
      <c r="W44" s="6">
        <f t="shared" si="10"/>
        <v>90.368673546839361</v>
      </c>
      <c r="X44" s="6" t="str">
        <f t="shared" si="11"/>
        <v/>
      </c>
      <c r="Y44" s="5" t="s">
        <v>24</v>
      </c>
      <c r="Z44" s="5">
        <v>5</v>
      </c>
    </row>
    <row r="45" spans="1:26" x14ac:dyDescent="0.2">
      <c r="A45" s="5">
        <v>2</v>
      </c>
      <c r="B45" s="5">
        <v>3</v>
      </c>
      <c r="C45" s="6" t="s">
        <v>21</v>
      </c>
      <c r="D45" s="6">
        <v>80.407686412140933</v>
      </c>
      <c r="E45" s="6">
        <v>2.262129117558596</v>
      </c>
      <c r="F45" s="6">
        <v>1.3571770548699429</v>
      </c>
      <c r="G45" s="6">
        <v>3.4069679596610118</v>
      </c>
      <c r="H45" s="6">
        <v>12.491172227200501</v>
      </c>
      <c r="I45" s="6">
        <f t="shared" si="0"/>
        <v>85.14995286814414</v>
      </c>
      <c r="J45" s="6">
        <f t="shared" si="1"/>
        <v>1.3572774705351576</v>
      </c>
      <c r="K45" s="6">
        <f t="shared" si="12"/>
        <v>1.1536004966394515</v>
      </c>
      <c r="L45" s="6">
        <f t="shared" si="12"/>
        <v>2.8959227657118598</v>
      </c>
      <c r="M45" s="6">
        <f t="shared" si="3"/>
        <v>9.3683791704003756</v>
      </c>
      <c r="N45" s="5">
        <v>0.85706000000000004</v>
      </c>
      <c r="O45" s="5">
        <v>0.21737999999999999</v>
      </c>
      <c r="P45" s="5"/>
      <c r="Q45" s="5"/>
      <c r="R45" s="5"/>
      <c r="S45" s="5" t="str">
        <f t="shared" si="13"/>
        <v/>
      </c>
      <c r="T45" s="6" t="str">
        <f t="shared" si="9"/>
        <v/>
      </c>
      <c r="U45" s="5">
        <f t="shared" si="5"/>
        <v>627.61288832428681</v>
      </c>
      <c r="V45" s="5">
        <v>241.19252</v>
      </c>
      <c r="W45" s="6">
        <f t="shared" si="10"/>
        <v>66.060873430916857</v>
      </c>
      <c r="X45" s="6" t="str">
        <f t="shared" si="11"/>
        <v/>
      </c>
      <c r="Y45" s="5" t="s">
        <v>24</v>
      </c>
      <c r="Z45" s="5">
        <v>5</v>
      </c>
    </row>
    <row r="46" spans="1:26" x14ac:dyDescent="0.2">
      <c r="A46" s="5">
        <v>2</v>
      </c>
      <c r="B46" s="5">
        <v>3</v>
      </c>
      <c r="C46" s="6" t="s">
        <v>22</v>
      </c>
      <c r="D46" s="6">
        <v>80.407686412140933</v>
      </c>
      <c r="E46" s="6">
        <v>2.262129117558596</v>
      </c>
      <c r="F46" s="6">
        <v>1.3571770548699429</v>
      </c>
      <c r="G46" s="6">
        <v>3.4069679596610118</v>
      </c>
      <c r="H46" s="6">
        <v>12.491172227200501</v>
      </c>
      <c r="I46" s="6">
        <f t="shared" si="0"/>
        <v>85.14995286814414</v>
      </c>
      <c r="J46" s="6">
        <f t="shared" si="1"/>
        <v>1.3572774705351576</v>
      </c>
      <c r="K46" s="6">
        <f t="shared" si="12"/>
        <v>1.1536004966394515</v>
      </c>
      <c r="L46" s="6">
        <f t="shared" si="12"/>
        <v>2.8959227657118598</v>
      </c>
      <c r="M46" s="6">
        <f t="shared" si="3"/>
        <v>9.3683791704003756</v>
      </c>
      <c r="N46" s="5">
        <v>0.82562000000000002</v>
      </c>
      <c r="O46" s="5">
        <v>0.15787999999999999</v>
      </c>
      <c r="P46" s="5"/>
      <c r="Q46" s="5"/>
      <c r="R46" s="5"/>
      <c r="S46" s="5" t="str">
        <f t="shared" si="13"/>
        <v/>
      </c>
      <c r="T46" s="6" t="str">
        <f t="shared" si="9"/>
        <v/>
      </c>
      <c r="U46" s="5">
        <f t="shared" si="5"/>
        <v>455.82630788774685</v>
      </c>
      <c r="V46" s="5">
        <v>350.53831000000002</v>
      </c>
      <c r="W46" s="6">
        <f t="shared" si="10"/>
        <v>62.584260467518391</v>
      </c>
      <c r="X46" s="6" t="str">
        <f t="shared" si="11"/>
        <v/>
      </c>
      <c r="Y46" s="5" t="s">
        <v>24</v>
      </c>
      <c r="Z46" s="5">
        <v>5</v>
      </c>
    </row>
    <row r="47" spans="1:26" x14ac:dyDescent="0.2">
      <c r="A47" s="5">
        <v>2</v>
      </c>
      <c r="B47" s="5">
        <v>4</v>
      </c>
      <c r="C47" s="6" t="s">
        <v>17</v>
      </c>
      <c r="D47" s="6">
        <v>31.420734443932531</v>
      </c>
      <c r="E47" s="6">
        <v>1.3095234822613091</v>
      </c>
      <c r="F47" s="6">
        <v>64.682133961087146</v>
      </c>
      <c r="G47" s="6">
        <v>0.56216360275833199</v>
      </c>
      <c r="H47" s="6">
        <v>2.03644279760546</v>
      </c>
      <c r="I47" s="6">
        <f t="shared" si="0"/>
        <v>42.240299170815234</v>
      </c>
      <c r="J47" s="6">
        <f t="shared" si="1"/>
        <v>0.78571408935678544</v>
      </c>
      <c r="K47" s="6">
        <f t="shared" si="12"/>
        <v>54.979813866924076</v>
      </c>
      <c r="L47" s="6">
        <f t="shared" si="12"/>
        <v>0.47783906234458218</v>
      </c>
      <c r="M47" s="6">
        <f t="shared" si="3"/>
        <v>1.527332098204095</v>
      </c>
      <c r="N47" s="5">
        <v>0.87450000000000006</v>
      </c>
      <c r="O47" s="5">
        <v>0.26655000000000001</v>
      </c>
      <c r="P47" s="5"/>
      <c r="Q47" s="5"/>
      <c r="R47" s="5"/>
      <c r="S47" s="5" t="str">
        <f t="shared" si="13"/>
        <v/>
      </c>
      <c r="T47" s="6" t="str">
        <f t="shared" si="9"/>
        <v/>
      </c>
      <c r="U47" s="5">
        <f t="shared" si="5"/>
        <v>769.57500866150826</v>
      </c>
      <c r="V47" s="5">
        <v>2131.6276499999999</v>
      </c>
      <c r="W47" s="6">
        <f t="shared" si="10"/>
        <v>6.0958981067440252</v>
      </c>
      <c r="X47" s="6" t="str">
        <f t="shared" si="11"/>
        <v/>
      </c>
      <c r="Y47" s="5" t="s">
        <v>18</v>
      </c>
      <c r="Z47" s="5">
        <v>5</v>
      </c>
    </row>
    <row r="48" spans="1:26" x14ac:dyDescent="0.2">
      <c r="A48" s="5">
        <v>2</v>
      </c>
      <c r="B48" s="5">
        <v>4</v>
      </c>
      <c r="C48" s="6" t="s">
        <v>19</v>
      </c>
      <c r="D48" s="6">
        <v>31.420734443932531</v>
      </c>
      <c r="E48" s="6">
        <v>1.3095234822613091</v>
      </c>
      <c r="F48" s="6">
        <v>64.682133961087146</v>
      </c>
      <c r="G48" s="6">
        <v>0.56216360275833199</v>
      </c>
      <c r="H48" s="6">
        <v>2.03644279760546</v>
      </c>
      <c r="I48" s="6">
        <f t="shared" si="0"/>
        <v>42.240299170815234</v>
      </c>
      <c r="J48" s="6">
        <f t="shared" si="1"/>
        <v>0.78571408935678544</v>
      </c>
      <c r="K48" s="6">
        <f t="shared" si="12"/>
        <v>54.979813866924076</v>
      </c>
      <c r="L48" s="6">
        <f t="shared" si="12"/>
        <v>0.47783906234458218</v>
      </c>
      <c r="M48" s="6">
        <f t="shared" si="3"/>
        <v>1.527332098204095</v>
      </c>
      <c r="N48" s="5">
        <v>0.88629999999999998</v>
      </c>
      <c r="O48" s="5">
        <v>0.32685999999999998</v>
      </c>
      <c r="P48" s="5"/>
      <c r="Q48" s="5"/>
      <c r="R48" s="5"/>
      <c r="S48" s="5" t="str">
        <f t="shared" si="13"/>
        <v/>
      </c>
      <c r="T48" s="6" t="str">
        <f t="shared" si="9"/>
        <v/>
      </c>
      <c r="U48" s="5">
        <f t="shared" si="5"/>
        <v>943.70019632752053</v>
      </c>
      <c r="V48" s="5">
        <v>2030.8412699999999</v>
      </c>
      <c r="W48" s="6">
        <f t="shared" si="10"/>
        <v>5.2178305861299519</v>
      </c>
      <c r="X48" s="6" t="str">
        <f t="shared" si="11"/>
        <v/>
      </c>
      <c r="Y48" s="5" t="s">
        <v>18</v>
      </c>
      <c r="Z48" s="5">
        <v>5</v>
      </c>
    </row>
    <row r="49" spans="1:26" x14ac:dyDescent="0.2">
      <c r="A49" s="5">
        <v>2</v>
      </c>
      <c r="B49" s="5">
        <v>4</v>
      </c>
      <c r="C49" s="6" t="s">
        <v>20</v>
      </c>
      <c r="D49" s="6">
        <v>31.420734443932531</v>
      </c>
      <c r="E49" s="6">
        <v>1.3095234822613091</v>
      </c>
      <c r="F49" s="6">
        <v>64.682133961087146</v>
      </c>
      <c r="G49" s="6">
        <v>0.56216360275833199</v>
      </c>
      <c r="H49" s="6">
        <v>2.03644279760546</v>
      </c>
      <c r="I49" s="6">
        <f t="shared" si="0"/>
        <v>42.240299170815234</v>
      </c>
      <c r="J49" s="6">
        <f t="shared" si="1"/>
        <v>0.78571408935678544</v>
      </c>
      <c r="K49" s="6">
        <f t="shared" si="12"/>
        <v>54.979813866924076</v>
      </c>
      <c r="L49" s="6">
        <f t="shared" si="12"/>
        <v>0.47783906234458218</v>
      </c>
      <c r="M49" s="6">
        <f t="shared" si="3"/>
        <v>1.527332098204095</v>
      </c>
      <c r="N49" s="5">
        <v>0.89015999999999995</v>
      </c>
      <c r="O49" s="5">
        <v>0.30998999999999999</v>
      </c>
      <c r="P49" s="5"/>
      <c r="Q49" s="5"/>
      <c r="R49" s="5"/>
      <c r="S49" s="5" t="str">
        <f t="shared" si="13"/>
        <v/>
      </c>
      <c r="T49" s="6" t="str">
        <f t="shared" si="9"/>
        <v/>
      </c>
      <c r="U49" s="5">
        <f t="shared" si="5"/>
        <v>894.99364822727796</v>
      </c>
      <c r="V49" s="5">
        <v>2298.8501900000001</v>
      </c>
      <c r="W49" s="6">
        <f t="shared" si="10"/>
        <v>4.8603705027278208</v>
      </c>
      <c r="X49" s="6" t="str">
        <f t="shared" si="11"/>
        <v/>
      </c>
      <c r="Y49" s="5" t="s">
        <v>18</v>
      </c>
      <c r="Z49" s="5">
        <v>5</v>
      </c>
    </row>
    <row r="50" spans="1:26" x14ac:dyDescent="0.2">
      <c r="A50" s="5">
        <v>2</v>
      </c>
      <c r="B50" s="5">
        <v>4</v>
      </c>
      <c r="C50" s="6" t="s">
        <v>21</v>
      </c>
      <c r="D50" s="6">
        <v>31.420734443932531</v>
      </c>
      <c r="E50" s="6">
        <v>1.3095234822613091</v>
      </c>
      <c r="F50" s="6">
        <v>64.682133961087146</v>
      </c>
      <c r="G50" s="6">
        <v>0.56216360275833199</v>
      </c>
      <c r="H50" s="6">
        <v>2.03644279760546</v>
      </c>
      <c r="I50" s="6">
        <f t="shared" si="0"/>
        <v>42.240299170815234</v>
      </c>
      <c r="J50" s="6">
        <f t="shared" si="1"/>
        <v>0.78571408935678544</v>
      </c>
      <c r="K50" s="6">
        <f t="shared" si="12"/>
        <v>54.979813866924076</v>
      </c>
      <c r="L50" s="6">
        <f t="shared" si="12"/>
        <v>0.47783906234458218</v>
      </c>
      <c r="M50" s="6">
        <f t="shared" si="3"/>
        <v>1.527332098204095</v>
      </c>
      <c r="N50" s="5">
        <v>0.89519000000000004</v>
      </c>
      <c r="O50" s="5">
        <v>0.34627999999999998</v>
      </c>
      <c r="P50" s="5"/>
      <c r="Q50" s="5"/>
      <c r="R50" s="5"/>
      <c r="S50" s="5" t="str">
        <f t="shared" si="13"/>
        <v/>
      </c>
      <c r="T50" s="6" t="str">
        <f t="shared" si="9"/>
        <v/>
      </c>
      <c r="U50" s="5">
        <f t="shared" si="5"/>
        <v>999.76902644647191</v>
      </c>
      <c r="V50" s="5">
        <v>2095.9163100000001</v>
      </c>
      <c r="W50" s="6">
        <f t="shared" si="10"/>
        <v>4.7722851439360925</v>
      </c>
      <c r="X50" s="6" t="str">
        <f t="shared" si="11"/>
        <v/>
      </c>
      <c r="Y50" s="5" t="s">
        <v>18</v>
      </c>
      <c r="Z50" s="5">
        <v>5</v>
      </c>
    </row>
    <row r="51" spans="1:26" x14ac:dyDescent="0.2">
      <c r="A51" s="5">
        <v>2</v>
      </c>
      <c r="B51" s="5">
        <v>4</v>
      </c>
      <c r="C51" s="6" t="s">
        <v>22</v>
      </c>
      <c r="D51" s="6">
        <v>31.420734443932531</v>
      </c>
      <c r="E51" s="6">
        <v>1.3095234822613091</v>
      </c>
      <c r="F51" s="6">
        <v>64.682133961087146</v>
      </c>
      <c r="G51" s="6">
        <v>0.56216360275833199</v>
      </c>
      <c r="H51" s="6">
        <v>2.03644279760546</v>
      </c>
      <c r="I51" s="6">
        <f t="shared" si="0"/>
        <v>42.240299170815234</v>
      </c>
      <c r="J51" s="6">
        <f t="shared" si="1"/>
        <v>0.78571408935678544</v>
      </c>
      <c r="K51" s="6">
        <f t="shared" si="12"/>
        <v>54.979813866924076</v>
      </c>
      <c r="L51" s="6">
        <f t="shared" si="12"/>
        <v>0.47783906234458218</v>
      </c>
      <c r="M51" s="6">
        <f t="shared" si="3"/>
        <v>1.527332098204095</v>
      </c>
      <c r="N51" s="5">
        <v>0.91735</v>
      </c>
      <c r="O51" s="5">
        <v>0.24979999999999999</v>
      </c>
      <c r="P51" s="5"/>
      <c r="Q51" s="5"/>
      <c r="R51" s="5"/>
      <c r="S51" s="5" t="str">
        <f t="shared" si="13"/>
        <v/>
      </c>
      <c r="T51" s="6" t="str">
        <f t="shared" si="9"/>
        <v/>
      </c>
      <c r="U51" s="5">
        <f t="shared" si="5"/>
        <v>721.21492089155788</v>
      </c>
      <c r="V51" s="5">
        <v>1967.3586399999999</v>
      </c>
      <c r="W51" s="6">
        <f t="shared" si="10"/>
        <v>7.0477706057270426</v>
      </c>
      <c r="X51" s="6" t="str">
        <f t="shared" si="11"/>
        <v/>
      </c>
      <c r="Y51" s="5" t="s">
        <v>18</v>
      </c>
      <c r="Z51" s="5">
        <v>5</v>
      </c>
    </row>
    <row r="52" spans="1:26" x14ac:dyDescent="0.2">
      <c r="A52" s="5">
        <v>2</v>
      </c>
      <c r="B52" s="5">
        <v>5</v>
      </c>
      <c r="C52" s="6" t="s">
        <v>17</v>
      </c>
      <c r="D52" s="6">
        <v>34.153792593308907</v>
      </c>
      <c r="E52" s="6">
        <v>0.83829401944333259</v>
      </c>
      <c r="F52" s="6">
        <v>60.649901976802077</v>
      </c>
      <c r="G52" s="6">
        <v>1.295817686030875</v>
      </c>
      <c r="H52" s="6">
        <v>3.0751052373736791</v>
      </c>
      <c r="I52" s="6">
        <f t="shared" si="0"/>
        <v>44.549744459854608</v>
      </c>
      <c r="J52" s="6">
        <f t="shared" si="1"/>
        <v>0.50297641166599949</v>
      </c>
      <c r="K52" s="6">
        <f t="shared" si="12"/>
        <v>51.552416680281766</v>
      </c>
      <c r="L52" s="6">
        <f t="shared" si="12"/>
        <v>1.1014450331262438</v>
      </c>
      <c r="M52" s="6">
        <f t="shared" si="3"/>
        <v>2.3063289280302595</v>
      </c>
      <c r="N52" s="5">
        <v>0.90029000000000003</v>
      </c>
      <c r="O52" s="5">
        <v>0.30685000000000001</v>
      </c>
      <c r="P52" s="5"/>
      <c r="Q52" s="5"/>
      <c r="R52" s="5"/>
      <c r="S52" s="5" t="str">
        <f t="shared" si="13"/>
        <v/>
      </c>
      <c r="T52" s="6" t="str">
        <f t="shared" si="9"/>
        <v/>
      </c>
      <c r="U52" s="5">
        <f t="shared" si="5"/>
        <v>885.92793625129934</v>
      </c>
      <c r="V52" s="5">
        <v>1558.26576</v>
      </c>
      <c r="W52" s="6">
        <f t="shared" si="10"/>
        <v>7.2436936588176852</v>
      </c>
      <c r="X52" s="6" t="str">
        <f t="shared" si="11"/>
        <v/>
      </c>
      <c r="Y52" s="5" t="s">
        <v>18</v>
      </c>
      <c r="Z52" s="5">
        <v>5</v>
      </c>
    </row>
    <row r="53" spans="1:26" x14ac:dyDescent="0.2">
      <c r="A53" s="5">
        <v>2</v>
      </c>
      <c r="B53" s="5">
        <v>5</v>
      </c>
      <c r="C53" s="6" t="s">
        <v>19</v>
      </c>
      <c r="D53" s="6">
        <v>34.153792593308907</v>
      </c>
      <c r="E53" s="6">
        <v>0.83829401944333259</v>
      </c>
      <c r="F53" s="6">
        <v>60.649901976802077</v>
      </c>
      <c r="G53" s="6">
        <v>1.295817686030875</v>
      </c>
      <c r="H53" s="6">
        <v>3.0751052373736791</v>
      </c>
      <c r="I53" s="6">
        <f t="shared" si="0"/>
        <v>44.549744459854608</v>
      </c>
      <c r="J53" s="6">
        <f t="shared" si="1"/>
        <v>0.50297641166599949</v>
      </c>
      <c r="K53" s="6">
        <f t="shared" si="12"/>
        <v>51.552416680281766</v>
      </c>
      <c r="L53" s="6">
        <f t="shared" si="12"/>
        <v>1.1014450331262438</v>
      </c>
      <c r="M53" s="6">
        <f t="shared" si="3"/>
        <v>2.3063289280302595</v>
      </c>
      <c r="N53" s="5">
        <v>0.94064000000000003</v>
      </c>
      <c r="O53" s="5">
        <v>0.35304999999999997</v>
      </c>
      <c r="P53" s="5">
        <f>AVERAGE(16760,14390)</f>
        <v>15575</v>
      </c>
      <c r="Q53" s="5">
        <f>AVERAGE(13930,11960)</f>
        <v>12945</v>
      </c>
      <c r="R53" s="5">
        <f>AVERAGE(16350,14950)</f>
        <v>15650</v>
      </c>
      <c r="S53" s="5">
        <f t="shared" si="13"/>
        <v>1557.5</v>
      </c>
      <c r="T53" s="6">
        <f t="shared" si="9"/>
        <v>9.8910967950191573</v>
      </c>
      <c r="U53" s="5">
        <f t="shared" si="5"/>
        <v>1019.3151634137892</v>
      </c>
      <c r="V53" s="5">
        <v>370.04336000000001</v>
      </c>
      <c r="W53" s="6">
        <f t="shared" si="10"/>
        <v>26.511780745284753</v>
      </c>
      <c r="X53" s="6">
        <f t="shared" si="11"/>
        <v>17.350793016225023</v>
      </c>
      <c r="Y53" s="5" t="s">
        <v>18</v>
      </c>
      <c r="Z53" s="5">
        <v>5</v>
      </c>
    </row>
    <row r="54" spans="1:26" x14ac:dyDescent="0.2">
      <c r="A54" s="5">
        <v>2</v>
      </c>
      <c r="B54" s="5">
        <v>5</v>
      </c>
      <c r="C54" s="6" t="s">
        <v>20</v>
      </c>
      <c r="D54" s="6">
        <v>34.153792593308907</v>
      </c>
      <c r="E54" s="6">
        <v>0.83829401944333259</v>
      </c>
      <c r="F54" s="6">
        <v>60.649901976802077</v>
      </c>
      <c r="G54" s="6">
        <v>1.295817686030875</v>
      </c>
      <c r="H54" s="6">
        <v>3.0751052373736791</v>
      </c>
      <c r="I54" s="6">
        <f t="shared" si="0"/>
        <v>44.549744459854608</v>
      </c>
      <c r="J54" s="6">
        <f t="shared" si="1"/>
        <v>0.50297641166599949</v>
      </c>
      <c r="K54" s="6">
        <f t="shared" si="12"/>
        <v>51.552416680281766</v>
      </c>
      <c r="L54" s="6">
        <f t="shared" si="12"/>
        <v>1.1014450331262438</v>
      </c>
      <c r="M54" s="6">
        <f t="shared" si="3"/>
        <v>2.3063289280302595</v>
      </c>
      <c r="N54" s="5">
        <v>0.89361000000000002</v>
      </c>
      <c r="O54" s="5">
        <v>0.36177999999999999</v>
      </c>
      <c r="P54" s="5"/>
      <c r="Q54" s="5"/>
      <c r="R54" s="5"/>
      <c r="S54" s="5" t="str">
        <f t="shared" si="13"/>
        <v/>
      </c>
      <c r="T54" s="6" t="str">
        <f t="shared" si="9"/>
        <v/>
      </c>
      <c r="U54" s="5">
        <f t="shared" si="5"/>
        <v>1044.5201524425454</v>
      </c>
      <c r="V54" s="5">
        <v>927.53102000000001</v>
      </c>
      <c r="W54" s="6">
        <f t="shared" si="10"/>
        <v>10.321783218491824</v>
      </c>
      <c r="X54" s="6" t="str">
        <f t="shared" si="11"/>
        <v/>
      </c>
      <c r="Y54" s="5" t="s">
        <v>18</v>
      </c>
      <c r="Z54" s="5">
        <v>5</v>
      </c>
    </row>
    <row r="55" spans="1:26" x14ac:dyDescent="0.2">
      <c r="A55" s="5">
        <v>2</v>
      </c>
      <c r="B55" s="5">
        <v>5</v>
      </c>
      <c r="C55" s="6" t="s">
        <v>21</v>
      </c>
      <c r="D55" s="6">
        <v>34.153792593308907</v>
      </c>
      <c r="E55" s="6">
        <v>0.83829401944333259</v>
      </c>
      <c r="F55" s="6">
        <v>60.649901976802077</v>
      </c>
      <c r="G55" s="6">
        <v>1.295817686030875</v>
      </c>
      <c r="H55" s="6">
        <v>3.0751052373736791</v>
      </c>
      <c r="I55" s="6">
        <f t="shared" si="0"/>
        <v>44.549744459854608</v>
      </c>
      <c r="J55" s="6">
        <f t="shared" si="1"/>
        <v>0.50297641166599949</v>
      </c>
      <c r="K55" s="6">
        <f t="shared" si="12"/>
        <v>51.552416680281766</v>
      </c>
      <c r="L55" s="6">
        <f t="shared" si="12"/>
        <v>1.1014450331262438</v>
      </c>
      <c r="M55" s="6">
        <f t="shared" si="3"/>
        <v>2.3063289280302595</v>
      </c>
      <c r="N55" s="5">
        <v>0.91430999999999996</v>
      </c>
      <c r="O55" s="5">
        <v>0.35468</v>
      </c>
      <c r="P55" s="5"/>
      <c r="Q55" s="5"/>
      <c r="R55" s="5"/>
      <c r="S55" s="5" t="str">
        <f t="shared" si="13"/>
        <v/>
      </c>
      <c r="T55" s="6" t="str">
        <f t="shared" si="9"/>
        <v/>
      </c>
      <c r="U55" s="5">
        <f t="shared" si="5"/>
        <v>1024.0212495669246</v>
      </c>
      <c r="V55" s="5">
        <v>1956.36916</v>
      </c>
      <c r="W55" s="6">
        <f t="shared" si="10"/>
        <v>4.9916051388497342</v>
      </c>
      <c r="X55" s="6" t="str">
        <f t="shared" si="11"/>
        <v/>
      </c>
      <c r="Y55" s="5" t="s">
        <v>18</v>
      </c>
      <c r="Z55" s="5">
        <v>5</v>
      </c>
    </row>
    <row r="56" spans="1:26" x14ac:dyDescent="0.2">
      <c r="A56" s="5">
        <v>2</v>
      </c>
      <c r="B56" s="5">
        <v>5</v>
      </c>
      <c r="C56" s="6" t="s">
        <v>22</v>
      </c>
      <c r="D56" s="6">
        <v>34.153792593308907</v>
      </c>
      <c r="E56" s="6">
        <v>0.83829401944333259</v>
      </c>
      <c r="F56" s="6">
        <v>60.649901976802077</v>
      </c>
      <c r="G56" s="6">
        <v>1.295817686030875</v>
      </c>
      <c r="H56" s="6">
        <v>3.0751052373736791</v>
      </c>
      <c r="I56" s="6">
        <f t="shared" si="0"/>
        <v>44.549744459854608</v>
      </c>
      <c r="J56" s="6">
        <f t="shared" si="1"/>
        <v>0.50297641166599949</v>
      </c>
      <c r="K56" s="6">
        <f t="shared" si="12"/>
        <v>51.552416680281766</v>
      </c>
      <c r="L56" s="6">
        <f t="shared" si="12"/>
        <v>1.1014450331262438</v>
      </c>
      <c r="M56" s="6">
        <f t="shared" si="3"/>
        <v>2.3063289280302595</v>
      </c>
      <c r="N56" s="5">
        <v>0.92689999999999995</v>
      </c>
      <c r="O56" s="5">
        <v>0.27910000000000001</v>
      </c>
      <c r="P56" s="5"/>
      <c r="Q56" s="5"/>
      <c r="R56" s="5"/>
      <c r="S56" s="5" t="str">
        <f t="shared" si="13"/>
        <v/>
      </c>
      <c r="T56" s="6" t="str">
        <f t="shared" si="9"/>
        <v/>
      </c>
      <c r="U56" s="5">
        <f t="shared" si="5"/>
        <v>805.80898487123227</v>
      </c>
      <c r="V56" s="5">
        <v>1890.1837499999999</v>
      </c>
      <c r="W56" s="6">
        <f t="shared" si="10"/>
        <v>6.5654404915391904</v>
      </c>
      <c r="X56" s="6" t="str">
        <f t="shared" si="11"/>
        <v/>
      </c>
      <c r="Y56" s="5" t="s">
        <v>18</v>
      </c>
      <c r="Z56" s="5">
        <v>5</v>
      </c>
    </row>
    <row r="57" spans="1:26" x14ac:dyDescent="0.2">
      <c r="A57" s="5">
        <v>2</v>
      </c>
      <c r="B57" s="5">
        <v>6</v>
      </c>
      <c r="C57" s="6" t="s">
        <v>17</v>
      </c>
      <c r="D57" s="6">
        <v>3.3787912809885459</v>
      </c>
      <c r="E57" s="6">
        <v>0.56839662122542434</v>
      </c>
      <c r="F57" s="6">
        <v>53.368331459218894</v>
      </c>
      <c r="G57" s="6">
        <v>30.628292938922481</v>
      </c>
      <c r="H57" s="6">
        <v>12.09672415028785</v>
      </c>
      <c r="I57" s="6">
        <f t="shared" si="0"/>
        <v>19.229824626771883</v>
      </c>
      <c r="J57" s="6">
        <f t="shared" si="1"/>
        <v>0.3410379727352546</v>
      </c>
      <c r="K57" s="6">
        <f t="shared" si="12"/>
        <v>45.363081740336057</v>
      </c>
      <c r="L57" s="6">
        <f t="shared" si="12"/>
        <v>26.03404899808411</v>
      </c>
      <c r="M57" s="6">
        <f t="shared" si="3"/>
        <v>9.0725431127158878</v>
      </c>
      <c r="N57" s="5">
        <v>0.91505000000000003</v>
      </c>
      <c r="O57" s="5">
        <v>0.34406999999999999</v>
      </c>
      <c r="P57" s="5"/>
      <c r="Q57" s="5"/>
      <c r="R57" s="5"/>
      <c r="S57" s="5" t="str">
        <f t="shared" si="13"/>
        <v/>
      </c>
      <c r="T57" s="6" t="str">
        <f t="shared" si="9"/>
        <v/>
      </c>
      <c r="U57" s="5">
        <f t="shared" si="5"/>
        <v>993.3883820302575</v>
      </c>
      <c r="V57" s="5">
        <v>2425.05665</v>
      </c>
      <c r="W57" s="6">
        <f t="shared" si="10"/>
        <v>4.1510602335925562</v>
      </c>
      <c r="X57" s="6" t="str">
        <f t="shared" si="11"/>
        <v/>
      </c>
      <c r="Y57" s="5" t="s">
        <v>18</v>
      </c>
      <c r="Z57" s="5">
        <v>5</v>
      </c>
    </row>
    <row r="58" spans="1:26" x14ac:dyDescent="0.2">
      <c r="A58" s="5">
        <v>2</v>
      </c>
      <c r="B58" s="5">
        <v>6</v>
      </c>
      <c r="C58" s="6" t="s">
        <v>19</v>
      </c>
      <c r="D58" s="6">
        <v>3.3787912809885459</v>
      </c>
      <c r="E58" s="6">
        <v>0.56839662122542434</v>
      </c>
      <c r="F58" s="6">
        <v>53.368331459218894</v>
      </c>
      <c r="G58" s="6">
        <v>30.628292938922481</v>
      </c>
      <c r="H58" s="6">
        <v>12.09672415028785</v>
      </c>
      <c r="I58" s="6">
        <f t="shared" si="0"/>
        <v>19.229824626771883</v>
      </c>
      <c r="J58" s="6">
        <f t="shared" si="1"/>
        <v>0.3410379727352546</v>
      </c>
      <c r="K58" s="6">
        <f t="shared" si="12"/>
        <v>45.363081740336057</v>
      </c>
      <c r="L58" s="6">
        <f t="shared" si="12"/>
        <v>26.03404899808411</v>
      </c>
      <c r="M58" s="6">
        <f t="shared" si="3"/>
        <v>9.0725431127158878</v>
      </c>
      <c r="N58" s="5">
        <v>0.89537999999999995</v>
      </c>
      <c r="O58" s="5">
        <v>0.28983999999999999</v>
      </c>
      <c r="P58" s="5"/>
      <c r="Q58" s="5"/>
      <c r="R58" s="5"/>
      <c r="S58" s="5" t="str">
        <f t="shared" si="13"/>
        <v/>
      </c>
      <c r="T58" s="6" t="str">
        <f t="shared" si="9"/>
        <v/>
      </c>
      <c r="U58" s="5">
        <f t="shared" si="5"/>
        <v>836.81718443238253</v>
      </c>
      <c r="V58" s="5">
        <v>2809.7748900000001</v>
      </c>
      <c r="W58" s="6">
        <f t="shared" si="10"/>
        <v>4.2530244841617586</v>
      </c>
      <c r="X58" s="6" t="str">
        <f t="shared" si="11"/>
        <v/>
      </c>
      <c r="Y58" s="5" t="s">
        <v>18</v>
      </c>
      <c r="Z58" s="5">
        <v>5</v>
      </c>
    </row>
    <row r="59" spans="1:26" x14ac:dyDescent="0.2">
      <c r="A59" s="5">
        <v>2</v>
      </c>
      <c r="B59" s="5">
        <v>6</v>
      </c>
      <c r="C59" s="6" t="s">
        <v>20</v>
      </c>
      <c r="D59" s="6">
        <v>3.3787912809885459</v>
      </c>
      <c r="E59" s="6">
        <v>0.56839662122542434</v>
      </c>
      <c r="F59" s="6">
        <v>53.368331459218894</v>
      </c>
      <c r="G59" s="6">
        <v>30.628292938922481</v>
      </c>
      <c r="H59" s="6">
        <v>12.09672415028785</v>
      </c>
      <c r="I59" s="6">
        <f t="shared" si="0"/>
        <v>19.229824626771883</v>
      </c>
      <c r="J59" s="6">
        <f t="shared" si="1"/>
        <v>0.3410379727352546</v>
      </c>
      <c r="K59" s="6">
        <f t="shared" si="12"/>
        <v>45.363081740336057</v>
      </c>
      <c r="L59" s="6">
        <f t="shared" si="12"/>
        <v>26.03404899808411</v>
      </c>
      <c r="M59" s="6">
        <f t="shared" si="3"/>
        <v>9.0725431127158878</v>
      </c>
      <c r="N59" s="5">
        <v>0.88153999999999999</v>
      </c>
      <c r="O59" s="5">
        <v>0.26862000000000003</v>
      </c>
      <c r="P59" s="5"/>
      <c r="Q59" s="5"/>
      <c r="R59" s="5"/>
      <c r="S59" s="5" t="str">
        <f t="shared" si="13"/>
        <v/>
      </c>
      <c r="T59" s="6" t="str">
        <f t="shared" si="9"/>
        <v/>
      </c>
      <c r="U59" s="5">
        <f t="shared" si="5"/>
        <v>775.55144935904855</v>
      </c>
      <c r="V59" s="5">
        <v>614.81552999999997</v>
      </c>
      <c r="W59" s="6">
        <f t="shared" si="10"/>
        <v>20.972227353901189</v>
      </c>
      <c r="X59" s="6" t="str">
        <f t="shared" si="11"/>
        <v/>
      </c>
      <c r="Y59" s="5" t="s">
        <v>18</v>
      </c>
      <c r="Z59" s="5">
        <v>5</v>
      </c>
    </row>
    <row r="60" spans="1:26" x14ac:dyDescent="0.2">
      <c r="A60" s="5">
        <v>2</v>
      </c>
      <c r="B60" s="5">
        <v>6</v>
      </c>
      <c r="C60" s="6" t="s">
        <v>21</v>
      </c>
      <c r="D60" s="6">
        <v>3.3787912809885459</v>
      </c>
      <c r="E60" s="6">
        <v>0.56839662122542434</v>
      </c>
      <c r="F60" s="6">
        <v>53.368331459218894</v>
      </c>
      <c r="G60" s="6">
        <v>30.628292938922481</v>
      </c>
      <c r="H60" s="6">
        <v>12.09672415028785</v>
      </c>
      <c r="I60" s="6">
        <f t="shared" si="0"/>
        <v>19.229824626771883</v>
      </c>
      <c r="J60" s="6">
        <f t="shared" si="1"/>
        <v>0.3410379727352546</v>
      </c>
      <c r="K60" s="6">
        <f t="shared" si="12"/>
        <v>45.363081740336057</v>
      </c>
      <c r="L60" s="6">
        <f t="shared" si="12"/>
        <v>26.03404899808411</v>
      </c>
      <c r="M60" s="6">
        <f t="shared" si="3"/>
        <v>9.0725431127158878</v>
      </c>
      <c r="N60" s="5">
        <v>0.91046000000000005</v>
      </c>
      <c r="O60" s="5">
        <v>0.45900999999999997</v>
      </c>
      <c r="P60" s="5"/>
      <c r="Q60" s="5"/>
      <c r="R60" s="5"/>
      <c r="S60" s="5" t="str">
        <f t="shared" si="13"/>
        <v/>
      </c>
      <c r="T60" s="6" t="str">
        <f t="shared" si="9"/>
        <v/>
      </c>
      <c r="U60" s="5">
        <f t="shared" si="5"/>
        <v>1325.2396350617855</v>
      </c>
      <c r="V60" s="5">
        <v>1041.4175</v>
      </c>
      <c r="W60" s="6">
        <f t="shared" si="10"/>
        <v>7.2457060710861434</v>
      </c>
      <c r="X60" s="6" t="str">
        <f t="shared" si="11"/>
        <v/>
      </c>
      <c r="Y60" s="5" t="s">
        <v>18</v>
      </c>
      <c r="Z60" s="5">
        <v>5</v>
      </c>
    </row>
    <row r="61" spans="1:26" x14ac:dyDescent="0.2">
      <c r="A61" s="5">
        <v>2</v>
      </c>
      <c r="B61" s="5">
        <v>6</v>
      </c>
      <c r="C61" s="6" t="s">
        <v>22</v>
      </c>
      <c r="D61" s="6">
        <v>3.3787912809885459</v>
      </c>
      <c r="E61" s="6">
        <v>0.56839662122542434</v>
      </c>
      <c r="F61" s="6">
        <v>53.368331459218894</v>
      </c>
      <c r="G61" s="6">
        <v>30.628292938922481</v>
      </c>
      <c r="H61" s="6">
        <v>12.09672415028785</v>
      </c>
      <c r="I61" s="6">
        <f t="shared" si="0"/>
        <v>19.229824626771883</v>
      </c>
      <c r="J61" s="6">
        <f t="shared" si="1"/>
        <v>0.3410379727352546</v>
      </c>
      <c r="K61" s="6">
        <f t="shared" si="12"/>
        <v>45.363081740336057</v>
      </c>
      <c r="L61" s="6">
        <f t="shared" si="12"/>
        <v>26.03404899808411</v>
      </c>
      <c r="M61" s="6">
        <f t="shared" si="3"/>
        <v>9.0725431127158878</v>
      </c>
      <c r="N61" s="5">
        <v>0.95596000000000003</v>
      </c>
      <c r="O61" s="5">
        <v>0.29246</v>
      </c>
      <c r="P61" s="5">
        <v>8504</v>
      </c>
      <c r="Q61" s="5">
        <v>8092</v>
      </c>
      <c r="R61" s="5">
        <v>8031</v>
      </c>
      <c r="S61" s="5">
        <f t="shared" si="13"/>
        <v>850.4</v>
      </c>
      <c r="T61" s="6">
        <f t="shared" si="9"/>
        <v>3.0255369625217252</v>
      </c>
      <c r="U61" s="5">
        <f t="shared" si="5"/>
        <v>844.38156831042852</v>
      </c>
      <c r="V61" s="5">
        <v>259.33321000000001</v>
      </c>
      <c r="W61" s="6">
        <f t="shared" si="10"/>
        <v>45.667066995220459</v>
      </c>
      <c r="X61" s="6">
        <f t="shared" si="11"/>
        <v>45.343873059221139</v>
      </c>
      <c r="Y61" s="5" t="s">
        <v>18</v>
      </c>
      <c r="Z61" s="5">
        <v>5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2.5092428857630891</v>
      </c>
      <c r="E62" s="12">
        <v>2.131745188528666</v>
      </c>
      <c r="F62" s="12">
        <v>55.835355004293461</v>
      </c>
      <c r="G62" s="12">
        <v>28.992519063757861</v>
      </c>
      <c r="H62" s="12">
        <v>10.59222007035763</v>
      </c>
      <c r="I62" s="12">
        <f t="shared" si="0"/>
        <v>18.734177088971659</v>
      </c>
      <c r="J62" s="12">
        <f t="shared" si="1"/>
        <v>1.2790471131171997</v>
      </c>
      <c r="K62" s="12">
        <f t="shared" si="12"/>
        <v>47.460051753649438</v>
      </c>
      <c r="L62" s="12">
        <f t="shared" si="12"/>
        <v>24.643641204194182</v>
      </c>
      <c r="M62" s="12">
        <f t="shared" si="3"/>
        <v>7.9441650527682226</v>
      </c>
      <c r="N62" s="11">
        <v>0.83291999999999999</v>
      </c>
      <c r="O62" s="11">
        <v>0.16091</v>
      </c>
      <c r="P62" s="11"/>
      <c r="Q62" s="11"/>
      <c r="R62" s="11"/>
      <c r="S62" s="11" t="str">
        <f t="shared" si="13"/>
        <v/>
      </c>
      <c r="T62" s="12" t="str">
        <f t="shared" si="9"/>
        <v/>
      </c>
      <c r="U62" s="11">
        <f t="shared" si="5"/>
        <v>464.57443122762447</v>
      </c>
      <c r="V62" s="11">
        <v>4470.8437599999997</v>
      </c>
      <c r="W62" s="12">
        <f>IFERROR(1/(V62*U62)*10000000,"")</f>
        <v>4.8145444763906022</v>
      </c>
      <c r="X62" s="12" t="str">
        <f>IFERROR(1/(V62*S62)*10000000,"")</f>
        <v/>
      </c>
      <c r="Y62" s="11" t="s">
        <v>18</v>
      </c>
      <c r="Z62" s="11">
        <v>5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2.5092428857630891</v>
      </c>
      <c r="E63" s="12">
        <v>2.131745188528666</v>
      </c>
      <c r="F63" s="12">
        <v>55.835355004293461</v>
      </c>
      <c r="G63" s="12">
        <v>28.992519063757861</v>
      </c>
      <c r="H63" s="12">
        <v>10.59222007035763</v>
      </c>
      <c r="I63" s="12">
        <f t="shared" si="0"/>
        <v>18.734177088971659</v>
      </c>
      <c r="J63" s="12">
        <f t="shared" si="1"/>
        <v>1.2790471131171997</v>
      </c>
      <c r="K63" s="12">
        <f t="shared" si="12"/>
        <v>47.460051753649438</v>
      </c>
      <c r="L63" s="12">
        <f t="shared" si="12"/>
        <v>24.643641204194182</v>
      </c>
      <c r="M63" s="12">
        <f t="shared" si="3"/>
        <v>7.9441650527682226</v>
      </c>
      <c r="N63" s="11">
        <v>0.80356000000000005</v>
      </c>
      <c r="O63" s="11">
        <v>0.19958999999999999</v>
      </c>
      <c r="P63" s="11">
        <v>4446</v>
      </c>
      <c r="Q63" s="11">
        <v>3938</v>
      </c>
      <c r="R63" s="11">
        <v>4993</v>
      </c>
      <c r="S63" s="11">
        <f t="shared" si="13"/>
        <v>444.6</v>
      </c>
      <c r="T63" s="12">
        <f t="shared" si="9"/>
        <v>11.867299336517261</v>
      </c>
      <c r="U63" s="11">
        <f t="shared" si="5"/>
        <v>576.25014435847095</v>
      </c>
      <c r="V63" s="11">
        <v>3343.95939</v>
      </c>
      <c r="W63" s="12">
        <f t="shared" ref="W63:W91" si="14">IFERROR(1/(V63*U63)*10000000,"")</f>
        <v>5.1895291791800791</v>
      </c>
      <c r="X63" s="12">
        <f>IFERROR(1/(V63*S63)*10000000,"")</f>
        <v>6.7261964432186634</v>
      </c>
      <c r="Y63" s="11" t="s">
        <v>18</v>
      </c>
      <c r="Z63" s="11">
        <v>5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2.5092428857630891</v>
      </c>
      <c r="E64" s="12">
        <v>2.131745188528666</v>
      </c>
      <c r="F64" s="12">
        <v>55.835355004293461</v>
      </c>
      <c r="G64" s="12">
        <v>28.992519063757861</v>
      </c>
      <c r="H64" s="12">
        <v>10.59222007035763</v>
      </c>
      <c r="I64" s="12">
        <f t="shared" si="0"/>
        <v>18.734177088971659</v>
      </c>
      <c r="J64" s="12">
        <f t="shared" si="1"/>
        <v>1.2790471131171997</v>
      </c>
      <c r="K64" s="12">
        <f t="shared" si="12"/>
        <v>47.460051753649438</v>
      </c>
      <c r="L64" s="12">
        <f t="shared" si="12"/>
        <v>24.643641204194182</v>
      </c>
      <c r="M64" s="12">
        <f t="shared" si="3"/>
        <v>7.9441650527682226</v>
      </c>
      <c r="N64" s="11">
        <v>0.77881</v>
      </c>
      <c r="O64" s="11">
        <v>0.14298</v>
      </c>
      <c r="P64" s="11"/>
      <c r="Q64" s="11"/>
      <c r="R64" s="11"/>
      <c r="S64" s="11" t="str">
        <f t="shared" si="13"/>
        <v/>
      </c>
      <c r="T64" s="12" t="str">
        <f t="shared" si="9"/>
        <v/>
      </c>
      <c r="U64" s="11">
        <f t="shared" si="5"/>
        <v>412.80748354313431</v>
      </c>
      <c r="V64" s="11">
        <v>5326.3500999999997</v>
      </c>
      <c r="W64" s="12">
        <f t="shared" si="14"/>
        <v>4.5480238042072871</v>
      </c>
      <c r="X64" s="12" t="str">
        <f t="shared" ref="X64:X91" si="15">IFERROR(1/(V64*S64)*10000000,"")</f>
        <v/>
      </c>
      <c r="Y64" s="11" t="s">
        <v>18</v>
      </c>
      <c r="Z64" s="11">
        <v>5</v>
      </c>
    </row>
    <row r="65" spans="1:26" x14ac:dyDescent="0.2">
      <c r="A65" s="11">
        <v>3</v>
      </c>
      <c r="B65" s="11">
        <v>1</v>
      </c>
      <c r="C65" s="12" t="s">
        <v>21</v>
      </c>
      <c r="D65" s="12">
        <v>2.5092428857630891</v>
      </c>
      <c r="E65" s="12">
        <v>2.131745188528666</v>
      </c>
      <c r="F65" s="12">
        <v>55.835355004293461</v>
      </c>
      <c r="G65" s="12">
        <v>28.992519063757861</v>
      </c>
      <c r="H65" s="12">
        <v>10.59222007035763</v>
      </c>
      <c r="I65" s="12">
        <f t="shared" si="0"/>
        <v>18.734177088971659</v>
      </c>
      <c r="J65" s="12">
        <f t="shared" si="1"/>
        <v>1.2790471131171997</v>
      </c>
      <c r="K65" s="12">
        <f t="shared" si="12"/>
        <v>47.460051753649438</v>
      </c>
      <c r="L65" s="12">
        <f t="shared" si="12"/>
        <v>24.643641204194182</v>
      </c>
      <c r="M65" s="12">
        <f t="shared" si="3"/>
        <v>7.9441650527682226</v>
      </c>
      <c r="N65" s="11">
        <v>0.78537000000000001</v>
      </c>
      <c r="O65" s="11">
        <v>0.22183</v>
      </c>
      <c r="P65" s="11"/>
      <c r="Q65" s="11"/>
      <c r="R65" s="11"/>
      <c r="S65" s="11" t="str">
        <f t="shared" si="13"/>
        <v/>
      </c>
      <c r="T65" s="12" t="str">
        <f t="shared" si="9"/>
        <v/>
      </c>
      <c r="U65" s="11">
        <f t="shared" si="5"/>
        <v>640.46079223928859</v>
      </c>
      <c r="V65" s="11">
        <v>6445.40967</v>
      </c>
      <c r="W65" s="12">
        <f t="shared" si="14"/>
        <v>2.4224617336651231</v>
      </c>
      <c r="X65" s="12" t="str">
        <f t="shared" si="15"/>
        <v/>
      </c>
      <c r="Y65" s="11" t="s">
        <v>18</v>
      </c>
      <c r="Z65" s="11">
        <v>5</v>
      </c>
    </row>
    <row r="66" spans="1:26" x14ac:dyDescent="0.2">
      <c r="A66" s="11">
        <v>3</v>
      </c>
      <c r="B66" s="11">
        <v>1</v>
      </c>
      <c r="C66" s="12" t="s">
        <v>22</v>
      </c>
      <c r="D66" s="12">
        <v>2.5092428857630891</v>
      </c>
      <c r="E66" s="12">
        <v>2.131745188528666</v>
      </c>
      <c r="F66" s="12">
        <v>55.835355004293461</v>
      </c>
      <c r="G66" s="12">
        <v>28.992519063757861</v>
      </c>
      <c r="H66" s="12">
        <v>10.59222007035763</v>
      </c>
      <c r="I66" s="12">
        <f t="shared" ref="I66:I129" si="16">D66+E66*0.4+F66*0.15+G66*0.15+H66*0.25</f>
        <v>18.734177088971659</v>
      </c>
      <c r="J66" s="12">
        <f t="shared" ref="J66:J129" si="17">E66*0.6</f>
        <v>1.2790471131171997</v>
      </c>
      <c r="K66" s="12">
        <f t="shared" ref="K66:L97" si="18">F66*0.85</f>
        <v>47.460051753649438</v>
      </c>
      <c r="L66" s="12">
        <f t="shared" si="18"/>
        <v>24.643641204194182</v>
      </c>
      <c r="M66" s="12">
        <f t="shared" ref="M66:M129" si="19">H66*0.75</f>
        <v>7.9441650527682226</v>
      </c>
      <c r="N66" s="11">
        <v>0.89078000000000002</v>
      </c>
      <c r="O66" s="11">
        <v>0.18048</v>
      </c>
      <c r="P66" s="11"/>
      <c r="Q66" s="11"/>
      <c r="R66" s="11"/>
      <c r="S66" s="11" t="str">
        <f t="shared" si="13"/>
        <v/>
      </c>
      <c r="T66" s="12" t="str">
        <f t="shared" si="9"/>
        <v/>
      </c>
      <c r="U66" s="11">
        <f t="shared" ref="U66:U129" si="20">O66/0.00034636</f>
        <v>521.07633675944112</v>
      </c>
      <c r="V66" s="11">
        <v>3122.12248</v>
      </c>
      <c r="W66" s="12">
        <f t="shared" si="14"/>
        <v>6.1467947597272916</v>
      </c>
      <c r="X66" s="12" t="str">
        <f t="shared" si="15"/>
        <v/>
      </c>
      <c r="Y66" s="11" t="s">
        <v>18</v>
      </c>
      <c r="Z66" s="11">
        <v>5</v>
      </c>
    </row>
    <row r="67" spans="1:26" x14ac:dyDescent="0.2">
      <c r="A67" s="11">
        <v>3</v>
      </c>
      <c r="B67" s="11">
        <v>2</v>
      </c>
      <c r="C67" s="12" t="s">
        <v>17</v>
      </c>
      <c r="D67" s="12">
        <v>2.9011214850719451</v>
      </c>
      <c r="E67" s="12">
        <v>2.657353632633495</v>
      </c>
      <c r="F67" s="12">
        <v>56.94649138083355</v>
      </c>
      <c r="G67" s="12">
        <v>27.4431788028424</v>
      </c>
      <c r="H67" s="12">
        <v>10.094458825134691</v>
      </c>
      <c r="I67" s="12">
        <f t="shared" si="16"/>
        <v>19.14612817196041</v>
      </c>
      <c r="J67" s="12">
        <f t="shared" si="17"/>
        <v>1.594412179580097</v>
      </c>
      <c r="K67" s="12">
        <f t="shared" si="18"/>
        <v>48.404517673708519</v>
      </c>
      <c r="L67" s="12">
        <f t="shared" si="18"/>
        <v>23.32670198241604</v>
      </c>
      <c r="M67" s="12">
        <f t="shared" si="19"/>
        <v>7.570844118851018</v>
      </c>
      <c r="N67" s="11">
        <v>0.82796000000000003</v>
      </c>
      <c r="O67" s="11">
        <v>0.19550000000000001</v>
      </c>
      <c r="P67" s="11">
        <v>3443</v>
      </c>
      <c r="Q67" s="11">
        <v>3154</v>
      </c>
      <c r="R67" s="11">
        <v>3880</v>
      </c>
      <c r="S67" s="11">
        <f t="shared" si="13"/>
        <v>344.3</v>
      </c>
      <c r="T67" s="12">
        <f t="shared" si="9"/>
        <v>10.615904325083582</v>
      </c>
      <c r="U67" s="11">
        <f t="shared" si="20"/>
        <v>564.44162143434585</v>
      </c>
      <c r="V67" s="11">
        <v>3646.9930800000002</v>
      </c>
      <c r="W67" s="12">
        <f t="shared" si="14"/>
        <v>4.8578715814071991</v>
      </c>
      <c r="X67" s="12">
        <f t="shared" si="15"/>
        <v>7.9639410750197781</v>
      </c>
      <c r="Y67" s="11" t="s">
        <v>18</v>
      </c>
      <c r="Z67" s="11">
        <v>5</v>
      </c>
    </row>
    <row r="68" spans="1:26" x14ac:dyDescent="0.2">
      <c r="A68" s="11">
        <v>3</v>
      </c>
      <c r="B68" s="11">
        <v>2</v>
      </c>
      <c r="C68" s="12" t="s">
        <v>19</v>
      </c>
      <c r="D68" s="12">
        <v>2.9011214850719451</v>
      </c>
      <c r="E68" s="12">
        <v>2.657353632633495</v>
      </c>
      <c r="F68" s="12">
        <v>56.94649138083355</v>
      </c>
      <c r="G68" s="12">
        <v>27.4431788028424</v>
      </c>
      <c r="H68" s="12">
        <v>10.094458825134691</v>
      </c>
      <c r="I68" s="12">
        <f t="shared" si="16"/>
        <v>19.14612817196041</v>
      </c>
      <c r="J68" s="12">
        <f t="shared" si="17"/>
        <v>1.594412179580097</v>
      </c>
      <c r="K68" s="12">
        <f t="shared" si="18"/>
        <v>48.404517673708519</v>
      </c>
      <c r="L68" s="12">
        <f t="shared" si="18"/>
        <v>23.32670198241604</v>
      </c>
      <c r="M68" s="12">
        <f t="shared" si="19"/>
        <v>7.570844118851018</v>
      </c>
      <c r="N68" s="11">
        <v>0.79115000000000002</v>
      </c>
      <c r="O68" s="11">
        <v>0.20954</v>
      </c>
      <c r="P68" s="11"/>
      <c r="Q68" s="11"/>
      <c r="R68" s="11"/>
      <c r="S68" s="11" t="str">
        <f t="shared" si="13"/>
        <v/>
      </c>
      <c r="T68" s="12" t="str">
        <f t="shared" si="9"/>
        <v/>
      </c>
      <c r="U68" s="11">
        <f t="shared" si="20"/>
        <v>604.97748007853102</v>
      </c>
      <c r="V68" s="11">
        <v>3790.2811700000002</v>
      </c>
      <c r="W68" s="12">
        <f t="shared" si="14"/>
        <v>4.361032904351088</v>
      </c>
      <c r="X68" s="12" t="str">
        <f t="shared" si="15"/>
        <v/>
      </c>
      <c r="Y68" s="11" t="s">
        <v>18</v>
      </c>
      <c r="Z68" s="11">
        <v>5</v>
      </c>
    </row>
    <row r="69" spans="1:26" x14ac:dyDescent="0.2">
      <c r="A69" s="11">
        <v>3</v>
      </c>
      <c r="B69" s="11">
        <v>2</v>
      </c>
      <c r="C69" s="12" t="s">
        <v>20</v>
      </c>
      <c r="D69" s="12">
        <v>2.9011214850719451</v>
      </c>
      <c r="E69" s="12">
        <v>2.657353632633495</v>
      </c>
      <c r="F69" s="12">
        <v>56.94649138083355</v>
      </c>
      <c r="G69" s="12">
        <v>27.4431788028424</v>
      </c>
      <c r="H69" s="12">
        <v>10.094458825134691</v>
      </c>
      <c r="I69" s="12">
        <f t="shared" si="16"/>
        <v>19.14612817196041</v>
      </c>
      <c r="J69" s="12">
        <f t="shared" si="17"/>
        <v>1.594412179580097</v>
      </c>
      <c r="K69" s="12">
        <f t="shared" si="18"/>
        <v>48.404517673708519</v>
      </c>
      <c r="L69" s="12">
        <f t="shared" si="18"/>
        <v>23.32670198241604</v>
      </c>
      <c r="M69" s="12">
        <f t="shared" si="19"/>
        <v>7.570844118851018</v>
      </c>
      <c r="N69" s="11">
        <v>0.83613000000000004</v>
      </c>
      <c r="O69" s="11">
        <v>0.21426999999999999</v>
      </c>
      <c r="P69" s="11"/>
      <c r="Q69" s="11"/>
      <c r="R69" s="11"/>
      <c r="S69" s="11" t="str">
        <f t="shared" si="13"/>
        <v/>
      </c>
      <c r="T69" s="12" t="str">
        <f t="shared" si="9"/>
        <v/>
      </c>
      <c r="U69" s="11">
        <f t="shared" si="20"/>
        <v>618.63379143088116</v>
      </c>
      <c r="V69" s="11">
        <v>3668.2744600000001</v>
      </c>
      <c r="W69" s="12">
        <f t="shared" si="14"/>
        <v>4.4066092247867035</v>
      </c>
      <c r="X69" s="12" t="str">
        <f t="shared" si="15"/>
        <v/>
      </c>
      <c r="Y69" s="11" t="s">
        <v>18</v>
      </c>
      <c r="Z69" s="11">
        <v>5</v>
      </c>
    </row>
    <row r="70" spans="1:26" x14ac:dyDescent="0.2">
      <c r="A70" s="11">
        <v>3</v>
      </c>
      <c r="B70" s="11">
        <v>2</v>
      </c>
      <c r="C70" s="12" t="s">
        <v>21</v>
      </c>
      <c r="D70" s="12">
        <v>2.9011214850719451</v>
      </c>
      <c r="E70" s="12">
        <v>2.657353632633495</v>
      </c>
      <c r="F70" s="12">
        <v>56.94649138083355</v>
      </c>
      <c r="G70" s="12">
        <v>27.4431788028424</v>
      </c>
      <c r="H70" s="12">
        <v>10.094458825134691</v>
      </c>
      <c r="I70" s="12">
        <f t="shared" si="16"/>
        <v>19.14612817196041</v>
      </c>
      <c r="J70" s="12">
        <f t="shared" si="17"/>
        <v>1.594412179580097</v>
      </c>
      <c r="K70" s="12">
        <f t="shared" si="18"/>
        <v>48.404517673708519</v>
      </c>
      <c r="L70" s="12">
        <f t="shared" si="18"/>
        <v>23.32670198241604</v>
      </c>
      <c r="M70" s="12">
        <f t="shared" si="19"/>
        <v>7.570844118851018</v>
      </c>
      <c r="N70" s="11">
        <v>0.82233999999999996</v>
      </c>
      <c r="O70" s="11">
        <v>0.21157000000000001</v>
      </c>
      <c r="P70" s="11"/>
      <c r="Q70" s="11"/>
      <c r="R70" s="11"/>
      <c r="S70" s="11" t="str">
        <f t="shared" si="13"/>
        <v/>
      </c>
      <c r="T70" s="12" t="str">
        <f t="shared" ref="T70:T76" si="21">IFERROR(_xlfn.STDEV.S(P70:R70)/P70*100,"")</f>
        <v/>
      </c>
      <c r="U70" s="11">
        <f t="shared" si="20"/>
        <v>610.83843399930709</v>
      </c>
      <c r="V70" s="11">
        <v>2763.17823</v>
      </c>
      <c r="W70" s="12">
        <f t="shared" si="14"/>
        <v>5.9246779241223813</v>
      </c>
      <c r="X70" s="12" t="str">
        <f t="shared" si="15"/>
        <v/>
      </c>
      <c r="Y70" s="11" t="s">
        <v>18</v>
      </c>
      <c r="Z70" s="11">
        <v>5</v>
      </c>
    </row>
    <row r="71" spans="1:26" x14ac:dyDescent="0.2">
      <c r="A71" s="11">
        <v>3</v>
      </c>
      <c r="B71" s="11">
        <v>2</v>
      </c>
      <c r="C71" s="12" t="s">
        <v>22</v>
      </c>
      <c r="D71" s="12">
        <v>2.9011214850719451</v>
      </c>
      <c r="E71" s="12">
        <v>2.657353632633495</v>
      </c>
      <c r="F71" s="12">
        <v>56.94649138083355</v>
      </c>
      <c r="G71" s="12">
        <v>27.4431788028424</v>
      </c>
      <c r="H71" s="12">
        <v>10.094458825134691</v>
      </c>
      <c r="I71" s="12">
        <f t="shared" si="16"/>
        <v>19.14612817196041</v>
      </c>
      <c r="J71" s="12">
        <f t="shared" si="17"/>
        <v>1.594412179580097</v>
      </c>
      <c r="K71" s="12">
        <f t="shared" si="18"/>
        <v>48.404517673708519</v>
      </c>
      <c r="L71" s="12">
        <f t="shared" si="18"/>
        <v>23.32670198241604</v>
      </c>
      <c r="M71" s="12">
        <f t="shared" si="19"/>
        <v>7.570844118851018</v>
      </c>
      <c r="N71" s="11">
        <v>0.94138999999999995</v>
      </c>
      <c r="O71" s="11">
        <v>0.20696000000000001</v>
      </c>
      <c r="P71" s="11"/>
      <c r="Q71" s="11"/>
      <c r="R71" s="11"/>
      <c r="S71" s="11" t="str">
        <f t="shared" si="13"/>
        <v/>
      </c>
      <c r="T71" s="12" t="str">
        <f t="shared" si="21"/>
        <v/>
      </c>
      <c r="U71" s="11">
        <f t="shared" si="20"/>
        <v>597.52858297724913</v>
      </c>
      <c r="V71" s="11">
        <v>3061.12671</v>
      </c>
      <c r="W71" s="12">
        <f t="shared" si="14"/>
        <v>5.46713764825983</v>
      </c>
      <c r="X71" s="12" t="str">
        <f t="shared" si="15"/>
        <v/>
      </c>
      <c r="Y71" s="11" t="s">
        <v>18</v>
      </c>
      <c r="Z71" s="11">
        <v>5</v>
      </c>
    </row>
    <row r="72" spans="1:26" x14ac:dyDescent="0.2">
      <c r="A72" s="11">
        <v>3</v>
      </c>
      <c r="B72" s="11">
        <v>3</v>
      </c>
      <c r="C72" s="12" t="s">
        <v>17</v>
      </c>
      <c r="D72" s="12">
        <v>86.637145447720613</v>
      </c>
      <c r="E72" s="12">
        <v>1.5579381993045369</v>
      </c>
      <c r="F72" s="12">
        <v>11.325181241196621</v>
      </c>
      <c r="G72" s="12">
        <v>0.31550205776876061</v>
      </c>
      <c r="H72" s="12">
        <v>0.16130806164659109</v>
      </c>
      <c r="I72" s="12">
        <f t="shared" si="16"/>
        <v>89.046750237698888</v>
      </c>
      <c r="J72" s="12">
        <f t="shared" si="17"/>
        <v>0.93476291958272206</v>
      </c>
      <c r="K72" s="12">
        <f t="shared" si="18"/>
        <v>9.6264040550171277</v>
      </c>
      <c r="L72" s="12">
        <f t="shared" si="18"/>
        <v>0.26817674910344652</v>
      </c>
      <c r="M72" s="12">
        <f t="shared" si="19"/>
        <v>0.12098104623494332</v>
      </c>
      <c r="N72" s="11">
        <v>0.75902000000000003</v>
      </c>
      <c r="O72" s="11">
        <v>0.12715000000000001</v>
      </c>
      <c r="P72" s="11"/>
      <c r="Q72" s="11"/>
      <c r="R72" s="11"/>
      <c r="S72" s="11" t="str">
        <f t="shared" si="13"/>
        <v/>
      </c>
      <c r="T72" s="12" t="str">
        <f t="shared" si="21"/>
        <v/>
      </c>
      <c r="U72" s="11">
        <f t="shared" si="20"/>
        <v>367.10359163875739</v>
      </c>
      <c r="V72" s="11">
        <v>4013.84566</v>
      </c>
      <c r="W72" s="12">
        <f t="shared" si="14"/>
        <v>6.7865756952667251</v>
      </c>
      <c r="X72" s="12" t="str">
        <f t="shared" si="15"/>
        <v/>
      </c>
      <c r="Y72" s="11" t="s">
        <v>18</v>
      </c>
      <c r="Z72" s="11">
        <v>5</v>
      </c>
    </row>
    <row r="73" spans="1:26" x14ac:dyDescent="0.2">
      <c r="A73" s="11">
        <v>3</v>
      </c>
      <c r="B73" s="11">
        <v>3</v>
      </c>
      <c r="C73" s="12" t="s">
        <v>19</v>
      </c>
      <c r="D73" s="12">
        <v>86.637145447720613</v>
      </c>
      <c r="E73" s="12">
        <v>1.5579381993045369</v>
      </c>
      <c r="F73" s="12">
        <v>11.325181241196621</v>
      </c>
      <c r="G73" s="12">
        <v>0.31550205776876061</v>
      </c>
      <c r="H73" s="12">
        <v>0.16130806164659109</v>
      </c>
      <c r="I73" s="12">
        <f t="shared" si="16"/>
        <v>89.046750237698888</v>
      </c>
      <c r="J73" s="12">
        <f t="shared" si="17"/>
        <v>0.93476291958272206</v>
      </c>
      <c r="K73" s="12">
        <f t="shared" si="18"/>
        <v>9.6264040550171277</v>
      </c>
      <c r="L73" s="12">
        <f t="shared" si="18"/>
        <v>0.26817674910344652</v>
      </c>
      <c r="M73" s="12">
        <f t="shared" si="19"/>
        <v>0.12098104623494332</v>
      </c>
      <c r="N73" s="11">
        <v>0.76744000000000001</v>
      </c>
      <c r="O73" s="11">
        <v>0.11905</v>
      </c>
      <c r="P73" s="11"/>
      <c r="Q73" s="11"/>
      <c r="R73" s="11"/>
      <c r="S73" s="11" t="str">
        <f t="shared" si="13"/>
        <v/>
      </c>
      <c r="T73" s="12" t="str">
        <f t="shared" si="21"/>
        <v/>
      </c>
      <c r="U73" s="11">
        <f t="shared" si="20"/>
        <v>343.71751934403511</v>
      </c>
      <c r="V73" s="11">
        <v>3220.1699800000001</v>
      </c>
      <c r="W73" s="12">
        <f t="shared" si="14"/>
        <v>9.0348206174002854</v>
      </c>
      <c r="X73" s="12" t="str">
        <f t="shared" si="15"/>
        <v/>
      </c>
      <c r="Y73" s="11" t="s">
        <v>18</v>
      </c>
      <c r="Z73" s="11">
        <v>5</v>
      </c>
    </row>
    <row r="74" spans="1:26" x14ac:dyDescent="0.2">
      <c r="A74" s="11">
        <v>3</v>
      </c>
      <c r="B74" s="11">
        <v>3</v>
      </c>
      <c r="C74" s="12" t="s">
        <v>20</v>
      </c>
      <c r="D74" s="12">
        <v>86.637145447720613</v>
      </c>
      <c r="E74" s="12">
        <v>1.5579381993045369</v>
      </c>
      <c r="F74" s="12">
        <v>11.325181241196621</v>
      </c>
      <c r="G74" s="12">
        <v>0.31550205776876061</v>
      </c>
      <c r="H74" s="12">
        <v>0.16130806164659109</v>
      </c>
      <c r="I74" s="12">
        <f t="shared" si="16"/>
        <v>89.046750237698888</v>
      </c>
      <c r="J74" s="12">
        <f t="shared" si="17"/>
        <v>0.93476291958272206</v>
      </c>
      <c r="K74" s="12">
        <f t="shared" si="18"/>
        <v>9.6264040550171277</v>
      </c>
      <c r="L74" s="12">
        <f t="shared" si="18"/>
        <v>0.26817674910344652</v>
      </c>
      <c r="M74" s="12">
        <f t="shared" si="19"/>
        <v>0.12098104623494332</v>
      </c>
      <c r="N74" s="11">
        <v>0.69769999999999999</v>
      </c>
      <c r="O74" s="11">
        <v>0.10287</v>
      </c>
      <c r="P74" s="11"/>
      <c r="Q74" s="11"/>
      <c r="R74" s="11"/>
      <c r="S74" s="11" t="str">
        <f>IF(ISNUMBER(P74),P74/10,"")</f>
        <v/>
      </c>
      <c r="T74" s="12" t="str">
        <f t="shared" si="21"/>
        <v/>
      </c>
      <c r="U74" s="11">
        <f t="shared" si="20"/>
        <v>297.00311814297265</v>
      </c>
      <c r="V74" s="11">
        <v>2831.7573600000001</v>
      </c>
      <c r="W74" s="12">
        <f t="shared" si="14"/>
        <v>11.890030076187928</v>
      </c>
      <c r="X74" s="12" t="str">
        <f t="shared" si="15"/>
        <v/>
      </c>
      <c r="Y74" s="11" t="s">
        <v>18</v>
      </c>
      <c r="Z74" s="11">
        <v>5</v>
      </c>
    </row>
    <row r="75" spans="1:26" x14ac:dyDescent="0.2">
      <c r="A75" s="11">
        <v>3</v>
      </c>
      <c r="B75" s="11">
        <v>3</v>
      </c>
      <c r="C75" s="12" t="s">
        <v>21</v>
      </c>
      <c r="D75" s="12">
        <v>86.637145447720613</v>
      </c>
      <c r="E75" s="12">
        <v>1.5579381993045369</v>
      </c>
      <c r="F75" s="12">
        <v>11.325181241196621</v>
      </c>
      <c r="G75" s="12">
        <v>0.31550205776876061</v>
      </c>
      <c r="H75" s="12">
        <v>0.16130806164659109</v>
      </c>
      <c r="I75" s="12">
        <f t="shared" si="16"/>
        <v>89.046750237698888</v>
      </c>
      <c r="J75" s="12">
        <f t="shared" si="17"/>
        <v>0.93476291958272206</v>
      </c>
      <c r="K75" s="12">
        <f t="shared" si="18"/>
        <v>9.6264040550171277</v>
      </c>
      <c r="L75" s="12">
        <f t="shared" si="18"/>
        <v>0.26817674910344652</v>
      </c>
      <c r="M75" s="12">
        <f t="shared" si="19"/>
        <v>0.12098104623494332</v>
      </c>
      <c r="N75" s="11">
        <v>0.77737000000000001</v>
      </c>
      <c r="O75" s="11">
        <v>0.14369000000000001</v>
      </c>
      <c r="P75" s="11"/>
      <c r="Q75" s="11"/>
      <c r="R75" s="11"/>
      <c r="S75" s="11" t="str">
        <f>IF(ISNUMBER(P75),P75/10,"")</f>
        <v/>
      </c>
      <c r="T75" s="12" t="str">
        <f t="shared" si="21"/>
        <v/>
      </c>
      <c r="U75" s="11">
        <f t="shared" si="20"/>
        <v>414.85737383069642</v>
      </c>
      <c r="V75" s="11">
        <v>2914.6520799999998</v>
      </c>
      <c r="W75" s="12">
        <f t="shared" si="14"/>
        <v>8.2701705430345989</v>
      </c>
      <c r="X75" s="12" t="str">
        <f t="shared" si="15"/>
        <v/>
      </c>
      <c r="Y75" s="11" t="s">
        <v>18</v>
      </c>
      <c r="Z75" s="11">
        <v>5</v>
      </c>
    </row>
    <row r="76" spans="1:26" x14ac:dyDescent="0.2">
      <c r="A76" s="11">
        <v>3</v>
      </c>
      <c r="B76" s="11">
        <v>3</v>
      </c>
      <c r="C76" s="12" t="s">
        <v>22</v>
      </c>
      <c r="D76" s="12">
        <v>86.637145447720613</v>
      </c>
      <c r="E76" s="12">
        <v>1.5579381993045369</v>
      </c>
      <c r="F76" s="12">
        <v>11.325181241196621</v>
      </c>
      <c r="G76" s="12">
        <v>0.31550205776876061</v>
      </c>
      <c r="H76" s="12">
        <v>0.16130806164659109</v>
      </c>
      <c r="I76" s="12">
        <f t="shared" si="16"/>
        <v>89.046750237698888</v>
      </c>
      <c r="J76" s="12">
        <f t="shared" si="17"/>
        <v>0.93476291958272206</v>
      </c>
      <c r="K76" s="12">
        <f t="shared" si="18"/>
        <v>9.6264040550171277</v>
      </c>
      <c r="L76" s="12">
        <f t="shared" si="18"/>
        <v>0.26817674910344652</v>
      </c>
      <c r="M76" s="12">
        <f t="shared" si="19"/>
        <v>0.12098104623494332</v>
      </c>
      <c r="N76" s="11">
        <v>0.76124000000000003</v>
      </c>
      <c r="O76" s="11">
        <v>0.11437</v>
      </c>
      <c r="P76" s="11"/>
      <c r="Q76" s="11"/>
      <c r="R76" s="11"/>
      <c r="S76" s="11" t="str">
        <f>IF(ISNUMBER(P76),P76/10,"")</f>
        <v/>
      </c>
      <c r="T76" s="12" t="str">
        <f t="shared" si="21"/>
        <v/>
      </c>
      <c r="U76" s="11">
        <f t="shared" si="20"/>
        <v>330.20556646264004</v>
      </c>
      <c r="V76" s="11">
        <v>2759.0738299999998</v>
      </c>
      <c r="W76" s="12">
        <f t="shared" si="14"/>
        <v>10.976206978845816</v>
      </c>
      <c r="X76" s="12" t="str">
        <f t="shared" si="15"/>
        <v/>
      </c>
      <c r="Y76" s="11" t="s">
        <v>18</v>
      </c>
      <c r="Z76" s="11">
        <v>5</v>
      </c>
    </row>
    <row r="77" spans="1:26" x14ac:dyDescent="0.2">
      <c r="A77" s="11">
        <v>3</v>
      </c>
      <c r="B77" s="11">
        <v>4</v>
      </c>
      <c r="C77" s="12" t="s">
        <v>17</v>
      </c>
      <c r="D77" s="12">
        <v>2.4057268806692358</v>
      </c>
      <c r="E77" s="12">
        <v>0.05</v>
      </c>
      <c r="F77" s="12">
        <v>54.94462263268796</v>
      </c>
      <c r="G77" s="12">
        <v>30.823845292838811</v>
      </c>
      <c r="H77" s="12">
        <v>11.809454071340051</v>
      </c>
      <c r="I77" s="12">
        <f t="shared" si="16"/>
        <v>18.243360587333267</v>
      </c>
      <c r="J77" s="12">
        <f t="shared" si="17"/>
        <v>0.03</v>
      </c>
      <c r="K77" s="12">
        <f t="shared" si="18"/>
        <v>46.702929237784765</v>
      </c>
      <c r="L77" s="12">
        <f t="shared" si="18"/>
        <v>26.20026849891299</v>
      </c>
      <c r="M77" s="12">
        <f t="shared" si="19"/>
        <v>8.8570905535050386</v>
      </c>
      <c r="N77" s="11">
        <v>0.93305000000000005</v>
      </c>
      <c r="O77" s="11">
        <v>0.27156999999999998</v>
      </c>
      <c r="P77" s="11"/>
      <c r="Q77" s="11"/>
      <c r="R77" s="11"/>
      <c r="S77" s="11" t="str">
        <f t="shared" ref="S77:S109" si="22">IF(ISNUMBER(P77),P77/10,"")</f>
        <v/>
      </c>
      <c r="T77" s="12" t="str">
        <f>IFERROR(_xlfn.STDEV.S(P77:R77)/P77*100,"")</f>
        <v/>
      </c>
      <c r="U77" s="11">
        <f t="shared" si="20"/>
        <v>784.0685991453978</v>
      </c>
      <c r="V77" s="11">
        <v>2443.00578</v>
      </c>
      <c r="W77" s="12">
        <f t="shared" si="14"/>
        <v>5.2206123232900321</v>
      </c>
      <c r="X77" s="12" t="str">
        <f t="shared" si="15"/>
        <v/>
      </c>
      <c r="Y77" s="11" t="s">
        <v>18</v>
      </c>
      <c r="Z77" s="11">
        <v>5</v>
      </c>
    </row>
    <row r="78" spans="1:26" x14ac:dyDescent="0.2">
      <c r="A78" s="11">
        <v>3</v>
      </c>
      <c r="B78" s="11">
        <v>4</v>
      </c>
      <c r="C78" s="12" t="s">
        <v>19</v>
      </c>
      <c r="D78" s="12">
        <v>2.4057268806692358</v>
      </c>
      <c r="E78" s="12">
        <v>0.05</v>
      </c>
      <c r="F78" s="12">
        <v>54.94462263268796</v>
      </c>
      <c r="G78" s="12">
        <v>30.823845292838811</v>
      </c>
      <c r="H78" s="12">
        <v>11.809454071340051</v>
      </c>
      <c r="I78" s="12">
        <f t="shared" si="16"/>
        <v>18.243360587333267</v>
      </c>
      <c r="J78" s="12">
        <f t="shared" si="17"/>
        <v>0.03</v>
      </c>
      <c r="K78" s="12">
        <f t="shared" si="18"/>
        <v>46.702929237784765</v>
      </c>
      <c r="L78" s="12">
        <f t="shared" si="18"/>
        <v>26.20026849891299</v>
      </c>
      <c r="M78" s="12">
        <f t="shared" si="19"/>
        <v>8.8570905535050386</v>
      </c>
      <c r="N78" s="11">
        <v>0.92584</v>
      </c>
      <c r="O78" s="11">
        <v>0.20741999999999999</v>
      </c>
      <c r="P78" s="11"/>
      <c r="Q78" s="11"/>
      <c r="R78" s="11"/>
      <c r="S78" s="11" t="str">
        <f t="shared" si="22"/>
        <v/>
      </c>
      <c r="T78" s="12" t="str">
        <f t="shared" ref="T78:T112" si="23">IFERROR(_xlfn.STDEV.S(P78:R78)/P78*100,"")</f>
        <v/>
      </c>
      <c r="U78" s="11">
        <f t="shared" si="20"/>
        <v>598.85668091003583</v>
      </c>
      <c r="V78" s="11">
        <v>4007.8445499999998</v>
      </c>
      <c r="W78" s="12">
        <f t="shared" si="14"/>
        <v>4.1664505584030405</v>
      </c>
      <c r="X78" s="12" t="str">
        <f t="shared" si="15"/>
        <v/>
      </c>
      <c r="Y78" s="11" t="s">
        <v>18</v>
      </c>
      <c r="Z78" s="11">
        <v>5</v>
      </c>
    </row>
    <row r="79" spans="1:26" x14ac:dyDescent="0.2">
      <c r="A79" s="11">
        <v>3</v>
      </c>
      <c r="B79" s="11">
        <v>4</v>
      </c>
      <c r="C79" s="12" t="s">
        <v>20</v>
      </c>
      <c r="D79" s="12">
        <v>2.4057268806692358</v>
      </c>
      <c r="E79" s="12">
        <v>0.05</v>
      </c>
      <c r="F79" s="12">
        <v>54.94462263268796</v>
      </c>
      <c r="G79" s="12">
        <v>30.823845292838811</v>
      </c>
      <c r="H79" s="12">
        <v>11.809454071340051</v>
      </c>
      <c r="I79" s="12">
        <f t="shared" si="16"/>
        <v>18.243360587333267</v>
      </c>
      <c r="J79" s="12">
        <f t="shared" si="17"/>
        <v>0.03</v>
      </c>
      <c r="K79" s="12">
        <f t="shared" si="18"/>
        <v>46.702929237784765</v>
      </c>
      <c r="L79" s="12">
        <f t="shared" si="18"/>
        <v>26.20026849891299</v>
      </c>
      <c r="M79" s="12">
        <f t="shared" si="19"/>
        <v>8.8570905535050386</v>
      </c>
      <c r="N79" s="11">
        <v>0.92837999999999998</v>
      </c>
      <c r="O79" s="11">
        <v>0.25986999999999999</v>
      </c>
      <c r="P79" s="11"/>
      <c r="Q79" s="11"/>
      <c r="R79" s="11"/>
      <c r="S79" s="11" t="str">
        <f t="shared" si="22"/>
        <v/>
      </c>
      <c r="T79" s="12" t="str">
        <f t="shared" si="23"/>
        <v/>
      </c>
      <c r="U79" s="11">
        <f t="shared" si="20"/>
        <v>750.28871694191014</v>
      </c>
      <c r="V79" s="11">
        <v>2432.8711600000001</v>
      </c>
      <c r="W79" s="12">
        <f t="shared" si="14"/>
        <v>5.4783840517143823</v>
      </c>
      <c r="X79" s="12" t="str">
        <f t="shared" si="15"/>
        <v/>
      </c>
      <c r="Y79" s="11" t="s">
        <v>18</v>
      </c>
      <c r="Z79" s="11">
        <v>5</v>
      </c>
    </row>
    <row r="80" spans="1:26" x14ac:dyDescent="0.2">
      <c r="A80" s="11">
        <v>3</v>
      </c>
      <c r="B80" s="11">
        <v>4</v>
      </c>
      <c r="C80" s="12" t="s">
        <v>21</v>
      </c>
      <c r="D80" s="12">
        <v>2.4057268806692358</v>
      </c>
      <c r="E80" s="12">
        <v>0.05</v>
      </c>
      <c r="F80" s="12">
        <v>54.94462263268796</v>
      </c>
      <c r="G80" s="12">
        <v>30.823845292838811</v>
      </c>
      <c r="H80" s="12">
        <v>11.809454071340051</v>
      </c>
      <c r="I80" s="12">
        <f t="shared" si="16"/>
        <v>18.243360587333267</v>
      </c>
      <c r="J80" s="12">
        <f t="shared" si="17"/>
        <v>0.03</v>
      </c>
      <c r="K80" s="12">
        <f t="shared" si="18"/>
        <v>46.702929237784765</v>
      </c>
      <c r="L80" s="12">
        <f t="shared" si="18"/>
        <v>26.20026849891299</v>
      </c>
      <c r="M80" s="12">
        <f t="shared" si="19"/>
        <v>8.8570905535050386</v>
      </c>
      <c r="N80" s="11">
        <v>0.90529999999999999</v>
      </c>
      <c r="O80" s="11">
        <v>0.24851000000000001</v>
      </c>
      <c r="P80" s="11"/>
      <c r="Q80" s="11"/>
      <c r="R80" s="11"/>
      <c r="S80" s="11" t="str">
        <f t="shared" si="22"/>
        <v/>
      </c>
      <c r="T80" s="12" t="str">
        <f t="shared" si="23"/>
        <v/>
      </c>
      <c r="U80" s="11">
        <f t="shared" si="20"/>
        <v>717.49047234091699</v>
      </c>
      <c r="V80" s="11">
        <v>2651.4141100000002</v>
      </c>
      <c r="W80" s="12">
        <f t="shared" si="14"/>
        <v>5.2566165551327719</v>
      </c>
      <c r="X80" s="12" t="str">
        <f t="shared" si="15"/>
        <v/>
      </c>
      <c r="Y80" s="11" t="s">
        <v>18</v>
      </c>
      <c r="Z80" s="11">
        <v>5</v>
      </c>
    </row>
    <row r="81" spans="1:26" x14ac:dyDescent="0.2">
      <c r="A81" s="11">
        <v>3</v>
      </c>
      <c r="B81" s="11">
        <v>4</v>
      </c>
      <c r="C81" s="12" t="s">
        <v>22</v>
      </c>
      <c r="D81" s="12">
        <v>2.4057268806692358</v>
      </c>
      <c r="E81" s="12">
        <v>0.05</v>
      </c>
      <c r="F81" s="12">
        <v>54.94462263268796</v>
      </c>
      <c r="G81" s="12">
        <v>30.823845292838811</v>
      </c>
      <c r="H81" s="12">
        <v>11.809454071340051</v>
      </c>
      <c r="I81" s="12">
        <f t="shared" si="16"/>
        <v>18.243360587333267</v>
      </c>
      <c r="J81" s="12">
        <f t="shared" si="17"/>
        <v>0.03</v>
      </c>
      <c r="K81" s="12">
        <f t="shared" si="18"/>
        <v>46.702929237784765</v>
      </c>
      <c r="L81" s="12">
        <f t="shared" si="18"/>
        <v>26.20026849891299</v>
      </c>
      <c r="M81" s="12">
        <f t="shared" si="19"/>
        <v>8.8570905535050386</v>
      </c>
      <c r="N81" s="11">
        <v>0.92654999999999998</v>
      </c>
      <c r="O81" s="11">
        <v>0.25606000000000001</v>
      </c>
      <c r="P81" s="11"/>
      <c r="Q81" s="11"/>
      <c r="R81" s="11"/>
      <c r="S81" s="11" t="str">
        <f t="shared" si="22"/>
        <v/>
      </c>
      <c r="T81" s="12" t="str">
        <f t="shared" si="23"/>
        <v/>
      </c>
      <c r="U81" s="11">
        <f t="shared" si="20"/>
        <v>739.2886014551334</v>
      </c>
      <c r="V81" s="11">
        <v>1536.74253</v>
      </c>
      <c r="W81" s="12">
        <f t="shared" si="14"/>
        <v>8.8020712373503258</v>
      </c>
      <c r="X81" s="12" t="str">
        <f t="shared" si="15"/>
        <v/>
      </c>
      <c r="Y81" s="11" t="s">
        <v>18</v>
      </c>
      <c r="Z81" s="11">
        <v>5</v>
      </c>
    </row>
    <row r="82" spans="1:26" x14ac:dyDescent="0.2">
      <c r="A82" s="11">
        <v>3</v>
      </c>
      <c r="B82" s="11">
        <v>5</v>
      </c>
      <c r="C82" s="12" t="s">
        <v>17</v>
      </c>
      <c r="D82" s="12">
        <v>0.4498754210983541</v>
      </c>
      <c r="E82" s="12">
        <v>2.0775094637553919</v>
      </c>
      <c r="F82" s="12">
        <v>29.36235598230525</v>
      </c>
      <c r="G82" s="12">
        <v>58.331370255497383</v>
      </c>
      <c r="H82" s="12">
        <v>9.7624685239388018</v>
      </c>
      <c r="I82" s="12">
        <f t="shared" si="16"/>
        <v>16.875555273255607</v>
      </c>
      <c r="J82" s="12">
        <f t="shared" si="17"/>
        <v>1.2465056782532351</v>
      </c>
      <c r="K82" s="12">
        <f t="shared" si="18"/>
        <v>24.958002584959463</v>
      </c>
      <c r="L82" s="12">
        <f t="shared" si="18"/>
        <v>49.581664717172771</v>
      </c>
      <c r="M82" s="12">
        <f t="shared" si="19"/>
        <v>7.3218513929541018</v>
      </c>
      <c r="N82" s="11">
        <v>1.00614</v>
      </c>
      <c r="O82" s="11">
        <v>0.26261000000000001</v>
      </c>
      <c r="P82" s="11"/>
      <c r="Q82" s="11"/>
      <c r="R82" s="11"/>
      <c r="S82" s="11" t="str">
        <f t="shared" si="22"/>
        <v/>
      </c>
      <c r="T82" s="12" t="str">
        <f t="shared" si="23"/>
        <v/>
      </c>
      <c r="U82" s="11">
        <f t="shared" si="20"/>
        <v>758.19956115024831</v>
      </c>
      <c r="V82" s="11">
        <v>2863.1711300000002</v>
      </c>
      <c r="W82" s="12">
        <f t="shared" si="14"/>
        <v>4.6064797352999234</v>
      </c>
      <c r="X82" s="12" t="str">
        <f t="shared" si="15"/>
        <v/>
      </c>
      <c r="Y82" s="11" t="s">
        <v>18</v>
      </c>
      <c r="Z82" s="11">
        <v>5</v>
      </c>
    </row>
    <row r="83" spans="1:26" x14ac:dyDescent="0.2">
      <c r="A83" s="11">
        <v>3</v>
      </c>
      <c r="B83" s="11">
        <v>5</v>
      </c>
      <c r="C83" s="12" t="s">
        <v>19</v>
      </c>
      <c r="D83" s="12">
        <v>0.4498754210983541</v>
      </c>
      <c r="E83" s="12">
        <v>2.0775094637553919</v>
      </c>
      <c r="F83" s="12">
        <v>29.36235598230525</v>
      </c>
      <c r="G83" s="12">
        <v>58.331370255497383</v>
      </c>
      <c r="H83" s="12">
        <v>9.7624685239388018</v>
      </c>
      <c r="I83" s="12">
        <f t="shared" si="16"/>
        <v>16.875555273255607</v>
      </c>
      <c r="J83" s="12">
        <f t="shared" si="17"/>
        <v>1.2465056782532351</v>
      </c>
      <c r="K83" s="12">
        <f t="shared" si="18"/>
        <v>24.958002584959463</v>
      </c>
      <c r="L83" s="12">
        <f t="shared" si="18"/>
        <v>49.581664717172771</v>
      </c>
      <c r="M83" s="12">
        <f t="shared" si="19"/>
        <v>7.3218513929541018</v>
      </c>
      <c r="N83" s="11">
        <v>0.91417999999999999</v>
      </c>
      <c r="O83" s="11">
        <v>0.22864999999999999</v>
      </c>
      <c r="P83" s="11"/>
      <c r="Q83" s="11"/>
      <c r="R83" s="11"/>
      <c r="S83" s="11" t="str">
        <f t="shared" si="22"/>
        <v/>
      </c>
      <c r="T83" s="12" t="str">
        <f t="shared" si="23"/>
        <v/>
      </c>
      <c r="U83" s="11">
        <f t="shared" si="20"/>
        <v>660.15128767756096</v>
      </c>
      <c r="V83" s="11">
        <v>2101.3718199999998</v>
      </c>
      <c r="W83" s="12">
        <f t="shared" si="14"/>
        <v>7.2086447129888631</v>
      </c>
      <c r="X83" s="12" t="str">
        <f t="shared" si="15"/>
        <v/>
      </c>
      <c r="Y83" s="11" t="s">
        <v>18</v>
      </c>
      <c r="Z83" s="11">
        <v>5</v>
      </c>
    </row>
    <row r="84" spans="1:26" x14ac:dyDescent="0.2">
      <c r="A84" s="11">
        <v>3</v>
      </c>
      <c r="B84" s="11">
        <v>5</v>
      </c>
      <c r="C84" s="12" t="s">
        <v>20</v>
      </c>
      <c r="D84" s="12">
        <v>0.4498754210983541</v>
      </c>
      <c r="E84" s="12">
        <v>2.0775094637553919</v>
      </c>
      <c r="F84" s="12">
        <v>29.36235598230525</v>
      </c>
      <c r="G84" s="12">
        <v>58.331370255497383</v>
      </c>
      <c r="H84" s="12">
        <v>9.7624685239388018</v>
      </c>
      <c r="I84" s="12">
        <f t="shared" si="16"/>
        <v>16.875555273255607</v>
      </c>
      <c r="J84" s="12">
        <f t="shared" si="17"/>
        <v>1.2465056782532351</v>
      </c>
      <c r="K84" s="12">
        <f t="shared" si="18"/>
        <v>24.958002584959463</v>
      </c>
      <c r="L84" s="12">
        <f t="shared" si="18"/>
        <v>49.581664717172771</v>
      </c>
      <c r="M84" s="12">
        <f t="shared" si="19"/>
        <v>7.3218513929541018</v>
      </c>
      <c r="N84" s="11">
        <v>1.10782</v>
      </c>
      <c r="O84" s="11">
        <v>0.20862</v>
      </c>
      <c r="P84" s="11">
        <v>3301</v>
      </c>
      <c r="Q84" s="11">
        <v>2822</v>
      </c>
      <c r="R84" s="11">
        <v>3206</v>
      </c>
      <c r="S84" s="11">
        <f t="shared" si="22"/>
        <v>330.1</v>
      </c>
      <c r="T84" s="12">
        <f t="shared" si="23"/>
        <v>7.6829608274002803</v>
      </c>
      <c r="U84" s="11">
        <f t="shared" si="20"/>
        <v>602.32128421295761</v>
      </c>
      <c r="V84" s="11">
        <v>1512.1687199999999</v>
      </c>
      <c r="W84" s="12">
        <f t="shared" si="14"/>
        <v>10.979221319544333</v>
      </c>
      <c r="X84" s="12">
        <f t="shared" si="15"/>
        <v>20.033379838976749</v>
      </c>
      <c r="Y84" s="11" t="s">
        <v>18</v>
      </c>
      <c r="Z84" s="11">
        <v>5</v>
      </c>
    </row>
    <row r="85" spans="1:26" x14ac:dyDescent="0.2">
      <c r="A85" s="11">
        <v>3</v>
      </c>
      <c r="B85" s="11">
        <v>5</v>
      </c>
      <c r="C85" s="12" t="s">
        <v>21</v>
      </c>
      <c r="D85" s="12">
        <v>0.4498754210983541</v>
      </c>
      <c r="E85" s="12">
        <v>2.0775094637553919</v>
      </c>
      <c r="F85" s="12">
        <v>29.36235598230525</v>
      </c>
      <c r="G85" s="12">
        <v>58.331370255497383</v>
      </c>
      <c r="H85" s="12">
        <v>9.7624685239388018</v>
      </c>
      <c r="I85" s="12">
        <f t="shared" si="16"/>
        <v>16.875555273255607</v>
      </c>
      <c r="J85" s="12">
        <f t="shared" si="17"/>
        <v>1.2465056782532351</v>
      </c>
      <c r="K85" s="12">
        <f t="shared" si="18"/>
        <v>24.958002584959463</v>
      </c>
      <c r="L85" s="12">
        <f t="shared" si="18"/>
        <v>49.581664717172771</v>
      </c>
      <c r="M85" s="12">
        <f t="shared" si="19"/>
        <v>7.3218513929541018</v>
      </c>
      <c r="N85" s="11">
        <v>0.92013999999999996</v>
      </c>
      <c r="O85" s="11">
        <v>0.23053000000000001</v>
      </c>
      <c r="P85" s="11"/>
      <c r="Q85" s="11"/>
      <c r="R85" s="11"/>
      <c r="S85" s="11" t="str">
        <f t="shared" si="22"/>
        <v/>
      </c>
      <c r="T85" s="12" t="str">
        <f t="shared" si="23"/>
        <v/>
      </c>
      <c r="U85" s="11">
        <f t="shared" si="20"/>
        <v>665.57916618547188</v>
      </c>
      <c r="V85" s="11">
        <v>2940.9914199999998</v>
      </c>
      <c r="W85" s="12">
        <f t="shared" si="14"/>
        <v>5.1086543940777238</v>
      </c>
      <c r="X85" s="12" t="str">
        <f t="shared" si="15"/>
        <v/>
      </c>
      <c r="Y85" s="11" t="s">
        <v>18</v>
      </c>
      <c r="Z85" s="11">
        <v>5</v>
      </c>
    </row>
    <row r="86" spans="1:26" x14ac:dyDescent="0.2">
      <c r="A86" s="11">
        <v>3</v>
      </c>
      <c r="B86" s="11">
        <v>5</v>
      </c>
      <c r="C86" s="12" t="s">
        <v>22</v>
      </c>
      <c r="D86" s="12">
        <v>0.4498754210983541</v>
      </c>
      <c r="E86" s="12">
        <v>2.0775094637553919</v>
      </c>
      <c r="F86" s="12">
        <v>29.36235598230525</v>
      </c>
      <c r="G86" s="12">
        <v>58.331370255497383</v>
      </c>
      <c r="H86" s="12">
        <v>9.7624685239388018</v>
      </c>
      <c r="I86" s="12">
        <f t="shared" si="16"/>
        <v>16.875555273255607</v>
      </c>
      <c r="J86" s="12">
        <f t="shared" si="17"/>
        <v>1.2465056782532351</v>
      </c>
      <c r="K86" s="12">
        <f t="shared" si="18"/>
        <v>24.958002584959463</v>
      </c>
      <c r="L86" s="12">
        <f t="shared" si="18"/>
        <v>49.581664717172771</v>
      </c>
      <c r="M86" s="12">
        <f t="shared" si="19"/>
        <v>7.3218513929541018</v>
      </c>
      <c r="N86" s="11">
        <v>0.93981999999999999</v>
      </c>
      <c r="O86" s="11">
        <v>0.20463999999999999</v>
      </c>
      <c r="P86" s="11"/>
      <c r="Q86" s="11"/>
      <c r="R86" s="11"/>
      <c r="S86" s="11" t="str">
        <f t="shared" si="22"/>
        <v/>
      </c>
      <c r="T86" s="12" t="str">
        <f t="shared" si="23"/>
        <v/>
      </c>
      <c r="U86" s="11">
        <f t="shared" si="20"/>
        <v>590.83034992493356</v>
      </c>
      <c r="V86" s="11">
        <v>2296.5640699999999</v>
      </c>
      <c r="W86" s="12">
        <f t="shared" si="14"/>
        <v>7.3698498169276982</v>
      </c>
      <c r="X86" s="12" t="str">
        <f t="shared" si="15"/>
        <v/>
      </c>
      <c r="Y86" s="11" t="s">
        <v>18</v>
      </c>
      <c r="Z86" s="11">
        <v>5</v>
      </c>
    </row>
    <row r="87" spans="1:26" x14ac:dyDescent="0.2">
      <c r="A87" s="11">
        <v>3</v>
      </c>
      <c r="B87" s="11">
        <v>6</v>
      </c>
      <c r="C87" s="12" t="s">
        <v>17</v>
      </c>
      <c r="D87" s="12">
        <v>3.5622751625127038</v>
      </c>
      <c r="E87" s="12">
        <v>2.0615401203597998</v>
      </c>
      <c r="F87" s="12">
        <v>54.363398780635272</v>
      </c>
      <c r="G87" s="12">
        <v>30.427378570136291</v>
      </c>
      <c r="H87" s="12">
        <v>9.6444743405444413</v>
      </c>
      <c r="I87" s="12">
        <f t="shared" si="16"/>
        <v>19.516626398408469</v>
      </c>
      <c r="J87" s="12">
        <f t="shared" si="17"/>
        <v>1.2369240722158799</v>
      </c>
      <c r="K87" s="12">
        <f t="shared" si="18"/>
        <v>46.208888963539977</v>
      </c>
      <c r="L87" s="12">
        <f t="shared" si="18"/>
        <v>25.863271784615847</v>
      </c>
      <c r="M87" s="12">
        <f t="shared" si="19"/>
        <v>7.233355755408331</v>
      </c>
      <c r="N87" s="11">
        <v>0.93049999999999999</v>
      </c>
      <c r="O87" s="11">
        <v>0.19372</v>
      </c>
      <c r="P87" s="11"/>
      <c r="Q87" s="11"/>
      <c r="R87" s="11"/>
      <c r="S87" s="11" t="str">
        <f t="shared" si="22"/>
        <v/>
      </c>
      <c r="T87" s="12" t="str">
        <f t="shared" si="23"/>
        <v/>
      </c>
      <c r="U87" s="11">
        <f t="shared" si="20"/>
        <v>559.30245986834507</v>
      </c>
      <c r="V87" s="11">
        <v>1289.0015699999999</v>
      </c>
      <c r="W87" s="12">
        <f t="shared" si="14"/>
        <v>13.8707461672214</v>
      </c>
      <c r="X87" s="12" t="str">
        <f t="shared" si="15"/>
        <v/>
      </c>
      <c r="Y87" s="11" t="s">
        <v>18</v>
      </c>
      <c r="Z87" s="11">
        <v>5</v>
      </c>
    </row>
    <row r="88" spans="1:26" x14ac:dyDescent="0.2">
      <c r="A88" s="11">
        <v>3</v>
      </c>
      <c r="B88" s="11">
        <v>6</v>
      </c>
      <c r="C88" s="12" t="s">
        <v>19</v>
      </c>
      <c r="D88" s="12">
        <v>3.5622751625127038</v>
      </c>
      <c r="E88" s="12">
        <v>2.0615401203597998</v>
      </c>
      <c r="F88" s="12">
        <v>54.363398780635272</v>
      </c>
      <c r="G88" s="12">
        <v>30.427378570136291</v>
      </c>
      <c r="H88" s="12">
        <v>9.6444743405444413</v>
      </c>
      <c r="I88" s="12">
        <f t="shared" si="16"/>
        <v>19.516626398408469</v>
      </c>
      <c r="J88" s="12">
        <f t="shared" si="17"/>
        <v>1.2369240722158799</v>
      </c>
      <c r="K88" s="12">
        <f t="shared" si="18"/>
        <v>46.208888963539977</v>
      </c>
      <c r="L88" s="12">
        <f t="shared" si="18"/>
        <v>25.863271784615847</v>
      </c>
      <c r="M88" s="12">
        <f t="shared" si="19"/>
        <v>7.233355755408331</v>
      </c>
      <c r="N88" s="11">
        <v>0.93140000000000001</v>
      </c>
      <c r="O88" s="11">
        <v>0.22333</v>
      </c>
      <c r="P88" s="11"/>
      <c r="Q88" s="11"/>
      <c r="R88" s="11"/>
      <c r="S88" s="11" t="str">
        <f t="shared" si="22"/>
        <v/>
      </c>
      <c r="T88" s="12" t="str">
        <f t="shared" si="23"/>
        <v/>
      </c>
      <c r="U88" s="11">
        <f t="shared" si="20"/>
        <v>644.7915463679409</v>
      </c>
      <c r="V88" s="11">
        <v>2504.9061200000001</v>
      </c>
      <c r="W88" s="12">
        <f t="shared" si="14"/>
        <v>6.1914049666504374</v>
      </c>
      <c r="X88" s="12" t="str">
        <f t="shared" si="15"/>
        <v/>
      </c>
      <c r="Y88" s="11" t="s">
        <v>18</v>
      </c>
      <c r="Z88" s="11">
        <v>5</v>
      </c>
    </row>
    <row r="89" spans="1:26" x14ac:dyDescent="0.2">
      <c r="A89" s="11">
        <v>3</v>
      </c>
      <c r="B89" s="11">
        <v>6</v>
      </c>
      <c r="C89" s="12" t="s">
        <v>20</v>
      </c>
      <c r="D89" s="12">
        <v>3.5622751625127038</v>
      </c>
      <c r="E89" s="12">
        <v>2.0615401203597998</v>
      </c>
      <c r="F89" s="12">
        <v>54.363398780635272</v>
      </c>
      <c r="G89" s="12">
        <v>30.427378570136291</v>
      </c>
      <c r="H89" s="12">
        <v>9.6444743405444413</v>
      </c>
      <c r="I89" s="12">
        <f t="shared" si="16"/>
        <v>19.516626398408469</v>
      </c>
      <c r="J89" s="12">
        <f t="shared" si="17"/>
        <v>1.2369240722158799</v>
      </c>
      <c r="K89" s="12">
        <f t="shared" si="18"/>
        <v>46.208888963539977</v>
      </c>
      <c r="L89" s="12">
        <f t="shared" si="18"/>
        <v>25.863271784615847</v>
      </c>
      <c r="M89" s="12">
        <f t="shared" si="19"/>
        <v>7.233355755408331</v>
      </c>
      <c r="N89" s="11">
        <v>0.89858000000000005</v>
      </c>
      <c r="O89" s="11">
        <v>0.21398</v>
      </c>
      <c r="P89" s="11">
        <v>3851</v>
      </c>
      <c r="Q89" s="11">
        <v>4102</v>
      </c>
      <c r="R89" s="11">
        <v>3922</v>
      </c>
      <c r="S89" s="11">
        <f t="shared" si="22"/>
        <v>385.1</v>
      </c>
      <c r="T89" s="12">
        <f t="shared" si="23"/>
        <v>3.3597621416326597</v>
      </c>
      <c r="U89" s="11">
        <f t="shared" si="20"/>
        <v>617.79651229934177</v>
      </c>
      <c r="V89" s="11">
        <v>1959.184</v>
      </c>
      <c r="W89" s="12">
        <f t="shared" si="14"/>
        <v>8.2618883634927922</v>
      </c>
      <c r="X89" s="12">
        <f t="shared" si="15"/>
        <v>13.254130916573263</v>
      </c>
      <c r="Y89" s="11" t="s">
        <v>18</v>
      </c>
      <c r="Z89" s="11">
        <v>5</v>
      </c>
    </row>
    <row r="90" spans="1:26" x14ac:dyDescent="0.2">
      <c r="A90" s="11">
        <v>3</v>
      </c>
      <c r="B90" s="11">
        <v>6</v>
      </c>
      <c r="C90" s="12" t="s">
        <v>21</v>
      </c>
      <c r="D90" s="12">
        <v>3.5622751625127038</v>
      </c>
      <c r="E90" s="12">
        <v>2.0615401203597998</v>
      </c>
      <c r="F90" s="12">
        <v>54.363398780635272</v>
      </c>
      <c r="G90" s="12">
        <v>30.427378570136291</v>
      </c>
      <c r="H90" s="12">
        <v>9.6444743405444413</v>
      </c>
      <c r="I90" s="12">
        <f t="shared" si="16"/>
        <v>19.516626398408469</v>
      </c>
      <c r="J90" s="12">
        <f t="shared" si="17"/>
        <v>1.2369240722158799</v>
      </c>
      <c r="K90" s="12">
        <f t="shared" si="18"/>
        <v>46.208888963539977</v>
      </c>
      <c r="L90" s="12">
        <f t="shared" si="18"/>
        <v>25.863271784615847</v>
      </c>
      <c r="M90" s="12">
        <f t="shared" si="19"/>
        <v>7.233355755408331</v>
      </c>
      <c r="N90" s="11">
        <v>0.95076000000000005</v>
      </c>
      <c r="O90" s="11">
        <v>0.18149999999999999</v>
      </c>
      <c r="P90" s="11"/>
      <c r="Q90" s="11"/>
      <c r="R90" s="11"/>
      <c r="S90" s="11" t="str">
        <f t="shared" si="22"/>
        <v/>
      </c>
      <c r="T90" s="12" t="str">
        <f t="shared" si="23"/>
        <v/>
      </c>
      <c r="U90" s="11">
        <f t="shared" si="20"/>
        <v>524.02124956692455</v>
      </c>
      <c r="V90" s="11">
        <v>1272.8254999999999</v>
      </c>
      <c r="W90" s="12">
        <f t="shared" si="14"/>
        <v>14.99278227242187</v>
      </c>
      <c r="X90" s="12" t="str">
        <f t="shared" si="15"/>
        <v/>
      </c>
      <c r="Y90" s="11" t="s">
        <v>18</v>
      </c>
      <c r="Z90" s="11">
        <v>5</v>
      </c>
    </row>
    <row r="91" spans="1:26" x14ac:dyDescent="0.2">
      <c r="A91" s="11">
        <v>3</v>
      </c>
      <c r="B91" s="11">
        <v>6</v>
      </c>
      <c r="C91" s="12" t="s">
        <v>22</v>
      </c>
      <c r="D91" s="12">
        <v>3.5622751625127038</v>
      </c>
      <c r="E91" s="12">
        <v>2.0615401203597998</v>
      </c>
      <c r="F91" s="12">
        <v>54.363398780635272</v>
      </c>
      <c r="G91" s="12">
        <v>30.427378570136291</v>
      </c>
      <c r="H91" s="12">
        <v>9.6444743405444413</v>
      </c>
      <c r="I91" s="12">
        <f t="shared" si="16"/>
        <v>19.516626398408469</v>
      </c>
      <c r="J91" s="12">
        <f t="shared" si="17"/>
        <v>1.2369240722158799</v>
      </c>
      <c r="K91" s="12">
        <f t="shared" si="18"/>
        <v>46.208888963539977</v>
      </c>
      <c r="L91" s="12">
        <f t="shared" si="18"/>
        <v>25.863271784615847</v>
      </c>
      <c r="M91" s="12">
        <f t="shared" si="19"/>
        <v>7.233355755408331</v>
      </c>
      <c r="N91" s="11">
        <v>0.96623000000000003</v>
      </c>
      <c r="O91" s="11">
        <v>0.22105</v>
      </c>
      <c r="P91" s="11"/>
      <c r="Q91" s="11"/>
      <c r="R91" s="11"/>
      <c r="S91" s="11" t="str">
        <f t="shared" si="22"/>
        <v/>
      </c>
      <c r="T91" s="12" t="str">
        <f t="shared" si="23"/>
        <v/>
      </c>
      <c r="U91" s="11">
        <f t="shared" si="20"/>
        <v>638.20880009238942</v>
      </c>
      <c r="V91" s="11">
        <v>2149.9172199999998</v>
      </c>
      <c r="W91" s="12">
        <f t="shared" si="14"/>
        <v>7.2881193075114501</v>
      </c>
      <c r="X91" s="12" t="str">
        <f t="shared" si="15"/>
        <v/>
      </c>
      <c r="Y91" s="11" t="s">
        <v>18</v>
      </c>
      <c r="Z91" s="11">
        <v>5</v>
      </c>
    </row>
    <row r="92" spans="1:26" x14ac:dyDescent="0.2">
      <c r="A92" s="7">
        <v>4</v>
      </c>
      <c r="B92" s="7">
        <v>1</v>
      </c>
      <c r="C92" s="8" t="s">
        <v>17</v>
      </c>
      <c r="D92" s="8">
        <v>95.415085143982026</v>
      </c>
      <c r="E92" s="8">
        <v>0.45395790768925182</v>
      </c>
      <c r="F92" s="8">
        <v>2.3816721810631432</v>
      </c>
      <c r="G92" s="8">
        <v>0.99822556698569298</v>
      </c>
      <c r="H92" s="8">
        <v>0.68348325404901111</v>
      </c>
      <c r="I92" s="8">
        <f t="shared" si="16"/>
        <v>96.274523782777308</v>
      </c>
      <c r="J92" s="8">
        <f t="shared" si="17"/>
        <v>0.2723747446135511</v>
      </c>
      <c r="K92" s="8">
        <f t="shared" si="18"/>
        <v>2.0244213539036715</v>
      </c>
      <c r="L92" s="8">
        <f t="shared" si="18"/>
        <v>0.848491731937839</v>
      </c>
      <c r="M92" s="8">
        <f t="shared" si="19"/>
        <v>0.51261244053675836</v>
      </c>
      <c r="N92" s="7">
        <v>0.63307000000000002</v>
      </c>
      <c r="O92" s="7">
        <v>4.0160000000000001E-2</v>
      </c>
      <c r="P92" s="7"/>
      <c r="Q92" s="7"/>
      <c r="R92" s="7"/>
      <c r="S92" s="7" t="str">
        <f t="shared" si="22"/>
        <v/>
      </c>
      <c r="T92" s="8" t="str">
        <f t="shared" si="23"/>
        <v/>
      </c>
      <c r="U92" s="7">
        <f t="shared" si="20"/>
        <v>115.94872387111677</v>
      </c>
      <c r="V92" s="7">
        <v>7960.5759900000003</v>
      </c>
      <c r="W92" s="8">
        <f>IFERROR(1/(V92*U92)*10000000,"")</f>
        <v>10.834017542029484</v>
      </c>
      <c r="X92" s="8" t="str">
        <f>IFERROR(1/(V92*S92)*10000000,"")</f>
        <v/>
      </c>
      <c r="Y92" s="7" t="s">
        <v>25</v>
      </c>
      <c r="Z92" s="7">
        <v>5</v>
      </c>
    </row>
    <row r="93" spans="1:26" x14ac:dyDescent="0.2">
      <c r="A93" s="7">
        <v>4</v>
      </c>
      <c r="B93" s="7">
        <v>1</v>
      </c>
      <c r="C93" s="8" t="s">
        <v>19</v>
      </c>
      <c r="D93" s="8">
        <v>95.415085143982026</v>
      </c>
      <c r="E93" s="8">
        <v>0.45395790768925182</v>
      </c>
      <c r="F93" s="8">
        <v>2.3816721810631432</v>
      </c>
      <c r="G93" s="8">
        <v>0.99822556698569298</v>
      </c>
      <c r="H93" s="8">
        <v>0.68348325404901111</v>
      </c>
      <c r="I93" s="8">
        <f t="shared" si="16"/>
        <v>96.274523782777308</v>
      </c>
      <c r="J93" s="8">
        <f t="shared" si="17"/>
        <v>0.2723747446135511</v>
      </c>
      <c r="K93" s="8">
        <f t="shared" si="18"/>
        <v>2.0244213539036715</v>
      </c>
      <c r="L93" s="8">
        <f t="shared" si="18"/>
        <v>0.848491731937839</v>
      </c>
      <c r="M93" s="8">
        <f t="shared" si="19"/>
        <v>0.51261244053675836</v>
      </c>
      <c r="N93" s="7">
        <v>0.60528000000000004</v>
      </c>
      <c r="O93" s="7">
        <v>4.6629999999999998E-2</v>
      </c>
      <c r="P93" s="7">
        <v>2000</v>
      </c>
      <c r="Q93" s="7">
        <v>2360</v>
      </c>
      <c r="R93" s="7">
        <v>2194</v>
      </c>
      <c r="S93" s="7">
        <f t="shared" si="22"/>
        <v>200</v>
      </c>
      <c r="T93" s="8">
        <f t="shared" si="23"/>
        <v>9.009069504301392</v>
      </c>
      <c r="U93" s="7">
        <f t="shared" si="20"/>
        <v>134.62871001270355</v>
      </c>
      <c r="V93" s="7">
        <v>6514.7729300000001</v>
      </c>
      <c r="W93" s="8">
        <f t="shared" ref="W93:W122" si="24">IFERROR(1/(V93*U93)*10000000,"")</f>
        <v>11.401527323808789</v>
      </c>
      <c r="X93" s="8">
        <f>IFERROR(1/(V93*S93)*10000000,"")</f>
        <v>7.6748645788948462</v>
      </c>
      <c r="Y93" s="7" t="s">
        <v>25</v>
      </c>
      <c r="Z93" s="7">
        <v>5</v>
      </c>
    </row>
    <row r="94" spans="1:26" x14ac:dyDescent="0.2">
      <c r="A94" s="7">
        <v>4</v>
      </c>
      <c r="B94" s="7">
        <v>1</v>
      </c>
      <c r="C94" s="8" t="s">
        <v>20</v>
      </c>
      <c r="D94" s="8">
        <v>95.415085143982026</v>
      </c>
      <c r="E94" s="8">
        <v>0.45395790768925182</v>
      </c>
      <c r="F94" s="8">
        <v>2.3816721810631432</v>
      </c>
      <c r="G94" s="8">
        <v>0.99822556698569298</v>
      </c>
      <c r="H94" s="8">
        <v>0.68348325404901111</v>
      </c>
      <c r="I94" s="8">
        <f t="shared" si="16"/>
        <v>96.274523782777308</v>
      </c>
      <c r="J94" s="8">
        <f t="shared" si="17"/>
        <v>0.2723747446135511</v>
      </c>
      <c r="K94" s="8">
        <f t="shared" si="18"/>
        <v>2.0244213539036715</v>
      </c>
      <c r="L94" s="8">
        <f t="shared" si="18"/>
        <v>0.848491731937839</v>
      </c>
      <c r="M94" s="8">
        <f t="shared" si="19"/>
        <v>0.51261244053675836</v>
      </c>
      <c r="N94" s="7">
        <v>0.60585999999999995</v>
      </c>
      <c r="O94" s="7">
        <v>4.2729999999999997E-2</v>
      </c>
      <c r="P94" s="7"/>
      <c r="Q94" s="7"/>
      <c r="R94" s="7"/>
      <c r="S94" s="7" t="str">
        <f t="shared" si="22"/>
        <v/>
      </c>
      <c r="T94" s="8" t="str">
        <f t="shared" si="23"/>
        <v/>
      </c>
      <c r="U94" s="7">
        <f t="shared" si="20"/>
        <v>123.36874927820764</v>
      </c>
      <c r="V94" s="7">
        <v>7055.9620800000002</v>
      </c>
      <c r="W94" s="8">
        <f t="shared" si="24"/>
        <v>11.487845867358867</v>
      </c>
      <c r="X94" s="8" t="str">
        <f t="shared" ref="X94:X122" si="25">IFERROR(1/(V94*S94)*10000000,"")</f>
        <v/>
      </c>
      <c r="Y94" s="7" t="s">
        <v>25</v>
      </c>
      <c r="Z94" s="7">
        <v>5</v>
      </c>
    </row>
    <row r="95" spans="1:26" x14ac:dyDescent="0.2">
      <c r="A95" s="7">
        <v>4</v>
      </c>
      <c r="B95" s="7">
        <v>1</v>
      </c>
      <c r="C95" s="8" t="s">
        <v>21</v>
      </c>
      <c r="D95" s="8">
        <v>95.415085143982026</v>
      </c>
      <c r="E95" s="8">
        <v>0.45395790768925182</v>
      </c>
      <c r="F95" s="8">
        <v>2.3816721810631432</v>
      </c>
      <c r="G95" s="8">
        <v>0.99822556698569298</v>
      </c>
      <c r="H95" s="8">
        <v>0.68348325404901111</v>
      </c>
      <c r="I95" s="8">
        <f t="shared" si="16"/>
        <v>96.274523782777308</v>
      </c>
      <c r="J95" s="8">
        <f t="shared" si="17"/>
        <v>0.2723747446135511</v>
      </c>
      <c r="K95" s="8">
        <f t="shared" si="18"/>
        <v>2.0244213539036715</v>
      </c>
      <c r="L95" s="8">
        <f t="shared" si="18"/>
        <v>0.848491731937839</v>
      </c>
      <c r="M95" s="8">
        <f t="shared" si="19"/>
        <v>0.51261244053675836</v>
      </c>
      <c r="N95" s="7">
        <v>0.68935000000000002</v>
      </c>
      <c r="O95" s="7">
        <v>8.7260000000000004E-2</v>
      </c>
      <c r="P95" s="7"/>
      <c r="Q95" s="7"/>
      <c r="R95" s="7"/>
      <c r="S95" s="7" t="str">
        <f t="shared" si="22"/>
        <v/>
      </c>
      <c r="T95" s="8" t="str">
        <f t="shared" si="23"/>
        <v/>
      </c>
      <c r="U95" s="7">
        <f t="shared" si="20"/>
        <v>251.93440351079803</v>
      </c>
      <c r="V95" s="7">
        <v>6402.3063700000002</v>
      </c>
      <c r="W95" s="8">
        <f t="shared" si="24"/>
        <v>6.1997770152240852</v>
      </c>
      <c r="X95" s="8" t="str">
        <f t="shared" si="25"/>
        <v/>
      </c>
      <c r="Y95" s="7" t="s">
        <v>25</v>
      </c>
      <c r="Z95" s="7">
        <v>5</v>
      </c>
    </row>
    <row r="96" spans="1:26" x14ac:dyDescent="0.2">
      <c r="A96" s="7">
        <v>4</v>
      </c>
      <c r="B96" s="7">
        <v>1</v>
      </c>
      <c r="C96" s="8" t="s">
        <v>22</v>
      </c>
      <c r="D96" s="8">
        <v>95.415085143982026</v>
      </c>
      <c r="E96" s="8">
        <v>0.45395790768925182</v>
      </c>
      <c r="F96" s="8">
        <v>2.3816721810631432</v>
      </c>
      <c r="G96" s="8">
        <v>0.99822556698569298</v>
      </c>
      <c r="H96" s="8">
        <v>0.68348325404901111</v>
      </c>
      <c r="I96" s="8">
        <f t="shared" si="16"/>
        <v>96.274523782777308</v>
      </c>
      <c r="J96" s="8">
        <f t="shared" si="17"/>
        <v>0.2723747446135511</v>
      </c>
      <c r="K96" s="8">
        <f t="shared" si="18"/>
        <v>2.0244213539036715</v>
      </c>
      <c r="L96" s="8">
        <f t="shared" si="18"/>
        <v>0.848491731937839</v>
      </c>
      <c r="M96" s="8">
        <f t="shared" si="19"/>
        <v>0.51261244053675836</v>
      </c>
      <c r="N96" s="7">
        <v>0.70042000000000004</v>
      </c>
      <c r="O96" s="7">
        <v>3.5589999999999997E-2</v>
      </c>
      <c r="P96" s="7">
        <v>2929</v>
      </c>
      <c r="Q96" s="7">
        <v>2887</v>
      </c>
      <c r="R96" s="7">
        <v>2724</v>
      </c>
      <c r="S96" s="7">
        <f t="shared" si="22"/>
        <v>292.89999999999998</v>
      </c>
      <c r="T96" s="8">
        <f t="shared" si="23"/>
        <v>3.6971046679687065</v>
      </c>
      <c r="U96" s="7">
        <f t="shared" si="20"/>
        <v>102.75435962582284</v>
      </c>
      <c r="V96" s="7">
        <v>5412.6127299999998</v>
      </c>
      <c r="W96" s="8">
        <f t="shared" si="24"/>
        <v>17.980128380943825</v>
      </c>
      <c r="X96" s="8">
        <f t="shared" si="25"/>
        <v>6.3077384014133342</v>
      </c>
      <c r="Y96" s="7" t="s">
        <v>25</v>
      </c>
      <c r="Z96" s="7">
        <v>5</v>
      </c>
    </row>
    <row r="97" spans="1:26" x14ac:dyDescent="0.2">
      <c r="A97" s="7">
        <v>4</v>
      </c>
      <c r="B97" s="7">
        <v>2</v>
      </c>
      <c r="C97" s="8" t="s">
        <v>17</v>
      </c>
      <c r="D97" s="8">
        <v>83.349272360931195</v>
      </c>
      <c r="E97" s="8">
        <v>5.0000000000000273E-2</v>
      </c>
      <c r="F97" s="8">
        <v>12.54596431692187</v>
      </c>
      <c r="G97" s="8">
        <v>3.8254503004137388</v>
      </c>
      <c r="H97" s="8">
        <v>0.2923176916180763</v>
      </c>
      <c r="I97" s="8">
        <f t="shared" si="16"/>
        <v>85.898063976436035</v>
      </c>
      <c r="J97" s="8">
        <f t="shared" si="17"/>
        <v>3.0000000000000162E-2</v>
      </c>
      <c r="K97" s="8">
        <f t="shared" si="18"/>
        <v>10.664069669383588</v>
      </c>
      <c r="L97" s="8">
        <f t="shared" si="18"/>
        <v>3.251632755351678</v>
      </c>
      <c r="M97" s="8">
        <f t="shared" si="19"/>
        <v>0.21923826871355723</v>
      </c>
      <c r="N97" s="7">
        <v>0.72292999999999996</v>
      </c>
      <c r="O97" s="7">
        <v>7.596E-2</v>
      </c>
      <c r="P97" s="7"/>
      <c r="Q97" s="7"/>
      <c r="R97" s="7"/>
      <c r="S97" s="7" t="str">
        <f t="shared" si="22"/>
        <v/>
      </c>
      <c r="T97" s="8" t="str">
        <f t="shared" si="23"/>
        <v/>
      </c>
      <c r="U97" s="7">
        <f t="shared" si="20"/>
        <v>219.30938907495093</v>
      </c>
      <c r="V97" s="7">
        <v>4025.7478999999998</v>
      </c>
      <c r="W97" s="8">
        <f t="shared" si="24"/>
        <v>11.32651227143357</v>
      </c>
      <c r="X97" s="8" t="str">
        <f t="shared" si="25"/>
        <v/>
      </c>
      <c r="Y97" s="7" t="s">
        <v>25</v>
      </c>
      <c r="Z97" s="7">
        <v>5</v>
      </c>
    </row>
    <row r="98" spans="1:26" x14ac:dyDescent="0.2">
      <c r="A98" s="7">
        <v>4</v>
      </c>
      <c r="B98" s="7">
        <v>2</v>
      </c>
      <c r="C98" s="8" t="s">
        <v>19</v>
      </c>
      <c r="D98" s="8">
        <v>83.349272360931195</v>
      </c>
      <c r="E98" s="8">
        <v>5.0000000000000273E-2</v>
      </c>
      <c r="F98" s="8">
        <v>12.54596431692187</v>
      </c>
      <c r="G98" s="8">
        <v>3.8254503004137388</v>
      </c>
      <c r="H98" s="8">
        <v>0.2923176916180763</v>
      </c>
      <c r="I98" s="8">
        <f t="shared" si="16"/>
        <v>85.898063976436035</v>
      </c>
      <c r="J98" s="8">
        <f t="shared" si="17"/>
        <v>3.0000000000000162E-2</v>
      </c>
      <c r="K98" s="8">
        <f t="shared" ref="K98:L129" si="26">F98*0.85</f>
        <v>10.664069669383588</v>
      </c>
      <c r="L98" s="8">
        <f t="shared" si="26"/>
        <v>3.251632755351678</v>
      </c>
      <c r="M98" s="8">
        <f t="shared" si="19"/>
        <v>0.21923826871355723</v>
      </c>
      <c r="N98" s="7">
        <v>0.73211999999999999</v>
      </c>
      <c r="O98" s="7">
        <v>0.12384000000000001</v>
      </c>
      <c r="P98" s="7"/>
      <c r="Q98" s="7"/>
      <c r="R98" s="7"/>
      <c r="S98" s="7" t="str">
        <f t="shared" si="22"/>
        <v/>
      </c>
      <c r="T98" s="8" t="str">
        <f t="shared" si="23"/>
        <v/>
      </c>
      <c r="U98" s="7">
        <f t="shared" si="20"/>
        <v>357.54706086153141</v>
      </c>
      <c r="V98" s="7">
        <v>2751.7686899999999</v>
      </c>
      <c r="W98" s="8">
        <f t="shared" si="24"/>
        <v>10.163770797621066</v>
      </c>
      <c r="X98" s="8" t="str">
        <f t="shared" si="25"/>
        <v/>
      </c>
      <c r="Y98" s="7" t="s">
        <v>25</v>
      </c>
      <c r="Z98" s="7">
        <v>5</v>
      </c>
    </row>
    <row r="99" spans="1:26" x14ac:dyDescent="0.2">
      <c r="A99" s="7">
        <v>4</v>
      </c>
      <c r="B99" s="7">
        <v>2</v>
      </c>
      <c r="C99" s="8" t="s">
        <v>20</v>
      </c>
      <c r="D99" s="8">
        <v>83.349272360931195</v>
      </c>
      <c r="E99" s="8">
        <v>5.0000000000000273E-2</v>
      </c>
      <c r="F99" s="8">
        <v>12.54596431692187</v>
      </c>
      <c r="G99" s="8">
        <v>3.8254503004137388</v>
      </c>
      <c r="H99" s="8">
        <v>0.2923176916180763</v>
      </c>
      <c r="I99" s="8">
        <f t="shared" si="16"/>
        <v>85.898063976436035</v>
      </c>
      <c r="J99" s="8">
        <f t="shared" si="17"/>
        <v>3.0000000000000162E-2</v>
      </c>
      <c r="K99" s="8">
        <f t="shared" si="26"/>
        <v>10.664069669383588</v>
      </c>
      <c r="L99" s="8">
        <f t="shared" si="26"/>
        <v>3.251632755351678</v>
      </c>
      <c r="M99" s="8">
        <f t="shared" si="19"/>
        <v>0.21923826871355723</v>
      </c>
      <c r="N99" s="7">
        <v>0.72189000000000003</v>
      </c>
      <c r="O99" s="7">
        <v>8.7220000000000006E-2</v>
      </c>
      <c r="P99" s="7"/>
      <c r="Q99" s="7"/>
      <c r="R99" s="7"/>
      <c r="S99" s="7" t="str">
        <f t="shared" si="22"/>
        <v/>
      </c>
      <c r="T99" s="8" t="str">
        <f t="shared" si="23"/>
        <v/>
      </c>
      <c r="U99" s="7">
        <f t="shared" si="20"/>
        <v>251.81891673403399</v>
      </c>
      <c r="V99" s="7">
        <v>2822.04304</v>
      </c>
      <c r="W99" s="8">
        <f t="shared" si="24"/>
        <v>14.071746914750284</v>
      </c>
      <c r="X99" s="8" t="str">
        <f t="shared" si="25"/>
        <v/>
      </c>
      <c r="Y99" s="7" t="s">
        <v>25</v>
      </c>
      <c r="Z99" s="7">
        <v>5</v>
      </c>
    </row>
    <row r="100" spans="1:26" x14ac:dyDescent="0.2">
      <c r="A100" s="7">
        <v>4</v>
      </c>
      <c r="B100" s="7">
        <v>2</v>
      </c>
      <c r="C100" s="8" t="s">
        <v>21</v>
      </c>
      <c r="D100" s="8">
        <v>83.349272360931195</v>
      </c>
      <c r="E100" s="8">
        <v>5.0000000000000273E-2</v>
      </c>
      <c r="F100" s="8">
        <v>12.54596431692187</v>
      </c>
      <c r="G100" s="8">
        <v>3.8254503004137388</v>
      </c>
      <c r="H100" s="8">
        <v>0.2923176916180763</v>
      </c>
      <c r="I100" s="8">
        <f t="shared" si="16"/>
        <v>85.898063976436035</v>
      </c>
      <c r="J100" s="8">
        <f t="shared" si="17"/>
        <v>3.0000000000000162E-2</v>
      </c>
      <c r="K100" s="8">
        <f t="shared" si="26"/>
        <v>10.664069669383588</v>
      </c>
      <c r="L100" s="8">
        <f t="shared" si="26"/>
        <v>3.251632755351678</v>
      </c>
      <c r="M100" s="8">
        <f t="shared" si="19"/>
        <v>0.21923826871355723</v>
      </c>
      <c r="N100" s="7">
        <v>0.77581999999999995</v>
      </c>
      <c r="O100" s="7">
        <v>0.13031999999999999</v>
      </c>
      <c r="P100" s="7"/>
      <c r="Q100" s="7"/>
      <c r="R100" s="7"/>
      <c r="S100" s="7" t="str">
        <f t="shared" si="22"/>
        <v/>
      </c>
      <c r="T100" s="8" t="str">
        <f t="shared" si="23"/>
        <v/>
      </c>
      <c r="U100" s="7">
        <f t="shared" si="20"/>
        <v>376.25591869730914</v>
      </c>
      <c r="V100" s="7">
        <v>2818.89003</v>
      </c>
      <c r="W100" s="8">
        <f t="shared" si="24"/>
        <v>9.4284114386219482</v>
      </c>
      <c r="X100" s="8" t="str">
        <f t="shared" si="25"/>
        <v/>
      </c>
      <c r="Y100" s="7" t="s">
        <v>25</v>
      </c>
      <c r="Z100" s="7">
        <v>5</v>
      </c>
    </row>
    <row r="101" spans="1:26" x14ac:dyDescent="0.2">
      <c r="A101" s="7">
        <v>4</v>
      </c>
      <c r="B101" s="7">
        <v>2</v>
      </c>
      <c r="C101" s="8" t="s">
        <v>22</v>
      </c>
      <c r="D101" s="8">
        <v>83.349272360931195</v>
      </c>
      <c r="E101" s="8">
        <v>5.0000000000000273E-2</v>
      </c>
      <c r="F101" s="8">
        <v>12.54596431692187</v>
      </c>
      <c r="G101" s="8">
        <v>3.8254503004137388</v>
      </c>
      <c r="H101" s="8">
        <v>0.2923176916180763</v>
      </c>
      <c r="I101" s="8">
        <f t="shared" si="16"/>
        <v>85.898063976436035</v>
      </c>
      <c r="J101" s="8">
        <f t="shared" si="17"/>
        <v>3.0000000000000162E-2</v>
      </c>
      <c r="K101" s="8">
        <f t="shared" si="26"/>
        <v>10.664069669383588</v>
      </c>
      <c r="L101" s="8">
        <f t="shared" si="26"/>
        <v>3.251632755351678</v>
      </c>
      <c r="M101" s="8">
        <f t="shared" si="19"/>
        <v>0.21923826871355723</v>
      </c>
      <c r="N101" s="7">
        <v>0.77081</v>
      </c>
      <c r="O101" s="7">
        <v>8.208E-2</v>
      </c>
      <c r="P101" s="7"/>
      <c r="Q101" s="7"/>
      <c r="R101" s="7"/>
      <c r="S101" s="7" t="str">
        <f t="shared" si="22"/>
        <v/>
      </c>
      <c r="T101" s="8" t="str">
        <f t="shared" si="23"/>
        <v/>
      </c>
      <c r="U101" s="7">
        <f t="shared" si="20"/>
        <v>236.97886591985218</v>
      </c>
      <c r="V101" s="7">
        <v>3005.5486799999999</v>
      </c>
      <c r="W101" s="8">
        <f t="shared" si="24"/>
        <v>14.039984123793106</v>
      </c>
      <c r="X101" s="8" t="str">
        <f t="shared" si="25"/>
        <v/>
      </c>
      <c r="Y101" s="7" t="s">
        <v>25</v>
      </c>
      <c r="Z101" s="7">
        <v>5</v>
      </c>
    </row>
    <row r="102" spans="1:26" x14ac:dyDescent="0.2">
      <c r="A102" s="7">
        <v>4</v>
      </c>
      <c r="B102" s="7">
        <v>3</v>
      </c>
      <c r="C102" s="8" t="s">
        <v>17</v>
      </c>
      <c r="D102" s="8">
        <v>88.9328589159758</v>
      </c>
      <c r="E102" s="8">
        <v>0.05</v>
      </c>
      <c r="F102" s="8">
        <v>7.6737076755623868</v>
      </c>
      <c r="G102" s="8">
        <v>0.81212278679756622</v>
      </c>
      <c r="H102" s="8">
        <v>2.4474866450379702</v>
      </c>
      <c r="I102" s="8">
        <f t="shared" si="16"/>
        <v>90.837605146589283</v>
      </c>
      <c r="J102" s="8">
        <f t="shared" si="17"/>
        <v>0.03</v>
      </c>
      <c r="K102" s="8">
        <f t="shared" si="26"/>
        <v>6.5226515242280287</v>
      </c>
      <c r="L102" s="8">
        <f t="shared" si="26"/>
        <v>0.69030436877793122</v>
      </c>
      <c r="M102" s="8">
        <f t="shared" si="19"/>
        <v>1.8356149837784776</v>
      </c>
      <c r="N102" s="7">
        <v>0.67569000000000001</v>
      </c>
      <c r="O102" s="7">
        <v>7.2090000000000001E-2</v>
      </c>
      <c r="P102" s="7"/>
      <c r="Q102" s="7"/>
      <c r="R102" s="7"/>
      <c r="S102" s="7" t="str">
        <f t="shared" si="22"/>
        <v/>
      </c>
      <c r="T102" s="8" t="str">
        <f t="shared" si="23"/>
        <v/>
      </c>
      <c r="U102" s="7">
        <f t="shared" si="20"/>
        <v>208.13604342302807</v>
      </c>
      <c r="V102" s="7">
        <v>4499.3369499999999</v>
      </c>
      <c r="W102" s="8">
        <f t="shared" si="24"/>
        <v>10.678350880612042</v>
      </c>
      <c r="X102" s="8" t="str">
        <f t="shared" si="25"/>
        <v/>
      </c>
      <c r="Y102" s="7" t="s">
        <v>25</v>
      </c>
      <c r="Z102" s="7">
        <v>5</v>
      </c>
    </row>
    <row r="103" spans="1:26" x14ac:dyDescent="0.2">
      <c r="A103" s="7">
        <v>4</v>
      </c>
      <c r="B103" s="7">
        <v>3</v>
      </c>
      <c r="C103" s="8" t="s">
        <v>19</v>
      </c>
      <c r="D103" s="8">
        <v>88.9328589159758</v>
      </c>
      <c r="E103" s="8">
        <v>0.05</v>
      </c>
      <c r="F103" s="8">
        <v>7.6737076755623868</v>
      </c>
      <c r="G103" s="8">
        <v>0.81212278679756622</v>
      </c>
      <c r="H103" s="8">
        <v>2.4474866450379702</v>
      </c>
      <c r="I103" s="8">
        <f t="shared" si="16"/>
        <v>90.837605146589283</v>
      </c>
      <c r="J103" s="8">
        <f t="shared" si="17"/>
        <v>0.03</v>
      </c>
      <c r="K103" s="8">
        <f t="shared" si="26"/>
        <v>6.5226515242280287</v>
      </c>
      <c r="L103" s="8">
        <f t="shared" si="26"/>
        <v>0.69030436877793122</v>
      </c>
      <c r="M103" s="8">
        <f t="shared" si="19"/>
        <v>1.8356149837784776</v>
      </c>
      <c r="N103" s="7">
        <v>0.72431999999999996</v>
      </c>
      <c r="O103" s="7">
        <v>6.5269999999999995E-2</v>
      </c>
      <c r="P103" s="7"/>
      <c r="Q103" s="7"/>
      <c r="R103" s="7"/>
      <c r="S103" s="7" t="str">
        <f t="shared" si="22"/>
        <v/>
      </c>
      <c r="T103" s="8" t="str">
        <f t="shared" si="23"/>
        <v/>
      </c>
      <c r="U103" s="7">
        <f t="shared" si="20"/>
        <v>188.44554798475573</v>
      </c>
      <c r="V103" s="7">
        <v>5236.6664600000004</v>
      </c>
      <c r="W103" s="8">
        <f t="shared" si="24"/>
        <v>10.133493776160023</v>
      </c>
      <c r="X103" s="8" t="str">
        <f t="shared" si="25"/>
        <v/>
      </c>
      <c r="Y103" s="7" t="s">
        <v>25</v>
      </c>
      <c r="Z103" s="7">
        <v>5</v>
      </c>
    </row>
    <row r="104" spans="1:26" x14ac:dyDescent="0.2">
      <c r="A104" s="7">
        <v>4</v>
      </c>
      <c r="B104" s="7">
        <v>3</v>
      </c>
      <c r="C104" s="8" t="s">
        <v>20</v>
      </c>
      <c r="D104" s="8">
        <v>88.9328589159758</v>
      </c>
      <c r="E104" s="8">
        <v>0.05</v>
      </c>
      <c r="F104" s="8">
        <v>7.6737076755623868</v>
      </c>
      <c r="G104" s="8">
        <v>0.81212278679756622</v>
      </c>
      <c r="H104" s="8">
        <v>2.4474866450379702</v>
      </c>
      <c r="I104" s="8">
        <f t="shared" si="16"/>
        <v>90.837605146589283</v>
      </c>
      <c r="J104" s="8">
        <f t="shared" si="17"/>
        <v>0.03</v>
      </c>
      <c r="K104" s="8">
        <f t="shared" si="26"/>
        <v>6.5226515242280287</v>
      </c>
      <c r="L104" s="8">
        <f t="shared" si="26"/>
        <v>0.69030436877793122</v>
      </c>
      <c r="M104" s="8">
        <f t="shared" si="19"/>
        <v>1.8356149837784776</v>
      </c>
      <c r="N104" s="7">
        <v>0.66591999999999996</v>
      </c>
      <c r="O104" s="7">
        <v>7.0849999999999996E-2</v>
      </c>
      <c r="P104" s="7"/>
      <c r="Q104" s="7"/>
      <c r="R104" s="7"/>
      <c r="S104" s="7" t="str">
        <f t="shared" si="22"/>
        <v/>
      </c>
      <c r="T104" s="8" t="str">
        <f t="shared" si="23"/>
        <v/>
      </c>
      <c r="U104" s="7">
        <f t="shared" si="20"/>
        <v>204.5559533433422</v>
      </c>
      <c r="V104" s="7">
        <v>4104</v>
      </c>
      <c r="W104" s="8">
        <f t="shared" si="24"/>
        <v>11.911885885811525</v>
      </c>
      <c r="X104" s="8" t="str">
        <f t="shared" si="25"/>
        <v/>
      </c>
      <c r="Y104" s="7" t="s">
        <v>25</v>
      </c>
      <c r="Z104" s="7">
        <v>5</v>
      </c>
    </row>
    <row r="105" spans="1:26" x14ac:dyDescent="0.2">
      <c r="A105" s="7">
        <v>4</v>
      </c>
      <c r="B105" s="7">
        <v>3</v>
      </c>
      <c r="C105" s="8" t="s">
        <v>21</v>
      </c>
      <c r="D105" s="8">
        <v>88.9328589159758</v>
      </c>
      <c r="E105" s="8">
        <v>0.05</v>
      </c>
      <c r="F105" s="8">
        <v>7.6737076755623868</v>
      </c>
      <c r="G105" s="8">
        <v>0.81212278679756622</v>
      </c>
      <c r="H105" s="8">
        <v>2.4474866450379702</v>
      </c>
      <c r="I105" s="8">
        <f t="shared" si="16"/>
        <v>90.837605146589283</v>
      </c>
      <c r="J105" s="8">
        <f t="shared" si="17"/>
        <v>0.03</v>
      </c>
      <c r="K105" s="8">
        <f t="shared" si="26"/>
        <v>6.5226515242280287</v>
      </c>
      <c r="L105" s="8">
        <f t="shared" si="26"/>
        <v>0.69030436877793122</v>
      </c>
      <c r="M105" s="8">
        <f t="shared" si="19"/>
        <v>1.8356149837784776</v>
      </c>
      <c r="N105" s="7">
        <v>0.69538999999999995</v>
      </c>
      <c r="O105" s="7">
        <v>8.2580000000000001E-2</v>
      </c>
      <c r="P105" s="7"/>
      <c r="Q105" s="7"/>
      <c r="R105" s="7"/>
      <c r="S105" s="7" t="str">
        <f t="shared" si="22"/>
        <v/>
      </c>
      <c r="T105" s="8" t="str">
        <f t="shared" si="23"/>
        <v/>
      </c>
      <c r="U105" s="7">
        <f t="shared" si="20"/>
        <v>238.42245062940296</v>
      </c>
      <c r="V105" s="7">
        <v>5049.9595200000003</v>
      </c>
      <c r="W105" s="8">
        <f t="shared" si="24"/>
        <v>8.3054841842928457</v>
      </c>
      <c r="X105" s="8" t="str">
        <f t="shared" si="25"/>
        <v/>
      </c>
      <c r="Y105" s="7" t="s">
        <v>25</v>
      </c>
      <c r="Z105" s="7">
        <v>5</v>
      </c>
    </row>
    <row r="106" spans="1:26" x14ac:dyDescent="0.2">
      <c r="A106" s="7">
        <v>4</v>
      </c>
      <c r="B106" s="7">
        <v>3</v>
      </c>
      <c r="C106" s="8" t="s">
        <v>22</v>
      </c>
      <c r="D106" s="8">
        <v>88.9328589159758</v>
      </c>
      <c r="E106" s="8">
        <v>0.05</v>
      </c>
      <c r="F106" s="8">
        <v>7.6737076755623868</v>
      </c>
      <c r="G106" s="8">
        <v>0.81212278679756622</v>
      </c>
      <c r="H106" s="8">
        <v>2.4474866450379702</v>
      </c>
      <c r="I106" s="8">
        <f t="shared" si="16"/>
        <v>90.837605146589283</v>
      </c>
      <c r="J106" s="8">
        <f t="shared" si="17"/>
        <v>0.03</v>
      </c>
      <c r="K106" s="8">
        <f t="shared" si="26"/>
        <v>6.5226515242280287</v>
      </c>
      <c r="L106" s="8">
        <f t="shared" si="26"/>
        <v>0.69030436877793122</v>
      </c>
      <c r="M106" s="8">
        <f t="shared" si="19"/>
        <v>1.8356149837784776</v>
      </c>
      <c r="N106" s="7">
        <v>0.68239000000000005</v>
      </c>
      <c r="O106" s="7">
        <v>8.8520000000000001E-2</v>
      </c>
      <c r="P106" s="7"/>
      <c r="Q106" s="7"/>
      <c r="R106" s="7"/>
      <c r="S106" s="7" t="str">
        <f t="shared" si="22"/>
        <v/>
      </c>
      <c r="T106" s="8" t="str">
        <f t="shared" si="23"/>
        <v/>
      </c>
      <c r="U106" s="7">
        <f t="shared" si="20"/>
        <v>255.57223697886593</v>
      </c>
      <c r="V106" s="7">
        <v>5280.8464199999999</v>
      </c>
      <c r="W106" s="8">
        <f t="shared" si="24"/>
        <v>7.4093956901941942</v>
      </c>
      <c r="X106" s="8" t="str">
        <f t="shared" si="25"/>
        <v/>
      </c>
      <c r="Y106" s="7" t="s">
        <v>25</v>
      </c>
      <c r="Z106" s="7">
        <v>5</v>
      </c>
    </row>
    <row r="107" spans="1:26" x14ac:dyDescent="0.2">
      <c r="A107" s="7">
        <v>4</v>
      </c>
      <c r="B107" s="7">
        <v>3</v>
      </c>
      <c r="C107" s="8" t="s">
        <v>23</v>
      </c>
      <c r="D107" s="8">
        <v>88.9328589159758</v>
      </c>
      <c r="E107" s="8">
        <v>0.05</v>
      </c>
      <c r="F107" s="8">
        <v>7.6737076755623868</v>
      </c>
      <c r="G107" s="8">
        <v>0.81212278679756622</v>
      </c>
      <c r="H107" s="8">
        <v>2.4474866450379702</v>
      </c>
      <c r="I107" s="8">
        <f t="shared" si="16"/>
        <v>90.837605146589283</v>
      </c>
      <c r="J107" s="8">
        <f t="shared" si="17"/>
        <v>0.03</v>
      </c>
      <c r="K107" s="8">
        <f t="shared" si="26"/>
        <v>6.5226515242280287</v>
      </c>
      <c r="L107" s="8">
        <f t="shared" si="26"/>
        <v>0.69030436877793122</v>
      </c>
      <c r="M107" s="8">
        <f t="shared" si="19"/>
        <v>1.8356149837784776</v>
      </c>
      <c r="N107" s="7">
        <v>0.71816999999999998</v>
      </c>
      <c r="O107" s="7">
        <v>7.1889999999999996E-2</v>
      </c>
      <c r="P107" s="7"/>
      <c r="Q107" s="7"/>
      <c r="R107" s="7"/>
      <c r="S107" s="7" t="str">
        <f t="shared" si="22"/>
        <v/>
      </c>
      <c r="T107" s="8" t="str">
        <f t="shared" si="23"/>
        <v/>
      </c>
      <c r="U107" s="7">
        <f t="shared" si="20"/>
        <v>207.55860953920777</v>
      </c>
      <c r="V107" s="7">
        <v>4181.9735899999996</v>
      </c>
      <c r="W107" s="8">
        <f t="shared" si="24"/>
        <v>11.520675961404713</v>
      </c>
      <c r="X107" s="8" t="str">
        <f t="shared" si="25"/>
        <v/>
      </c>
      <c r="Y107" s="7" t="s">
        <v>25</v>
      </c>
      <c r="Z107" s="7">
        <v>5</v>
      </c>
    </row>
    <row r="108" spans="1:26" x14ac:dyDescent="0.2">
      <c r="A108" s="7">
        <v>4</v>
      </c>
      <c r="B108" s="7">
        <v>4</v>
      </c>
      <c r="C108" s="8" t="s">
        <v>17</v>
      </c>
      <c r="D108" s="8">
        <v>76.223680003598332</v>
      </c>
      <c r="E108" s="8">
        <v>0.88221094442364323</v>
      </c>
      <c r="F108" s="8">
        <v>14.149532168166459</v>
      </c>
      <c r="G108" s="8">
        <v>6.4310996988692644</v>
      </c>
      <c r="H108" s="8">
        <v>2.3671906084457781</v>
      </c>
      <c r="I108" s="8">
        <f t="shared" si="16"/>
        <v>80.255456813534579</v>
      </c>
      <c r="J108" s="8">
        <f t="shared" si="17"/>
        <v>0.52932656665418587</v>
      </c>
      <c r="K108" s="8">
        <f t="shared" si="26"/>
        <v>12.02710234294149</v>
      </c>
      <c r="L108" s="8">
        <f t="shared" si="26"/>
        <v>5.4664347440388745</v>
      </c>
      <c r="M108" s="8">
        <f t="shared" si="19"/>
        <v>1.7753929563343336</v>
      </c>
      <c r="N108" s="7">
        <v>0.69611999999999996</v>
      </c>
      <c r="O108" s="7">
        <v>9.937E-2</v>
      </c>
      <c r="P108" s="7">
        <v>6145</v>
      </c>
      <c r="Q108" s="7">
        <v>5311</v>
      </c>
      <c r="R108" s="7">
        <v>6215</v>
      </c>
      <c r="S108" s="7">
        <f t="shared" si="22"/>
        <v>614.5</v>
      </c>
      <c r="T108" s="8">
        <f t="shared" si="23"/>
        <v>8.1844867221017576</v>
      </c>
      <c r="U108" s="7">
        <f t="shared" si="20"/>
        <v>286.89802517611736</v>
      </c>
      <c r="V108" s="7">
        <v>6680.4202400000004</v>
      </c>
      <c r="W108" s="8">
        <f t="shared" si="24"/>
        <v>5.2175744887533844</v>
      </c>
      <c r="X108" s="8">
        <f t="shared" si="25"/>
        <v>2.4359834288570159</v>
      </c>
      <c r="Y108" s="7" t="s">
        <v>25</v>
      </c>
      <c r="Z108" s="7">
        <v>5</v>
      </c>
    </row>
    <row r="109" spans="1:26" x14ac:dyDescent="0.2">
      <c r="A109" s="7">
        <v>4</v>
      </c>
      <c r="B109" s="7">
        <v>4</v>
      </c>
      <c r="C109" s="8" t="s">
        <v>19</v>
      </c>
      <c r="D109" s="8">
        <v>76.223680003598332</v>
      </c>
      <c r="E109" s="8">
        <v>0.88221094442364323</v>
      </c>
      <c r="F109" s="8">
        <v>14.149532168166459</v>
      </c>
      <c r="G109" s="8">
        <v>6.4310996988692644</v>
      </c>
      <c r="H109" s="8">
        <v>2.3671906084457781</v>
      </c>
      <c r="I109" s="8">
        <f t="shared" si="16"/>
        <v>80.255456813534579</v>
      </c>
      <c r="J109" s="8">
        <f t="shared" si="17"/>
        <v>0.52932656665418587</v>
      </c>
      <c r="K109" s="8">
        <f t="shared" si="26"/>
        <v>12.02710234294149</v>
      </c>
      <c r="L109" s="8">
        <f t="shared" si="26"/>
        <v>5.4664347440388745</v>
      </c>
      <c r="M109" s="8">
        <f t="shared" si="19"/>
        <v>1.7753929563343336</v>
      </c>
      <c r="N109" s="7">
        <v>0.73570999999999998</v>
      </c>
      <c r="O109" s="7">
        <v>0.11237</v>
      </c>
      <c r="P109" s="7"/>
      <c r="Q109" s="7"/>
      <c r="R109" s="7"/>
      <c r="S109" s="7" t="str">
        <f t="shared" si="22"/>
        <v/>
      </c>
      <c r="T109" s="8" t="str">
        <f t="shared" si="23"/>
        <v/>
      </c>
      <c r="U109" s="7">
        <f t="shared" si="20"/>
        <v>324.43122762443699</v>
      </c>
      <c r="V109" s="7">
        <v>2964.3884499999999</v>
      </c>
      <c r="W109" s="8">
        <f t="shared" si="24"/>
        <v>10.397818627605847</v>
      </c>
      <c r="X109" s="8" t="str">
        <f t="shared" si="25"/>
        <v/>
      </c>
      <c r="Y109" s="7" t="s">
        <v>25</v>
      </c>
      <c r="Z109" s="7">
        <v>5</v>
      </c>
    </row>
    <row r="110" spans="1:26" x14ac:dyDescent="0.2">
      <c r="A110" s="7">
        <v>4</v>
      </c>
      <c r="B110" s="7">
        <v>4</v>
      </c>
      <c r="C110" s="8" t="s">
        <v>20</v>
      </c>
      <c r="D110" s="8">
        <v>76.223680003598332</v>
      </c>
      <c r="E110" s="8">
        <v>0.88221094442364323</v>
      </c>
      <c r="F110" s="8">
        <v>14.149532168166459</v>
      </c>
      <c r="G110" s="8">
        <v>6.4310996988692644</v>
      </c>
      <c r="H110" s="8">
        <v>2.3671906084457781</v>
      </c>
      <c r="I110" s="8">
        <f t="shared" si="16"/>
        <v>80.255456813534579</v>
      </c>
      <c r="J110" s="8">
        <f t="shared" si="17"/>
        <v>0.52932656665418587</v>
      </c>
      <c r="K110" s="8">
        <f t="shared" si="26"/>
        <v>12.02710234294149</v>
      </c>
      <c r="L110" s="8">
        <f t="shared" si="26"/>
        <v>5.4664347440388745</v>
      </c>
      <c r="M110" s="8">
        <f t="shared" si="19"/>
        <v>1.7753929563343336</v>
      </c>
      <c r="N110" s="7">
        <v>0.73231000000000002</v>
      </c>
      <c r="O110" s="7">
        <v>0.10826</v>
      </c>
      <c r="P110" s="7"/>
      <c r="Q110" s="7"/>
      <c r="R110" s="7"/>
      <c r="S110" s="7" t="str">
        <f>IF(ISNUMBER(P110),P110/10,"")</f>
        <v/>
      </c>
      <c r="T110" s="8" t="str">
        <f t="shared" si="23"/>
        <v/>
      </c>
      <c r="U110" s="7">
        <f t="shared" si="20"/>
        <v>312.56496131192978</v>
      </c>
      <c r="V110" s="7">
        <v>3479.22165</v>
      </c>
      <c r="W110" s="8">
        <f t="shared" si="24"/>
        <v>9.1955479019772834</v>
      </c>
      <c r="X110" s="8" t="str">
        <f t="shared" si="25"/>
        <v/>
      </c>
      <c r="Y110" s="7" t="s">
        <v>25</v>
      </c>
      <c r="Z110" s="7">
        <v>5</v>
      </c>
    </row>
    <row r="111" spans="1:26" x14ac:dyDescent="0.2">
      <c r="A111" s="7">
        <v>4</v>
      </c>
      <c r="B111" s="7">
        <v>4</v>
      </c>
      <c r="C111" s="8" t="s">
        <v>21</v>
      </c>
      <c r="D111" s="8">
        <v>76.223680003598332</v>
      </c>
      <c r="E111" s="8">
        <v>0.88221094442364323</v>
      </c>
      <c r="F111" s="8">
        <v>14.149532168166459</v>
      </c>
      <c r="G111" s="8">
        <v>6.4310996988692644</v>
      </c>
      <c r="H111" s="8">
        <v>2.3671906084457781</v>
      </c>
      <c r="I111" s="8">
        <f t="shared" si="16"/>
        <v>80.255456813534579</v>
      </c>
      <c r="J111" s="8">
        <f t="shared" si="17"/>
        <v>0.52932656665418587</v>
      </c>
      <c r="K111" s="8">
        <f t="shared" si="26"/>
        <v>12.02710234294149</v>
      </c>
      <c r="L111" s="8">
        <f t="shared" si="26"/>
        <v>5.4664347440388745</v>
      </c>
      <c r="M111" s="8">
        <f t="shared" si="19"/>
        <v>1.7753929563343336</v>
      </c>
      <c r="N111" s="7">
        <v>0.75641000000000003</v>
      </c>
      <c r="O111" s="7">
        <v>0.13306000000000001</v>
      </c>
      <c r="P111" s="7">
        <v>4851</v>
      </c>
      <c r="Q111" s="7">
        <v>5609</v>
      </c>
      <c r="R111" s="7">
        <v>4610</v>
      </c>
      <c r="S111" s="7">
        <f>IF(ISNUMBER(P111),P111/10,"")</f>
        <v>485.1</v>
      </c>
      <c r="T111" s="8">
        <f t="shared" si="23"/>
        <v>10.746646041709425</v>
      </c>
      <c r="U111" s="7">
        <f t="shared" si="20"/>
        <v>384.16676290564737</v>
      </c>
      <c r="V111" s="7">
        <v>3084.2977500000002</v>
      </c>
      <c r="W111" s="8">
        <f t="shared" si="24"/>
        <v>8.4396398637574208</v>
      </c>
      <c r="X111" s="8">
        <f t="shared" si="25"/>
        <v>6.6836304402167528</v>
      </c>
      <c r="Y111" s="7" t="s">
        <v>25</v>
      </c>
      <c r="Z111" s="7">
        <v>5</v>
      </c>
    </row>
    <row r="112" spans="1:26" x14ac:dyDescent="0.2">
      <c r="A112" s="7">
        <v>4</v>
      </c>
      <c r="B112" s="7">
        <v>4</v>
      </c>
      <c r="C112" s="8" t="s">
        <v>22</v>
      </c>
      <c r="D112" s="8">
        <v>76.223680003598332</v>
      </c>
      <c r="E112" s="8">
        <v>0.88221094442364323</v>
      </c>
      <c r="F112" s="8">
        <v>14.149532168166459</v>
      </c>
      <c r="G112" s="8">
        <v>6.4310996988692644</v>
      </c>
      <c r="H112" s="8">
        <v>2.3671906084457781</v>
      </c>
      <c r="I112" s="8">
        <f t="shared" si="16"/>
        <v>80.255456813534579</v>
      </c>
      <c r="J112" s="8">
        <f t="shared" si="17"/>
        <v>0.52932656665418587</v>
      </c>
      <c r="K112" s="8">
        <f t="shared" si="26"/>
        <v>12.02710234294149</v>
      </c>
      <c r="L112" s="8">
        <f t="shared" si="26"/>
        <v>5.4664347440388745</v>
      </c>
      <c r="M112" s="8">
        <f t="shared" si="19"/>
        <v>1.7753929563343336</v>
      </c>
      <c r="N112" s="7">
        <v>0.73494000000000004</v>
      </c>
      <c r="O112" s="7">
        <v>9.4240000000000004E-2</v>
      </c>
      <c r="P112" s="7"/>
      <c r="Q112" s="7"/>
      <c r="R112" s="7"/>
      <c r="S112" s="7" t="str">
        <f>IF(ISNUMBER(P112),P112/10,"")</f>
        <v/>
      </c>
      <c r="T112" s="8" t="str">
        <f t="shared" si="23"/>
        <v/>
      </c>
      <c r="U112" s="7">
        <f t="shared" si="20"/>
        <v>272.0868460561266</v>
      </c>
      <c r="V112" s="7">
        <v>3415.4158400000001</v>
      </c>
      <c r="W112" s="8">
        <f t="shared" si="24"/>
        <v>10.760906682894934</v>
      </c>
      <c r="X112" s="8" t="str">
        <f t="shared" si="25"/>
        <v/>
      </c>
      <c r="Y112" s="7" t="s">
        <v>25</v>
      </c>
      <c r="Z112" s="7">
        <v>5</v>
      </c>
    </row>
    <row r="113" spans="1:26" x14ac:dyDescent="0.2">
      <c r="A113" s="7">
        <v>4</v>
      </c>
      <c r="B113" s="7">
        <v>5</v>
      </c>
      <c r="C113" s="8" t="s">
        <v>17</v>
      </c>
      <c r="D113" s="8">
        <v>47.179326731479797</v>
      </c>
      <c r="E113" s="8">
        <v>1.509477037481332</v>
      </c>
      <c r="F113" s="8">
        <v>2.067684548854118</v>
      </c>
      <c r="G113" s="8">
        <v>42.831202521942437</v>
      </c>
      <c r="H113" s="8">
        <v>6.3217580737343093</v>
      </c>
      <c r="I113" s="8">
        <f t="shared" si="16"/>
        <v>56.098390125525391</v>
      </c>
      <c r="J113" s="8">
        <f t="shared" si="17"/>
        <v>0.90568622248879915</v>
      </c>
      <c r="K113" s="8">
        <f t="shared" si="26"/>
        <v>1.7575318665260002</v>
      </c>
      <c r="L113" s="8">
        <f t="shared" si="26"/>
        <v>36.406522143651074</v>
      </c>
      <c r="M113" s="8">
        <f t="shared" si="19"/>
        <v>4.7413185553007322</v>
      </c>
      <c r="N113" s="7">
        <v>0.84321999999999997</v>
      </c>
      <c r="O113" s="7">
        <v>0.26100000000000001</v>
      </c>
      <c r="P113" s="7"/>
      <c r="Q113" s="7"/>
      <c r="R113" s="7"/>
      <c r="S113" s="7" t="str">
        <f t="shared" ref="S113:S137" si="27">IF(ISNUMBER(P113),P113/10,"")</f>
        <v/>
      </c>
      <c r="T113" s="8" t="str">
        <f>IFERROR(_xlfn.STDEV.S(P113:R113)/P113*100,"")</f>
        <v/>
      </c>
      <c r="U113" s="7">
        <f t="shared" si="20"/>
        <v>753.55121838549496</v>
      </c>
      <c r="V113" s="7">
        <v>962.85981000000004</v>
      </c>
      <c r="W113" s="8">
        <f t="shared" si="24"/>
        <v>13.78237823042088</v>
      </c>
      <c r="X113" s="8" t="str">
        <f t="shared" si="25"/>
        <v/>
      </c>
      <c r="Y113" s="7" t="s">
        <v>25</v>
      </c>
      <c r="Z113" s="7">
        <v>5</v>
      </c>
    </row>
    <row r="114" spans="1:26" x14ac:dyDescent="0.2">
      <c r="A114" s="7">
        <v>4</v>
      </c>
      <c r="B114" s="7">
        <v>5</v>
      </c>
      <c r="C114" s="8" t="s">
        <v>19</v>
      </c>
      <c r="D114" s="8">
        <v>47.179326731479797</v>
      </c>
      <c r="E114" s="8">
        <v>1.509477037481332</v>
      </c>
      <c r="F114" s="8">
        <v>2.067684548854118</v>
      </c>
      <c r="G114" s="8">
        <v>42.831202521942437</v>
      </c>
      <c r="H114" s="8">
        <v>6.3217580737343093</v>
      </c>
      <c r="I114" s="8">
        <f t="shared" si="16"/>
        <v>56.098390125525391</v>
      </c>
      <c r="J114" s="8">
        <f t="shared" si="17"/>
        <v>0.90568622248879915</v>
      </c>
      <c r="K114" s="8">
        <f t="shared" si="26"/>
        <v>1.7575318665260002</v>
      </c>
      <c r="L114" s="8">
        <f t="shared" si="26"/>
        <v>36.406522143651074</v>
      </c>
      <c r="M114" s="8">
        <f t="shared" si="19"/>
        <v>4.7413185553007322</v>
      </c>
      <c r="N114" s="7">
        <v>0.83182999999999996</v>
      </c>
      <c r="O114" s="7">
        <v>0.27449000000000001</v>
      </c>
      <c r="P114" s="7"/>
      <c r="Q114" s="7"/>
      <c r="R114" s="7"/>
      <c r="S114" s="7" t="str">
        <f t="shared" si="27"/>
        <v/>
      </c>
      <c r="T114" s="8" t="str">
        <f t="shared" ref="T114:T137" si="28">IFERROR(_xlfn.STDEV.S(P114:R114)/P114*100,"")</f>
        <v/>
      </c>
      <c r="U114" s="7">
        <f t="shared" si="20"/>
        <v>792.49913384917431</v>
      </c>
      <c r="V114" s="7">
        <v>1017.78803</v>
      </c>
      <c r="W114" s="8">
        <f t="shared" si="24"/>
        <v>12.397778269173463</v>
      </c>
      <c r="X114" s="8" t="str">
        <f t="shared" si="25"/>
        <v/>
      </c>
      <c r="Y114" s="7" t="s">
        <v>25</v>
      </c>
      <c r="Z114" s="7">
        <v>5</v>
      </c>
    </row>
    <row r="115" spans="1:26" x14ac:dyDescent="0.2">
      <c r="A115" s="7">
        <v>4</v>
      </c>
      <c r="B115" s="7">
        <v>5</v>
      </c>
      <c r="C115" s="8" t="s">
        <v>20</v>
      </c>
      <c r="D115" s="8">
        <v>47.179326731479797</v>
      </c>
      <c r="E115" s="8">
        <v>1.509477037481332</v>
      </c>
      <c r="F115" s="8">
        <v>2.067684548854118</v>
      </c>
      <c r="G115" s="8">
        <v>42.831202521942437</v>
      </c>
      <c r="H115" s="8">
        <v>6.3217580737343093</v>
      </c>
      <c r="I115" s="8">
        <f t="shared" si="16"/>
        <v>56.098390125525391</v>
      </c>
      <c r="J115" s="8">
        <f t="shared" si="17"/>
        <v>0.90568622248879915</v>
      </c>
      <c r="K115" s="8">
        <f t="shared" si="26"/>
        <v>1.7575318665260002</v>
      </c>
      <c r="L115" s="8">
        <f t="shared" si="26"/>
        <v>36.406522143651074</v>
      </c>
      <c r="M115" s="8">
        <f t="shared" si="19"/>
        <v>4.7413185553007322</v>
      </c>
      <c r="N115" s="7">
        <v>0.87858999999999998</v>
      </c>
      <c r="O115" s="7">
        <v>0.24385000000000001</v>
      </c>
      <c r="P115" s="7"/>
      <c r="Q115" s="7"/>
      <c r="R115" s="7"/>
      <c r="S115" s="7" t="str">
        <f t="shared" si="27"/>
        <v/>
      </c>
      <c r="T115" s="8" t="str">
        <f t="shared" si="28"/>
        <v/>
      </c>
      <c r="U115" s="7">
        <f t="shared" si="20"/>
        <v>704.03626284790403</v>
      </c>
      <c r="V115" s="7">
        <v>976.77083000000005</v>
      </c>
      <c r="W115" s="8">
        <f t="shared" si="24"/>
        <v>14.54160319260485</v>
      </c>
      <c r="X115" s="8" t="str">
        <f t="shared" si="25"/>
        <v/>
      </c>
      <c r="Y115" s="7" t="s">
        <v>25</v>
      </c>
      <c r="Z115" s="7">
        <v>5</v>
      </c>
    </row>
    <row r="116" spans="1:26" x14ac:dyDescent="0.2">
      <c r="A116" s="7">
        <v>4</v>
      </c>
      <c r="B116" s="7">
        <v>5</v>
      </c>
      <c r="C116" s="8" t="s">
        <v>21</v>
      </c>
      <c r="D116" s="8">
        <v>47.179326731479797</v>
      </c>
      <c r="E116" s="8">
        <v>1.509477037481332</v>
      </c>
      <c r="F116" s="8">
        <v>2.067684548854118</v>
      </c>
      <c r="G116" s="8">
        <v>42.831202521942437</v>
      </c>
      <c r="H116" s="8">
        <v>6.3217580737343093</v>
      </c>
      <c r="I116" s="8">
        <f t="shared" si="16"/>
        <v>56.098390125525391</v>
      </c>
      <c r="J116" s="8">
        <f t="shared" si="17"/>
        <v>0.90568622248879915</v>
      </c>
      <c r="K116" s="8">
        <f t="shared" si="26"/>
        <v>1.7575318665260002</v>
      </c>
      <c r="L116" s="8">
        <f t="shared" si="26"/>
        <v>36.406522143651074</v>
      </c>
      <c r="M116" s="8">
        <f t="shared" si="19"/>
        <v>4.7413185553007322</v>
      </c>
      <c r="N116" s="7">
        <v>0.87653000000000003</v>
      </c>
      <c r="O116" s="7">
        <v>0.28565000000000002</v>
      </c>
      <c r="P116" s="7"/>
      <c r="Q116" s="7"/>
      <c r="R116" s="7"/>
      <c r="S116" s="7" t="str">
        <f t="shared" si="27"/>
        <v/>
      </c>
      <c r="T116" s="8" t="str">
        <f t="shared" si="28"/>
        <v/>
      </c>
      <c r="U116" s="7">
        <f t="shared" si="20"/>
        <v>824.71994456634718</v>
      </c>
      <c r="V116" s="7">
        <v>1119.83159</v>
      </c>
      <c r="W116" s="8">
        <f t="shared" si="24"/>
        <v>10.827814027683164</v>
      </c>
      <c r="X116" s="8" t="str">
        <f t="shared" si="25"/>
        <v/>
      </c>
      <c r="Y116" s="7" t="s">
        <v>25</v>
      </c>
      <c r="Z116" s="7">
        <v>5</v>
      </c>
    </row>
    <row r="117" spans="1:26" x14ac:dyDescent="0.2">
      <c r="A117" s="7">
        <v>4</v>
      </c>
      <c r="B117" s="7">
        <v>5</v>
      </c>
      <c r="C117" s="8" t="s">
        <v>22</v>
      </c>
      <c r="D117" s="8">
        <v>47.179326731479797</v>
      </c>
      <c r="E117" s="8">
        <v>1.509477037481332</v>
      </c>
      <c r="F117" s="8">
        <v>2.067684548854118</v>
      </c>
      <c r="G117" s="8">
        <v>42.831202521942437</v>
      </c>
      <c r="H117" s="8">
        <v>6.3217580737343093</v>
      </c>
      <c r="I117" s="8">
        <f t="shared" si="16"/>
        <v>56.098390125525391</v>
      </c>
      <c r="J117" s="8">
        <f t="shared" si="17"/>
        <v>0.90568622248879915</v>
      </c>
      <c r="K117" s="8">
        <f t="shared" si="26"/>
        <v>1.7575318665260002</v>
      </c>
      <c r="L117" s="8">
        <f t="shared" si="26"/>
        <v>36.406522143651074</v>
      </c>
      <c r="M117" s="8">
        <f t="shared" si="19"/>
        <v>4.7413185553007322</v>
      </c>
      <c r="N117" s="7">
        <v>0.85892000000000002</v>
      </c>
      <c r="O117" s="7">
        <v>0.25186999999999998</v>
      </c>
      <c r="P117" s="7"/>
      <c r="Q117" s="7"/>
      <c r="R117" s="7"/>
      <c r="S117" s="7" t="str">
        <f t="shared" si="27"/>
        <v/>
      </c>
      <c r="T117" s="8" t="str">
        <f t="shared" si="28"/>
        <v/>
      </c>
      <c r="U117" s="7">
        <f t="shared" si="20"/>
        <v>727.19136158909805</v>
      </c>
      <c r="V117" s="7">
        <v>1111.6406199999999</v>
      </c>
      <c r="W117" s="8">
        <f t="shared" si="24"/>
        <v>12.370489387189942</v>
      </c>
      <c r="X117" s="8" t="str">
        <f t="shared" si="25"/>
        <v/>
      </c>
      <c r="Y117" s="7" t="s">
        <v>25</v>
      </c>
      <c r="Z117" s="7">
        <v>5</v>
      </c>
    </row>
    <row r="118" spans="1:26" x14ac:dyDescent="0.2">
      <c r="A118" s="7">
        <v>4</v>
      </c>
      <c r="B118" s="7">
        <v>6</v>
      </c>
      <c r="C118" s="8" t="s">
        <v>17</v>
      </c>
      <c r="D118" s="8">
        <v>83.85160692532051</v>
      </c>
      <c r="E118" s="8">
        <v>2.0571273045951881</v>
      </c>
      <c r="F118" s="8">
        <v>13.73163183828493</v>
      </c>
      <c r="G118" s="8">
        <v>0.34352093913420911</v>
      </c>
      <c r="H118" s="8">
        <v>0.05</v>
      </c>
      <c r="I118" s="8">
        <f t="shared" si="16"/>
        <v>86.798230763771471</v>
      </c>
      <c r="J118" s="8">
        <f t="shared" si="17"/>
        <v>1.2342763827571128</v>
      </c>
      <c r="K118" s="8">
        <f t="shared" si="26"/>
        <v>11.67188706254219</v>
      </c>
      <c r="L118" s="8">
        <f t="shared" si="26"/>
        <v>0.29199279826407776</v>
      </c>
      <c r="M118" s="8">
        <f t="shared" si="19"/>
        <v>3.7500000000000006E-2</v>
      </c>
      <c r="N118" s="7">
        <v>0.69615000000000005</v>
      </c>
      <c r="O118" s="7">
        <v>0.12055</v>
      </c>
      <c r="P118" s="7"/>
      <c r="Q118" s="7"/>
      <c r="R118" s="7"/>
      <c r="S118" s="7" t="str">
        <f t="shared" si="27"/>
        <v/>
      </c>
      <c r="T118" s="8" t="str">
        <f t="shared" si="28"/>
        <v/>
      </c>
      <c r="U118" s="7">
        <f t="shared" si="20"/>
        <v>348.04827347268741</v>
      </c>
      <c r="V118" s="7">
        <v>3072.4699700000001</v>
      </c>
      <c r="W118" s="8">
        <f t="shared" si="24"/>
        <v>9.351318938899146</v>
      </c>
      <c r="X118" s="8" t="str">
        <f t="shared" si="25"/>
        <v/>
      </c>
      <c r="Y118" s="7" t="s">
        <v>25</v>
      </c>
      <c r="Z118" s="7">
        <v>5</v>
      </c>
    </row>
    <row r="119" spans="1:26" x14ac:dyDescent="0.2">
      <c r="A119" s="7">
        <v>4</v>
      </c>
      <c r="B119" s="7">
        <v>6</v>
      </c>
      <c r="C119" s="8" t="s">
        <v>19</v>
      </c>
      <c r="D119" s="8">
        <v>83.85160692532051</v>
      </c>
      <c r="E119" s="8">
        <v>2.0571273045951881</v>
      </c>
      <c r="F119" s="8">
        <v>13.73163183828493</v>
      </c>
      <c r="G119" s="8">
        <v>0.34352093913420911</v>
      </c>
      <c r="H119" s="8">
        <v>0.05</v>
      </c>
      <c r="I119" s="8">
        <f t="shared" si="16"/>
        <v>86.798230763771471</v>
      </c>
      <c r="J119" s="8">
        <f t="shared" si="17"/>
        <v>1.2342763827571128</v>
      </c>
      <c r="K119" s="8">
        <f t="shared" si="26"/>
        <v>11.67188706254219</v>
      </c>
      <c r="L119" s="8">
        <f t="shared" si="26"/>
        <v>0.29199279826407776</v>
      </c>
      <c r="M119" s="8">
        <f t="shared" si="19"/>
        <v>3.7500000000000006E-2</v>
      </c>
      <c r="N119" s="7">
        <v>0.70147999999999999</v>
      </c>
      <c r="O119" s="7">
        <v>0.1231</v>
      </c>
      <c r="P119" s="7"/>
      <c r="Q119" s="7"/>
      <c r="R119" s="7"/>
      <c r="S119" s="7" t="str">
        <f t="shared" si="27"/>
        <v/>
      </c>
      <c r="T119" s="8" t="str">
        <f t="shared" si="28"/>
        <v/>
      </c>
      <c r="U119" s="7">
        <f t="shared" si="20"/>
        <v>355.41055549139628</v>
      </c>
      <c r="V119" s="7">
        <v>3455.8711199999998</v>
      </c>
      <c r="W119" s="8">
        <f t="shared" si="24"/>
        <v>8.1416445909151633</v>
      </c>
      <c r="X119" s="8" t="str">
        <f t="shared" si="25"/>
        <v/>
      </c>
      <c r="Y119" s="7" t="s">
        <v>25</v>
      </c>
      <c r="Z119" s="7">
        <v>5</v>
      </c>
    </row>
    <row r="120" spans="1:26" x14ac:dyDescent="0.2">
      <c r="A120" s="7">
        <v>4</v>
      </c>
      <c r="B120" s="7">
        <v>6</v>
      </c>
      <c r="C120" s="8" t="s">
        <v>20</v>
      </c>
      <c r="D120" s="8">
        <v>83.85160692532051</v>
      </c>
      <c r="E120" s="8">
        <v>2.0571273045951881</v>
      </c>
      <c r="F120" s="8">
        <v>13.73163183828493</v>
      </c>
      <c r="G120" s="8">
        <v>0.34352093913420911</v>
      </c>
      <c r="H120" s="8">
        <v>0.05</v>
      </c>
      <c r="I120" s="8">
        <f t="shared" si="16"/>
        <v>86.798230763771471</v>
      </c>
      <c r="J120" s="8">
        <f t="shared" si="17"/>
        <v>1.2342763827571128</v>
      </c>
      <c r="K120" s="8">
        <f t="shared" si="26"/>
        <v>11.67188706254219</v>
      </c>
      <c r="L120" s="8">
        <f t="shared" si="26"/>
        <v>0.29199279826407776</v>
      </c>
      <c r="M120" s="8">
        <f t="shared" si="19"/>
        <v>3.7500000000000006E-2</v>
      </c>
      <c r="N120" s="7">
        <v>0.69777999999999996</v>
      </c>
      <c r="O120" s="7">
        <v>9.2369999999999994E-2</v>
      </c>
      <c r="P120" s="7"/>
      <c r="Q120" s="7"/>
      <c r="R120" s="7"/>
      <c r="S120" s="7" t="str">
        <f t="shared" si="27"/>
        <v/>
      </c>
      <c r="T120" s="8" t="str">
        <f t="shared" si="28"/>
        <v/>
      </c>
      <c r="U120" s="7">
        <f t="shared" si="20"/>
        <v>266.68783924240677</v>
      </c>
      <c r="V120" s="7">
        <v>3285.0131900000001</v>
      </c>
      <c r="W120" s="8">
        <f t="shared" si="24"/>
        <v>11.414572993819352</v>
      </c>
      <c r="X120" s="8" t="str">
        <f t="shared" si="25"/>
        <v/>
      </c>
      <c r="Y120" s="7" t="s">
        <v>25</v>
      </c>
      <c r="Z120" s="7">
        <v>5</v>
      </c>
    </row>
    <row r="121" spans="1:26" x14ac:dyDescent="0.2">
      <c r="A121" s="7">
        <v>4</v>
      </c>
      <c r="B121" s="7">
        <v>6</v>
      </c>
      <c r="C121" s="8" t="s">
        <v>21</v>
      </c>
      <c r="D121" s="8">
        <v>83.85160692532051</v>
      </c>
      <c r="E121" s="8">
        <v>2.0571273045951881</v>
      </c>
      <c r="F121" s="8">
        <v>13.73163183828493</v>
      </c>
      <c r="G121" s="8">
        <v>0.34352093913420911</v>
      </c>
      <c r="H121" s="8">
        <v>0.05</v>
      </c>
      <c r="I121" s="8">
        <f t="shared" si="16"/>
        <v>86.798230763771471</v>
      </c>
      <c r="J121" s="8">
        <f t="shared" si="17"/>
        <v>1.2342763827571128</v>
      </c>
      <c r="K121" s="8">
        <f t="shared" si="26"/>
        <v>11.67188706254219</v>
      </c>
      <c r="L121" s="8">
        <f t="shared" si="26"/>
        <v>0.29199279826407776</v>
      </c>
      <c r="M121" s="8">
        <f t="shared" si="19"/>
        <v>3.7500000000000006E-2</v>
      </c>
      <c r="N121" s="7">
        <v>0.68947999999999998</v>
      </c>
      <c r="O121" s="7">
        <v>9.7689999999999999E-2</v>
      </c>
      <c r="P121" s="7"/>
      <c r="Q121" s="7"/>
      <c r="R121" s="7"/>
      <c r="S121" s="7" t="str">
        <f t="shared" si="27"/>
        <v/>
      </c>
      <c r="T121" s="8" t="str">
        <f t="shared" si="28"/>
        <v/>
      </c>
      <c r="U121" s="7">
        <f t="shared" si="20"/>
        <v>282.04758055202683</v>
      </c>
      <c r="V121" s="7">
        <v>3370.0569799999998</v>
      </c>
      <c r="W121" s="8">
        <f t="shared" si="24"/>
        <v>10.520596820379396</v>
      </c>
      <c r="X121" s="8" t="str">
        <f t="shared" si="25"/>
        <v/>
      </c>
      <c r="Y121" s="7" t="s">
        <v>25</v>
      </c>
      <c r="Z121" s="7">
        <v>5</v>
      </c>
    </row>
    <row r="122" spans="1:26" x14ac:dyDescent="0.2">
      <c r="A122" s="7">
        <v>4</v>
      </c>
      <c r="B122" s="7">
        <v>6</v>
      </c>
      <c r="C122" s="8" t="s">
        <v>22</v>
      </c>
      <c r="D122" s="8">
        <v>83.85160692532051</v>
      </c>
      <c r="E122" s="8">
        <v>2.0571273045951881</v>
      </c>
      <c r="F122" s="8">
        <v>13.73163183828493</v>
      </c>
      <c r="G122" s="8">
        <v>0.34352093913420911</v>
      </c>
      <c r="H122" s="8">
        <v>0.05</v>
      </c>
      <c r="I122" s="8">
        <f t="shared" si="16"/>
        <v>86.798230763771471</v>
      </c>
      <c r="J122" s="8">
        <f t="shared" si="17"/>
        <v>1.2342763827571128</v>
      </c>
      <c r="K122" s="8">
        <f t="shared" si="26"/>
        <v>11.67188706254219</v>
      </c>
      <c r="L122" s="8">
        <f t="shared" si="26"/>
        <v>0.29199279826407776</v>
      </c>
      <c r="M122" s="8">
        <f t="shared" si="19"/>
        <v>3.7500000000000006E-2</v>
      </c>
      <c r="N122" s="7">
        <v>0.70408000000000004</v>
      </c>
      <c r="O122" s="7">
        <v>0.11938</v>
      </c>
      <c r="P122" s="7"/>
      <c r="Q122" s="7"/>
      <c r="R122" s="7"/>
      <c r="S122" s="7" t="str">
        <f t="shared" si="27"/>
        <v/>
      </c>
      <c r="T122" s="8" t="str">
        <f t="shared" si="28"/>
        <v/>
      </c>
      <c r="U122" s="7">
        <f t="shared" si="20"/>
        <v>344.6702852523386</v>
      </c>
      <c r="V122" s="7">
        <v>3181.2281800000001</v>
      </c>
      <c r="W122" s="8">
        <f t="shared" si="24"/>
        <v>9.1201364398031615</v>
      </c>
      <c r="X122" s="8" t="str">
        <f t="shared" si="25"/>
        <v/>
      </c>
      <c r="Y122" s="7" t="s">
        <v>25</v>
      </c>
      <c r="Z122" s="7">
        <v>5</v>
      </c>
    </row>
    <row r="123" spans="1:26" x14ac:dyDescent="0.2">
      <c r="A123" s="1">
        <v>5</v>
      </c>
      <c r="B123" s="1">
        <v>1</v>
      </c>
      <c r="C123" s="2" t="s">
        <v>17</v>
      </c>
      <c r="D123" s="2">
        <v>83.72620936557631</v>
      </c>
      <c r="E123" s="2">
        <v>0.98933894794483868</v>
      </c>
      <c r="F123" s="2">
        <v>13.97332773587496</v>
      </c>
      <c r="G123" s="2">
        <v>0.05</v>
      </c>
      <c r="H123" s="2">
        <v>1.245405058338068</v>
      </c>
      <c r="I123" s="2">
        <f t="shared" si="16"/>
        <v>86.536795369719997</v>
      </c>
      <c r="J123" s="2">
        <f t="shared" si="17"/>
        <v>0.59360336876690323</v>
      </c>
      <c r="K123" s="2">
        <f t="shared" si="26"/>
        <v>11.877328575493715</v>
      </c>
      <c r="L123" s="2">
        <f t="shared" si="26"/>
        <v>4.2500000000000003E-2</v>
      </c>
      <c r="M123" s="2">
        <f t="shared" si="19"/>
        <v>0.93405379375355102</v>
      </c>
      <c r="N123" s="1">
        <v>0.76459999999999995</v>
      </c>
      <c r="O123" s="1">
        <v>0.12692000000000001</v>
      </c>
      <c r="P123" s="1"/>
      <c r="Q123" s="1"/>
      <c r="R123" s="1"/>
      <c r="S123" s="1" t="str">
        <f t="shared" si="27"/>
        <v/>
      </c>
      <c r="T123" s="2" t="str">
        <f t="shared" si="28"/>
        <v/>
      </c>
      <c r="U123" s="1">
        <f t="shared" si="20"/>
        <v>366.43954267236404</v>
      </c>
      <c r="V123" s="1">
        <v>6431.3584600000004</v>
      </c>
      <c r="W123" s="2">
        <f>IFERROR(1/(V123*U123)*10000000,"")</f>
        <v>4.2432141566228623</v>
      </c>
      <c r="X123" s="2" t="str">
        <f>IFERROR(1/(V123*S123)*10000000,"")</f>
        <v/>
      </c>
      <c r="Y123" s="1" t="s">
        <v>25</v>
      </c>
      <c r="Z123" s="1">
        <v>5</v>
      </c>
    </row>
    <row r="124" spans="1:26" x14ac:dyDescent="0.2">
      <c r="A124" s="1">
        <v>5</v>
      </c>
      <c r="B124" s="1">
        <v>1</v>
      </c>
      <c r="C124" s="2" t="s">
        <v>19</v>
      </c>
      <c r="D124" s="2">
        <v>83.72620936557631</v>
      </c>
      <c r="E124" s="2">
        <v>0.98933894794483868</v>
      </c>
      <c r="F124" s="2">
        <v>13.97332773587496</v>
      </c>
      <c r="G124" s="2">
        <v>0.05</v>
      </c>
      <c r="H124" s="2">
        <v>1.245405058338068</v>
      </c>
      <c r="I124" s="2">
        <f t="shared" si="16"/>
        <v>86.536795369719997</v>
      </c>
      <c r="J124" s="2">
        <f t="shared" si="17"/>
        <v>0.59360336876690323</v>
      </c>
      <c r="K124" s="2">
        <f t="shared" si="26"/>
        <v>11.877328575493715</v>
      </c>
      <c r="L124" s="2">
        <f t="shared" si="26"/>
        <v>4.2500000000000003E-2</v>
      </c>
      <c r="M124" s="2">
        <f t="shared" si="19"/>
        <v>0.93405379375355102</v>
      </c>
      <c r="N124" s="1">
        <v>0.74709999999999999</v>
      </c>
      <c r="O124" s="1">
        <v>0.13736000000000001</v>
      </c>
      <c r="P124" s="1"/>
      <c r="Q124" s="1"/>
      <c r="R124" s="1"/>
      <c r="S124" s="1" t="str">
        <f t="shared" si="27"/>
        <v/>
      </c>
      <c r="T124" s="2" t="str">
        <f t="shared" si="28"/>
        <v/>
      </c>
      <c r="U124" s="1">
        <f t="shared" si="20"/>
        <v>396.58159140778383</v>
      </c>
      <c r="V124" s="1">
        <v>3279.2471099999998</v>
      </c>
      <c r="W124" s="2">
        <f t="shared" ref="W124:W137" si="29">IFERROR(1/(V124*U124)*10000000,"")</f>
        <v>7.6894150674265713</v>
      </c>
      <c r="X124" s="2" t="str">
        <f t="shared" ref="X124:X137" si="30">IFERROR(1/(V124*S124)*10000000,"")</f>
        <v/>
      </c>
      <c r="Y124" s="1" t="s">
        <v>25</v>
      </c>
      <c r="Z124" s="1">
        <v>5</v>
      </c>
    </row>
    <row r="125" spans="1:26" x14ac:dyDescent="0.2">
      <c r="A125" s="1">
        <v>5</v>
      </c>
      <c r="B125" s="1">
        <v>1</v>
      </c>
      <c r="C125" s="2" t="s">
        <v>20</v>
      </c>
      <c r="D125" s="2">
        <v>83.72620936557631</v>
      </c>
      <c r="E125" s="2">
        <v>0.98933894794483868</v>
      </c>
      <c r="F125" s="2">
        <v>13.97332773587496</v>
      </c>
      <c r="G125" s="2">
        <v>0.05</v>
      </c>
      <c r="H125" s="2">
        <v>1.245405058338068</v>
      </c>
      <c r="I125" s="2">
        <f t="shared" si="16"/>
        <v>86.536795369719997</v>
      </c>
      <c r="J125" s="2">
        <f t="shared" si="17"/>
        <v>0.59360336876690323</v>
      </c>
      <c r="K125" s="2">
        <f t="shared" si="26"/>
        <v>11.877328575493715</v>
      </c>
      <c r="L125" s="2">
        <f t="shared" si="26"/>
        <v>4.2500000000000003E-2</v>
      </c>
      <c r="M125" s="2">
        <f t="shared" si="19"/>
        <v>0.93405379375355102</v>
      </c>
      <c r="N125" s="1">
        <v>0.76449999999999996</v>
      </c>
      <c r="O125" s="1">
        <v>0.12839</v>
      </c>
      <c r="P125" s="1"/>
      <c r="Q125" s="1"/>
      <c r="R125" s="1"/>
      <c r="S125" s="1" t="str">
        <f t="shared" si="27"/>
        <v/>
      </c>
      <c r="T125" s="2" t="str">
        <f t="shared" si="28"/>
        <v/>
      </c>
      <c r="U125" s="1">
        <f t="shared" si="20"/>
        <v>370.68368171844327</v>
      </c>
      <c r="V125" s="1">
        <v>3465.67272</v>
      </c>
      <c r="W125" s="2">
        <f t="shared" si="29"/>
        <v>7.7841103553524924</v>
      </c>
      <c r="X125" s="2" t="str">
        <f t="shared" si="30"/>
        <v/>
      </c>
      <c r="Y125" s="1" t="s">
        <v>25</v>
      </c>
      <c r="Z125" s="1">
        <v>5</v>
      </c>
    </row>
    <row r="126" spans="1:26" x14ac:dyDescent="0.2">
      <c r="A126" s="1">
        <v>5</v>
      </c>
      <c r="B126" s="1">
        <v>1</v>
      </c>
      <c r="C126" s="2" t="s">
        <v>21</v>
      </c>
      <c r="D126" s="2">
        <v>83.72620936557631</v>
      </c>
      <c r="E126" s="2">
        <v>0.98933894794483868</v>
      </c>
      <c r="F126" s="2">
        <v>13.97332773587496</v>
      </c>
      <c r="G126" s="2">
        <v>0.05</v>
      </c>
      <c r="H126" s="2">
        <v>1.245405058338068</v>
      </c>
      <c r="I126" s="2">
        <f t="shared" si="16"/>
        <v>86.536795369719997</v>
      </c>
      <c r="J126" s="2">
        <f t="shared" si="17"/>
        <v>0.59360336876690323</v>
      </c>
      <c r="K126" s="2">
        <f t="shared" si="26"/>
        <v>11.877328575493715</v>
      </c>
      <c r="L126" s="2">
        <f t="shared" si="26"/>
        <v>4.2500000000000003E-2</v>
      </c>
      <c r="M126" s="2">
        <f t="shared" si="19"/>
        <v>0.93405379375355102</v>
      </c>
      <c r="N126" s="1">
        <v>0.76856999999999998</v>
      </c>
      <c r="O126" s="1">
        <v>9.8970000000000002E-2</v>
      </c>
      <c r="P126" s="1"/>
      <c r="Q126" s="1"/>
      <c r="R126" s="1"/>
      <c r="S126" s="1" t="str">
        <f t="shared" si="27"/>
        <v/>
      </c>
      <c r="T126" s="2" t="str">
        <f t="shared" si="28"/>
        <v/>
      </c>
      <c r="U126" s="1">
        <f t="shared" si="20"/>
        <v>285.74315740847675</v>
      </c>
      <c r="V126" s="1">
        <v>3466.09771</v>
      </c>
      <c r="W126" s="2">
        <f t="shared" si="29"/>
        <v>10.096790830175602</v>
      </c>
      <c r="X126" s="2" t="str">
        <f t="shared" si="30"/>
        <v/>
      </c>
      <c r="Y126" s="1" t="s">
        <v>25</v>
      </c>
      <c r="Z126" s="1">
        <v>5</v>
      </c>
    </row>
    <row r="127" spans="1:26" x14ac:dyDescent="0.2">
      <c r="A127" s="1">
        <v>5</v>
      </c>
      <c r="B127" s="1">
        <v>1</v>
      </c>
      <c r="C127" s="2" t="s">
        <v>22</v>
      </c>
      <c r="D127" s="2">
        <v>83.72620936557631</v>
      </c>
      <c r="E127" s="2">
        <v>0.98933894794483868</v>
      </c>
      <c r="F127" s="2">
        <v>13.97332773587496</v>
      </c>
      <c r="G127" s="2">
        <v>0.05</v>
      </c>
      <c r="H127" s="2">
        <v>1.245405058338068</v>
      </c>
      <c r="I127" s="2">
        <f t="shared" si="16"/>
        <v>86.536795369719997</v>
      </c>
      <c r="J127" s="2">
        <f t="shared" si="17"/>
        <v>0.59360336876690323</v>
      </c>
      <c r="K127" s="2">
        <f t="shared" si="26"/>
        <v>11.877328575493715</v>
      </c>
      <c r="L127" s="2">
        <f t="shared" si="26"/>
        <v>4.2500000000000003E-2</v>
      </c>
      <c r="M127" s="2">
        <f t="shared" si="19"/>
        <v>0.93405379375355102</v>
      </c>
      <c r="N127" s="1">
        <v>0.75976999999999995</v>
      </c>
      <c r="O127" s="1">
        <v>8.3610000000000004E-2</v>
      </c>
      <c r="P127" s="1"/>
      <c r="Q127" s="1"/>
      <c r="R127" s="1"/>
      <c r="S127" s="1" t="str">
        <f t="shared" si="27"/>
        <v/>
      </c>
      <c r="T127" s="2" t="str">
        <f t="shared" si="28"/>
        <v/>
      </c>
      <c r="U127" s="1">
        <f t="shared" si="20"/>
        <v>241.3962351310775</v>
      </c>
      <c r="V127" s="1">
        <v>2759.9367900000002</v>
      </c>
      <c r="W127" s="2">
        <f t="shared" si="29"/>
        <v>15.009643313704146</v>
      </c>
      <c r="X127" s="2" t="str">
        <f t="shared" si="30"/>
        <v/>
      </c>
      <c r="Y127" s="1" t="s">
        <v>25</v>
      </c>
      <c r="Z127" s="1">
        <v>5</v>
      </c>
    </row>
    <row r="128" spans="1:26" x14ac:dyDescent="0.2">
      <c r="A128" s="1">
        <v>5</v>
      </c>
      <c r="B128" s="1">
        <v>2</v>
      </c>
      <c r="C128" s="2" t="s">
        <v>17</v>
      </c>
      <c r="D128" s="2">
        <v>78.155473235641452</v>
      </c>
      <c r="E128" s="2">
        <v>12.59503079310749</v>
      </c>
      <c r="F128" s="2">
        <v>0.05</v>
      </c>
      <c r="G128" s="2">
        <v>9.2060952852924096</v>
      </c>
      <c r="H128" s="2">
        <v>8.2598425072173687E-2</v>
      </c>
      <c r="I128" s="2">
        <f t="shared" si="16"/>
        <v>84.602549451946345</v>
      </c>
      <c r="J128" s="2">
        <f t="shared" si="17"/>
        <v>7.5570184758644938</v>
      </c>
      <c r="K128" s="2">
        <f t="shared" si="26"/>
        <v>4.2500000000000003E-2</v>
      </c>
      <c r="L128" s="2">
        <f t="shared" si="26"/>
        <v>7.8251809924985478</v>
      </c>
      <c r="M128" s="2">
        <f t="shared" si="19"/>
        <v>6.1948818804130265E-2</v>
      </c>
      <c r="N128" s="1">
        <v>0.74233000000000005</v>
      </c>
      <c r="O128" s="1">
        <v>9.8390000000000005E-2</v>
      </c>
      <c r="P128" s="1"/>
      <c r="Q128" s="1"/>
      <c r="R128" s="1"/>
      <c r="S128" s="1" t="str">
        <f t="shared" si="27"/>
        <v/>
      </c>
      <c r="T128" s="2" t="str">
        <f t="shared" si="28"/>
        <v/>
      </c>
      <c r="U128" s="1">
        <f t="shared" si="20"/>
        <v>284.06859914539785</v>
      </c>
      <c r="V128" s="1">
        <v>1770.8902800000001</v>
      </c>
      <c r="W128" s="2">
        <f t="shared" si="29"/>
        <v>19.878568935726651</v>
      </c>
      <c r="X128" s="2" t="str">
        <f t="shared" si="30"/>
        <v/>
      </c>
      <c r="Y128" s="1" t="s">
        <v>25</v>
      </c>
      <c r="Z128" s="1">
        <v>5</v>
      </c>
    </row>
    <row r="129" spans="1:26" x14ac:dyDescent="0.2">
      <c r="A129" s="1">
        <v>5</v>
      </c>
      <c r="B129" s="1">
        <v>2</v>
      </c>
      <c r="C129" s="2" t="s">
        <v>19</v>
      </c>
      <c r="D129" s="2">
        <v>78.155473235641452</v>
      </c>
      <c r="E129" s="2">
        <v>12.59503079310749</v>
      </c>
      <c r="F129" s="2">
        <v>0.05</v>
      </c>
      <c r="G129" s="2">
        <v>9.2060952852924096</v>
      </c>
      <c r="H129" s="2">
        <v>8.2598425072173687E-2</v>
      </c>
      <c r="I129" s="2">
        <f t="shared" si="16"/>
        <v>84.602549451946345</v>
      </c>
      <c r="J129" s="2">
        <f t="shared" si="17"/>
        <v>7.5570184758644938</v>
      </c>
      <c r="K129" s="2">
        <f t="shared" si="26"/>
        <v>4.2500000000000003E-2</v>
      </c>
      <c r="L129" s="2">
        <f t="shared" si="26"/>
        <v>7.8251809924985478</v>
      </c>
      <c r="M129" s="2">
        <f t="shared" si="19"/>
        <v>6.1948818804130265E-2</v>
      </c>
      <c r="N129" s="1">
        <v>0.70721000000000001</v>
      </c>
      <c r="O129" s="1">
        <v>9.8210000000000006E-2</v>
      </c>
      <c r="P129" s="1"/>
      <c r="Q129" s="1"/>
      <c r="R129" s="1"/>
      <c r="S129" s="1" t="str">
        <f t="shared" si="27"/>
        <v/>
      </c>
      <c r="T129" s="2" t="str">
        <f t="shared" si="28"/>
        <v/>
      </c>
      <c r="U129" s="1">
        <f t="shared" si="20"/>
        <v>283.54890864995963</v>
      </c>
      <c r="V129" s="1">
        <v>1533.20244</v>
      </c>
      <c r="W129" s="2">
        <f t="shared" si="29"/>
        <v>23.002366465443131</v>
      </c>
      <c r="X129" s="2" t="str">
        <f t="shared" si="30"/>
        <v/>
      </c>
      <c r="Y129" s="1" t="s">
        <v>25</v>
      </c>
      <c r="Z129" s="1">
        <v>5</v>
      </c>
    </row>
    <row r="130" spans="1:26" x14ac:dyDescent="0.2">
      <c r="A130" s="1">
        <v>5</v>
      </c>
      <c r="B130" s="1">
        <v>2</v>
      </c>
      <c r="C130" s="2" t="s">
        <v>20</v>
      </c>
      <c r="D130" s="2">
        <v>78.155473235641452</v>
      </c>
      <c r="E130" s="2">
        <v>12.59503079310749</v>
      </c>
      <c r="F130" s="2">
        <v>0.05</v>
      </c>
      <c r="G130" s="2">
        <v>9.2060952852924096</v>
      </c>
      <c r="H130" s="2">
        <v>8.2598425072173687E-2</v>
      </c>
      <c r="I130" s="2">
        <f t="shared" ref="I130:I137" si="31">D130+E130*0.4+F130*0.15+G130*0.15+H130*0.25</f>
        <v>84.602549451946345</v>
      </c>
      <c r="J130" s="2">
        <f t="shared" ref="J130:J137" si="32">E130*0.6</f>
        <v>7.5570184758644938</v>
      </c>
      <c r="K130" s="2">
        <f t="shared" ref="K130:L137" si="33">F130*0.85</f>
        <v>4.2500000000000003E-2</v>
      </c>
      <c r="L130" s="2">
        <f t="shared" si="33"/>
        <v>7.8251809924985478</v>
      </c>
      <c r="M130" s="2">
        <f t="shared" ref="M130:M137" si="34">H130*0.75</f>
        <v>6.1948818804130265E-2</v>
      </c>
      <c r="N130" s="1">
        <v>0.73480000000000001</v>
      </c>
      <c r="O130" s="1">
        <v>8.6639999999999995E-2</v>
      </c>
      <c r="P130" s="1"/>
      <c r="Q130" s="1"/>
      <c r="R130" s="1"/>
      <c r="S130" s="1" t="str">
        <f t="shared" si="27"/>
        <v/>
      </c>
      <c r="T130" s="2" t="str">
        <f t="shared" si="28"/>
        <v/>
      </c>
      <c r="U130" s="1">
        <f t="shared" ref="U130:U137" si="35">O130/0.00034636</f>
        <v>250.14435847095507</v>
      </c>
      <c r="V130" s="1">
        <v>1501.54367</v>
      </c>
      <c r="W130" s="2">
        <f t="shared" si="29"/>
        <v>26.623878327924945</v>
      </c>
      <c r="X130" s="2" t="str">
        <f t="shared" si="30"/>
        <v/>
      </c>
      <c r="Y130" s="1" t="s">
        <v>25</v>
      </c>
      <c r="Z130" s="1">
        <v>5</v>
      </c>
    </row>
    <row r="131" spans="1:26" x14ac:dyDescent="0.2">
      <c r="A131" s="1">
        <v>5</v>
      </c>
      <c r="B131" s="1">
        <v>2</v>
      </c>
      <c r="C131" s="2" t="s">
        <v>21</v>
      </c>
      <c r="D131" s="2">
        <v>78.155473235641452</v>
      </c>
      <c r="E131" s="2">
        <v>12.59503079310749</v>
      </c>
      <c r="F131" s="2">
        <v>0.05</v>
      </c>
      <c r="G131" s="2">
        <v>9.2060952852924096</v>
      </c>
      <c r="H131" s="2">
        <v>8.2598425072173687E-2</v>
      </c>
      <c r="I131" s="2">
        <f t="shared" si="31"/>
        <v>84.602549451946345</v>
      </c>
      <c r="J131" s="2">
        <f t="shared" si="32"/>
        <v>7.5570184758644938</v>
      </c>
      <c r="K131" s="2">
        <f t="shared" si="33"/>
        <v>4.2500000000000003E-2</v>
      </c>
      <c r="L131" s="2">
        <f t="shared" si="33"/>
        <v>7.8251809924985478</v>
      </c>
      <c r="M131" s="2">
        <f t="shared" si="34"/>
        <v>6.1948818804130265E-2</v>
      </c>
      <c r="N131" s="1">
        <v>0.77310000000000001</v>
      </c>
      <c r="O131" s="1">
        <v>8.5349999999999995E-2</v>
      </c>
      <c r="P131" s="1">
        <v>3406</v>
      </c>
      <c r="Q131" s="1">
        <v>3480</v>
      </c>
      <c r="R131" s="1">
        <v>3262</v>
      </c>
      <c r="S131" s="1">
        <f t="shared" si="27"/>
        <v>340.6</v>
      </c>
      <c r="T131" s="2">
        <f t="shared" si="28"/>
        <v>3.2547641099993863</v>
      </c>
      <c r="U131" s="1">
        <f t="shared" si="35"/>
        <v>246.41990992031413</v>
      </c>
      <c r="V131" s="1">
        <v>985.03733999999997</v>
      </c>
      <c r="W131" s="2">
        <f t="shared" si="29"/>
        <v>41.19756160388598</v>
      </c>
      <c r="X131" s="2">
        <f t="shared" si="30"/>
        <v>29.805929005772672</v>
      </c>
      <c r="Y131" s="1" t="s">
        <v>25</v>
      </c>
      <c r="Z131" s="1">
        <v>5</v>
      </c>
    </row>
    <row r="132" spans="1:26" x14ac:dyDescent="0.2">
      <c r="A132" s="1">
        <v>5</v>
      </c>
      <c r="B132" s="1">
        <v>2</v>
      </c>
      <c r="C132" s="2" t="s">
        <v>22</v>
      </c>
      <c r="D132" s="2">
        <v>78.155473235641452</v>
      </c>
      <c r="E132" s="2">
        <v>12.59503079310749</v>
      </c>
      <c r="F132" s="2">
        <v>0.05</v>
      </c>
      <c r="G132" s="2">
        <v>9.2060952852924096</v>
      </c>
      <c r="H132" s="2">
        <v>8.2598425072173687E-2</v>
      </c>
      <c r="I132" s="2">
        <f t="shared" si="31"/>
        <v>84.602549451946345</v>
      </c>
      <c r="J132" s="2">
        <f t="shared" si="32"/>
        <v>7.5570184758644938</v>
      </c>
      <c r="K132" s="2">
        <f t="shared" si="33"/>
        <v>4.2500000000000003E-2</v>
      </c>
      <c r="L132" s="2">
        <f t="shared" si="33"/>
        <v>7.8251809924985478</v>
      </c>
      <c r="M132" s="2">
        <f t="shared" si="34"/>
        <v>6.1948818804130265E-2</v>
      </c>
      <c r="N132" s="1">
        <v>0.8014</v>
      </c>
      <c r="O132" s="1">
        <v>6.9449999999999998E-2</v>
      </c>
      <c r="P132" s="1"/>
      <c r="Q132" s="1"/>
      <c r="R132" s="1"/>
      <c r="S132" s="1" t="str">
        <f t="shared" si="27"/>
        <v/>
      </c>
      <c r="T132" s="2" t="str">
        <f t="shared" si="28"/>
        <v/>
      </c>
      <c r="U132" s="1">
        <f t="shared" si="35"/>
        <v>200.51391615660006</v>
      </c>
      <c r="V132" s="1">
        <v>1274.03361</v>
      </c>
      <c r="W132" s="2">
        <f t="shared" si="29"/>
        <v>39.144846619846902</v>
      </c>
      <c r="X132" s="2" t="str">
        <f t="shared" si="30"/>
        <v/>
      </c>
      <c r="Y132" s="1" t="s">
        <v>25</v>
      </c>
      <c r="Z132" s="1">
        <v>5</v>
      </c>
    </row>
    <row r="133" spans="1:26" x14ac:dyDescent="0.2">
      <c r="A133" s="1">
        <v>5</v>
      </c>
      <c r="B133" s="1">
        <v>3</v>
      </c>
      <c r="C133" s="2" t="s">
        <v>17</v>
      </c>
      <c r="D133" s="2">
        <v>76.331183227807188</v>
      </c>
      <c r="E133" s="2">
        <v>7.2181916323202948</v>
      </c>
      <c r="F133" s="2">
        <v>6.4023016060426459</v>
      </c>
      <c r="G133" s="2">
        <v>10.09384455780938</v>
      </c>
      <c r="H133" s="2">
        <v>0.05</v>
      </c>
      <c r="I133" s="2">
        <f t="shared" si="31"/>
        <v>81.70538180531311</v>
      </c>
      <c r="J133" s="2">
        <f t="shared" si="32"/>
        <v>4.3309149793921771</v>
      </c>
      <c r="K133" s="2">
        <f t="shared" si="33"/>
        <v>5.4419563651362486</v>
      </c>
      <c r="L133" s="2">
        <f t="shared" si="33"/>
        <v>8.579767874137973</v>
      </c>
      <c r="M133" s="2">
        <f t="shared" si="34"/>
        <v>3.7500000000000006E-2</v>
      </c>
      <c r="N133" s="1">
        <v>0.85287999999999997</v>
      </c>
      <c r="O133" s="1">
        <v>0.11215</v>
      </c>
      <c r="P133" s="1"/>
      <c r="Q133" s="1"/>
      <c r="R133" s="1"/>
      <c r="S133" s="1" t="str">
        <f t="shared" si="27"/>
        <v/>
      </c>
      <c r="T133" s="2" t="str">
        <f t="shared" si="28"/>
        <v/>
      </c>
      <c r="U133" s="1">
        <f t="shared" si="35"/>
        <v>323.79605035223466</v>
      </c>
      <c r="V133" s="1">
        <v>579.26336000000003</v>
      </c>
      <c r="W133" s="2">
        <f t="shared" si="29"/>
        <v>53.315365889604564</v>
      </c>
      <c r="X133" s="2" t="str">
        <f t="shared" si="30"/>
        <v/>
      </c>
      <c r="Y133" s="1" t="s">
        <v>25</v>
      </c>
      <c r="Z133" s="1">
        <v>5</v>
      </c>
    </row>
    <row r="134" spans="1:26" x14ac:dyDescent="0.2">
      <c r="A134" s="1">
        <v>5</v>
      </c>
      <c r="B134" s="1">
        <v>3</v>
      </c>
      <c r="C134" s="2" t="s">
        <v>19</v>
      </c>
      <c r="D134" s="2">
        <v>76.331183227807188</v>
      </c>
      <c r="E134" s="2">
        <v>7.2181916323202948</v>
      </c>
      <c r="F134" s="2">
        <v>6.4023016060426459</v>
      </c>
      <c r="G134" s="2">
        <v>10.09384455780938</v>
      </c>
      <c r="H134" s="2">
        <v>0.05</v>
      </c>
      <c r="I134" s="2">
        <f t="shared" si="31"/>
        <v>81.70538180531311</v>
      </c>
      <c r="J134" s="2">
        <f t="shared" si="32"/>
        <v>4.3309149793921771</v>
      </c>
      <c r="K134" s="2">
        <f t="shared" si="33"/>
        <v>5.4419563651362486</v>
      </c>
      <c r="L134" s="2">
        <f t="shared" si="33"/>
        <v>8.579767874137973</v>
      </c>
      <c r="M134" s="2">
        <f t="shared" si="34"/>
        <v>3.7500000000000006E-2</v>
      </c>
      <c r="N134" s="1">
        <v>0.87222999999999995</v>
      </c>
      <c r="O134" s="1">
        <v>0.17313000000000001</v>
      </c>
      <c r="P134" s="1">
        <v>3556</v>
      </c>
      <c r="Q134" s="1">
        <v>3150</v>
      </c>
      <c r="R134" s="1">
        <v>3011</v>
      </c>
      <c r="S134" s="1">
        <f t="shared" si="27"/>
        <v>355.6</v>
      </c>
      <c r="T134" s="2">
        <f t="shared" si="28"/>
        <v>7.963744331733853</v>
      </c>
      <c r="U134" s="1">
        <f t="shared" si="35"/>
        <v>499.85564152904499</v>
      </c>
      <c r="V134" s="1">
        <v>326.94330000000002</v>
      </c>
      <c r="W134" s="2">
        <f t="shared" si="29"/>
        <v>61.190353209468199</v>
      </c>
      <c r="X134" s="2">
        <f t="shared" si="30"/>
        <v>86.013338748334021</v>
      </c>
      <c r="Y134" s="1" t="s">
        <v>25</v>
      </c>
      <c r="Z134" s="1">
        <v>5</v>
      </c>
    </row>
    <row r="135" spans="1:26" x14ac:dyDescent="0.2">
      <c r="A135" s="1">
        <v>5</v>
      </c>
      <c r="B135" s="1">
        <v>3</v>
      </c>
      <c r="C135" s="2" t="s">
        <v>20</v>
      </c>
      <c r="D135" s="2">
        <v>76.331183227807188</v>
      </c>
      <c r="E135" s="2">
        <v>7.2181916323202948</v>
      </c>
      <c r="F135" s="2">
        <v>6.4023016060426459</v>
      </c>
      <c r="G135" s="2">
        <v>10.09384455780938</v>
      </c>
      <c r="H135" s="2">
        <v>0.05</v>
      </c>
      <c r="I135" s="2">
        <f t="shared" si="31"/>
        <v>81.70538180531311</v>
      </c>
      <c r="J135" s="2">
        <f t="shared" si="32"/>
        <v>4.3309149793921771</v>
      </c>
      <c r="K135" s="2">
        <f t="shared" si="33"/>
        <v>5.4419563651362486</v>
      </c>
      <c r="L135" s="2">
        <f t="shared" si="33"/>
        <v>8.579767874137973</v>
      </c>
      <c r="M135" s="2">
        <f t="shared" si="34"/>
        <v>3.7500000000000006E-2</v>
      </c>
      <c r="N135" s="1">
        <v>0.81172</v>
      </c>
      <c r="O135" s="1">
        <v>0.12608</v>
      </c>
      <c r="P135" s="1"/>
      <c r="Q135" s="1"/>
      <c r="R135" s="1"/>
      <c r="S135" s="1" t="str">
        <f t="shared" si="27"/>
        <v/>
      </c>
      <c r="T135" s="2" t="str">
        <f t="shared" si="28"/>
        <v/>
      </c>
      <c r="U135" s="1">
        <f t="shared" si="35"/>
        <v>364.01432036031878</v>
      </c>
      <c r="V135" s="1">
        <v>948.22769000000005</v>
      </c>
      <c r="W135" s="2">
        <f t="shared" si="29"/>
        <v>28.971360982410889</v>
      </c>
      <c r="X135" s="2" t="str">
        <f t="shared" si="30"/>
        <v/>
      </c>
      <c r="Y135" s="1" t="s">
        <v>25</v>
      </c>
      <c r="Z135" s="1">
        <v>5</v>
      </c>
    </row>
    <row r="136" spans="1:26" x14ac:dyDescent="0.2">
      <c r="A136" s="1">
        <v>5</v>
      </c>
      <c r="B136" s="1">
        <v>3</v>
      </c>
      <c r="C136" s="2" t="s">
        <v>21</v>
      </c>
      <c r="D136" s="2">
        <v>76.331183227807188</v>
      </c>
      <c r="E136" s="2">
        <v>7.2181916323202948</v>
      </c>
      <c r="F136" s="2">
        <v>6.4023016060426459</v>
      </c>
      <c r="G136" s="2">
        <v>10.09384455780938</v>
      </c>
      <c r="H136" s="2">
        <v>0.05</v>
      </c>
      <c r="I136" s="2">
        <f t="shared" si="31"/>
        <v>81.70538180531311</v>
      </c>
      <c r="J136" s="2">
        <f t="shared" si="32"/>
        <v>4.3309149793921771</v>
      </c>
      <c r="K136" s="2">
        <f t="shared" si="33"/>
        <v>5.4419563651362486</v>
      </c>
      <c r="L136" s="2">
        <f t="shared" si="33"/>
        <v>8.579767874137973</v>
      </c>
      <c r="M136" s="2">
        <f t="shared" si="34"/>
        <v>3.7500000000000006E-2</v>
      </c>
      <c r="N136" s="1">
        <v>0.86448999999999998</v>
      </c>
      <c r="O136" s="1">
        <v>0.19535</v>
      </c>
      <c r="P136" s="1"/>
      <c r="Q136" s="1"/>
      <c r="R136" s="1"/>
      <c r="S136" s="1" t="str">
        <f t="shared" si="27"/>
        <v/>
      </c>
      <c r="T136" s="2" t="str">
        <f t="shared" si="28"/>
        <v/>
      </c>
      <c r="U136" s="1">
        <f t="shared" si="35"/>
        <v>564.00854602148058</v>
      </c>
      <c r="V136" s="1">
        <v>293.84041000000002</v>
      </c>
      <c r="W136" s="2">
        <f t="shared" si="29"/>
        <v>60.33965102438809</v>
      </c>
      <c r="X136" s="2" t="str">
        <f t="shared" si="30"/>
        <v/>
      </c>
      <c r="Y136" s="1" t="s">
        <v>25</v>
      </c>
      <c r="Z136" s="1">
        <v>5</v>
      </c>
    </row>
    <row r="137" spans="1:26" x14ac:dyDescent="0.2">
      <c r="A137" s="1">
        <v>5</v>
      </c>
      <c r="B137" s="1">
        <v>3</v>
      </c>
      <c r="C137" s="2" t="s">
        <v>22</v>
      </c>
      <c r="D137" s="2">
        <v>76.331183227807188</v>
      </c>
      <c r="E137" s="2">
        <v>7.2181916323202948</v>
      </c>
      <c r="F137" s="2">
        <v>6.4023016060426459</v>
      </c>
      <c r="G137" s="2">
        <v>10.09384455780938</v>
      </c>
      <c r="H137" s="2">
        <v>0.05</v>
      </c>
      <c r="I137" s="2">
        <f t="shared" si="31"/>
        <v>81.70538180531311</v>
      </c>
      <c r="J137" s="2">
        <f t="shared" si="32"/>
        <v>4.3309149793921771</v>
      </c>
      <c r="K137" s="2">
        <f t="shared" si="33"/>
        <v>5.4419563651362486</v>
      </c>
      <c r="L137" s="2">
        <f t="shared" si="33"/>
        <v>8.579767874137973</v>
      </c>
      <c r="M137" s="2">
        <f t="shared" si="34"/>
        <v>3.7500000000000006E-2</v>
      </c>
      <c r="N137" s="1">
        <v>0.82213000000000003</v>
      </c>
      <c r="O137" s="1">
        <v>0.14227999999999999</v>
      </c>
      <c r="P137" s="1"/>
      <c r="Q137" s="1"/>
      <c r="R137" s="1"/>
      <c r="S137" s="1" t="str">
        <f t="shared" si="27"/>
        <v/>
      </c>
      <c r="T137" s="2" t="str">
        <f t="shared" si="28"/>
        <v/>
      </c>
      <c r="U137" s="1">
        <f t="shared" si="35"/>
        <v>410.78646494976323</v>
      </c>
      <c r="V137" s="1">
        <v>961.11129000000005</v>
      </c>
      <c r="W137" s="2">
        <f t="shared" si="29"/>
        <v>25.328542268660637</v>
      </c>
      <c r="X137" s="2" t="str">
        <f t="shared" si="30"/>
        <v/>
      </c>
      <c r="Y137" s="1" t="s">
        <v>25</v>
      </c>
      <c r="Z137" s="1">
        <v>5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36"/>
  <sheetViews>
    <sheetView workbookViewId="0">
      <pane ySplit="1" topLeftCell="A2" activePane="bottomLeft" state="frozen"/>
      <selection pane="bottomLeft" activeCell="AA13" sqref="AA13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19.262259094170979</v>
      </c>
      <c r="E2" s="4">
        <v>0.18072606968226271</v>
      </c>
      <c r="F2" s="4">
        <v>0.85077955366948332</v>
      </c>
      <c r="G2" s="4">
        <v>0.58240505074385029</v>
      </c>
      <c r="H2" s="4">
        <v>79.135889392663159</v>
      </c>
      <c r="I2" s="4">
        <v>39.333499560871672</v>
      </c>
      <c r="J2" s="4">
        <v>0.10843564180935759</v>
      </c>
      <c r="K2" s="4">
        <v>0.72316262061906078</v>
      </c>
      <c r="L2" s="4">
        <v>0.49504429313227272</v>
      </c>
      <c r="M2" s="4">
        <v>59.35191704449737</v>
      </c>
      <c r="N2" s="4">
        <v>0.93965221191970294</v>
      </c>
      <c r="O2" s="3">
        <v>0.21604999999999999</v>
      </c>
      <c r="P2" s="3"/>
      <c r="Q2" s="3"/>
      <c r="R2" s="3"/>
      <c r="S2" s="3" t="str">
        <f>IF(ISNUMBER(P2),P2/10,"")</f>
        <v/>
      </c>
      <c r="T2" s="4" t="str">
        <f t="shared" ref="T2:T4" si="0">IFERROR(_xlfn.STDEV.S(P2:R2)/P2*100,"")</f>
        <v/>
      </c>
      <c r="U2" s="3"/>
      <c r="V2" s="3">
        <v>144.68455</v>
      </c>
      <c r="W2" s="15">
        <v>95.470149161003064</v>
      </c>
      <c r="X2" s="4" t="str">
        <f t="shared" ref="X2:X65" si="1">IFERROR(1/(V2*S2)*10000000,"")</f>
        <v/>
      </c>
      <c r="Y2" s="3" t="s">
        <v>24</v>
      </c>
      <c r="Z2" s="3">
        <v>6</v>
      </c>
    </row>
    <row r="3" spans="1:26" x14ac:dyDescent="0.2">
      <c r="A3" s="3">
        <v>1</v>
      </c>
      <c r="B3" s="3">
        <v>1</v>
      </c>
      <c r="C3" s="4" t="s">
        <v>19</v>
      </c>
      <c r="D3" s="4">
        <v>19.262259094170979</v>
      </c>
      <c r="E3" s="4">
        <v>0.18072606968226271</v>
      </c>
      <c r="F3" s="4">
        <v>0.85077955366948332</v>
      </c>
      <c r="G3" s="4">
        <v>0.58240505074385029</v>
      </c>
      <c r="H3" s="4">
        <v>79.135889392663159</v>
      </c>
      <c r="I3" s="4">
        <v>39.333499560871672</v>
      </c>
      <c r="J3" s="4">
        <v>0.10843564180935759</v>
      </c>
      <c r="K3" s="4">
        <v>0.72316262061906078</v>
      </c>
      <c r="L3" s="4">
        <v>0.49504429313227272</v>
      </c>
      <c r="M3" s="4">
        <v>59.35191704449737</v>
      </c>
      <c r="N3" s="3">
        <v>0.94555593002236582</v>
      </c>
      <c r="O3" s="3">
        <v>0.23050999999999999</v>
      </c>
      <c r="P3" s="3"/>
      <c r="Q3" s="3"/>
      <c r="R3" s="3"/>
      <c r="S3" s="3" t="str">
        <f>IF(ISNUMBER(P3),P3/10,"")</f>
        <v/>
      </c>
      <c r="T3" s="4" t="str">
        <f t="shared" si="0"/>
        <v/>
      </c>
      <c r="U3" s="3"/>
      <c r="V3" s="3">
        <v>129.64538999999999</v>
      </c>
      <c r="W3" s="15">
        <v>117.5042651797267</v>
      </c>
      <c r="X3" s="4" t="str">
        <f t="shared" si="1"/>
        <v/>
      </c>
      <c r="Y3" s="3" t="s">
        <v>24</v>
      </c>
      <c r="Z3" s="3">
        <v>6</v>
      </c>
    </row>
    <row r="4" spans="1:26" x14ac:dyDescent="0.2">
      <c r="A4" s="3">
        <v>1</v>
      </c>
      <c r="B4" s="3">
        <v>1</v>
      </c>
      <c r="C4" s="4" t="s">
        <v>20</v>
      </c>
      <c r="D4" s="4">
        <v>19.262259094170979</v>
      </c>
      <c r="E4" s="4">
        <v>0.18072606968226271</v>
      </c>
      <c r="F4" s="4">
        <v>0.85077955366948332</v>
      </c>
      <c r="G4" s="4">
        <v>0.58240505074385029</v>
      </c>
      <c r="H4" s="4">
        <v>79.135889392663159</v>
      </c>
      <c r="I4" s="4">
        <v>39.333499560871672</v>
      </c>
      <c r="J4" s="4">
        <v>0.10843564180935759</v>
      </c>
      <c r="K4" s="4">
        <v>0.72316262061906078</v>
      </c>
      <c r="L4" s="4">
        <v>0.49504429313227272</v>
      </c>
      <c r="M4" s="4">
        <v>59.35191704449737</v>
      </c>
      <c r="N4" s="3">
        <v>0.95139596829885886</v>
      </c>
      <c r="O4" s="3">
        <v>0.21607000000000001</v>
      </c>
      <c r="P4" s="3"/>
      <c r="Q4" s="3"/>
      <c r="R4" s="3"/>
      <c r="S4" s="3" t="str">
        <f>IF(ISNUMBER(P4),P4/10,"")</f>
        <v/>
      </c>
      <c r="T4" s="4" t="str">
        <f t="shared" si="0"/>
        <v/>
      </c>
      <c r="U4" s="3"/>
      <c r="V4" s="3">
        <v>142.09638000000001</v>
      </c>
      <c r="W4" s="15">
        <v>114.32195177937319</v>
      </c>
      <c r="X4" s="4" t="str">
        <f t="shared" si="1"/>
        <v/>
      </c>
      <c r="Y4" s="3" t="s">
        <v>24</v>
      </c>
      <c r="Z4" s="3">
        <v>6</v>
      </c>
    </row>
    <row r="5" spans="1:26" x14ac:dyDescent="0.2">
      <c r="A5" s="3">
        <v>1</v>
      </c>
      <c r="B5" s="3">
        <v>1</v>
      </c>
      <c r="C5" s="4" t="s">
        <v>21</v>
      </c>
      <c r="D5" s="4">
        <v>19.262259094170979</v>
      </c>
      <c r="E5" s="4">
        <v>0.18072606968226271</v>
      </c>
      <c r="F5" s="4">
        <v>0.85077955366948332</v>
      </c>
      <c r="G5" s="4">
        <v>0.58240505074385029</v>
      </c>
      <c r="H5" s="4">
        <v>79.135889392663159</v>
      </c>
      <c r="I5" s="4">
        <v>39.333499560871672</v>
      </c>
      <c r="J5" s="4">
        <v>0.10843564180935759</v>
      </c>
      <c r="K5" s="4">
        <v>0.72316262061906078</v>
      </c>
      <c r="L5" s="4">
        <v>0.49504429313227272</v>
      </c>
      <c r="M5" s="4">
        <v>59.35191704449737</v>
      </c>
      <c r="N5" s="3">
        <v>0.9502149107888308</v>
      </c>
      <c r="O5" s="3">
        <v>0.22772000000000001</v>
      </c>
      <c r="P5" s="3"/>
      <c r="Q5" s="3"/>
      <c r="R5" s="3"/>
      <c r="S5" s="3" t="str">
        <f t="shared" ref="S5:S37" si="2">IF(ISNUMBER(P5),P5/10,"")</f>
        <v/>
      </c>
      <c r="T5" s="4" t="str">
        <f>IFERROR(_xlfn.STDEV.S(P5:R5)/P5*100,"")</f>
        <v/>
      </c>
      <c r="U5" s="3"/>
      <c r="V5" s="3">
        <v>129.58768000000001</v>
      </c>
      <c r="W5" s="15">
        <v>118.8909679356742</v>
      </c>
      <c r="X5" s="4" t="str">
        <f t="shared" si="1"/>
        <v/>
      </c>
      <c r="Y5" s="3" t="s">
        <v>24</v>
      </c>
      <c r="Z5" s="3">
        <v>6</v>
      </c>
    </row>
    <row r="6" spans="1:26" x14ac:dyDescent="0.2">
      <c r="A6" s="3">
        <v>1</v>
      </c>
      <c r="B6" s="3">
        <v>1</v>
      </c>
      <c r="C6" s="4" t="s">
        <v>22</v>
      </c>
      <c r="D6" s="4">
        <v>19.262259094170979</v>
      </c>
      <c r="E6" s="4">
        <v>0.18072606968226271</v>
      </c>
      <c r="F6" s="4">
        <v>0.85077955366948332</v>
      </c>
      <c r="G6" s="4">
        <v>0.58240505074385029</v>
      </c>
      <c r="H6" s="4">
        <v>79.135889392663159</v>
      </c>
      <c r="I6" s="4">
        <v>39.333499560871672</v>
      </c>
      <c r="J6" s="4">
        <v>0.10843564180935759</v>
      </c>
      <c r="K6" s="4">
        <v>0.72316262061906078</v>
      </c>
      <c r="L6" s="4">
        <v>0.49504429313227272</v>
      </c>
      <c r="M6" s="4">
        <v>59.35191704449737</v>
      </c>
      <c r="N6" s="3">
        <v>0.94673868668153138</v>
      </c>
      <c r="O6" s="3">
        <v>0.18756999999999999</v>
      </c>
      <c r="P6" s="3">
        <v>4428</v>
      </c>
      <c r="Q6" s="3">
        <v>4358</v>
      </c>
      <c r="R6" s="3">
        <v>5155</v>
      </c>
      <c r="S6" s="3">
        <f t="shared" si="2"/>
        <v>442.8</v>
      </c>
      <c r="T6" s="4">
        <f t="shared" ref="T6:T69" si="3">IFERROR(_xlfn.STDEV.S(P6:R6)/P6*100,"")</f>
        <v>9.9668234323544969</v>
      </c>
      <c r="U6" s="3"/>
      <c r="V6" s="3">
        <v>170.17088000000001</v>
      </c>
      <c r="W6" s="15">
        <v>129.336641736649</v>
      </c>
      <c r="X6" s="4">
        <f t="shared" si="1"/>
        <v>132.71106765696354</v>
      </c>
      <c r="Y6" s="3" t="s">
        <v>24</v>
      </c>
      <c r="Z6" s="3">
        <v>6</v>
      </c>
    </row>
    <row r="7" spans="1:26" x14ac:dyDescent="0.2">
      <c r="A7" s="3">
        <v>1</v>
      </c>
      <c r="B7" s="3">
        <v>2</v>
      </c>
      <c r="C7" s="4" t="s">
        <v>17</v>
      </c>
      <c r="D7" s="4">
        <v>65.17029102861018</v>
      </c>
      <c r="E7" s="4">
        <v>32.943822649576269</v>
      </c>
      <c r="F7" s="4">
        <v>0.85268658582652024</v>
      </c>
      <c r="G7" s="4">
        <v>0.31700472263395418</v>
      </c>
      <c r="H7" s="4">
        <v>0.74368212762322872</v>
      </c>
      <c r="I7" s="4">
        <v>78.709194316615566</v>
      </c>
      <c r="J7" s="4">
        <v>19.766293589745761</v>
      </c>
      <c r="K7" s="4">
        <v>0.72478359795254221</v>
      </c>
      <c r="L7" s="4">
        <v>0.26945401423886112</v>
      </c>
      <c r="M7" s="4">
        <v>0.55776159571742157</v>
      </c>
      <c r="N7" s="3">
        <v>0.99699754344463654</v>
      </c>
      <c r="O7" s="3">
        <v>0.31028</v>
      </c>
      <c r="P7" s="3">
        <v>14620</v>
      </c>
      <c r="Q7" s="3">
        <v>14660</v>
      </c>
      <c r="R7" s="3">
        <v>14500</v>
      </c>
      <c r="S7" s="3">
        <f t="shared" si="2"/>
        <v>1462</v>
      </c>
      <c r="T7" s="4">
        <f t="shared" si="3"/>
        <v>0.56953926113984477</v>
      </c>
      <c r="U7" s="3"/>
      <c r="V7" s="3">
        <v>79.12509</v>
      </c>
      <c r="W7" s="15">
        <v>173.62454355482399</v>
      </c>
      <c r="X7" s="4">
        <f t="shared" si="1"/>
        <v>86.444707746149248</v>
      </c>
      <c r="Y7" s="3" t="s">
        <v>24</v>
      </c>
      <c r="Z7" s="3">
        <v>6</v>
      </c>
    </row>
    <row r="8" spans="1:26" x14ac:dyDescent="0.2">
      <c r="A8" s="3">
        <v>1</v>
      </c>
      <c r="B8" s="3">
        <v>2</v>
      </c>
      <c r="C8" s="4" t="s">
        <v>19</v>
      </c>
      <c r="D8" s="4">
        <v>65.17029102861018</v>
      </c>
      <c r="E8" s="4">
        <v>32.943822649576269</v>
      </c>
      <c r="F8" s="4">
        <v>0.85268658582652024</v>
      </c>
      <c r="G8" s="4">
        <v>0.31700472263395418</v>
      </c>
      <c r="H8" s="4">
        <v>0.74368212762322872</v>
      </c>
      <c r="I8" s="4">
        <v>78.709194316615566</v>
      </c>
      <c r="J8" s="4">
        <v>19.766293589745761</v>
      </c>
      <c r="K8" s="4">
        <v>0.72478359795254221</v>
      </c>
      <c r="L8" s="4">
        <v>0.26945401423886112</v>
      </c>
      <c r="M8" s="4">
        <v>0.55776159571742157</v>
      </c>
      <c r="N8" s="3">
        <v>0.99706061661731404</v>
      </c>
      <c r="O8" s="3">
        <v>0.30936000000000002</v>
      </c>
      <c r="P8" s="3"/>
      <c r="Q8" s="3"/>
      <c r="R8" s="3"/>
      <c r="S8" s="3" t="str">
        <f t="shared" si="2"/>
        <v/>
      </c>
      <c r="T8" s="4" t="str">
        <f t="shared" si="3"/>
        <v/>
      </c>
      <c r="U8" s="3"/>
      <c r="V8" s="3">
        <v>75.152109999999993</v>
      </c>
      <c r="W8" s="15">
        <v>162.36270196798711</v>
      </c>
      <c r="X8" s="4" t="str">
        <f t="shared" si="1"/>
        <v/>
      </c>
      <c r="Y8" s="3" t="s">
        <v>24</v>
      </c>
      <c r="Z8" s="3">
        <v>6</v>
      </c>
    </row>
    <row r="9" spans="1:26" x14ac:dyDescent="0.2">
      <c r="A9" s="3">
        <v>1</v>
      </c>
      <c r="B9" s="3">
        <v>2</v>
      </c>
      <c r="C9" s="4" t="s">
        <v>20</v>
      </c>
      <c r="D9" s="4">
        <v>65.17029102861018</v>
      </c>
      <c r="E9" s="4">
        <v>32.943822649576269</v>
      </c>
      <c r="F9" s="4">
        <v>0.85268658582652024</v>
      </c>
      <c r="G9" s="4">
        <v>0.31700472263395418</v>
      </c>
      <c r="H9" s="4">
        <v>0.74368212762322872</v>
      </c>
      <c r="I9" s="4">
        <v>78.709194316615566</v>
      </c>
      <c r="J9" s="4">
        <v>19.766293589745761</v>
      </c>
      <c r="K9" s="4">
        <v>0.72478359795254221</v>
      </c>
      <c r="L9" s="4">
        <v>0.26945401423886112</v>
      </c>
      <c r="M9" s="4">
        <v>0.55776159571742157</v>
      </c>
      <c r="N9" s="3">
        <v>1.002863739288727</v>
      </c>
      <c r="O9" s="3">
        <v>0.29888999999999999</v>
      </c>
      <c r="P9" s="3"/>
      <c r="Q9" s="3"/>
      <c r="R9" s="3"/>
      <c r="S9" s="3" t="str">
        <f t="shared" si="2"/>
        <v/>
      </c>
      <c r="T9" s="4" t="str">
        <f t="shared" si="3"/>
        <v/>
      </c>
      <c r="U9" s="3"/>
      <c r="V9" s="3">
        <v>64.147989999999993</v>
      </c>
      <c r="W9" s="15">
        <v>183.06810186634081</v>
      </c>
      <c r="X9" s="4" t="str">
        <f t="shared" si="1"/>
        <v/>
      </c>
      <c r="Y9" s="3" t="s">
        <v>24</v>
      </c>
      <c r="Z9" s="3">
        <v>6</v>
      </c>
    </row>
    <row r="10" spans="1:26" x14ac:dyDescent="0.2">
      <c r="A10" s="3">
        <v>1</v>
      </c>
      <c r="B10" s="3">
        <v>2</v>
      </c>
      <c r="C10" s="4" t="s">
        <v>21</v>
      </c>
      <c r="D10" s="4">
        <v>65.17029102861018</v>
      </c>
      <c r="E10" s="4">
        <v>32.943822649576269</v>
      </c>
      <c r="F10" s="4">
        <v>0.85268658582652024</v>
      </c>
      <c r="G10" s="4">
        <v>0.31700472263395418</v>
      </c>
      <c r="H10" s="4">
        <v>0.74368212762322872</v>
      </c>
      <c r="I10" s="4">
        <v>78.709194316615566</v>
      </c>
      <c r="J10" s="4">
        <v>19.766293589745761</v>
      </c>
      <c r="K10" s="4">
        <v>0.72478359795254221</v>
      </c>
      <c r="L10" s="4">
        <v>0.26945401423886112</v>
      </c>
      <c r="M10" s="4">
        <v>0.55776159571742157</v>
      </c>
      <c r="N10" s="3">
        <v>0.99329699000912119</v>
      </c>
      <c r="O10" s="3">
        <v>0.30709999999999998</v>
      </c>
      <c r="P10" s="3"/>
      <c r="Q10" s="3"/>
      <c r="R10" s="3"/>
      <c r="S10" s="3" t="str">
        <f t="shared" si="2"/>
        <v/>
      </c>
      <c r="T10" s="4" t="str">
        <f t="shared" si="3"/>
        <v/>
      </c>
      <c r="U10" s="3"/>
      <c r="V10" s="3">
        <v>69.880610000000004</v>
      </c>
      <c r="W10" s="15">
        <v>152.08490873972241</v>
      </c>
      <c r="X10" s="4" t="str">
        <f t="shared" si="1"/>
        <v/>
      </c>
      <c r="Y10" s="3" t="s">
        <v>24</v>
      </c>
      <c r="Z10" s="3">
        <v>6</v>
      </c>
    </row>
    <row r="11" spans="1:26" x14ac:dyDescent="0.2">
      <c r="A11" s="3">
        <v>1</v>
      </c>
      <c r="B11" s="3">
        <v>2</v>
      </c>
      <c r="C11" s="4" t="s">
        <v>22</v>
      </c>
      <c r="D11" s="4">
        <v>65.17029102861018</v>
      </c>
      <c r="E11" s="4">
        <v>32.943822649576269</v>
      </c>
      <c r="F11" s="4">
        <v>0.85268658582652024</v>
      </c>
      <c r="G11" s="4">
        <v>0.31700472263395418</v>
      </c>
      <c r="H11" s="4">
        <v>0.74368212762322872</v>
      </c>
      <c r="I11" s="4">
        <v>78.709194316615566</v>
      </c>
      <c r="J11" s="4">
        <v>19.766293589745761</v>
      </c>
      <c r="K11" s="4">
        <v>0.72478359795254221</v>
      </c>
      <c r="L11" s="4">
        <v>0.26945401423886112</v>
      </c>
      <c r="M11" s="4">
        <v>0.55776159571742157</v>
      </c>
      <c r="N11" s="3">
        <v>0.99751692010196014</v>
      </c>
      <c r="O11" s="3">
        <v>0.30637999999999999</v>
      </c>
      <c r="P11" s="3"/>
      <c r="Q11" s="3"/>
      <c r="R11" s="3"/>
      <c r="S11" s="3" t="str">
        <f t="shared" si="2"/>
        <v/>
      </c>
      <c r="T11" s="4" t="str">
        <f t="shared" si="3"/>
        <v/>
      </c>
      <c r="U11" s="3"/>
      <c r="V11" s="3">
        <v>65.154169999999993</v>
      </c>
      <c r="W11" s="15">
        <v>144.78797283252641</v>
      </c>
      <c r="X11" s="4" t="str">
        <f t="shared" si="1"/>
        <v/>
      </c>
      <c r="Y11" s="3" t="s">
        <v>24</v>
      </c>
      <c r="Z11" s="3">
        <v>6</v>
      </c>
    </row>
    <row r="12" spans="1:26" x14ac:dyDescent="0.2">
      <c r="A12" s="3">
        <v>1</v>
      </c>
      <c r="B12" s="3">
        <v>3</v>
      </c>
      <c r="C12" s="4" t="s">
        <v>17</v>
      </c>
      <c r="D12" s="4">
        <v>50.276361480898373</v>
      </c>
      <c r="E12" s="4">
        <v>48.610908398182062</v>
      </c>
      <c r="F12" s="4">
        <v>0.61366298810900211</v>
      </c>
      <c r="G12" s="4">
        <v>0.39100883248270329</v>
      </c>
      <c r="H12" s="4">
        <v>9.8520781370029606E-2</v>
      </c>
      <c r="I12" s="4">
        <v>69.896055808602455</v>
      </c>
      <c r="J12" s="4">
        <v>29.166545038909231</v>
      </c>
      <c r="K12" s="4">
        <v>0.5216135398926518</v>
      </c>
      <c r="L12" s="4">
        <v>0.33235750761029781</v>
      </c>
      <c r="M12" s="4">
        <v>7.3890586027522201E-2</v>
      </c>
      <c r="N12" s="3">
        <v>0.98315001700873117</v>
      </c>
      <c r="O12" s="3">
        <v>0.34517999999999999</v>
      </c>
      <c r="P12" s="3"/>
      <c r="Q12" s="3"/>
      <c r="R12" s="3"/>
      <c r="S12" s="3" t="str">
        <f t="shared" si="2"/>
        <v/>
      </c>
      <c r="T12" s="4" t="str">
        <f t="shared" si="3"/>
        <v/>
      </c>
      <c r="U12" s="3"/>
      <c r="V12" s="3">
        <v>33.306109999999997</v>
      </c>
      <c r="W12" s="15">
        <v>298.88057815439419</v>
      </c>
      <c r="X12" s="4" t="str">
        <f t="shared" si="1"/>
        <v/>
      </c>
      <c r="Y12" s="3" t="s">
        <v>24</v>
      </c>
      <c r="Z12" s="3">
        <v>6</v>
      </c>
    </row>
    <row r="13" spans="1:26" x14ac:dyDescent="0.2">
      <c r="A13" s="3">
        <v>1</v>
      </c>
      <c r="B13" s="3">
        <v>3</v>
      </c>
      <c r="C13" s="4" t="s">
        <v>19</v>
      </c>
      <c r="D13" s="4">
        <v>50.276361480898373</v>
      </c>
      <c r="E13" s="4">
        <v>48.610908398182062</v>
      </c>
      <c r="F13" s="4">
        <v>0.61366298810900211</v>
      </c>
      <c r="G13" s="4">
        <v>0.39100883248270329</v>
      </c>
      <c r="H13" s="4">
        <v>9.8520781370029606E-2</v>
      </c>
      <c r="I13" s="4">
        <v>69.896055808602455</v>
      </c>
      <c r="J13" s="4">
        <v>29.166545038909231</v>
      </c>
      <c r="K13" s="4">
        <v>0.5216135398926518</v>
      </c>
      <c r="L13" s="4">
        <v>0.33235750761029781</v>
      </c>
      <c r="M13" s="4">
        <v>7.3890586027522201E-2</v>
      </c>
      <c r="N13" s="3">
        <v>0.98345482447726829</v>
      </c>
      <c r="O13" s="3">
        <v>0.33828000000000003</v>
      </c>
      <c r="P13" s="3"/>
      <c r="Q13" s="3"/>
      <c r="R13" s="3"/>
      <c r="S13" s="3" t="str">
        <f t="shared" si="2"/>
        <v/>
      </c>
      <c r="T13" s="4" t="str">
        <f t="shared" si="3"/>
        <v/>
      </c>
      <c r="U13" s="3"/>
      <c r="V13" s="3">
        <v>31.16947</v>
      </c>
      <c r="W13" s="15"/>
      <c r="X13" s="4" t="str">
        <f t="shared" si="1"/>
        <v/>
      </c>
      <c r="Y13" s="3" t="s">
        <v>24</v>
      </c>
      <c r="Z13" s="3">
        <v>6</v>
      </c>
    </row>
    <row r="14" spans="1:26" x14ac:dyDescent="0.2">
      <c r="A14" s="3">
        <v>1</v>
      </c>
      <c r="B14" s="3">
        <v>3</v>
      </c>
      <c r="C14" s="4" t="s">
        <v>20</v>
      </c>
      <c r="D14" s="4">
        <v>50.276361480898373</v>
      </c>
      <c r="E14" s="4">
        <v>48.610908398182062</v>
      </c>
      <c r="F14" s="4">
        <v>0.61366298810900211</v>
      </c>
      <c r="G14" s="4">
        <v>0.39100883248270329</v>
      </c>
      <c r="H14" s="4">
        <v>9.8520781370029606E-2</v>
      </c>
      <c r="I14" s="4">
        <v>69.896055808602455</v>
      </c>
      <c r="J14" s="4">
        <v>29.166545038909231</v>
      </c>
      <c r="K14" s="4">
        <v>0.5216135398926518</v>
      </c>
      <c r="L14" s="4">
        <v>0.33235750761029781</v>
      </c>
      <c r="M14" s="4">
        <v>7.3890586027522201E-2</v>
      </c>
      <c r="N14" s="3">
        <v>0.97585831601860096</v>
      </c>
      <c r="O14" s="3">
        <v>0.33356000000000002</v>
      </c>
      <c r="P14" s="3"/>
      <c r="Q14" s="3"/>
      <c r="R14" s="3"/>
      <c r="S14" s="3" t="str">
        <f t="shared" si="2"/>
        <v/>
      </c>
      <c r="T14" s="4" t="str">
        <f t="shared" si="3"/>
        <v/>
      </c>
      <c r="U14" s="3"/>
      <c r="V14" s="3">
        <v>30.72137</v>
      </c>
      <c r="W14" s="15">
        <v>342.52523457655963</v>
      </c>
      <c r="X14" s="4" t="str">
        <f t="shared" si="1"/>
        <v/>
      </c>
      <c r="Y14" s="3" t="s">
        <v>24</v>
      </c>
      <c r="Z14" s="3">
        <v>6</v>
      </c>
    </row>
    <row r="15" spans="1:26" x14ac:dyDescent="0.2">
      <c r="A15" s="3">
        <v>1</v>
      </c>
      <c r="B15" s="3">
        <v>3</v>
      </c>
      <c r="C15" s="4" t="s">
        <v>21</v>
      </c>
      <c r="D15" s="4">
        <v>50.276361480898373</v>
      </c>
      <c r="E15" s="4">
        <v>48.610908398182062</v>
      </c>
      <c r="F15" s="4">
        <v>0.61366298810900211</v>
      </c>
      <c r="G15" s="4">
        <v>0.39100883248270329</v>
      </c>
      <c r="H15" s="4">
        <v>9.8520781370029606E-2</v>
      </c>
      <c r="I15" s="4">
        <v>69.896055808602455</v>
      </c>
      <c r="J15" s="4">
        <v>29.166545038909231</v>
      </c>
      <c r="K15" s="4">
        <v>0.5216135398926518</v>
      </c>
      <c r="L15" s="4">
        <v>0.33235750761029781</v>
      </c>
      <c r="M15" s="4">
        <v>7.3890586027522201E-2</v>
      </c>
      <c r="N15" s="3">
        <v>0.9804891267529301</v>
      </c>
      <c r="O15" s="3">
        <v>0.33592</v>
      </c>
      <c r="P15" s="3"/>
      <c r="Q15" s="3"/>
      <c r="R15" s="3"/>
      <c r="S15" s="3" t="str">
        <f t="shared" si="2"/>
        <v/>
      </c>
      <c r="T15" s="4" t="str">
        <f t="shared" si="3"/>
        <v/>
      </c>
      <c r="U15" s="3"/>
      <c r="V15" s="3"/>
      <c r="W15" s="15">
        <v>335.22919730969858</v>
      </c>
      <c r="X15" s="4" t="str">
        <f t="shared" si="1"/>
        <v/>
      </c>
      <c r="Y15" s="3" t="s">
        <v>24</v>
      </c>
      <c r="Z15" s="3">
        <v>6</v>
      </c>
    </row>
    <row r="16" spans="1:26" x14ac:dyDescent="0.2">
      <c r="A16" s="3">
        <v>1</v>
      </c>
      <c r="B16" s="3">
        <v>3</v>
      </c>
      <c r="C16" s="4" t="s">
        <v>22</v>
      </c>
      <c r="D16" s="4">
        <v>50.276361480898373</v>
      </c>
      <c r="E16" s="4">
        <v>48.610908398182062</v>
      </c>
      <c r="F16" s="4">
        <v>0.61366298810900211</v>
      </c>
      <c r="G16" s="4">
        <v>0.39100883248270329</v>
      </c>
      <c r="H16" s="4">
        <v>9.8520781370029606E-2</v>
      </c>
      <c r="I16" s="4">
        <v>69.896055808602455</v>
      </c>
      <c r="J16" s="4">
        <v>29.166545038909231</v>
      </c>
      <c r="K16" s="4">
        <v>0.5216135398926518</v>
      </c>
      <c r="L16" s="4">
        <v>0.33235750761029781</v>
      </c>
      <c r="M16" s="4">
        <v>7.3890586027522201E-2</v>
      </c>
      <c r="N16" s="3">
        <v>0.98080262849096467</v>
      </c>
      <c r="O16" s="3">
        <v>0.33826000000000001</v>
      </c>
      <c r="P16" s="3"/>
      <c r="Q16" s="3"/>
      <c r="R16" s="3"/>
      <c r="S16" s="3" t="str">
        <f t="shared" si="2"/>
        <v/>
      </c>
      <c r="T16" s="4" t="str">
        <f t="shared" si="3"/>
        <v/>
      </c>
      <c r="U16" s="3"/>
      <c r="V16" s="3">
        <v>34.022309999999997</v>
      </c>
      <c r="W16" s="15">
        <v>311.55344646837023</v>
      </c>
      <c r="X16" s="4" t="str">
        <f t="shared" si="1"/>
        <v/>
      </c>
      <c r="Y16" s="3" t="s">
        <v>24</v>
      </c>
      <c r="Z16" s="3">
        <v>6</v>
      </c>
    </row>
    <row r="17" spans="1:26" x14ac:dyDescent="0.2">
      <c r="A17" s="3">
        <v>1</v>
      </c>
      <c r="B17" s="3">
        <v>4</v>
      </c>
      <c r="C17" s="4" t="s">
        <v>17</v>
      </c>
      <c r="D17" s="4">
        <v>16.6211845680298</v>
      </c>
      <c r="E17" s="4">
        <v>0.24065444350649201</v>
      </c>
      <c r="F17" s="4">
        <v>81.449088675032698</v>
      </c>
      <c r="G17" s="4">
        <v>0.16014464958402419</v>
      </c>
      <c r="H17" s="4">
        <v>1.5451000529944421</v>
      </c>
      <c r="I17" s="4">
        <v>29.34510635737351</v>
      </c>
      <c r="J17" s="4">
        <v>0.1443926661038952</v>
      </c>
      <c r="K17" s="4">
        <v>69.231725373777792</v>
      </c>
      <c r="L17" s="4">
        <v>0.13612295214642059</v>
      </c>
      <c r="M17" s="4">
        <v>1.158825039745832</v>
      </c>
      <c r="N17" s="3">
        <v>0.89951573849878941</v>
      </c>
      <c r="O17" s="3">
        <v>0.17208000000000001</v>
      </c>
      <c r="P17" s="3"/>
      <c r="Q17" s="3"/>
      <c r="R17" s="3"/>
      <c r="S17" s="3" t="str">
        <f t="shared" si="2"/>
        <v/>
      </c>
      <c r="T17" s="4" t="str">
        <f t="shared" si="3"/>
        <v/>
      </c>
      <c r="U17" s="3"/>
      <c r="V17" s="3">
        <v>494.55013000000002</v>
      </c>
      <c r="W17" s="15">
        <v>12.635525513370069</v>
      </c>
      <c r="X17" s="4" t="str">
        <f t="shared" si="1"/>
        <v/>
      </c>
      <c r="Y17" s="3" t="s">
        <v>24</v>
      </c>
      <c r="Z17" s="3">
        <v>6</v>
      </c>
    </row>
    <row r="18" spans="1:26" x14ac:dyDescent="0.2">
      <c r="A18" s="3">
        <v>1</v>
      </c>
      <c r="B18" s="3">
        <v>4</v>
      </c>
      <c r="C18" s="4" t="s">
        <v>19</v>
      </c>
      <c r="D18" s="4">
        <v>16.6211845680298</v>
      </c>
      <c r="E18" s="4">
        <v>0.24065444350649201</v>
      </c>
      <c r="F18" s="4">
        <v>81.449088675032698</v>
      </c>
      <c r="G18" s="4">
        <v>0.16014464958402419</v>
      </c>
      <c r="H18" s="4">
        <v>1.5451000529944421</v>
      </c>
      <c r="I18" s="4">
        <v>29.34510635737351</v>
      </c>
      <c r="J18" s="4">
        <v>0.1443926661038952</v>
      </c>
      <c r="K18" s="4">
        <v>69.231725373777792</v>
      </c>
      <c r="L18" s="4">
        <v>0.13612295214642059</v>
      </c>
      <c r="M18" s="4">
        <v>1.158825039745832</v>
      </c>
      <c r="N18" s="3">
        <v>0.92304815334268353</v>
      </c>
      <c r="O18" s="3">
        <v>0.15611</v>
      </c>
      <c r="P18" s="3"/>
      <c r="Q18" s="3"/>
      <c r="R18" s="3"/>
      <c r="S18" s="3" t="str">
        <f t="shared" si="2"/>
        <v/>
      </c>
      <c r="T18" s="4" t="str">
        <f t="shared" si="3"/>
        <v/>
      </c>
      <c r="U18" s="3"/>
      <c r="V18" s="3">
        <v>340.81716999999998</v>
      </c>
      <c r="W18" s="15">
        <v>7.3628482239277409</v>
      </c>
      <c r="X18" s="4" t="str">
        <f t="shared" si="1"/>
        <v/>
      </c>
      <c r="Y18" s="3" t="s">
        <v>24</v>
      </c>
      <c r="Z18" s="3">
        <v>6</v>
      </c>
    </row>
    <row r="19" spans="1:26" x14ac:dyDescent="0.2">
      <c r="A19" s="3">
        <v>1</v>
      </c>
      <c r="B19" s="3">
        <v>4</v>
      </c>
      <c r="C19" s="4" t="s">
        <v>20</v>
      </c>
      <c r="D19" s="4">
        <v>16.6211845680298</v>
      </c>
      <c r="E19" s="4">
        <v>0.24065444350649201</v>
      </c>
      <c r="F19" s="4">
        <v>81.449088675032698</v>
      </c>
      <c r="G19" s="4">
        <v>0.16014464958402419</v>
      </c>
      <c r="H19" s="4">
        <v>1.5451000529944421</v>
      </c>
      <c r="I19" s="4">
        <v>29.34510635737351</v>
      </c>
      <c r="J19" s="4">
        <v>0.1443926661038952</v>
      </c>
      <c r="K19" s="4">
        <v>69.231725373777792</v>
      </c>
      <c r="L19" s="4">
        <v>0.13612295214642059</v>
      </c>
      <c r="M19" s="4">
        <v>1.158825039745832</v>
      </c>
      <c r="N19" s="3">
        <v>0.87835153922542197</v>
      </c>
      <c r="O19" s="3">
        <v>0.17887</v>
      </c>
      <c r="P19" s="3"/>
      <c r="Q19" s="3"/>
      <c r="R19" s="3"/>
      <c r="S19" s="3" t="str">
        <f t="shared" si="2"/>
        <v/>
      </c>
      <c r="T19" s="4" t="str">
        <f t="shared" si="3"/>
        <v/>
      </c>
      <c r="U19" s="3"/>
      <c r="V19" s="3">
        <v>326.47154</v>
      </c>
      <c r="W19" s="15">
        <v>60.106893318407067</v>
      </c>
      <c r="X19" s="4" t="str">
        <f t="shared" si="1"/>
        <v/>
      </c>
      <c r="Y19" s="3" t="s">
        <v>24</v>
      </c>
      <c r="Z19" s="3">
        <v>6</v>
      </c>
    </row>
    <row r="20" spans="1:26" x14ac:dyDescent="0.2">
      <c r="A20" s="3">
        <v>1</v>
      </c>
      <c r="B20" s="3">
        <v>4</v>
      </c>
      <c r="C20" s="4" t="s">
        <v>21</v>
      </c>
      <c r="D20" s="4">
        <v>16.6211845680298</v>
      </c>
      <c r="E20" s="4">
        <v>0.24065444350649201</v>
      </c>
      <c r="F20" s="4">
        <v>81.449088675032698</v>
      </c>
      <c r="G20" s="4">
        <v>0.16014464958402419</v>
      </c>
      <c r="H20" s="4">
        <v>1.5451000529944421</v>
      </c>
      <c r="I20" s="4">
        <v>29.34510635737351</v>
      </c>
      <c r="J20" s="4">
        <v>0.1443926661038952</v>
      </c>
      <c r="K20" s="4">
        <v>69.231725373777792</v>
      </c>
      <c r="L20" s="4">
        <v>0.13612295214642059</v>
      </c>
      <c r="M20" s="4">
        <v>1.158825039745832</v>
      </c>
      <c r="N20" s="3">
        <v>0.86903137789904494</v>
      </c>
      <c r="O20" s="3">
        <v>0.15118999999999999</v>
      </c>
      <c r="P20" s="3"/>
      <c r="Q20" s="3"/>
      <c r="R20" s="3"/>
      <c r="S20" s="3" t="str">
        <f t="shared" si="2"/>
        <v/>
      </c>
      <c r="T20" s="4" t="str">
        <f t="shared" si="3"/>
        <v/>
      </c>
      <c r="U20" s="3"/>
      <c r="V20" s="3">
        <v>3053.7293599999998</v>
      </c>
      <c r="W20" s="15">
        <v>68.118109050059331</v>
      </c>
      <c r="X20" s="4" t="str">
        <f t="shared" si="1"/>
        <v/>
      </c>
      <c r="Y20" s="3" t="s">
        <v>24</v>
      </c>
      <c r="Z20" s="3">
        <v>6</v>
      </c>
    </row>
    <row r="21" spans="1:26" x14ac:dyDescent="0.2">
      <c r="A21" s="3">
        <v>1</v>
      </c>
      <c r="B21" s="3">
        <v>4</v>
      </c>
      <c r="C21" s="4" t="s">
        <v>22</v>
      </c>
      <c r="D21" s="4">
        <v>16.6211845680298</v>
      </c>
      <c r="E21" s="4">
        <v>0.24065444350649201</v>
      </c>
      <c r="F21" s="4">
        <v>81.449088675032698</v>
      </c>
      <c r="G21" s="4">
        <v>0.16014464958402419</v>
      </c>
      <c r="H21" s="4">
        <v>1.5451000529944421</v>
      </c>
      <c r="I21" s="4">
        <v>29.34510635737351</v>
      </c>
      <c r="J21" s="4">
        <v>0.1443926661038952</v>
      </c>
      <c r="K21" s="4">
        <v>69.231725373777792</v>
      </c>
      <c r="L21" s="4">
        <v>0.13612295214642059</v>
      </c>
      <c r="M21" s="4">
        <v>1.158825039745832</v>
      </c>
      <c r="N21" s="3">
        <v>0.87705681465383434</v>
      </c>
      <c r="O21" s="3">
        <v>0.17007</v>
      </c>
      <c r="P21" s="3"/>
      <c r="Q21" s="3"/>
      <c r="R21" s="3"/>
      <c r="S21" s="3" t="str">
        <f t="shared" si="2"/>
        <v/>
      </c>
      <c r="T21" s="4" t="str">
        <f t="shared" si="3"/>
        <v/>
      </c>
      <c r="U21" s="3"/>
      <c r="V21" s="3">
        <v>1614.2968900000001</v>
      </c>
      <c r="W21" s="15">
        <v>41.731989015344368</v>
      </c>
      <c r="X21" s="4" t="str">
        <f t="shared" si="1"/>
        <v/>
      </c>
      <c r="Y21" s="3" t="s">
        <v>24</v>
      </c>
      <c r="Z21" s="3">
        <v>6</v>
      </c>
    </row>
    <row r="22" spans="1:26" x14ac:dyDescent="0.2">
      <c r="A22" s="3">
        <v>1</v>
      </c>
      <c r="B22" s="3">
        <v>5</v>
      </c>
      <c r="C22" s="4" t="s">
        <v>17</v>
      </c>
      <c r="D22" s="4">
        <v>16.184782896830299</v>
      </c>
      <c r="E22" s="4">
        <v>82.460761086496774</v>
      </c>
      <c r="F22" s="4">
        <v>0.63954431023736091</v>
      </c>
      <c r="G22" s="4">
        <v>0.44792145769235042</v>
      </c>
      <c r="H22" s="4">
        <v>0.28056703734082938</v>
      </c>
      <c r="I22" s="4">
        <v>49.402348955953677</v>
      </c>
      <c r="J22" s="4">
        <v>49.476456651898062</v>
      </c>
      <c r="K22" s="4">
        <v>0.54361266370175676</v>
      </c>
      <c r="L22" s="4">
        <v>0.38073323903849787</v>
      </c>
      <c r="M22" s="4">
        <v>0.21042527800562211</v>
      </c>
      <c r="N22" s="3">
        <v>0.98975971820354758</v>
      </c>
      <c r="O22" s="3">
        <v>0.34350999999999998</v>
      </c>
      <c r="P22" s="3">
        <v>10640</v>
      </c>
      <c r="Q22" s="3">
        <v>13030</v>
      </c>
      <c r="R22" s="3">
        <v>9696</v>
      </c>
      <c r="S22" s="3">
        <f t="shared" si="2"/>
        <v>1064</v>
      </c>
      <c r="T22" s="4">
        <f t="shared" si="3"/>
        <v>16.151014307401713</v>
      </c>
      <c r="U22" s="3"/>
      <c r="V22" s="3">
        <v>19.403980000000001</v>
      </c>
      <c r="W22" s="15">
        <v>530.27605806175654</v>
      </c>
      <c r="X22" s="4">
        <f t="shared" si="1"/>
        <v>484.35920056614697</v>
      </c>
      <c r="Y22" s="3" t="s">
        <v>24</v>
      </c>
      <c r="Z22" s="3">
        <v>6</v>
      </c>
    </row>
    <row r="23" spans="1:26" x14ac:dyDescent="0.2">
      <c r="A23" s="3">
        <v>1</v>
      </c>
      <c r="B23" s="3">
        <v>5</v>
      </c>
      <c r="C23" s="4" t="s">
        <v>19</v>
      </c>
      <c r="D23" s="4">
        <v>16.184782896830299</v>
      </c>
      <c r="E23" s="4">
        <v>82.460761086496774</v>
      </c>
      <c r="F23" s="4">
        <v>0.63954431023736091</v>
      </c>
      <c r="G23" s="4">
        <v>0.44792145769235042</v>
      </c>
      <c r="H23" s="4">
        <v>0.28056703734082938</v>
      </c>
      <c r="I23" s="4">
        <v>49.402348955953677</v>
      </c>
      <c r="J23" s="4">
        <v>49.476456651898062</v>
      </c>
      <c r="K23" s="4">
        <v>0.54361266370175676</v>
      </c>
      <c r="L23" s="4">
        <v>0.38073323903849787</v>
      </c>
      <c r="M23" s="4">
        <v>0.21042527800562211</v>
      </c>
      <c r="N23" s="3">
        <v>0.98198630959529243</v>
      </c>
      <c r="O23" s="3">
        <v>0.33466000000000001</v>
      </c>
      <c r="P23" s="3"/>
      <c r="Q23" s="3"/>
      <c r="R23" s="3"/>
      <c r="S23" s="3" t="str">
        <f t="shared" si="2"/>
        <v/>
      </c>
      <c r="T23" s="4" t="str">
        <f t="shared" si="3"/>
        <v/>
      </c>
      <c r="U23" s="3"/>
      <c r="V23" s="3">
        <v>16.546220000000002</v>
      </c>
      <c r="W23" s="15">
        <v>575.1420951254521</v>
      </c>
      <c r="X23" s="4" t="str">
        <f t="shared" si="1"/>
        <v/>
      </c>
      <c r="Y23" s="3" t="s">
        <v>24</v>
      </c>
      <c r="Z23" s="3">
        <v>6</v>
      </c>
    </row>
    <row r="24" spans="1:26" x14ac:dyDescent="0.2">
      <c r="A24" s="3">
        <v>1</v>
      </c>
      <c r="B24" s="3">
        <v>5</v>
      </c>
      <c r="C24" s="4" t="s">
        <v>20</v>
      </c>
      <c r="D24" s="4">
        <v>16.184782896830299</v>
      </c>
      <c r="E24" s="4">
        <v>82.460761086496774</v>
      </c>
      <c r="F24" s="4">
        <v>0.63954431023736091</v>
      </c>
      <c r="G24" s="4">
        <v>0.44792145769235042</v>
      </c>
      <c r="H24" s="4">
        <v>0.28056703734082938</v>
      </c>
      <c r="I24" s="4">
        <v>49.402348955953677</v>
      </c>
      <c r="J24" s="4">
        <v>49.476456651898062</v>
      </c>
      <c r="K24" s="4">
        <v>0.54361266370175676</v>
      </c>
      <c r="L24" s="4">
        <v>0.38073323903849787</v>
      </c>
      <c r="M24" s="4">
        <v>0.21042527800562211</v>
      </c>
      <c r="N24" s="3">
        <v>0.98411555811498219</v>
      </c>
      <c r="O24" s="3">
        <v>0.36588999999999999</v>
      </c>
      <c r="P24" s="3"/>
      <c r="Q24" s="3"/>
      <c r="R24" s="3"/>
      <c r="S24" s="3" t="str">
        <f t="shared" si="2"/>
        <v/>
      </c>
      <c r="T24" s="4" t="str">
        <f t="shared" si="3"/>
        <v/>
      </c>
      <c r="U24" s="3"/>
      <c r="V24" s="3">
        <v>16.304200000000002</v>
      </c>
      <c r="W24" s="15">
        <v>588.37888952881224</v>
      </c>
      <c r="X24" s="4" t="str">
        <f t="shared" si="1"/>
        <v/>
      </c>
      <c r="Y24" s="3" t="s">
        <v>24</v>
      </c>
      <c r="Z24" s="3">
        <v>6</v>
      </c>
    </row>
    <row r="25" spans="1:26" x14ac:dyDescent="0.2">
      <c r="A25" s="3">
        <v>1</v>
      </c>
      <c r="B25" s="3">
        <v>5</v>
      </c>
      <c r="C25" s="4" t="s">
        <v>21</v>
      </c>
      <c r="D25" s="4">
        <v>16.184782896830299</v>
      </c>
      <c r="E25" s="4">
        <v>82.460761086496774</v>
      </c>
      <c r="F25" s="4">
        <v>0.63954431023736091</v>
      </c>
      <c r="G25" s="4">
        <v>0.44792145769235042</v>
      </c>
      <c r="H25" s="4">
        <v>0.28056703734082938</v>
      </c>
      <c r="I25" s="4">
        <v>49.402348955953677</v>
      </c>
      <c r="J25" s="4">
        <v>49.476456651898062</v>
      </c>
      <c r="K25" s="4">
        <v>0.54361266370175676</v>
      </c>
      <c r="L25" s="4">
        <v>0.38073323903849787</v>
      </c>
      <c r="M25" s="4">
        <v>0.21042527800562211</v>
      </c>
      <c r="N25" s="3">
        <v>0.97665643237162214</v>
      </c>
      <c r="O25" s="3">
        <v>0.34671000000000002</v>
      </c>
      <c r="P25" s="3"/>
      <c r="Q25" s="3"/>
      <c r="R25" s="3"/>
      <c r="S25" s="3" t="str">
        <f t="shared" si="2"/>
        <v/>
      </c>
      <c r="T25" s="4" t="str">
        <f t="shared" si="3"/>
        <v/>
      </c>
      <c r="U25" s="3"/>
      <c r="V25" s="3">
        <v>18.235939999999999</v>
      </c>
      <c r="W25" s="15">
        <v>611.84575892157557</v>
      </c>
      <c r="X25" s="4" t="str">
        <f t="shared" si="1"/>
        <v/>
      </c>
      <c r="Y25" s="3" t="s">
        <v>24</v>
      </c>
      <c r="Z25" s="3">
        <v>6</v>
      </c>
    </row>
    <row r="26" spans="1:26" x14ac:dyDescent="0.2">
      <c r="A26" s="3">
        <v>1</v>
      </c>
      <c r="B26" s="3">
        <v>5</v>
      </c>
      <c r="C26" s="4" t="s">
        <v>22</v>
      </c>
      <c r="D26" s="4">
        <v>16.184782896830299</v>
      </c>
      <c r="E26" s="4">
        <v>82.460761086496774</v>
      </c>
      <c r="F26" s="4">
        <v>0.63954431023736091</v>
      </c>
      <c r="G26" s="4">
        <v>0.44792145769235042</v>
      </c>
      <c r="H26" s="4">
        <v>0.28056703734082938</v>
      </c>
      <c r="I26" s="4">
        <v>49.402348955953677</v>
      </c>
      <c r="J26" s="4">
        <v>49.476456651898062</v>
      </c>
      <c r="K26" s="4">
        <v>0.54361266370175676</v>
      </c>
      <c r="L26" s="4">
        <v>0.38073323903849787</v>
      </c>
      <c r="M26" s="4">
        <v>0.21042527800562211</v>
      </c>
      <c r="N26" s="3">
        <v>0.98310076770798138</v>
      </c>
      <c r="O26" s="3">
        <v>0.33606000000000003</v>
      </c>
      <c r="P26" s="3"/>
      <c r="Q26" s="3"/>
      <c r="R26" s="3"/>
      <c r="S26" s="3" t="str">
        <f t="shared" si="2"/>
        <v/>
      </c>
      <c r="T26" s="4" t="str">
        <f t="shared" si="3"/>
        <v/>
      </c>
      <c r="U26" s="3"/>
      <c r="V26" s="3">
        <v>19.269290000000002</v>
      </c>
      <c r="W26" s="15">
        <v>538.2691319414256</v>
      </c>
      <c r="X26" s="4" t="str">
        <f t="shared" si="1"/>
        <v/>
      </c>
      <c r="Y26" s="3" t="s">
        <v>24</v>
      </c>
      <c r="Z26" s="3">
        <v>6</v>
      </c>
    </row>
    <row r="27" spans="1:26" x14ac:dyDescent="0.2">
      <c r="A27" s="3">
        <v>1</v>
      </c>
      <c r="B27" s="3">
        <v>6</v>
      </c>
      <c r="C27" s="4" t="s">
        <v>17</v>
      </c>
      <c r="D27" s="4">
        <v>39.807952997210037</v>
      </c>
      <c r="E27" s="4">
        <v>1.10044573253905</v>
      </c>
      <c r="F27" s="4">
        <v>0.53851630085903479</v>
      </c>
      <c r="G27" s="4">
        <v>0.2633139309599738</v>
      </c>
      <c r="H27" s="4">
        <v>58.284099385178251</v>
      </c>
      <c r="I27" s="4">
        <v>54.939430671293067</v>
      </c>
      <c r="J27" s="4">
        <v>0.66026743952342992</v>
      </c>
      <c r="K27" s="4">
        <v>0.45773885573017958</v>
      </c>
      <c r="L27" s="4">
        <v>0.2238168413159777</v>
      </c>
      <c r="M27" s="4">
        <v>43.713074538883689</v>
      </c>
      <c r="N27" s="3">
        <v>0.82638695934055761</v>
      </c>
      <c r="O27" s="3">
        <v>9.5909999999999995E-2</v>
      </c>
      <c r="P27" s="3"/>
      <c r="Q27" s="3"/>
      <c r="R27" s="3"/>
      <c r="S27" s="3" t="str">
        <f t="shared" si="2"/>
        <v/>
      </c>
      <c r="T27" s="4" t="str">
        <f t="shared" si="3"/>
        <v/>
      </c>
      <c r="U27" s="3"/>
      <c r="V27" s="3">
        <v>99.68347</v>
      </c>
      <c r="W27" s="15">
        <v>189.9342251760385</v>
      </c>
      <c r="X27" s="4" t="str">
        <f t="shared" si="1"/>
        <v/>
      </c>
      <c r="Y27" s="3" t="s">
        <v>24</v>
      </c>
      <c r="Z27" s="3">
        <v>6</v>
      </c>
    </row>
    <row r="28" spans="1:26" x14ac:dyDescent="0.2">
      <c r="A28" s="3">
        <v>1</v>
      </c>
      <c r="B28" s="3">
        <v>6</v>
      </c>
      <c r="C28" s="4" t="s">
        <v>19</v>
      </c>
      <c r="D28" s="4">
        <v>39.807952997210037</v>
      </c>
      <c r="E28" s="4">
        <v>1.10044573253905</v>
      </c>
      <c r="F28" s="4">
        <v>0.53851630085903479</v>
      </c>
      <c r="G28" s="4">
        <v>0.2633139309599738</v>
      </c>
      <c r="H28" s="4">
        <v>58.284099385178251</v>
      </c>
      <c r="I28" s="4">
        <v>54.939430671293067</v>
      </c>
      <c r="J28" s="4">
        <v>0.66026743952342992</v>
      </c>
      <c r="K28" s="4">
        <v>0.45773885573017958</v>
      </c>
      <c r="L28" s="4">
        <v>0.2238168413159777</v>
      </c>
      <c r="M28" s="4">
        <v>43.713074538883689</v>
      </c>
      <c r="N28" s="3">
        <v>0.77776107436359987</v>
      </c>
      <c r="O28" s="3">
        <v>8.5589999999999999E-2</v>
      </c>
      <c r="P28" s="3">
        <v>4755</v>
      </c>
      <c r="Q28" s="3">
        <v>5582</v>
      </c>
      <c r="R28" s="3">
        <v>4009</v>
      </c>
      <c r="S28" s="3">
        <f t="shared" si="2"/>
        <v>475.5</v>
      </c>
      <c r="T28" s="4">
        <f t="shared" si="3"/>
        <v>16.547791955048002</v>
      </c>
      <c r="U28" s="3"/>
      <c r="V28" s="3">
        <v>106.40598</v>
      </c>
      <c r="W28" s="15">
        <v>211.21043922868029</v>
      </c>
      <c r="X28" s="4">
        <f t="shared" si="1"/>
        <v>197.64391265053047</v>
      </c>
      <c r="Y28" s="3" t="s">
        <v>24</v>
      </c>
      <c r="Z28" s="3">
        <v>6</v>
      </c>
    </row>
    <row r="29" spans="1:26" x14ac:dyDescent="0.2">
      <c r="A29" s="3">
        <v>1</v>
      </c>
      <c r="B29" s="3">
        <v>6</v>
      </c>
      <c r="C29" s="4" t="s">
        <v>20</v>
      </c>
      <c r="D29" s="4">
        <v>39.807952997210037</v>
      </c>
      <c r="E29" s="4">
        <v>1.10044573253905</v>
      </c>
      <c r="F29" s="4">
        <v>0.53851630085903479</v>
      </c>
      <c r="G29" s="4">
        <v>0.2633139309599738</v>
      </c>
      <c r="H29" s="4">
        <v>58.284099385178251</v>
      </c>
      <c r="I29" s="4">
        <v>54.939430671293067</v>
      </c>
      <c r="J29" s="4">
        <v>0.66026743952342992</v>
      </c>
      <c r="K29" s="4">
        <v>0.45773885573017958</v>
      </c>
      <c r="L29" s="4">
        <v>0.2238168413159777</v>
      </c>
      <c r="M29" s="4">
        <v>43.713074538883689</v>
      </c>
      <c r="N29" s="3">
        <v>0.77230388197921718</v>
      </c>
      <c r="O29" s="3">
        <v>9.8919999999999994E-2</v>
      </c>
      <c r="P29" s="3"/>
      <c r="Q29" s="3"/>
      <c r="R29" s="3"/>
      <c r="S29" s="3" t="str">
        <f t="shared" si="2"/>
        <v/>
      </c>
      <c r="T29" s="4" t="str">
        <f t="shared" si="3"/>
        <v/>
      </c>
      <c r="U29" s="3"/>
      <c r="V29" s="3">
        <v>378.77366000000001</v>
      </c>
      <c r="W29" s="15">
        <v>93.679214026224727</v>
      </c>
      <c r="X29" s="4" t="str">
        <f t="shared" si="1"/>
        <v/>
      </c>
      <c r="Y29" s="3" t="s">
        <v>24</v>
      </c>
      <c r="Z29" s="3">
        <v>6</v>
      </c>
    </row>
    <row r="30" spans="1:26" x14ac:dyDescent="0.2">
      <c r="A30" s="3">
        <v>1</v>
      </c>
      <c r="B30" s="3">
        <v>6</v>
      </c>
      <c r="C30" s="4" t="s">
        <v>21</v>
      </c>
      <c r="D30" s="4">
        <v>39.807952997210037</v>
      </c>
      <c r="E30" s="4">
        <v>1.10044573253905</v>
      </c>
      <c r="F30" s="4">
        <v>0.53851630085903479</v>
      </c>
      <c r="G30" s="4">
        <v>0.2633139309599738</v>
      </c>
      <c r="H30" s="4">
        <v>58.284099385178251</v>
      </c>
      <c r="I30" s="4">
        <v>54.939430671293067</v>
      </c>
      <c r="J30" s="4">
        <v>0.66026743952342992</v>
      </c>
      <c r="K30" s="4">
        <v>0.45773885573017958</v>
      </c>
      <c r="L30" s="4">
        <v>0.2238168413159777</v>
      </c>
      <c r="M30" s="4">
        <v>43.713074538883689</v>
      </c>
      <c r="N30" s="3">
        <v>0.85557690628002447</v>
      </c>
      <c r="O30" s="3">
        <v>0.11078</v>
      </c>
      <c r="P30" s="3"/>
      <c r="Q30" s="3"/>
      <c r="R30" s="3"/>
      <c r="S30" s="3" t="str">
        <f t="shared" si="2"/>
        <v/>
      </c>
      <c r="T30" s="4" t="str">
        <f t="shared" si="3"/>
        <v/>
      </c>
      <c r="U30" s="3"/>
      <c r="V30" s="3">
        <v>194.16399999999999</v>
      </c>
      <c r="W30" s="15">
        <v>297.76916269479921</v>
      </c>
      <c r="X30" s="4" t="str">
        <f t="shared" si="1"/>
        <v/>
      </c>
      <c r="Y30" s="3" t="s">
        <v>24</v>
      </c>
      <c r="Z30" s="3">
        <v>6</v>
      </c>
    </row>
    <row r="31" spans="1:26" x14ac:dyDescent="0.2">
      <c r="A31" s="3">
        <v>1</v>
      </c>
      <c r="B31" s="3">
        <v>6</v>
      </c>
      <c r="C31" s="4" t="s">
        <v>22</v>
      </c>
      <c r="D31" s="4">
        <v>39.807952997210037</v>
      </c>
      <c r="E31" s="4">
        <v>1.10044573253905</v>
      </c>
      <c r="F31" s="4">
        <v>0.53851630085903479</v>
      </c>
      <c r="G31" s="4">
        <v>0.2633139309599738</v>
      </c>
      <c r="H31" s="4">
        <v>58.284099385178251</v>
      </c>
      <c r="I31" s="4">
        <v>54.939430671293067</v>
      </c>
      <c r="J31" s="4">
        <v>0.66026743952342992</v>
      </c>
      <c r="K31" s="4">
        <v>0.45773885573017958</v>
      </c>
      <c r="L31" s="4">
        <v>0.2238168413159777</v>
      </c>
      <c r="M31" s="4">
        <v>43.713074538883689</v>
      </c>
      <c r="N31" s="3">
        <v>0.80869060853593699</v>
      </c>
      <c r="O31" s="3">
        <v>9.7650000000000001E-2</v>
      </c>
      <c r="P31" s="3"/>
      <c r="Q31" s="3"/>
      <c r="R31" s="3"/>
      <c r="S31" s="3" t="str">
        <f t="shared" si="2"/>
        <v/>
      </c>
      <c r="T31" s="4" t="str">
        <f t="shared" si="3"/>
        <v/>
      </c>
      <c r="U31" s="3"/>
      <c r="V31" s="3">
        <v>192.68149</v>
      </c>
      <c r="W31" s="15">
        <v>360.58837499165611</v>
      </c>
      <c r="X31" s="4" t="str">
        <f t="shared" si="1"/>
        <v/>
      </c>
      <c r="Y31" s="3" t="s">
        <v>24</v>
      </c>
      <c r="Z31" s="3">
        <v>6</v>
      </c>
    </row>
    <row r="32" spans="1:26" x14ac:dyDescent="0.2">
      <c r="A32" s="5">
        <v>2</v>
      </c>
      <c r="B32" s="5">
        <v>1</v>
      </c>
      <c r="C32" s="6" t="s">
        <v>17</v>
      </c>
      <c r="D32" s="6">
        <v>66.664093457551942</v>
      </c>
      <c r="E32" s="6">
        <v>31.753106796015189</v>
      </c>
      <c r="F32" s="6">
        <v>0.3287349860543709</v>
      </c>
      <c r="G32" s="6">
        <v>1.060220553863515</v>
      </c>
      <c r="H32" s="6">
        <v>0.19961524915931561</v>
      </c>
      <c r="I32" s="6">
        <v>79.623583319235522</v>
      </c>
      <c r="J32" s="6">
        <v>19.05186407760911</v>
      </c>
      <c r="K32" s="6">
        <v>0.27942473814621532</v>
      </c>
      <c r="L32" s="6">
        <v>0.90118747078398775</v>
      </c>
      <c r="M32" s="6">
        <v>0.14971143686948671</v>
      </c>
      <c r="N32" s="5">
        <v>0.98690802890304397</v>
      </c>
      <c r="O32" s="5">
        <v>0.27012999999999998</v>
      </c>
      <c r="P32" s="5"/>
      <c r="Q32" s="5"/>
      <c r="R32" s="5"/>
      <c r="S32" s="5" t="str">
        <f t="shared" si="2"/>
        <v/>
      </c>
      <c r="T32" s="6" t="str">
        <f t="shared" si="3"/>
        <v/>
      </c>
      <c r="U32" s="5"/>
      <c r="V32" s="5">
        <v>68.169259999999994</v>
      </c>
      <c r="W32" s="16">
        <v>181.662717137404</v>
      </c>
      <c r="X32" s="6" t="str">
        <f t="shared" si="1"/>
        <v/>
      </c>
      <c r="Y32" s="5" t="s">
        <v>24</v>
      </c>
      <c r="Z32" s="5">
        <v>6</v>
      </c>
    </row>
    <row r="33" spans="1:26" x14ac:dyDescent="0.2">
      <c r="A33" s="5">
        <v>2</v>
      </c>
      <c r="B33" s="5">
        <v>1</v>
      </c>
      <c r="C33" s="6" t="s">
        <v>19</v>
      </c>
      <c r="D33" s="6">
        <v>66.664093457551942</v>
      </c>
      <c r="E33" s="6">
        <v>31.753106796015189</v>
      </c>
      <c r="F33" s="6">
        <v>0.3287349860543709</v>
      </c>
      <c r="G33" s="6">
        <v>1.060220553863515</v>
      </c>
      <c r="H33" s="6">
        <v>0.19961524915931561</v>
      </c>
      <c r="I33" s="6">
        <v>79.623583319235522</v>
      </c>
      <c r="J33" s="6">
        <v>19.05186407760911</v>
      </c>
      <c r="K33" s="6">
        <v>0.27942473814621532</v>
      </c>
      <c r="L33" s="6">
        <v>0.90118747078398775</v>
      </c>
      <c r="M33" s="6">
        <v>0.14971143686948671</v>
      </c>
      <c r="N33" s="5">
        <v>0.99074955456298353</v>
      </c>
      <c r="O33" s="5">
        <v>0.28256999999999999</v>
      </c>
      <c r="P33" s="5"/>
      <c r="Q33" s="5"/>
      <c r="R33" s="5"/>
      <c r="S33" s="5" t="str">
        <f t="shared" si="2"/>
        <v/>
      </c>
      <c r="T33" s="6" t="str">
        <f t="shared" si="3"/>
        <v/>
      </c>
      <c r="U33" s="5"/>
      <c r="V33" s="5">
        <v>65.297960000000003</v>
      </c>
      <c r="W33" s="16">
        <v>175.04211381191291</v>
      </c>
      <c r="X33" s="6" t="str">
        <f t="shared" si="1"/>
        <v/>
      </c>
      <c r="Y33" s="5" t="s">
        <v>24</v>
      </c>
      <c r="Z33" s="5">
        <v>6</v>
      </c>
    </row>
    <row r="34" spans="1:26" x14ac:dyDescent="0.2">
      <c r="A34" s="5">
        <v>2</v>
      </c>
      <c r="B34" s="5">
        <v>1</v>
      </c>
      <c r="C34" s="6" t="s">
        <v>20</v>
      </c>
      <c r="D34" s="6">
        <v>66.664093457551942</v>
      </c>
      <c r="E34" s="6">
        <v>31.753106796015189</v>
      </c>
      <c r="F34" s="6">
        <v>0.3287349860543709</v>
      </c>
      <c r="G34" s="6">
        <v>1.060220553863515</v>
      </c>
      <c r="H34" s="6">
        <v>0.19961524915931561</v>
      </c>
      <c r="I34" s="6">
        <v>79.623583319235522</v>
      </c>
      <c r="J34" s="6">
        <v>19.05186407760911</v>
      </c>
      <c r="K34" s="6">
        <v>0.27942473814621532</v>
      </c>
      <c r="L34" s="6">
        <v>0.90118747078398775</v>
      </c>
      <c r="M34" s="6">
        <v>0.14971143686948671</v>
      </c>
      <c r="N34" s="5">
        <v>1.00125507567368</v>
      </c>
      <c r="O34" s="5">
        <v>0.28759000000000001</v>
      </c>
      <c r="P34" s="5"/>
      <c r="Q34" s="5"/>
      <c r="R34" s="5"/>
      <c r="S34" s="5" t="str">
        <f t="shared" si="2"/>
        <v/>
      </c>
      <c r="T34" s="6" t="str">
        <f t="shared" si="3"/>
        <v/>
      </c>
      <c r="U34" s="5"/>
      <c r="V34" s="5">
        <v>83.65231</v>
      </c>
      <c r="W34" s="16">
        <v>145.90003546409579</v>
      </c>
      <c r="X34" s="6" t="str">
        <f t="shared" si="1"/>
        <v/>
      </c>
      <c r="Y34" s="5" t="s">
        <v>24</v>
      </c>
      <c r="Z34" s="5">
        <v>6</v>
      </c>
    </row>
    <row r="35" spans="1:26" x14ac:dyDescent="0.2">
      <c r="A35" s="5">
        <v>2</v>
      </c>
      <c r="B35" s="5">
        <v>1</v>
      </c>
      <c r="C35" s="6" t="s">
        <v>21</v>
      </c>
      <c r="D35" s="6">
        <v>66.664093457551942</v>
      </c>
      <c r="E35" s="6">
        <v>31.753106796015189</v>
      </c>
      <c r="F35" s="6">
        <v>0.3287349860543709</v>
      </c>
      <c r="G35" s="6">
        <v>1.060220553863515</v>
      </c>
      <c r="H35" s="6">
        <v>0.19961524915931561</v>
      </c>
      <c r="I35" s="6">
        <v>79.623583319235522</v>
      </c>
      <c r="J35" s="6">
        <v>19.05186407760911</v>
      </c>
      <c r="K35" s="6">
        <v>0.27942473814621532</v>
      </c>
      <c r="L35" s="6">
        <v>0.90118747078398775</v>
      </c>
      <c r="M35" s="6">
        <v>0.14971143686948671</v>
      </c>
      <c r="N35" s="5">
        <v>0.99958748877726822</v>
      </c>
      <c r="O35" s="5">
        <v>0.28573999999999999</v>
      </c>
      <c r="P35" s="5"/>
      <c r="Q35" s="5"/>
      <c r="R35" s="5"/>
      <c r="S35" s="5" t="str">
        <f t="shared" si="2"/>
        <v/>
      </c>
      <c r="T35" s="6" t="str">
        <f t="shared" si="3"/>
        <v/>
      </c>
      <c r="U35" s="5"/>
      <c r="V35" s="5">
        <v>70.964070000000007</v>
      </c>
      <c r="W35" s="16">
        <v>188.12064648726459</v>
      </c>
      <c r="X35" s="6" t="str">
        <f t="shared" si="1"/>
        <v/>
      </c>
      <c r="Y35" s="5" t="s">
        <v>24</v>
      </c>
      <c r="Z35" s="5">
        <v>6</v>
      </c>
    </row>
    <row r="36" spans="1:26" x14ac:dyDescent="0.2">
      <c r="A36" s="5">
        <v>2</v>
      </c>
      <c r="B36" s="5">
        <v>1</v>
      </c>
      <c r="C36" s="6" t="s">
        <v>22</v>
      </c>
      <c r="D36" s="6">
        <v>66.664093457551942</v>
      </c>
      <c r="E36" s="6">
        <v>31.753106796015189</v>
      </c>
      <c r="F36" s="6">
        <v>0.3287349860543709</v>
      </c>
      <c r="G36" s="6">
        <v>1.060220553863515</v>
      </c>
      <c r="H36" s="6">
        <v>0.19961524915931561</v>
      </c>
      <c r="I36" s="6">
        <v>79.623583319235522</v>
      </c>
      <c r="J36" s="6">
        <v>19.05186407760911</v>
      </c>
      <c r="K36" s="6">
        <v>0.27942473814621532</v>
      </c>
      <c r="L36" s="6">
        <v>0.90118747078398775</v>
      </c>
      <c r="M36" s="6">
        <v>0.14971143686948671</v>
      </c>
      <c r="N36" s="5">
        <v>0.99470938530439479</v>
      </c>
      <c r="O36" s="5">
        <v>0.23266999999999999</v>
      </c>
      <c r="P36" s="5"/>
      <c r="Q36" s="5"/>
      <c r="R36" s="5"/>
      <c r="S36" s="5" t="str">
        <f t="shared" si="2"/>
        <v/>
      </c>
      <c r="T36" s="6" t="str">
        <f t="shared" si="3"/>
        <v/>
      </c>
      <c r="U36" s="5"/>
      <c r="V36" s="5">
        <v>71.526750000000007</v>
      </c>
      <c r="W36" s="16">
        <v>221.29833530909329</v>
      </c>
      <c r="X36" s="6" t="str">
        <f t="shared" si="1"/>
        <v/>
      </c>
      <c r="Y36" s="5" t="s">
        <v>24</v>
      </c>
      <c r="Z36" s="5">
        <v>6</v>
      </c>
    </row>
    <row r="37" spans="1:26" x14ac:dyDescent="0.2">
      <c r="A37" s="5">
        <v>2</v>
      </c>
      <c r="B37" s="5">
        <v>2</v>
      </c>
      <c r="C37" s="6" t="s">
        <v>17</v>
      </c>
      <c r="D37" s="6">
        <v>15.441839853499189</v>
      </c>
      <c r="E37" s="6">
        <v>82.523805573703441</v>
      </c>
      <c r="F37" s="6">
        <v>0.81545521084350137</v>
      </c>
      <c r="G37" s="6">
        <v>0.76183038341783504</v>
      </c>
      <c r="H37" s="6">
        <v>0.47377639861744208</v>
      </c>
      <c r="I37" s="6">
        <v>48.806399021774133</v>
      </c>
      <c r="J37" s="6">
        <v>49.514283344222058</v>
      </c>
      <c r="K37" s="6">
        <v>0.69313692921697612</v>
      </c>
      <c r="L37" s="6">
        <v>0.64755582590515981</v>
      </c>
      <c r="M37" s="6">
        <v>0.35533229896308149</v>
      </c>
      <c r="N37" s="5">
        <v>1.006471606963814</v>
      </c>
      <c r="O37" s="5">
        <v>0.37478</v>
      </c>
      <c r="P37" s="5"/>
      <c r="Q37" s="5"/>
      <c r="R37" s="5"/>
      <c r="S37" s="5" t="str">
        <f t="shared" si="2"/>
        <v/>
      </c>
      <c r="T37" s="6" t="str">
        <f t="shared" si="3"/>
        <v/>
      </c>
      <c r="U37" s="5"/>
      <c r="V37" s="5">
        <v>19.659960000000002</v>
      </c>
      <c r="W37" s="16">
        <v>482.22649821614237</v>
      </c>
      <c r="X37" s="6" t="str">
        <f t="shared" si="1"/>
        <v/>
      </c>
      <c r="Y37" s="5" t="s">
        <v>24</v>
      </c>
      <c r="Z37" s="5">
        <v>6</v>
      </c>
    </row>
    <row r="38" spans="1:26" x14ac:dyDescent="0.2">
      <c r="A38" s="5">
        <v>2</v>
      </c>
      <c r="B38" s="5">
        <v>2</v>
      </c>
      <c r="C38" s="6" t="s">
        <v>19</v>
      </c>
      <c r="D38" s="6">
        <v>15.441839853499189</v>
      </c>
      <c r="E38" s="6">
        <v>82.523805573703441</v>
      </c>
      <c r="F38" s="6">
        <v>0.81545521084350137</v>
      </c>
      <c r="G38" s="6">
        <v>0.76183038341783504</v>
      </c>
      <c r="H38" s="6">
        <v>0.47377639861744208</v>
      </c>
      <c r="I38" s="6">
        <v>48.806399021774133</v>
      </c>
      <c r="J38" s="6">
        <v>49.514283344222058</v>
      </c>
      <c r="K38" s="6">
        <v>0.69313692921697612</v>
      </c>
      <c r="L38" s="6">
        <v>0.64755582590515981</v>
      </c>
      <c r="M38" s="6">
        <v>0.35533229896308149</v>
      </c>
      <c r="N38" s="5">
        <v>1.006880935631375</v>
      </c>
      <c r="O38" s="5">
        <v>0.40410000000000001</v>
      </c>
      <c r="P38" s="5"/>
      <c r="Q38" s="5"/>
      <c r="R38" s="5"/>
      <c r="S38" s="5" t="str">
        <f>IF(ISNUMBER(P38),P38/10,"")</f>
        <v/>
      </c>
      <c r="T38" s="6" t="str">
        <f t="shared" si="3"/>
        <v/>
      </c>
      <c r="U38" s="5"/>
      <c r="V38" s="5">
        <v>18.03707</v>
      </c>
      <c r="W38" s="16">
        <v>499.63236794145138</v>
      </c>
      <c r="X38" s="6" t="str">
        <f t="shared" si="1"/>
        <v/>
      </c>
      <c r="Y38" s="5" t="s">
        <v>24</v>
      </c>
      <c r="Z38" s="5">
        <v>6</v>
      </c>
    </row>
    <row r="39" spans="1:26" x14ac:dyDescent="0.2">
      <c r="A39" s="5">
        <v>2</v>
      </c>
      <c r="B39" s="5">
        <v>2</v>
      </c>
      <c r="C39" s="6" t="s">
        <v>20</v>
      </c>
      <c r="D39" s="6">
        <v>15.441839853499189</v>
      </c>
      <c r="E39" s="6">
        <v>82.523805573703441</v>
      </c>
      <c r="F39" s="6">
        <v>0.81545521084350137</v>
      </c>
      <c r="G39" s="6">
        <v>0.76183038341783504</v>
      </c>
      <c r="H39" s="6">
        <v>0.47377639861744208</v>
      </c>
      <c r="I39" s="6">
        <v>48.806399021774133</v>
      </c>
      <c r="J39" s="6">
        <v>49.514283344222058</v>
      </c>
      <c r="K39" s="6">
        <v>0.69313692921697612</v>
      </c>
      <c r="L39" s="6">
        <v>0.64755582590515981</v>
      </c>
      <c r="M39" s="6">
        <v>0.35533229896308149</v>
      </c>
      <c r="N39" s="5">
        <v>1.0119685477698139</v>
      </c>
      <c r="O39" s="5">
        <v>0.37383</v>
      </c>
      <c r="P39" s="5"/>
      <c r="Q39" s="5"/>
      <c r="R39" s="5"/>
      <c r="S39" s="5" t="str">
        <f>IF(ISNUMBER(P39),P39/10,"")</f>
        <v/>
      </c>
      <c r="T39" s="6" t="str">
        <f t="shared" si="3"/>
        <v/>
      </c>
      <c r="U39" s="5"/>
      <c r="V39" s="5">
        <v>16.94529</v>
      </c>
      <c r="W39" s="16">
        <v>554.09465398050713</v>
      </c>
      <c r="X39" s="6" t="str">
        <f t="shared" si="1"/>
        <v/>
      </c>
      <c r="Y39" s="5" t="s">
        <v>24</v>
      </c>
      <c r="Z39" s="5">
        <v>6</v>
      </c>
    </row>
    <row r="40" spans="1:26" x14ac:dyDescent="0.2">
      <c r="A40" s="5">
        <v>2</v>
      </c>
      <c r="B40" s="5">
        <v>2</v>
      </c>
      <c r="C40" s="6" t="s">
        <v>21</v>
      </c>
      <c r="D40" s="6">
        <v>15.441839853499189</v>
      </c>
      <c r="E40" s="6">
        <v>82.523805573703441</v>
      </c>
      <c r="F40" s="6">
        <v>0.81545521084350137</v>
      </c>
      <c r="G40" s="6">
        <v>0.76183038341783504</v>
      </c>
      <c r="H40" s="6">
        <v>0.47377639861744208</v>
      </c>
      <c r="I40" s="6">
        <v>48.806399021774133</v>
      </c>
      <c r="J40" s="6">
        <v>49.514283344222058</v>
      </c>
      <c r="K40" s="6">
        <v>0.69313692921697612</v>
      </c>
      <c r="L40" s="6">
        <v>0.64755582590515981</v>
      </c>
      <c r="M40" s="6">
        <v>0.35533229896308149</v>
      </c>
      <c r="N40" s="5">
        <v>1.019994159009727</v>
      </c>
      <c r="O40" s="5">
        <v>0.38391999999999998</v>
      </c>
      <c r="P40" s="5"/>
      <c r="Q40" s="5"/>
      <c r="R40" s="5"/>
      <c r="S40" s="5" t="str">
        <f>IF(ISNUMBER(P40),P40/10,"")</f>
        <v/>
      </c>
      <c r="T40" s="6" t="str">
        <f t="shared" si="3"/>
        <v/>
      </c>
      <c r="U40" s="5"/>
      <c r="V40" s="5">
        <v>17.384720000000002</v>
      </c>
      <c r="W40" s="16">
        <v>506.87443657346711</v>
      </c>
      <c r="X40" s="6" t="str">
        <f t="shared" si="1"/>
        <v/>
      </c>
      <c r="Y40" s="5" t="s">
        <v>24</v>
      </c>
      <c r="Z40" s="5">
        <v>6</v>
      </c>
    </row>
    <row r="41" spans="1:26" x14ac:dyDescent="0.2">
      <c r="A41" s="5">
        <v>2</v>
      </c>
      <c r="B41" s="5">
        <v>2</v>
      </c>
      <c r="C41" s="6" t="s">
        <v>22</v>
      </c>
      <c r="D41" s="6">
        <v>15.441839853499189</v>
      </c>
      <c r="E41" s="6">
        <v>82.523805573703441</v>
      </c>
      <c r="F41" s="6">
        <v>0.81545521084350137</v>
      </c>
      <c r="G41" s="6">
        <v>0.76183038341783504</v>
      </c>
      <c r="H41" s="6">
        <v>0.47377639861744208</v>
      </c>
      <c r="I41" s="6">
        <v>48.806399021774133</v>
      </c>
      <c r="J41" s="6">
        <v>49.514283344222058</v>
      </c>
      <c r="K41" s="6">
        <v>0.69313692921697612</v>
      </c>
      <c r="L41" s="6">
        <v>0.64755582590515981</v>
      </c>
      <c r="M41" s="6">
        <v>0.35533229896308149</v>
      </c>
      <c r="N41" s="5">
        <v>1.011323313368742</v>
      </c>
      <c r="O41" s="5">
        <v>0.38413000000000003</v>
      </c>
      <c r="P41" s="5"/>
      <c r="Q41" s="5"/>
      <c r="R41" s="5"/>
      <c r="S41" s="5" t="str">
        <f t="shared" ref="S41:S73" si="4">IF(ISNUMBER(P41),P41/10,"")</f>
        <v/>
      </c>
      <c r="T41" s="6" t="str">
        <f>IFERROR(_xlfn.STDEV.S(P41:R41)/P41*100,"")</f>
        <v/>
      </c>
      <c r="U41" s="5"/>
      <c r="V41" s="5">
        <v>19.42136</v>
      </c>
      <c r="W41" s="16">
        <v>464.7787464895564</v>
      </c>
      <c r="X41" s="6" t="str">
        <f t="shared" si="1"/>
        <v/>
      </c>
      <c r="Y41" s="5" t="s">
        <v>24</v>
      </c>
      <c r="Z41" s="5">
        <v>6</v>
      </c>
    </row>
    <row r="42" spans="1:26" x14ac:dyDescent="0.2">
      <c r="A42" s="5">
        <v>2</v>
      </c>
      <c r="B42" s="5">
        <v>3</v>
      </c>
      <c r="C42" s="6" t="s">
        <v>17</v>
      </c>
      <c r="D42" s="6">
        <v>34.155183318483267</v>
      </c>
      <c r="E42" s="6">
        <v>0.20571094754968899</v>
      </c>
      <c r="F42" s="6">
        <v>0.30558246374221693</v>
      </c>
      <c r="G42" s="6">
        <v>63.712309954221531</v>
      </c>
      <c r="H42" s="6">
        <v>1.638745030047857</v>
      </c>
      <c r="I42" s="6">
        <v>44.249837817709668</v>
      </c>
      <c r="J42" s="6">
        <v>0.1234265685298134</v>
      </c>
      <c r="K42" s="6">
        <v>0.25974509418088437</v>
      </c>
      <c r="L42" s="6">
        <v>54.155463461088303</v>
      </c>
      <c r="M42" s="6">
        <v>1.229058772535893</v>
      </c>
      <c r="N42" s="5">
        <v>0.93111359491734813</v>
      </c>
      <c r="O42" s="5">
        <v>0.31541000000000002</v>
      </c>
      <c r="P42" s="5"/>
      <c r="Q42" s="5"/>
      <c r="R42" s="5"/>
      <c r="S42" s="5" t="str">
        <f t="shared" si="4"/>
        <v/>
      </c>
      <c r="T42" s="6" t="str">
        <f t="shared" si="3"/>
        <v/>
      </c>
      <c r="U42" s="5"/>
      <c r="V42" s="5"/>
      <c r="W42" s="16">
        <v>53.375762931298652</v>
      </c>
      <c r="X42" s="6" t="str">
        <f t="shared" si="1"/>
        <v/>
      </c>
      <c r="Y42" s="5" t="s">
        <v>24</v>
      </c>
      <c r="Z42" s="5">
        <v>6</v>
      </c>
    </row>
    <row r="43" spans="1:26" x14ac:dyDescent="0.2">
      <c r="A43" s="5">
        <v>2</v>
      </c>
      <c r="B43" s="5">
        <v>3</v>
      </c>
      <c r="C43" s="6" t="s">
        <v>19</v>
      </c>
      <c r="D43" s="6">
        <v>34.155183318483267</v>
      </c>
      <c r="E43" s="6">
        <v>0.20571094754968899</v>
      </c>
      <c r="F43" s="6">
        <v>0.30558246374221693</v>
      </c>
      <c r="G43" s="6">
        <v>63.712309954221531</v>
      </c>
      <c r="H43" s="6">
        <v>1.638745030047857</v>
      </c>
      <c r="I43" s="6">
        <v>44.249837817709668</v>
      </c>
      <c r="J43" s="6">
        <v>0.1234265685298134</v>
      </c>
      <c r="K43" s="6">
        <v>0.25974509418088437</v>
      </c>
      <c r="L43" s="6">
        <v>54.155463461088303</v>
      </c>
      <c r="M43" s="6">
        <v>1.229058772535893</v>
      </c>
      <c r="N43" s="5">
        <v>0.88958913649025062</v>
      </c>
      <c r="O43" s="5">
        <v>0.26275999999999999</v>
      </c>
      <c r="P43" s="5"/>
      <c r="Q43" s="5"/>
      <c r="R43" s="5"/>
      <c r="S43" s="5" t="str">
        <f t="shared" si="4"/>
        <v/>
      </c>
      <c r="T43" s="6" t="str">
        <f t="shared" si="3"/>
        <v/>
      </c>
      <c r="U43" s="5"/>
      <c r="V43" s="5">
        <v>239.58318</v>
      </c>
      <c r="W43" s="16">
        <v>33.996211289927643</v>
      </c>
      <c r="X43" s="6" t="str">
        <f t="shared" si="1"/>
        <v/>
      </c>
      <c r="Y43" s="5" t="s">
        <v>24</v>
      </c>
      <c r="Z43" s="5">
        <v>6</v>
      </c>
    </row>
    <row r="44" spans="1:26" x14ac:dyDescent="0.2">
      <c r="A44" s="5">
        <v>2</v>
      </c>
      <c r="B44" s="5">
        <v>3</v>
      </c>
      <c r="C44" s="6" t="s">
        <v>20</v>
      </c>
      <c r="D44" s="6">
        <v>34.155183318483267</v>
      </c>
      <c r="E44" s="6">
        <v>0.20571094754968899</v>
      </c>
      <c r="F44" s="6">
        <v>0.30558246374221693</v>
      </c>
      <c r="G44" s="6">
        <v>63.712309954221531</v>
      </c>
      <c r="H44" s="6">
        <v>1.638745030047857</v>
      </c>
      <c r="I44" s="6">
        <v>44.249837817709668</v>
      </c>
      <c r="J44" s="6">
        <v>0.1234265685298134</v>
      </c>
      <c r="K44" s="6">
        <v>0.25974509418088437</v>
      </c>
      <c r="L44" s="6">
        <v>54.155463461088303</v>
      </c>
      <c r="M44" s="6">
        <v>1.229058772535893</v>
      </c>
      <c r="N44" s="5">
        <v>0.89666591405132845</v>
      </c>
      <c r="O44" s="5">
        <v>0.21142</v>
      </c>
      <c r="P44" s="5"/>
      <c r="Q44" s="5"/>
      <c r="R44" s="5"/>
      <c r="S44" s="5" t="str">
        <f t="shared" si="4"/>
        <v/>
      </c>
      <c r="T44" s="6" t="str">
        <f t="shared" si="3"/>
        <v/>
      </c>
      <c r="U44" s="5"/>
      <c r="V44" s="5">
        <v>312.46440999999999</v>
      </c>
      <c r="W44" s="16">
        <v>53.132529257955667</v>
      </c>
      <c r="X44" s="6" t="str">
        <f t="shared" si="1"/>
        <v/>
      </c>
      <c r="Y44" s="5" t="s">
        <v>24</v>
      </c>
      <c r="Z44" s="5">
        <v>6</v>
      </c>
    </row>
    <row r="45" spans="1:26" x14ac:dyDescent="0.2">
      <c r="A45" s="5">
        <v>2</v>
      </c>
      <c r="B45" s="5">
        <v>3</v>
      </c>
      <c r="C45" s="6" t="s">
        <v>21</v>
      </c>
      <c r="D45" s="6">
        <v>34.155183318483267</v>
      </c>
      <c r="E45" s="6">
        <v>0.20571094754968899</v>
      </c>
      <c r="F45" s="6">
        <v>0.30558246374221693</v>
      </c>
      <c r="G45" s="6">
        <v>63.712309954221531</v>
      </c>
      <c r="H45" s="6">
        <v>1.638745030047857</v>
      </c>
      <c r="I45" s="6">
        <v>44.249837817709668</v>
      </c>
      <c r="J45" s="6">
        <v>0.1234265685298134</v>
      </c>
      <c r="K45" s="6">
        <v>0.25974509418088437</v>
      </c>
      <c r="L45" s="6">
        <v>54.155463461088303</v>
      </c>
      <c r="M45" s="6">
        <v>1.229058772535893</v>
      </c>
      <c r="N45" s="5">
        <v>0.92818943298969059</v>
      </c>
      <c r="O45" s="5">
        <v>0.22836999999999999</v>
      </c>
      <c r="P45" s="5"/>
      <c r="Q45" s="5"/>
      <c r="R45" s="5"/>
      <c r="S45" s="5" t="str">
        <f t="shared" si="4"/>
        <v/>
      </c>
      <c r="T45" s="6" t="str">
        <f t="shared" si="3"/>
        <v/>
      </c>
      <c r="U45" s="5"/>
      <c r="V45" s="5">
        <v>392.93194999999997</v>
      </c>
      <c r="W45" s="16">
        <v>64.152227345504912</v>
      </c>
      <c r="X45" s="6" t="str">
        <f t="shared" si="1"/>
        <v/>
      </c>
      <c r="Y45" s="5" t="s">
        <v>24</v>
      </c>
      <c r="Z45" s="5">
        <v>6</v>
      </c>
    </row>
    <row r="46" spans="1:26" x14ac:dyDescent="0.2">
      <c r="A46" s="5">
        <v>2</v>
      </c>
      <c r="B46" s="5">
        <v>3</v>
      </c>
      <c r="C46" s="6" t="s">
        <v>22</v>
      </c>
      <c r="D46" s="6">
        <v>34.155183318483267</v>
      </c>
      <c r="E46" s="6">
        <v>0.20571094754968899</v>
      </c>
      <c r="F46" s="6">
        <v>0.30558246374221693</v>
      </c>
      <c r="G46" s="6">
        <v>63.712309954221531</v>
      </c>
      <c r="H46" s="6">
        <v>1.638745030047857</v>
      </c>
      <c r="I46" s="6">
        <v>44.249837817709668</v>
      </c>
      <c r="J46" s="6">
        <v>0.1234265685298134</v>
      </c>
      <c r="K46" s="6">
        <v>0.25974509418088437</v>
      </c>
      <c r="L46" s="6">
        <v>54.155463461088303</v>
      </c>
      <c r="M46" s="6">
        <v>1.229058772535893</v>
      </c>
      <c r="N46" s="5">
        <v>0.9905472977601204</v>
      </c>
      <c r="O46" s="5">
        <v>0.27495999999999998</v>
      </c>
      <c r="P46" s="5"/>
      <c r="Q46" s="5"/>
      <c r="R46" s="5"/>
      <c r="S46" s="5" t="str">
        <f t="shared" si="4"/>
        <v/>
      </c>
      <c r="T46" s="6" t="str">
        <f t="shared" si="3"/>
        <v/>
      </c>
      <c r="U46" s="5"/>
      <c r="V46" s="5">
        <v>208.49112</v>
      </c>
      <c r="W46" s="16"/>
      <c r="X46" s="6" t="str">
        <f t="shared" si="1"/>
        <v/>
      </c>
      <c r="Y46" s="5" t="s">
        <v>24</v>
      </c>
      <c r="Z46" s="5">
        <v>6</v>
      </c>
    </row>
    <row r="47" spans="1:26" x14ac:dyDescent="0.2">
      <c r="A47" s="5">
        <v>2</v>
      </c>
      <c r="B47" s="5">
        <v>4</v>
      </c>
      <c r="C47" s="6" t="s">
        <v>17</v>
      </c>
      <c r="D47" s="6">
        <v>16.373738256032041</v>
      </c>
      <c r="E47" s="6">
        <v>82.058472670581324</v>
      </c>
      <c r="F47" s="6">
        <v>0.72599604725415157</v>
      </c>
      <c r="G47" s="6">
        <v>0.14251401914926429</v>
      </c>
      <c r="H47" s="6">
        <v>0.74766687358334971</v>
      </c>
      <c r="I47" s="6">
        <v>49.514320552620923</v>
      </c>
      <c r="J47" s="6">
        <v>49.235083602348787</v>
      </c>
      <c r="K47" s="6">
        <v>0.61709664016602883</v>
      </c>
      <c r="L47" s="6">
        <v>0.1211369162768746</v>
      </c>
      <c r="M47" s="6">
        <v>0.56075015518751226</v>
      </c>
      <c r="N47" s="5">
        <v>0.97064589486891284</v>
      </c>
      <c r="O47" s="5">
        <v>0.32425999999999999</v>
      </c>
      <c r="P47" s="5"/>
      <c r="Q47" s="5"/>
      <c r="R47" s="5"/>
      <c r="S47" s="5" t="str">
        <f t="shared" si="4"/>
        <v/>
      </c>
      <c r="T47" s="6" t="str">
        <f t="shared" si="3"/>
        <v/>
      </c>
      <c r="U47" s="5"/>
      <c r="V47" s="5">
        <v>21.016169999999999</v>
      </c>
      <c r="W47" s="16">
        <v>576.59061041761515</v>
      </c>
      <c r="X47" s="6" t="str">
        <f t="shared" si="1"/>
        <v/>
      </c>
      <c r="Y47" s="5" t="s">
        <v>18</v>
      </c>
      <c r="Z47" s="5">
        <v>6</v>
      </c>
    </row>
    <row r="48" spans="1:26" x14ac:dyDescent="0.2">
      <c r="A48" s="5">
        <v>2</v>
      </c>
      <c r="B48" s="5">
        <v>4</v>
      </c>
      <c r="C48" s="6" t="s">
        <v>19</v>
      </c>
      <c r="D48" s="6">
        <v>16.373738256032041</v>
      </c>
      <c r="E48" s="6">
        <v>82.058472670581324</v>
      </c>
      <c r="F48" s="6">
        <v>0.72599604725415157</v>
      </c>
      <c r="G48" s="6">
        <v>0.14251401914926429</v>
      </c>
      <c r="H48" s="6">
        <v>0.74766687358334971</v>
      </c>
      <c r="I48" s="6">
        <v>49.514320552620923</v>
      </c>
      <c r="J48" s="6">
        <v>49.235083602348787</v>
      </c>
      <c r="K48" s="6">
        <v>0.61709664016602883</v>
      </c>
      <c r="L48" s="6">
        <v>0.1211369162768746</v>
      </c>
      <c r="M48" s="6">
        <v>0.56075015518751226</v>
      </c>
      <c r="N48" s="5">
        <v>0.97512969995186405</v>
      </c>
      <c r="O48" s="5">
        <v>0.33306999999999998</v>
      </c>
      <c r="P48" s="5">
        <v>9474</v>
      </c>
      <c r="Q48" s="5">
        <v>9282</v>
      </c>
      <c r="R48" s="5">
        <v>9075</v>
      </c>
      <c r="S48" s="5">
        <f t="shared" si="4"/>
        <v>947.4</v>
      </c>
      <c r="T48" s="6">
        <f t="shared" si="3"/>
        <v>2.1062590980360634</v>
      </c>
      <c r="U48" s="5"/>
      <c r="V48" s="5">
        <v>17.368490000000001</v>
      </c>
      <c r="W48" s="16">
        <v>613.75205234662394</v>
      </c>
      <c r="X48" s="6">
        <f t="shared" si="1"/>
        <v>607.72143781248155</v>
      </c>
      <c r="Y48" s="5" t="s">
        <v>18</v>
      </c>
      <c r="Z48" s="5">
        <v>6</v>
      </c>
    </row>
    <row r="49" spans="1:26" x14ac:dyDescent="0.2">
      <c r="A49" s="5">
        <v>2</v>
      </c>
      <c r="B49" s="5">
        <v>4</v>
      </c>
      <c r="C49" s="6" t="s">
        <v>20</v>
      </c>
      <c r="D49" s="6">
        <v>16.373738256032041</v>
      </c>
      <c r="E49" s="6">
        <v>82.058472670581324</v>
      </c>
      <c r="F49" s="6">
        <v>0.72599604725415157</v>
      </c>
      <c r="G49" s="6">
        <v>0.14251401914926429</v>
      </c>
      <c r="H49" s="6">
        <v>0.74766687358334971</v>
      </c>
      <c r="I49" s="6">
        <v>49.514320552620923</v>
      </c>
      <c r="J49" s="6">
        <v>49.235083602348787</v>
      </c>
      <c r="K49" s="6">
        <v>0.61709664016602883</v>
      </c>
      <c r="L49" s="6">
        <v>0.1211369162768746</v>
      </c>
      <c r="M49" s="6">
        <v>0.56075015518751226</v>
      </c>
      <c r="N49" s="5">
        <v>0.97606032045240332</v>
      </c>
      <c r="O49" s="5">
        <v>0.33885999999999999</v>
      </c>
      <c r="P49" s="5"/>
      <c r="Q49" s="5"/>
      <c r="R49" s="5"/>
      <c r="S49" s="5" t="str">
        <f t="shared" si="4"/>
        <v/>
      </c>
      <c r="T49" s="6" t="str">
        <f t="shared" si="3"/>
        <v/>
      </c>
      <c r="U49" s="5"/>
      <c r="V49" s="5">
        <v>15.87114</v>
      </c>
      <c r="W49" s="16">
        <v>652.6475129321251</v>
      </c>
      <c r="X49" s="6" t="str">
        <f t="shared" si="1"/>
        <v/>
      </c>
      <c r="Y49" s="5" t="s">
        <v>18</v>
      </c>
      <c r="Z49" s="5">
        <v>6</v>
      </c>
    </row>
    <row r="50" spans="1:26" x14ac:dyDescent="0.2">
      <c r="A50" s="5">
        <v>2</v>
      </c>
      <c r="B50" s="5">
        <v>4</v>
      </c>
      <c r="C50" s="6" t="s">
        <v>21</v>
      </c>
      <c r="D50" s="6">
        <v>16.373738256032041</v>
      </c>
      <c r="E50" s="6">
        <v>82.058472670581324</v>
      </c>
      <c r="F50" s="6">
        <v>0.72599604725415157</v>
      </c>
      <c r="G50" s="6">
        <v>0.14251401914926429</v>
      </c>
      <c r="H50" s="6">
        <v>0.74766687358334971</v>
      </c>
      <c r="I50" s="6">
        <v>49.514320552620923</v>
      </c>
      <c r="J50" s="6">
        <v>49.235083602348787</v>
      </c>
      <c r="K50" s="6">
        <v>0.61709664016602883</v>
      </c>
      <c r="L50" s="6">
        <v>0.1211369162768746</v>
      </c>
      <c r="M50" s="6">
        <v>0.56075015518751226</v>
      </c>
      <c r="N50" s="5">
        <v>0.98205474543098947</v>
      </c>
      <c r="O50" s="5">
        <v>0.32566000000000001</v>
      </c>
      <c r="P50" s="5"/>
      <c r="Q50" s="5"/>
      <c r="R50" s="5"/>
      <c r="S50" s="5" t="str">
        <f t="shared" si="4"/>
        <v/>
      </c>
      <c r="T50" s="6" t="str">
        <f t="shared" si="3"/>
        <v/>
      </c>
      <c r="U50" s="5"/>
      <c r="V50" s="5">
        <v>17.17033</v>
      </c>
      <c r="W50" s="16">
        <v>620.55550836585496</v>
      </c>
      <c r="X50" s="6" t="str">
        <f t="shared" si="1"/>
        <v/>
      </c>
      <c r="Y50" s="5" t="s">
        <v>18</v>
      </c>
      <c r="Z50" s="5">
        <v>6</v>
      </c>
    </row>
    <row r="51" spans="1:26" x14ac:dyDescent="0.2">
      <c r="A51" s="5">
        <v>2</v>
      </c>
      <c r="B51" s="5">
        <v>4</v>
      </c>
      <c r="C51" s="6" t="s">
        <v>22</v>
      </c>
      <c r="D51" s="6">
        <v>16.373738256032041</v>
      </c>
      <c r="E51" s="6">
        <v>82.058472670581324</v>
      </c>
      <c r="F51" s="6">
        <v>0.72599604725415157</v>
      </c>
      <c r="G51" s="6">
        <v>0.14251401914926429</v>
      </c>
      <c r="H51" s="6">
        <v>0.74766687358334971</v>
      </c>
      <c r="I51" s="6">
        <v>49.514320552620923</v>
      </c>
      <c r="J51" s="6">
        <v>49.235083602348787</v>
      </c>
      <c r="K51" s="6">
        <v>0.61709664016602883</v>
      </c>
      <c r="L51" s="6">
        <v>0.1211369162768746</v>
      </c>
      <c r="M51" s="6">
        <v>0.56075015518751226</v>
      </c>
      <c r="N51" s="5">
        <v>0.97593044784930372</v>
      </c>
      <c r="O51" s="5">
        <v>0.28821000000000002</v>
      </c>
      <c r="P51" s="5">
        <v>9477</v>
      </c>
      <c r="Q51" s="5">
        <v>10220</v>
      </c>
      <c r="R51" s="5">
        <v>9219</v>
      </c>
      <c r="S51" s="5">
        <f t="shared" si="4"/>
        <v>947.7</v>
      </c>
      <c r="T51" s="6">
        <f t="shared" si="3"/>
        <v>5.4839474858919308</v>
      </c>
      <c r="U51" s="5"/>
      <c r="V51" s="5">
        <v>18.773540000000001</v>
      </c>
      <c r="W51" s="16">
        <v>579.48806830300703</v>
      </c>
      <c r="X51" s="6">
        <f t="shared" si="1"/>
        <v>562.0603468346543</v>
      </c>
      <c r="Y51" s="5" t="s">
        <v>18</v>
      </c>
      <c r="Z51" s="5">
        <v>6</v>
      </c>
    </row>
    <row r="52" spans="1:26" x14ac:dyDescent="0.2">
      <c r="A52" s="5">
        <v>2</v>
      </c>
      <c r="B52" s="5">
        <v>5</v>
      </c>
      <c r="C52" s="6" t="s">
        <v>17</v>
      </c>
      <c r="D52" s="6">
        <v>15.236188026007699</v>
      </c>
      <c r="E52" s="6">
        <v>82.964705998301881</v>
      </c>
      <c r="F52" s="6">
        <v>0.52856453292064742</v>
      </c>
      <c r="G52" s="6">
        <v>0.97847336194048129</v>
      </c>
      <c r="H52" s="6">
        <v>0.3015536832011072</v>
      </c>
      <c r="I52" s="6">
        <v>48.72351453035791</v>
      </c>
      <c r="J52" s="6">
        <v>49.778823598981127</v>
      </c>
      <c r="K52" s="6">
        <v>0.4492798529825503</v>
      </c>
      <c r="L52" s="6">
        <v>0.83170235764940903</v>
      </c>
      <c r="M52" s="6">
        <v>0.2261652624008304</v>
      </c>
      <c r="N52" s="5">
        <v>0.98894154818325442</v>
      </c>
      <c r="O52" s="5">
        <v>0.35302</v>
      </c>
      <c r="P52" s="5"/>
      <c r="Q52" s="5"/>
      <c r="R52" s="5"/>
      <c r="S52" s="5" t="str">
        <f t="shared" si="4"/>
        <v/>
      </c>
      <c r="T52" s="6" t="str">
        <f t="shared" si="3"/>
        <v/>
      </c>
      <c r="U52" s="5"/>
      <c r="V52" s="5">
        <v>24.486910000000002</v>
      </c>
      <c r="W52" s="16">
        <v>480.13916501950649</v>
      </c>
      <c r="X52" s="6" t="str">
        <f t="shared" si="1"/>
        <v/>
      </c>
      <c r="Y52" s="5" t="s">
        <v>18</v>
      </c>
      <c r="Z52" s="5">
        <v>6</v>
      </c>
    </row>
    <row r="53" spans="1:26" x14ac:dyDescent="0.2">
      <c r="A53" s="5">
        <v>2</v>
      </c>
      <c r="B53" s="5">
        <v>5</v>
      </c>
      <c r="C53" s="6" t="s">
        <v>19</v>
      </c>
      <c r="D53" s="6">
        <v>15.236188026007699</v>
      </c>
      <c r="E53" s="6">
        <v>82.964705998301881</v>
      </c>
      <c r="F53" s="6">
        <v>0.52856453292064742</v>
      </c>
      <c r="G53" s="6">
        <v>0.97847336194048129</v>
      </c>
      <c r="H53" s="6">
        <v>0.3015536832011072</v>
      </c>
      <c r="I53" s="6">
        <v>48.72351453035791</v>
      </c>
      <c r="J53" s="6">
        <v>49.778823598981127</v>
      </c>
      <c r="K53" s="6">
        <v>0.4492798529825503</v>
      </c>
      <c r="L53" s="6">
        <v>0.83170235764940903</v>
      </c>
      <c r="M53" s="6">
        <v>0.2261652624008304</v>
      </c>
      <c r="N53" s="5">
        <v>0.98399770713415657</v>
      </c>
      <c r="O53" s="5">
        <v>0.36110999999999999</v>
      </c>
      <c r="P53" s="5"/>
      <c r="Q53" s="5"/>
      <c r="R53" s="5"/>
      <c r="S53" s="5" t="str">
        <f t="shared" si="4"/>
        <v/>
      </c>
      <c r="T53" s="6" t="str">
        <f t="shared" si="3"/>
        <v/>
      </c>
      <c r="U53" s="5"/>
      <c r="V53" s="5">
        <v>18.238859999999999</v>
      </c>
      <c r="W53" s="16">
        <v>511.46476890936958</v>
      </c>
      <c r="X53" s="6" t="str">
        <f t="shared" si="1"/>
        <v/>
      </c>
      <c r="Y53" s="5" t="s">
        <v>18</v>
      </c>
      <c r="Z53" s="5">
        <v>6</v>
      </c>
    </row>
    <row r="54" spans="1:26" x14ac:dyDescent="0.2">
      <c r="A54" s="5">
        <v>2</v>
      </c>
      <c r="B54" s="5">
        <v>5</v>
      </c>
      <c r="C54" s="6" t="s">
        <v>20</v>
      </c>
      <c r="D54" s="6">
        <v>15.236188026007699</v>
      </c>
      <c r="E54" s="6">
        <v>82.964705998301881</v>
      </c>
      <c r="F54" s="6">
        <v>0.52856453292064742</v>
      </c>
      <c r="G54" s="6">
        <v>0.97847336194048129</v>
      </c>
      <c r="H54" s="6">
        <v>0.3015536832011072</v>
      </c>
      <c r="I54" s="6">
        <v>48.72351453035791</v>
      </c>
      <c r="J54" s="6">
        <v>49.778823598981127</v>
      </c>
      <c r="K54" s="6">
        <v>0.4492798529825503</v>
      </c>
      <c r="L54" s="6">
        <v>0.83170235764940903</v>
      </c>
      <c r="M54" s="6">
        <v>0.2261652624008304</v>
      </c>
      <c r="N54" s="5">
        <v>0.99081140791323563</v>
      </c>
      <c r="O54" s="5">
        <v>0.35398000000000002</v>
      </c>
      <c r="P54" s="5">
        <v>9638</v>
      </c>
      <c r="Q54" s="5">
        <v>9630</v>
      </c>
      <c r="R54" s="5">
        <v>9221</v>
      </c>
      <c r="S54" s="5">
        <f t="shared" si="4"/>
        <v>963.8</v>
      </c>
      <c r="T54" s="6">
        <f t="shared" si="3"/>
        <v>2.4743640738352202</v>
      </c>
      <c r="U54" s="5"/>
      <c r="V54" s="5">
        <v>16.769349999999999</v>
      </c>
      <c r="W54" s="16">
        <v>591.3058319370723</v>
      </c>
      <c r="X54" s="6">
        <f t="shared" si="1"/>
        <v>618.72383824085705</v>
      </c>
      <c r="Y54" s="5" t="s">
        <v>18</v>
      </c>
      <c r="Z54" s="5">
        <v>6</v>
      </c>
    </row>
    <row r="55" spans="1:26" x14ac:dyDescent="0.2">
      <c r="A55" s="5">
        <v>2</v>
      </c>
      <c r="B55" s="5">
        <v>5</v>
      </c>
      <c r="C55" s="6" t="s">
        <v>21</v>
      </c>
      <c r="D55" s="6">
        <v>15.236188026007699</v>
      </c>
      <c r="E55" s="6">
        <v>82.964705998301881</v>
      </c>
      <c r="F55" s="6">
        <v>0.52856453292064742</v>
      </c>
      <c r="G55" s="6">
        <v>0.97847336194048129</v>
      </c>
      <c r="H55" s="6">
        <v>0.3015536832011072</v>
      </c>
      <c r="I55" s="6">
        <v>48.72351453035791</v>
      </c>
      <c r="J55" s="6">
        <v>49.778823598981127</v>
      </c>
      <c r="K55" s="6">
        <v>0.4492798529825503</v>
      </c>
      <c r="L55" s="6">
        <v>0.83170235764940903</v>
      </c>
      <c r="M55" s="6">
        <v>0.2261652624008304</v>
      </c>
      <c r="N55" s="5">
        <v>0.98774080560420308</v>
      </c>
      <c r="O55" s="5">
        <v>0.32773999999999998</v>
      </c>
      <c r="P55" s="5"/>
      <c r="Q55" s="5"/>
      <c r="R55" s="5"/>
      <c r="S55" s="5" t="str">
        <f t="shared" si="4"/>
        <v/>
      </c>
      <c r="T55" s="6" t="str">
        <f t="shared" si="3"/>
        <v/>
      </c>
      <c r="U55" s="5"/>
      <c r="V55" s="5">
        <v>19.004300000000001</v>
      </c>
      <c r="W55" s="16">
        <v>587.19179354432424</v>
      </c>
      <c r="X55" s="6" t="str">
        <f t="shared" si="1"/>
        <v/>
      </c>
      <c r="Y55" s="5" t="s">
        <v>18</v>
      </c>
      <c r="Z55" s="5">
        <v>6</v>
      </c>
    </row>
    <row r="56" spans="1:26" x14ac:dyDescent="0.2">
      <c r="A56" s="5">
        <v>2</v>
      </c>
      <c r="B56" s="5">
        <v>5</v>
      </c>
      <c r="C56" s="6" t="s">
        <v>22</v>
      </c>
      <c r="D56" s="6">
        <v>15.236188026007699</v>
      </c>
      <c r="E56" s="6">
        <v>82.964705998301881</v>
      </c>
      <c r="F56" s="6">
        <v>0.52856453292064742</v>
      </c>
      <c r="G56" s="6">
        <v>0.97847336194048129</v>
      </c>
      <c r="H56" s="6">
        <v>0.3015536832011072</v>
      </c>
      <c r="I56" s="6">
        <v>48.72351453035791</v>
      </c>
      <c r="J56" s="6">
        <v>49.778823598981127</v>
      </c>
      <c r="K56" s="6">
        <v>0.4492798529825503</v>
      </c>
      <c r="L56" s="6">
        <v>0.83170235764940903</v>
      </c>
      <c r="M56" s="6">
        <v>0.2261652624008304</v>
      </c>
      <c r="N56" s="5">
        <v>0.98782805321017053</v>
      </c>
      <c r="O56" s="5">
        <v>0.31541999999999998</v>
      </c>
      <c r="P56" s="5"/>
      <c r="Q56" s="5"/>
      <c r="R56" s="5"/>
      <c r="S56" s="5" t="str">
        <f t="shared" si="4"/>
        <v/>
      </c>
      <c r="T56" s="6" t="str">
        <f t="shared" si="3"/>
        <v/>
      </c>
      <c r="U56" s="5"/>
      <c r="V56" s="5">
        <v>20.708120000000001</v>
      </c>
      <c r="W56" s="16">
        <v>454.44769401881581</v>
      </c>
      <c r="X56" s="6" t="str">
        <f t="shared" si="1"/>
        <v/>
      </c>
      <c r="Y56" s="5" t="s">
        <v>18</v>
      </c>
      <c r="Z56" s="5">
        <v>6</v>
      </c>
    </row>
    <row r="57" spans="1:26" x14ac:dyDescent="0.2">
      <c r="A57" s="5">
        <v>2</v>
      </c>
      <c r="B57" s="5">
        <v>6</v>
      </c>
      <c r="C57" s="6" t="s">
        <v>17</v>
      </c>
      <c r="D57" s="6">
        <v>48.512713792433651</v>
      </c>
      <c r="E57" s="6">
        <v>51.387123376982707</v>
      </c>
      <c r="F57" s="6">
        <v>0.05</v>
      </c>
      <c r="G57" s="6">
        <v>0.05</v>
      </c>
      <c r="H57" s="6">
        <v>0.05</v>
      </c>
      <c r="I57" s="6">
        <v>69.095063143226724</v>
      </c>
      <c r="J57" s="6">
        <v>30.832274026189619</v>
      </c>
      <c r="K57" s="6">
        <v>4.2500000000000003E-2</v>
      </c>
      <c r="L57" s="6">
        <v>4.2500000000000003E-2</v>
      </c>
      <c r="M57" s="6">
        <v>3.7500000000000012E-2</v>
      </c>
      <c r="N57" s="5">
        <v>1.0070654483637911</v>
      </c>
      <c r="O57" s="5">
        <v>0.25485999999999998</v>
      </c>
      <c r="P57" s="5"/>
      <c r="Q57" s="5"/>
      <c r="R57" s="5"/>
      <c r="S57" s="5" t="str">
        <f t="shared" si="4"/>
        <v/>
      </c>
      <c r="T57" s="6" t="str">
        <f t="shared" si="3"/>
        <v/>
      </c>
      <c r="U57" s="5"/>
      <c r="V57" s="5">
        <v>51.255459999999999</v>
      </c>
      <c r="W57" s="16">
        <v>237.72901604933429</v>
      </c>
      <c r="X57" s="6" t="str">
        <f t="shared" si="1"/>
        <v/>
      </c>
      <c r="Y57" s="5" t="s">
        <v>18</v>
      </c>
      <c r="Z57" s="5">
        <v>6</v>
      </c>
    </row>
    <row r="58" spans="1:26" x14ac:dyDescent="0.2">
      <c r="A58" s="5">
        <v>2</v>
      </c>
      <c r="B58" s="5">
        <v>6</v>
      </c>
      <c r="C58" s="6" t="s">
        <v>19</v>
      </c>
      <c r="D58" s="6">
        <v>48.512713792433651</v>
      </c>
      <c r="E58" s="6">
        <v>51.387123376982707</v>
      </c>
      <c r="F58" s="6">
        <v>0.05</v>
      </c>
      <c r="G58" s="6">
        <v>0.05</v>
      </c>
      <c r="H58" s="6">
        <v>0.05</v>
      </c>
      <c r="I58" s="6">
        <v>69.095063143226724</v>
      </c>
      <c r="J58" s="6">
        <v>30.832274026189619</v>
      </c>
      <c r="K58" s="6">
        <v>4.2500000000000003E-2</v>
      </c>
      <c r="L58" s="6">
        <v>4.2500000000000003E-2</v>
      </c>
      <c r="M58" s="6">
        <v>3.7500000000000012E-2</v>
      </c>
      <c r="N58" s="5">
        <v>0.99787839724997307</v>
      </c>
      <c r="O58" s="5">
        <v>0.26740999999999998</v>
      </c>
      <c r="P58" s="5"/>
      <c r="Q58" s="5"/>
      <c r="R58" s="5"/>
      <c r="S58" s="5" t="str">
        <f t="shared" si="4"/>
        <v/>
      </c>
      <c r="T58" s="6" t="str">
        <f t="shared" si="3"/>
        <v/>
      </c>
      <c r="U58" s="5"/>
      <c r="V58" s="5">
        <v>52.52064</v>
      </c>
      <c r="W58" s="16">
        <v>225.8629736169662</v>
      </c>
      <c r="X58" s="6" t="str">
        <f t="shared" si="1"/>
        <v/>
      </c>
      <c r="Y58" s="5" t="s">
        <v>18</v>
      </c>
      <c r="Z58" s="5">
        <v>6</v>
      </c>
    </row>
    <row r="59" spans="1:26" x14ac:dyDescent="0.2">
      <c r="A59" s="5">
        <v>2</v>
      </c>
      <c r="B59" s="5">
        <v>6</v>
      </c>
      <c r="C59" s="6" t="s">
        <v>20</v>
      </c>
      <c r="D59" s="6">
        <v>48.512713792433651</v>
      </c>
      <c r="E59" s="6">
        <v>51.387123376982707</v>
      </c>
      <c r="F59" s="6">
        <v>0.05</v>
      </c>
      <c r="G59" s="6">
        <v>0.05</v>
      </c>
      <c r="H59" s="6">
        <v>0.05</v>
      </c>
      <c r="I59" s="6">
        <v>69.095063143226724</v>
      </c>
      <c r="J59" s="6">
        <v>30.832274026189619</v>
      </c>
      <c r="K59" s="6">
        <v>4.2500000000000003E-2</v>
      </c>
      <c r="L59" s="6">
        <v>4.2500000000000003E-2</v>
      </c>
      <c r="M59" s="6">
        <v>3.7500000000000012E-2</v>
      </c>
      <c r="N59" s="5">
        <v>1.0032358096265339</v>
      </c>
      <c r="O59" s="5">
        <v>0.27918999999999999</v>
      </c>
      <c r="P59" s="5"/>
      <c r="Q59" s="5"/>
      <c r="R59" s="5"/>
      <c r="S59" s="5" t="str">
        <f t="shared" si="4"/>
        <v/>
      </c>
      <c r="T59" s="6" t="str">
        <f t="shared" si="3"/>
        <v/>
      </c>
      <c r="U59" s="5"/>
      <c r="V59" s="5">
        <v>53.233930000000001</v>
      </c>
      <c r="W59" s="16">
        <v>236.16673665361489</v>
      </c>
      <c r="X59" s="6" t="str">
        <f t="shared" si="1"/>
        <v/>
      </c>
      <c r="Y59" s="5" t="s">
        <v>18</v>
      </c>
      <c r="Z59" s="5">
        <v>6</v>
      </c>
    </row>
    <row r="60" spans="1:26" x14ac:dyDescent="0.2">
      <c r="A60" s="5">
        <v>2</v>
      </c>
      <c r="B60" s="5">
        <v>6</v>
      </c>
      <c r="C60" s="6" t="s">
        <v>21</v>
      </c>
      <c r="D60" s="6">
        <v>48.512713792433651</v>
      </c>
      <c r="E60" s="6">
        <v>51.387123376982707</v>
      </c>
      <c r="F60" s="6">
        <v>0.05</v>
      </c>
      <c r="G60" s="6">
        <v>0.05</v>
      </c>
      <c r="H60" s="6">
        <v>0.05</v>
      </c>
      <c r="I60" s="6">
        <v>69.095063143226724</v>
      </c>
      <c r="J60" s="6">
        <v>30.832274026189619</v>
      </c>
      <c r="K60" s="6">
        <v>4.2500000000000003E-2</v>
      </c>
      <c r="L60" s="6">
        <v>4.2500000000000003E-2</v>
      </c>
      <c r="M60" s="6">
        <v>3.7500000000000012E-2</v>
      </c>
      <c r="N60" s="5">
        <v>1.0053228598744219</v>
      </c>
      <c r="O60" s="5">
        <v>0.28478999999999999</v>
      </c>
      <c r="P60" s="5"/>
      <c r="Q60" s="5"/>
      <c r="R60" s="5"/>
      <c r="S60" s="5" t="str">
        <f t="shared" si="4"/>
        <v/>
      </c>
      <c r="T60" s="6" t="str">
        <f t="shared" si="3"/>
        <v/>
      </c>
      <c r="U60" s="5"/>
      <c r="V60" s="5">
        <v>58.114490000000004</v>
      </c>
      <c r="W60" s="16">
        <v>234.66718908123869</v>
      </c>
      <c r="X60" s="6" t="str">
        <f t="shared" si="1"/>
        <v/>
      </c>
      <c r="Y60" s="5" t="s">
        <v>18</v>
      </c>
      <c r="Z60" s="5">
        <v>6</v>
      </c>
    </row>
    <row r="61" spans="1:26" x14ac:dyDescent="0.2">
      <c r="A61" s="5">
        <v>2</v>
      </c>
      <c r="B61" s="5">
        <v>6</v>
      </c>
      <c r="C61" s="6" t="s">
        <v>22</v>
      </c>
      <c r="D61" s="6">
        <v>48.512713792433651</v>
      </c>
      <c r="E61" s="6">
        <v>51.387123376982707</v>
      </c>
      <c r="F61" s="6">
        <v>0.05</v>
      </c>
      <c r="G61" s="6">
        <v>0.05</v>
      </c>
      <c r="H61" s="6">
        <v>0.05</v>
      </c>
      <c r="I61" s="6">
        <v>69.095063143226724</v>
      </c>
      <c r="J61" s="6">
        <v>30.832274026189619</v>
      </c>
      <c r="K61" s="6">
        <v>4.2500000000000003E-2</v>
      </c>
      <c r="L61" s="6">
        <v>4.2500000000000003E-2</v>
      </c>
      <c r="M61" s="6">
        <v>3.7500000000000012E-2</v>
      </c>
      <c r="N61" s="5">
        <v>0.97823334500686954</v>
      </c>
      <c r="O61" s="5">
        <v>0.31663000000000002</v>
      </c>
      <c r="P61" s="5">
        <v>7380</v>
      </c>
      <c r="Q61" s="5">
        <v>8511</v>
      </c>
      <c r="R61" s="5">
        <v>6518</v>
      </c>
      <c r="S61" s="5">
        <f t="shared" si="4"/>
        <v>738</v>
      </c>
      <c r="T61" s="6">
        <f t="shared" si="3"/>
        <v>13.543645690664729</v>
      </c>
      <c r="U61" s="5"/>
      <c r="V61" s="5">
        <v>57.932630000000003</v>
      </c>
      <c r="W61" s="16">
        <v>216.27928243828649</v>
      </c>
      <c r="X61" s="6">
        <f t="shared" si="1"/>
        <v>233.89470668524825</v>
      </c>
      <c r="Y61" s="5" t="s">
        <v>18</v>
      </c>
      <c r="Z61" s="5">
        <v>6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15.19658312837741</v>
      </c>
      <c r="E62" s="12">
        <v>83.894952167957811</v>
      </c>
      <c r="F62" s="12">
        <v>0.05</v>
      </c>
      <c r="G62" s="12">
        <v>0.1179364740013407</v>
      </c>
      <c r="H62" s="12">
        <v>0.74565837518034694</v>
      </c>
      <c r="I62" s="12">
        <v>48.966169060455833</v>
      </c>
      <c r="J62" s="12">
        <v>50.336971300774692</v>
      </c>
      <c r="K62" s="12">
        <v>4.2500000000000003E-2</v>
      </c>
      <c r="L62" s="12">
        <v>0.10024600290113959</v>
      </c>
      <c r="M62" s="12">
        <v>0.55924378138526021</v>
      </c>
      <c r="N62" s="11">
        <v>1.0161639040461239</v>
      </c>
      <c r="O62" s="11">
        <v>0.33645999999999998</v>
      </c>
      <c r="P62" s="11"/>
      <c r="Q62" s="11"/>
      <c r="R62" s="11"/>
      <c r="S62" s="11" t="str">
        <f t="shared" si="4"/>
        <v/>
      </c>
      <c r="T62" s="12" t="str">
        <f t="shared" si="3"/>
        <v/>
      </c>
      <c r="U62" s="11"/>
      <c r="V62" s="11">
        <v>34.918860000000002</v>
      </c>
      <c r="W62" s="17">
        <v>425.61341063845339</v>
      </c>
      <c r="X62" s="12" t="str">
        <f t="shared" si="1"/>
        <v/>
      </c>
      <c r="Y62" s="11" t="s">
        <v>18</v>
      </c>
      <c r="Z62" s="11">
        <v>6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15.19658312837741</v>
      </c>
      <c r="E63" s="12">
        <v>83.894952167957811</v>
      </c>
      <c r="F63" s="12">
        <v>0.05</v>
      </c>
      <c r="G63" s="12">
        <v>0.1179364740013407</v>
      </c>
      <c r="H63" s="12">
        <v>0.74565837518034694</v>
      </c>
      <c r="I63" s="12">
        <v>48.966169060455833</v>
      </c>
      <c r="J63" s="12">
        <v>50.336971300774692</v>
      </c>
      <c r="K63" s="12">
        <v>4.2500000000000003E-2</v>
      </c>
      <c r="L63" s="12">
        <v>0.10024600290113959</v>
      </c>
      <c r="M63" s="12">
        <v>0.55924378138526021</v>
      </c>
      <c r="N63" s="11">
        <v>1.021029963044692</v>
      </c>
      <c r="O63" s="11">
        <v>0.32872000000000001</v>
      </c>
      <c r="P63" s="11"/>
      <c r="Q63" s="11"/>
      <c r="R63" s="11"/>
      <c r="S63" s="11" t="str">
        <f t="shared" si="4"/>
        <v/>
      </c>
      <c r="T63" s="12" t="str">
        <f t="shared" si="3"/>
        <v/>
      </c>
      <c r="U63" s="11"/>
      <c r="V63" s="11">
        <v>21.61722</v>
      </c>
      <c r="W63" s="17">
        <v>416.21520467462659</v>
      </c>
      <c r="X63" s="12" t="str">
        <f t="shared" si="1"/>
        <v/>
      </c>
      <c r="Y63" s="11" t="s">
        <v>18</v>
      </c>
      <c r="Z63" s="11">
        <v>6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15.19658312837741</v>
      </c>
      <c r="E64" s="12">
        <v>83.894952167957811</v>
      </c>
      <c r="F64" s="12">
        <v>0.05</v>
      </c>
      <c r="G64" s="12">
        <v>0.1179364740013407</v>
      </c>
      <c r="H64" s="12">
        <v>0.74565837518034694</v>
      </c>
      <c r="I64" s="12">
        <v>48.966169060455833</v>
      </c>
      <c r="J64" s="12">
        <v>50.336971300774692</v>
      </c>
      <c r="K64" s="12">
        <v>4.2500000000000003E-2</v>
      </c>
      <c r="L64" s="12">
        <v>0.10024600290113959</v>
      </c>
      <c r="M64" s="12">
        <v>0.55924378138526021</v>
      </c>
      <c r="N64" s="11">
        <v>1.018767586545164</v>
      </c>
      <c r="O64" s="11">
        <v>0.35052</v>
      </c>
      <c r="P64" s="11"/>
      <c r="Q64" s="11"/>
      <c r="R64" s="11"/>
      <c r="S64" s="11" t="str">
        <f t="shared" si="4"/>
        <v/>
      </c>
      <c r="T64" s="12" t="str">
        <f t="shared" si="3"/>
        <v/>
      </c>
      <c r="U64" s="11"/>
      <c r="V64" s="11">
        <v>19.11026</v>
      </c>
      <c r="W64" s="17">
        <v>523.9956934354301</v>
      </c>
      <c r="X64" s="12" t="str">
        <f t="shared" si="1"/>
        <v/>
      </c>
      <c r="Y64" s="11" t="s">
        <v>18</v>
      </c>
      <c r="Z64" s="11">
        <v>6</v>
      </c>
    </row>
    <row r="65" spans="1:26" x14ac:dyDescent="0.2">
      <c r="A65" s="11">
        <v>3</v>
      </c>
      <c r="B65" s="11">
        <v>1</v>
      </c>
      <c r="C65" s="12" t="s">
        <v>21</v>
      </c>
      <c r="D65" s="12">
        <v>15.19658312837741</v>
      </c>
      <c r="E65" s="12">
        <v>83.894952167957811</v>
      </c>
      <c r="F65" s="12">
        <v>0.05</v>
      </c>
      <c r="G65" s="12">
        <v>0.1179364740013407</v>
      </c>
      <c r="H65" s="12">
        <v>0.74565837518034694</v>
      </c>
      <c r="I65" s="12">
        <v>48.966169060455833</v>
      </c>
      <c r="J65" s="12">
        <v>50.336971300774692</v>
      </c>
      <c r="K65" s="12">
        <v>4.2500000000000003E-2</v>
      </c>
      <c r="L65" s="12">
        <v>0.10024600290113959</v>
      </c>
      <c r="M65" s="12">
        <v>0.55924378138526021</v>
      </c>
      <c r="N65" s="11">
        <v>1.0105067657203499</v>
      </c>
      <c r="O65" s="11">
        <v>0.33293</v>
      </c>
      <c r="P65" s="11">
        <v>8986</v>
      </c>
      <c r="Q65" s="11">
        <v>8722</v>
      </c>
      <c r="R65" s="11">
        <v>8500</v>
      </c>
      <c r="S65" s="11">
        <f t="shared" si="4"/>
        <v>898.6</v>
      </c>
      <c r="T65" s="12">
        <f t="shared" si="3"/>
        <v>2.7075704554162958</v>
      </c>
      <c r="U65" s="11"/>
      <c r="V65" s="11">
        <v>25.65447</v>
      </c>
      <c r="W65" s="17">
        <v>487.70178291427561</v>
      </c>
      <c r="X65" s="12">
        <f t="shared" si="1"/>
        <v>433.78101320206002</v>
      </c>
      <c r="Y65" s="11" t="s">
        <v>18</v>
      </c>
      <c r="Z65" s="11">
        <v>6</v>
      </c>
    </row>
    <row r="66" spans="1:26" x14ac:dyDescent="0.2">
      <c r="A66" s="11">
        <v>3</v>
      </c>
      <c r="B66" s="11">
        <v>1</v>
      </c>
      <c r="C66" s="12" t="s">
        <v>22</v>
      </c>
      <c r="D66" s="12">
        <v>15.19658312837741</v>
      </c>
      <c r="E66" s="12">
        <v>83.894952167957811</v>
      </c>
      <c r="F66" s="12">
        <v>0.05</v>
      </c>
      <c r="G66" s="12">
        <v>0.1179364740013407</v>
      </c>
      <c r="H66" s="12">
        <v>0.74565837518034694</v>
      </c>
      <c r="I66" s="12">
        <v>48.966169060455833</v>
      </c>
      <c r="J66" s="12">
        <v>50.336971300774692</v>
      </c>
      <c r="K66" s="12">
        <v>4.2500000000000003E-2</v>
      </c>
      <c r="L66" s="12">
        <v>0.10024600290113959</v>
      </c>
      <c r="M66" s="12">
        <v>0.55924378138526021</v>
      </c>
      <c r="N66" s="11">
        <v>1.016590344105718</v>
      </c>
      <c r="O66" s="11">
        <v>0.30088999999999999</v>
      </c>
      <c r="P66" s="11"/>
      <c r="Q66" s="11"/>
      <c r="R66" s="11"/>
      <c r="S66" s="11" t="str">
        <f t="shared" si="4"/>
        <v/>
      </c>
      <c r="T66" s="12" t="str">
        <f t="shared" si="3"/>
        <v/>
      </c>
      <c r="U66" s="11"/>
      <c r="V66" s="11">
        <v>24.510850000000001</v>
      </c>
      <c r="W66" s="17">
        <v>334.07140635224141</v>
      </c>
      <c r="X66" s="12" t="str">
        <f t="shared" ref="X66:X129" si="5">IFERROR(1/(V66*S66)*10000000,"")</f>
        <v/>
      </c>
      <c r="Y66" s="11" t="s">
        <v>18</v>
      </c>
      <c r="Z66" s="11">
        <v>6</v>
      </c>
    </row>
    <row r="67" spans="1:26" x14ac:dyDescent="0.2">
      <c r="A67" s="11">
        <v>3</v>
      </c>
      <c r="B67" s="11">
        <v>2</v>
      </c>
      <c r="C67" s="12" t="s">
        <v>17</v>
      </c>
      <c r="D67" s="12">
        <v>31.88925146778621</v>
      </c>
      <c r="E67" s="12">
        <v>66.347873142490315</v>
      </c>
      <c r="F67" s="12">
        <v>0.87868659595129761</v>
      </c>
      <c r="G67" s="12">
        <v>0.17488983277381959</v>
      </c>
      <c r="H67" s="12">
        <v>0.71075444300726209</v>
      </c>
      <c r="I67" s="12">
        <v>58.764125799842923</v>
      </c>
      <c r="J67" s="12">
        <v>39.808723885494189</v>
      </c>
      <c r="K67" s="12">
        <v>0.74688360655860297</v>
      </c>
      <c r="L67" s="12">
        <v>0.14865635785774661</v>
      </c>
      <c r="M67" s="12">
        <v>0.53306583225544657</v>
      </c>
      <c r="N67" s="11">
        <v>1.0390332856285489</v>
      </c>
      <c r="O67" s="11">
        <v>0.35371000000000002</v>
      </c>
      <c r="P67" s="11"/>
      <c r="Q67" s="11"/>
      <c r="R67" s="11"/>
      <c r="S67" s="11" t="str">
        <f t="shared" si="4"/>
        <v/>
      </c>
      <c r="T67" s="12" t="str">
        <f t="shared" si="3"/>
        <v/>
      </c>
      <c r="U67" s="11"/>
      <c r="V67" s="11">
        <v>31.998629999999999</v>
      </c>
      <c r="W67" s="17">
        <v>270.76139764577078</v>
      </c>
      <c r="X67" s="12" t="str">
        <f t="shared" si="5"/>
        <v/>
      </c>
      <c r="Y67" s="11" t="s">
        <v>18</v>
      </c>
      <c r="Z67" s="11">
        <v>6</v>
      </c>
    </row>
    <row r="68" spans="1:26" x14ac:dyDescent="0.2">
      <c r="A68" s="11">
        <v>3</v>
      </c>
      <c r="B68" s="11">
        <v>2</v>
      </c>
      <c r="C68" s="12" t="s">
        <v>19</v>
      </c>
      <c r="D68" s="12">
        <v>31.88925146778621</v>
      </c>
      <c r="E68" s="12">
        <v>66.347873142490315</v>
      </c>
      <c r="F68" s="12">
        <v>0.87868659595129761</v>
      </c>
      <c r="G68" s="12">
        <v>0.17488983277381959</v>
      </c>
      <c r="H68" s="12">
        <v>0.71075444300726209</v>
      </c>
      <c r="I68" s="12">
        <v>58.764125799842923</v>
      </c>
      <c r="J68" s="12">
        <v>39.808723885494189</v>
      </c>
      <c r="K68" s="12">
        <v>0.74688360655860297</v>
      </c>
      <c r="L68" s="12">
        <v>0.14865635785774661</v>
      </c>
      <c r="M68" s="12">
        <v>0.53306583225544657</v>
      </c>
      <c r="N68" s="11">
        <v>1.0407700172056951</v>
      </c>
      <c r="O68" s="11">
        <v>0.32190999999999997</v>
      </c>
      <c r="P68" s="11">
        <v>6426</v>
      </c>
      <c r="Q68" s="11">
        <v>6521</v>
      </c>
      <c r="R68" s="11">
        <v>6437</v>
      </c>
      <c r="S68" s="11">
        <f t="shared" si="4"/>
        <v>642.6</v>
      </c>
      <c r="T68" s="12">
        <f t="shared" si="3"/>
        <v>0.80866373528744107</v>
      </c>
      <c r="U68" s="11"/>
      <c r="V68" s="11">
        <v>28.512979999999999</v>
      </c>
      <c r="W68" s="17">
        <v>293.57831049714417</v>
      </c>
      <c r="X68" s="12">
        <f t="shared" si="5"/>
        <v>545.77880907792246</v>
      </c>
      <c r="Y68" s="11" t="s">
        <v>18</v>
      </c>
      <c r="Z68" s="11">
        <v>6</v>
      </c>
    </row>
    <row r="69" spans="1:26" x14ac:dyDescent="0.2">
      <c r="A69" s="11">
        <v>3</v>
      </c>
      <c r="B69" s="11">
        <v>2</v>
      </c>
      <c r="C69" s="12" t="s">
        <v>20</v>
      </c>
      <c r="D69" s="12">
        <v>31.88925146778621</v>
      </c>
      <c r="E69" s="12">
        <v>66.347873142490315</v>
      </c>
      <c r="F69" s="12">
        <v>0.87868659595129761</v>
      </c>
      <c r="G69" s="12">
        <v>0.17488983277381959</v>
      </c>
      <c r="H69" s="12">
        <v>0.71075444300726209</v>
      </c>
      <c r="I69" s="12">
        <v>58.764125799842923</v>
      </c>
      <c r="J69" s="12">
        <v>39.808723885494189</v>
      </c>
      <c r="K69" s="12">
        <v>0.74688360655860297</v>
      </c>
      <c r="L69" s="12">
        <v>0.14865635785774661</v>
      </c>
      <c r="M69" s="12">
        <v>0.53306583225544657</v>
      </c>
      <c r="N69" s="11">
        <v>1.0312161804670399</v>
      </c>
      <c r="O69" s="11">
        <v>0.34456999999999999</v>
      </c>
      <c r="P69" s="11"/>
      <c r="Q69" s="11"/>
      <c r="R69" s="11"/>
      <c r="S69" s="11" t="str">
        <f t="shared" si="4"/>
        <v/>
      </c>
      <c r="T69" s="12" t="str">
        <f t="shared" si="3"/>
        <v/>
      </c>
      <c r="U69" s="11"/>
      <c r="V69" s="11">
        <v>37.133029999999998</v>
      </c>
      <c r="W69" s="17">
        <v>274.32744909908308</v>
      </c>
      <c r="X69" s="12" t="str">
        <f t="shared" si="5"/>
        <v/>
      </c>
      <c r="Y69" s="11" t="s">
        <v>18</v>
      </c>
      <c r="Z69" s="11">
        <v>6</v>
      </c>
    </row>
    <row r="70" spans="1:26" x14ac:dyDescent="0.2">
      <c r="A70" s="11">
        <v>3</v>
      </c>
      <c r="B70" s="11">
        <v>2</v>
      </c>
      <c r="C70" s="12" t="s">
        <v>21</v>
      </c>
      <c r="D70" s="12">
        <v>31.88925146778621</v>
      </c>
      <c r="E70" s="12">
        <v>66.347873142490315</v>
      </c>
      <c r="F70" s="12">
        <v>0.87868659595129761</v>
      </c>
      <c r="G70" s="12">
        <v>0.17488983277381959</v>
      </c>
      <c r="H70" s="12">
        <v>0.71075444300726209</v>
      </c>
      <c r="I70" s="12">
        <v>58.764125799842923</v>
      </c>
      <c r="J70" s="12">
        <v>39.808723885494189</v>
      </c>
      <c r="K70" s="12">
        <v>0.74688360655860297</v>
      </c>
      <c r="L70" s="12">
        <v>0.14865635785774661</v>
      </c>
      <c r="M70" s="12">
        <v>0.53306583225544657</v>
      </c>
      <c r="N70" s="11">
        <v>1.028034196361157</v>
      </c>
      <c r="O70" s="11">
        <v>0.34294000000000002</v>
      </c>
      <c r="P70" s="11"/>
      <c r="Q70" s="11"/>
      <c r="R70" s="11"/>
      <c r="S70" s="11" t="str">
        <f t="shared" si="4"/>
        <v/>
      </c>
      <c r="T70" s="12" t="str">
        <f t="shared" ref="T70:T76" si="6">IFERROR(_xlfn.STDEV.S(P70:R70)/P70*100,"")</f>
        <v/>
      </c>
      <c r="U70" s="11"/>
      <c r="V70" s="11">
        <v>37.14058</v>
      </c>
      <c r="W70" s="17">
        <v>358.96025372493438</v>
      </c>
      <c r="X70" s="12" t="str">
        <f t="shared" si="5"/>
        <v/>
      </c>
      <c r="Y70" s="11" t="s">
        <v>18</v>
      </c>
      <c r="Z70" s="11">
        <v>6</v>
      </c>
    </row>
    <row r="71" spans="1:26" x14ac:dyDescent="0.2">
      <c r="A71" s="11">
        <v>3</v>
      </c>
      <c r="B71" s="11">
        <v>2</v>
      </c>
      <c r="C71" s="12" t="s">
        <v>22</v>
      </c>
      <c r="D71" s="12">
        <v>31.88925146778621</v>
      </c>
      <c r="E71" s="12">
        <v>66.347873142490315</v>
      </c>
      <c r="F71" s="12">
        <v>0.87868659595129761</v>
      </c>
      <c r="G71" s="12">
        <v>0.17488983277381959</v>
      </c>
      <c r="H71" s="12">
        <v>0.71075444300726209</v>
      </c>
      <c r="I71" s="12">
        <v>58.764125799842923</v>
      </c>
      <c r="J71" s="12">
        <v>39.808723885494189</v>
      </c>
      <c r="K71" s="12">
        <v>0.74688360655860297</v>
      </c>
      <c r="L71" s="12">
        <v>0.14865635785774661</v>
      </c>
      <c r="M71" s="12">
        <v>0.53306583225544657</v>
      </c>
      <c r="N71" s="11">
        <v>1.015672664574031</v>
      </c>
      <c r="O71" s="11">
        <v>0.34067999999999998</v>
      </c>
      <c r="P71" s="11"/>
      <c r="Q71" s="11"/>
      <c r="R71" s="11"/>
      <c r="S71" s="11" t="str">
        <f t="shared" si="4"/>
        <v/>
      </c>
      <c r="T71" s="12" t="str">
        <f t="shared" si="6"/>
        <v/>
      </c>
      <c r="U71" s="11"/>
      <c r="V71" s="11">
        <v>36.649920000000002</v>
      </c>
      <c r="W71" s="17">
        <v>321.98014616986529</v>
      </c>
      <c r="X71" s="12" t="str">
        <f t="shared" si="5"/>
        <v/>
      </c>
      <c r="Y71" s="11" t="s">
        <v>18</v>
      </c>
      <c r="Z71" s="11">
        <v>6</v>
      </c>
    </row>
    <row r="72" spans="1:26" x14ac:dyDescent="0.2">
      <c r="A72" s="11">
        <v>3</v>
      </c>
      <c r="B72" s="11">
        <v>3</v>
      </c>
      <c r="C72" s="12" t="s">
        <v>17</v>
      </c>
      <c r="D72" s="12">
        <v>1.128812641268812</v>
      </c>
      <c r="E72" s="12">
        <v>98.759559113276353</v>
      </c>
      <c r="F72" s="12">
        <v>0.05</v>
      </c>
      <c r="G72" s="12">
        <v>0.05</v>
      </c>
      <c r="H72" s="12">
        <v>8.7738266833505635E-2</v>
      </c>
      <c r="I72" s="12">
        <v>40.66957085328773</v>
      </c>
      <c r="J72" s="12">
        <v>59.255735467965813</v>
      </c>
      <c r="K72" s="12">
        <v>4.2500000000000003E-2</v>
      </c>
      <c r="L72" s="12">
        <v>4.2500000000000003E-2</v>
      </c>
      <c r="M72" s="12">
        <v>6.5803700125129233E-2</v>
      </c>
      <c r="N72" s="11">
        <v>1.005224929709466</v>
      </c>
      <c r="O72" s="11">
        <v>0.40121000000000001</v>
      </c>
      <c r="P72" s="11"/>
      <c r="Q72" s="11"/>
      <c r="R72" s="11"/>
      <c r="S72" s="11" t="str">
        <f t="shared" si="4"/>
        <v/>
      </c>
      <c r="T72" s="12" t="str">
        <f t="shared" si="6"/>
        <v/>
      </c>
      <c r="U72" s="11"/>
      <c r="V72" s="11">
        <v>34.276000000000003</v>
      </c>
      <c r="W72" s="17">
        <v>475.18498270413579</v>
      </c>
      <c r="X72" s="12" t="str">
        <f t="shared" si="5"/>
        <v/>
      </c>
      <c r="Y72" s="11" t="s">
        <v>18</v>
      </c>
      <c r="Z72" s="11">
        <v>6</v>
      </c>
    </row>
    <row r="73" spans="1:26" x14ac:dyDescent="0.2">
      <c r="A73" s="11">
        <v>3</v>
      </c>
      <c r="B73" s="11">
        <v>3</v>
      </c>
      <c r="C73" s="12" t="s">
        <v>19</v>
      </c>
      <c r="D73" s="12">
        <v>1.128812641268812</v>
      </c>
      <c r="E73" s="12">
        <v>98.759559113276353</v>
      </c>
      <c r="F73" s="12">
        <v>0.05</v>
      </c>
      <c r="G73" s="12">
        <v>0.05</v>
      </c>
      <c r="H73" s="12">
        <v>8.7738266833505635E-2</v>
      </c>
      <c r="I73" s="12">
        <v>40.66957085328773</v>
      </c>
      <c r="J73" s="12">
        <v>59.255735467965813</v>
      </c>
      <c r="K73" s="12">
        <v>4.2500000000000003E-2</v>
      </c>
      <c r="L73" s="12">
        <v>4.2500000000000003E-2</v>
      </c>
      <c r="M73" s="12">
        <v>6.5803700125129233E-2</v>
      </c>
      <c r="N73" s="11">
        <v>1.005915841584158</v>
      </c>
      <c r="O73" s="11">
        <v>0.37091000000000002</v>
      </c>
      <c r="P73" s="11">
        <v>7330</v>
      </c>
      <c r="Q73" s="11">
        <v>6200</v>
      </c>
      <c r="R73" s="11">
        <v>7510</v>
      </c>
      <c r="S73" s="11">
        <f t="shared" si="4"/>
        <v>733</v>
      </c>
      <c r="T73" s="12">
        <f t="shared" si="6"/>
        <v>9.6875019168563146</v>
      </c>
      <c r="U73" s="11"/>
      <c r="V73" s="11">
        <v>15.086539999999999</v>
      </c>
      <c r="W73" s="17">
        <v>374.97804190682331</v>
      </c>
      <c r="X73" s="12">
        <f t="shared" si="5"/>
        <v>904.28718594076645</v>
      </c>
      <c r="Y73" s="11" t="s">
        <v>18</v>
      </c>
      <c r="Z73" s="11">
        <v>6</v>
      </c>
    </row>
    <row r="74" spans="1:26" x14ac:dyDescent="0.2">
      <c r="A74" s="11">
        <v>3</v>
      </c>
      <c r="B74" s="11">
        <v>3</v>
      </c>
      <c r="C74" s="12" t="s">
        <v>20</v>
      </c>
      <c r="D74" s="12">
        <v>1.128812641268812</v>
      </c>
      <c r="E74" s="12">
        <v>98.759559113276353</v>
      </c>
      <c r="F74" s="12">
        <v>0.05</v>
      </c>
      <c r="G74" s="12">
        <v>0.05</v>
      </c>
      <c r="H74" s="12">
        <v>8.7738266833505635E-2</v>
      </c>
      <c r="I74" s="12">
        <v>40.66957085328773</v>
      </c>
      <c r="J74" s="12">
        <v>59.255735467965813</v>
      </c>
      <c r="K74" s="12">
        <v>4.2500000000000003E-2</v>
      </c>
      <c r="L74" s="12">
        <v>4.2500000000000003E-2</v>
      </c>
      <c r="M74" s="12">
        <v>6.5803700125129233E-2</v>
      </c>
      <c r="N74" s="11">
        <v>0.99962315700221394</v>
      </c>
      <c r="O74" s="11">
        <v>0.39193</v>
      </c>
      <c r="P74" s="11"/>
      <c r="Q74" s="11"/>
      <c r="R74" s="11"/>
      <c r="S74" s="11" t="str">
        <f>IF(ISNUMBER(P74),P74/10,"")</f>
        <v/>
      </c>
      <c r="T74" s="12" t="str">
        <f t="shared" si="6"/>
        <v/>
      </c>
      <c r="U74" s="11"/>
      <c r="V74" s="11">
        <v>16.863140000000001</v>
      </c>
      <c r="W74" s="17">
        <v>531.08026508576143</v>
      </c>
      <c r="X74" s="12" t="str">
        <f t="shared" si="5"/>
        <v/>
      </c>
      <c r="Y74" s="11" t="s">
        <v>18</v>
      </c>
      <c r="Z74" s="11">
        <v>6</v>
      </c>
    </row>
    <row r="75" spans="1:26" x14ac:dyDescent="0.2">
      <c r="A75" s="11">
        <v>3</v>
      </c>
      <c r="B75" s="11">
        <v>3</v>
      </c>
      <c r="C75" s="12" t="s">
        <v>21</v>
      </c>
      <c r="D75" s="12">
        <v>1.128812641268812</v>
      </c>
      <c r="E75" s="12">
        <v>98.759559113276353</v>
      </c>
      <c r="F75" s="12">
        <v>0.05</v>
      </c>
      <c r="G75" s="12">
        <v>0.05</v>
      </c>
      <c r="H75" s="12">
        <v>8.7738266833505635E-2</v>
      </c>
      <c r="I75" s="12">
        <v>40.66957085328773</v>
      </c>
      <c r="J75" s="12">
        <v>59.255735467965813</v>
      </c>
      <c r="K75" s="12">
        <v>4.2500000000000003E-2</v>
      </c>
      <c r="L75" s="12">
        <v>4.2500000000000003E-2</v>
      </c>
      <c r="M75" s="12">
        <v>6.5803700125129233E-2</v>
      </c>
      <c r="N75" s="11">
        <v>0.99512475623781182</v>
      </c>
      <c r="O75" s="11">
        <v>0.35936000000000001</v>
      </c>
      <c r="P75" s="11"/>
      <c r="Q75" s="11"/>
      <c r="R75" s="11"/>
      <c r="S75" s="11" t="str">
        <f>IF(ISNUMBER(P75),P75/10,"")</f>
        <v/>
      </c>
      <c r="T75" s="12" t="str">
        <f t="shared" si="6"/>
        <v/>
      </c>
      <c r="U75" s="11"/>
      <c r="V75" s="11">
        <v>25.236709999999999</v>
      </c>
      <c r="W75" s="17">
        <v>647.42241779941617</v>
      </c>
      <c r="X75" s="12" t="str">
        <f t="shared" si="5"/>
        <v/>
      </c>
      <c r="Y75" s="11" t="s">
        <v>18</v>
      </c>
      <c r="Z75" s="11">
        <v>6</v>
      </c>
    </row>
    <row r="76" spans="1:26" x14ac:dyDescent="0.2">
      <c r="A76" s="11">
        <v>3</v>
      </c>
      <c r="B76" s="11">
        <v>3</v>
      </c>
      <c r="C76" s="12" t="s">
        <v>22</v>
      </c>
      <c r="D76" s="12">
        <v>1.128812641268812</v>
      </c>
      <c r="E76" s="12">
        <v>98.759559113276353</v>
      </c>
      <c r="F76" s="12">
        <v>0.05</v>
      </c>
      <c r="G76" s="12">
        <v>0.05</v>
      </c>
      <c r="H76" s="12">
        <v>8.7738266833505635E-2</v>
      </c>
      <c r="I76" s="12">
        <v>40.66957085328773</v>
      </c>
      <c r="J76" s="12">
        <v>59.255735467965813</v>
      </c>
      <c r="K76" s="12">
        <v>4.2500000000000003E-2</v>
      </c>
      <c r="L76" s="12">
        <v>4.2500000000000003E-2</v>
      </c>
      <c r="M76" s="12">
        <v>6.5803700125129233E-2</v>
      </c>
      <c r="N76" s="11">
        <v>1.009301670072581</v>
      </c>
      <c r="O76" s="11">
        <v>0.38051000000000001</v>
      </c>
      <c r="P76" s="11"/>
      <c r="Q76" s="11"/>
      <c r="R76" s="11"/>
      <c r="S76" s="11" t="str">
        <f>IF(ISNUMBER(P76),P76/10,"")</f>
        <v/>
      </c>
      <c r="T76" s="12" t="str">
        <f t="shared" si="6"/>
        <v/>
      </c>
      <c r="U76" s="11"/>
      <c r="V76" s="11">
        <v>18.410799999999998</v>
      </c>
      <c r="W76" s="17">
        <v>269.12305713586159</v>
      </c>
      <c r="X76" s="12" t="str">
        <f t="shared" si="5"/>
        <v/>
      </c>
      <c r="Y76" s="11" t="s">
        <v>18</v>
      </c>
      <c r="Z76" s="11">
        <v>6</v>
      </c>
    </row>
    <row r="77" spans="1:26" x14ac:dyDescent="0.2">
      <c r="A77" s="11">
        <v>3</v>
      </c>
      <c r="B77" s="11">
        <v>4</v>
      </c>
      <c r="C77" s="12" t="s">
        <v>17</v>
      </c>
      <c r="D77" s="12">
        <v>0.88989528296672349</v>
      </c>
      <c r="E77" s="12">
        <v>98.032018752475309</v>
      </c>
      <c r="F77" s="12">
        <v>0.33649419751694598</v>
      </c>
      <c r="G77" s="12">
        <v>0.48527179626932121</v>
      </c>
      <c r="H77" s="12">
        <v>0.24909203350535319</v>
      </c>
      <c r="I77" s="12">
        <v>40.288240691401121</v>
      </c>
      <c r="J77" s="12">
        <v>58.819211251485193</v>
      </c>
      <c r="K77" s="12">
        <v>0.28602006788940409</v>
      </c>
      <c r="L77" s="12">
        <v>0.41248102682892301</v>
      </c>
      <c r="M77" s="12">
        <v>0.18681902512901491</v>
      </c>
      <c r="N77" s="11">
        <v>1.013655627060116</v>
      </c>
      <c r="O77" s="11">
        <v>0.34073999999999999</v>
      </c>
      <c r="P77" s="11"/>
      <c r="Q77" s="11"/>
      <c r="R77" s="11"/>
      <c r="S77" s="11" t="str">
        <f t="shared" ref="S77:S109" si="7">IF(ISNUMBER(P77),P77/10,"")</f>
        <v/>
      </c>
      <c r="T77" s="12" t="str">
        <f>IFERROR(_xlfn.STDEV.S(P77:R77)/P77*100,"")</f>
        <v/>
      </c>
      <c r="U77" s="11"/>
      <c r="V77" s="11">
        <v>23.633500000000002</v>
      </c>
      <c r="W77" s="17">
        <v>336.58157353034147</v>
      </c>
      <c r="X77" s="12" t="str">
        <f t="shared" si="5"/>
        <v/>
      </c>
      <c r="Y77" s="11" t="s">
        <v>18</v>
      </c>
      <c r="Z77" s="11">
        <v>6</v>
      </c>
    </row>
    <row r="78" spans="1:26" x14ac:dyDescent="0.2">
      <c r="A78" s="11">
        <v>3</v>
      </c>
      <c r="B78" s="11">
        <v>4</v>
      </c>
      <c r="C78" s="12" t="s">
        <v>19</v>
      </c>
      <c r="D78" s="12">
        <v>0.88989528296672349</v>
      </c>
      <c r="E78" s="12">
        <v>98.032018752475309</v>
      </c>
      <c r="F78" s="12">
        <v>0.33649419751694598</v>
      </c>
      <c r="G78" s="12">
        <v>0.48527179626932121</v>
      </c>
      <c r="H78" s="12">
        <v>0.24909203350535319</v>
      </c>
      <c r="I78" s="12">
        <v>40.288240691401121</v>
      </c>
      <c r="J78" s="12">
        <v>58.819211251485193</v>
      </c>
      <c r="K78" s="12">
        <v>0.28602006788940409</v>
      </c>
      <c r="L78" s="12">
        <v>0.41248102682892301</v>
      </c>
      <c r="M78" s="12">
        <v>0.18681902512901491</v>
      </c>
      <c r="N78" s="11">
        <v>0.99775677873426238</v>
      </c>
      <c r="O78" s="11">
        <v>0.34300999999999998</v>
      </c>
      <c r="P78" s="11">
        <v>6870</v>
      </c>
      <c r="Q78" s="11">
        <v>6548</v>
      </c>
      <c r="R78" s="11">
        <v>7126</v>
      </c>
      <c r="S78" s="11">
        <f t="shared" si="7"/>
        <v>687</v>
      </c>
      <c r="T78" s="12">
        <f t="shared" ref="T78:T112" si="8">IFERROR(_xlfn.STDEV.S(P78:R78)/P78*100,"")</f>
        <v>4.2158274639756561</v>
      </c>
      <c r="U78" s="11"/>
      <c r="V78" s="11">
        <v>18.89528</v>
      </c>
      <c r="W78" s="17">
        <v>401.08453066490949</v>
      </c>
      <c r="X78" s="12">
        <f t="shared" si="5"/>
        <v>770.35327112983362</v>
      </c>
      <c r="Y78" s="11" t="s">
        <v>18</v>
      </c>
      <c r="Z78" s="11">
        <v>6</v>
      </c>
    </row>
    <row r="79" spans="1:26" x14ac:dyDescent="0.2">
      <c r="A79" s="11">
        <v>3</v>
      </c>
      <c r="B79" s="11">
        <v>4</v>
      </c>
      <c r="C79" s="12" t="s">
        <v>20</v>
      </c>
      <c r="D79" s="12">
        <v>0.88989528296672349</v>
      </c>
      <c r="E79" s="12">
        <v>98.032018752475309</v>
      </c>
      <c r="F79" s="12">
        <v>0.33649419751694598</v>
      </c>
      <c r="G79" s="12">
        <v>0.48527179626932121</v>
      </c>
      <c r="H79" s="12">
        <v>0.24909203350535319</v>
      </c>
      <c r="I79" s="12">
        <v>40.288240691401121</v>
      </c>
      <c r="J79" s="12">
        <v>58.819211251485193</v>
      </c>
      <c r="K79" s="12">
        <v>0.28602006788940409</v>
      </c>
      <c r="L79" s="12">
        <v>0.41248102682892301</v>
      </c>
      <c r="M79" s="12">
        <v>0.18681902512901491</v>
      </c>
      <c r="N79" s="11">
        <v>1.0015356770690509</v>
      </c>
      <c r="O79" s="11">
        <v>0.35643999999999998</v>
      </c>
      <c r="P79" s="11"/>
      <c r="Q79" s="11"/>
      <c r="R79" s="11"/>
      <c r="S79" s="11" t="str">
        <f t="shared" si="7"/>
        <v/>
      </c>
      <c r="T79" s="12" t="str">
        <f t="shared" si="8"/>
        <v/>
      </c>
      <c r="U79" s="11"/>
      <c r="V79" s="11">
        <v>20.234459999999999</v>
      </c>
      <c r="W79" s="17">
        <v>486.66382216959079</v>
      </c>
      <c r="X79" s="12" t="str">
        <f t="shared" si="5"/>
        <v/>
      </c>
      <c r="Y79" s="11" t="s">
        <v>18</v>
      </c>
      <c r="Z79" s="11">
        <v>6</v>
      </c>
    </row>
    <row r="80" spans="1:26" x14ac:dyDescent="0.2">
      <c r="A80" s="11">
        <v>3</v>
      </c>
      <c r="B80" s="11">
        <v>4</v>
      </c>
      <c r="C80" s="12" t="s">
        <v>21</v>
      </c>
      <c r="D80" s="12">
        <v>0.88989528296672349</v>
      </c>
      <c r="E80" s="12">
        <v>98.032018752475309</v>
      </c>
      <c r="F80" s="12">
        <v>0.33649419751694598</v>
      </c>
      <c r="G80" s="12">
        <v>0.48527179626932121</v>
      </c>
      <c r="H80" s="12">
        <v>0.24909203350535319</v>
      </c>
      <c r="I80" s="12">
        <v>40.288240691401121</v>
      </c>
      <c r="J80" s="12">
        <v>58.819211251485193</v>
      </c>
      <c r="K80" s="12">
        <v>0.28602006788940409</v>
      </c>
      <c r="L80" s="12">
        <v>0.41248102682892301</v>
      </c>
      <c r="M80" s="12">
        <v>0.18681902512901491</v>
      </c>
      <c r="N80" s="11">
        <v>1.0028726626971689</v>
      </c>
      <c r="O80" s="11">
        <v>0.34584999999999999</v>
      </c>
      <c r="P80" s="11"/>
      <c r="Q80" s="11"/>
      <c r="R80" s="11"/>
      <c r="S80" s="11" t="str">
        <f t="shared" si="7"/>
        <v/>
      </c>
      <c r="T80" s="12" t="str">
        <f t="shared" si="8"/>
        <v/>
      </c>
      <c r="U80" s="11"/>
      <c r="V80" s="11">
        <v>25.513169999999999</v>
      </c>
      <c r="W80" s="17">
        <v>537.11342125324472</v>
      </c>
      <c r="X80" s="12" t="str">
        <f t="shared" si="5"/>
        <v/>
      </c>
      <c r="Y80" s="11" t="s">
        <v>18</v>
      </c>
      <c r="Z80" s="11">
        <v>6</v>
      </c>
    </row>
    <row r="81" spans="1:26" x14ac:dyDescent="0.2">
      <c r="A81" s="11">
        <v>3</v>
      </c>
      <c r="B81" s="11">
        <v>4</v>
      </c>
      <c r="C81" s="12" t="s">
        <v>22</v>
      </c>
      <c r="D81" s="12">
        <v>0.88989528296672349</v>
      </c>
      <c r="E81" s="12">
        <v>98.032018752475309</v>
      </c>
      <c r="F81" s="12">
        <v>0.33649419751694598</v>
      </c>
      <c r="G81" s="12">
        <v>0.48527179626932121</v>
      </c>
      <c r="H81" s="12">
        <v>0.24909203350535319</v>
      </c>
      <c r="I81" s="12">
        <v>40.288240691401121</v>
      </c>
      <c r="J81" s="12">
        <v>58.819211251485193</v>
      </c>
      <c r="K81" s="12">
        <v>0.28602006788940409</v>
      </c>
      <c r="L81" s="12">
        <v>0.41248102682892301</v>
      </c>
      <c r="M81" s="12">
        <v>0.18681902512901491</v>
      </c>
      <c r="N81" s="11">
        <v>0.98991703580431234</v>
      </c>
      <c r="O81" s="11">
        <v>0.34655000000000002</v>
      </c>
      <c r="P81" s="11"/>
      <c r="Q81" s="11"/>
      <c r="R81" s="11"/>
      <c r="S81" s="11" t="str">
        <f t="shared" si="7"/>
        <v/>
      </c>
      <c r="T81" s="12" t="str">
        <f t="shared" si="8"/>
        <v/>
      </c>
      <c r="U81" s="11"/>
      <c r="V81" s="11">
        <v>30.605090000000001</v>
      </c>
      <c r="W81" s="17">
        <v>428.56151645112902</v>
      </c>
      <c r="X81" s="12" t="str">
        <f t="shared" si="5"/>
        <v/>
      </c>
      <c r="Y81" s="11" t="s">
        <v>18</v>
      </c>
      <c r="Z81" s="11">
        <v>6</v>
      </c>
    </row>
    <row r="82" spans="1:26" x14ac:dyDescent="0.2">
      <c r="A82" s="11">
        <v>3</v>
      </c>
      <c r="B82" s="11">
        <v>5</v>
      </c>
      <c r="C82" s="12" t="s">
        <v>17</v>
      </c>
      <c r="D82" s="12">
        <v>32.853296160840081</v>
      </c>
      <c r="E82" s="12">
        <v>65.376129848931384</v>
      </c>
      <c r="F82" s="12">
        <v>0.13975046916869979</v>
      </c>
      <c r="G82" s="12">
        <v>1.606488592666687</v>
      </c>
      <c r="H82" s="12">
        <v>0.05</v>
      </c>
      <c r="I82" s="12">
        <v>59.278183959687937</v>
      </c>
      <c r="J82" s="12">
        <v>39.225677909358829</v>
      </c>
      <c r="K82" s="12">
        <v>0.1187878987933948</v>
      </c>
      <c r="L82" s="12">
        <v>1.3655153037666841</v>
      </c>
      <c r="M82" s="12">
        <v>3.7500000000000012E-2</v>
      </c>
      <c r="N82" s="11">
        <v>1.0157703711276971</v>
      </c>
      <c r="O82" s="11">
        <v>0.31616</v>
      </c>
      <c r="P82" s="11"/>
      <c r="Q82" s="11"/>
      <c r="R82" s="11"/>
      <c r="S82" s="11" t="str">
        <f t="shared" si="7"/>
        <v/>
      </c>
      <c r="T82" s="12" t="str">
        <f t="shared" si="8"/>
        <v/>
      </c>
      <c r="U82" s="11"/>
      <c r="V82" s="11">
        <v>38.722470000000001</v>
      </c>
      <c r="W82" s="17">
        <v>213.8382218951545</v>
      </c>
      <c r="X82" s="12" t="str">
        <f t="shared" si="5"/>
        <v/>
      </c>
      <c r="Y82" s="11" t="s">
        <v>18</v>
      </c>
      <c r="Z82" s="11">
        <v>6</v>
      </c>
    </row>
    <row r="83" spans="1:26" x14ac:dyDescent="0.2">
      <c r="A83" s="11">
        <v>3</v>
      </c>
      <c r="B83" s="11">
        <v>5</v>
      </c>
      <c r="C83" s="12" t="s">
        <v>19</v>
      </c>
      <c r="D83" s="12">
        <v>32.853296160840081</v>
      </c>
      <c r="E83" s="12">
        <v>65.376129848931384</v>
      </c>
      <c r="F83" s="12">
        <v>0.13975046916869979</v>
      </c>
      <c r="G83" s="12">
        <v>1.606488592666687</v>
      </c>
      <c r="H83" s="12">
        <v>0.05</v>
      </c>
      <c r="I83" s="12">
        <v>59.278183959687937</v>
      </c>
      <c r="J83" s="12">
        <v>39.225677909358829</v>
      </c>
      <c r="K83" s="12">
        <v>0.1187878987933948</v>
      </c>
      <c r="L83" s="12">
        <v>1.3655153037666841</v>
      </c>
      <c r="M83" s="12">
        <v>3.7500000000000012E-2</v>
      </c>
      <c r="N83" s="11">
        <v>1.0116796440489431</v>
      </c>
      <c r="O83" s="11">
        <v>0.31208000000000002</v>
      </c>
      <c r="P83" s="11"/>
      <c r="Q83" s="11"/>
      <c r="R83" s="11"/>
      <c r="S83" s="11" t="str">
        <f t="shared" si="7"/>
        <v/>
      </c>
      <c r="T83" s="12" t="str">
        <f t="shared" si="8"/>
        <v/>
      </c>
      <c r="U83" s="11"/>
      <c r="V83" s="11">
        <v>41.957949999999997</v>
      </c>
      <c r="W83" s="17">
        <v>241.60650283774081</v>
      </c>
      <c r="X83" s="12" t="str">
        <f t="shared" si="5"/>
        <v/>
      </c>
      <c r="Y83" s="11" t="s">
        <v>18</v>
      </c>
      <c r="Z83" s="11">
        <v>6</v>
      </c>
    </row>
    <row r="84" spans="1:26" x14ac:dyDescent="0.2">
      <c r="A84" s="11">
        <v>3</v>
      </c>
      <c r="B84" s="11">
        <v>5</v>
      </c>
      <c r="C84" s="12" t="s">
        <v>20</v>
      </c>
      <c r="D84" s="12">
        <v>32.853296160840081</v>
      </c>
      <c r="E84" s="12">
        <v>65.376129848931384</v>
      </c>
      <c r="F84" s="12">
        <v>0.13975046916869979</v>
      </c>
      <c r="G84" s="12">
        <v>1.606488592666687</v>
      </c>
      <c r="H84" s="12">
        <v>0.05</v>
      </c>
      <c r="I84" s="12">
        <v>59.278183959687937</v>
      </c>
      <c r="J84" s="12">
        <v>39.225677909358829</v>
      </c>
      <c r="K84" s="12">
        <v>0.1187878987933948</v>
      </c>
      <c r="L84" s="12">
        <v>1.3655153037666841</v>
      </c>
      <c r="M84" s="12">
        <v>3.7500000000000012E-2</v>
      </c>
      <c r="N84" s="11">
        <v>0.99936725803703974</v>
      </c>
      <c r="O84" s="11">
        <v>0.35914000000000001</v>
      </c>
      <c r="P84" s="11"/>
      <c r="Q84" s="11"/>
      <c r="R84" s="11"/>
      <c r="S84" s="11" t="str">
        <f t="shared" si="7"/>
        <v/>
      </c>
      <c r="T84" s="12" t="str">
        <f t="shared" si="8"/>
        <v/>
      </c>
      <c r="U84" s="11"/>
      <c r="V84" s="11">
        <v>44.314590000000003</v>
      </c>
      <c r="W84" s="17">
        <v>220.5446883545423</v>
      </c>
      <c r="X84" s="12" t="str">
        <f t="shared" si="5"/>
        <v/>
      </c>
      <c r="Y84" s="11" t="s">
        <v>18</v>
      </c>
      <c r="Z84" s="11">
        <v>6</v>
      </c>
    </row>
    <row r="85" spans="1:26" x14ac:dyDescent="0.2">
      <c r="A85" s="11">
        <v>3</v>
      </c>
      <c r="B85" s="11">
        <v>5</v>
      </c>
      <c r="C85" s="12" t="s">
        <v>21</v>
      </c>
      <c r="D85" s="12">
        <v>32.853296160840081</v>
      </c>
      <c r="E85" s="12">
        <v>65.376129848931384</v>
      </c>
      <c r="F85" s="12">
        <v>0.13975046916869979</v>
      </c>
      <c r="G85" s="12">
        <v>1.606488592666687</v>
      </c>
      <c r="H85" s="12">
        <v>0.05</v>
      </c>
      <c r="I85" s="12">
        <v>59.278183959687937</v>
      </c>
      <c r="J85" s="12">
        <v>39.225677909358829</v>
      </c>
      <c r="K85" s="12">
        <v>0.1187878987933948</v>
      </c>
      <c r="L85" s="12">
        <v>1.3655153037666841</v>
      </c>
      <c r="M85" s="12">
        <v>3.7500000000000012E-2</v>
      </c>
      <c r="N85" s="11">
        <v>1.0049345970079111</v>
      </c>
      <c r="O85" s="11">
        <v>0.32613999999999999</v>
      </c>
      <c r="P85" s="11"/>
      <c r="Q85" s="11"/>
      <c r="R85" s="11"/>
      <c r="S85" s="11" t="str">
        <f t="shared" si="7"/>
        <v/>
      </c>
      <c r="T85" s="12" t="str">
        <f t="shared" si="8"/>
        <v/>
      </c>
      <c r="U85" s="11"/>
      <c r="V85" s="11">
        <v>46.551380000000002</v>
      </c>
      <c r="W85" s="17">
        <v>256.50083811944819</v>
      </c>
      <c r="X85" s="12" t="str">
        <f t="shared" si="5"/>
        <v/>
      </c>
      <c r="Y85" s="11" t="s">
        <v>18</v>
      </c>
      <c r="Z85" s="11">
        <v>6</v>
      </c>
    </row>
    <row r="86" spans="1:26" x14ac:dyDescent="0.2">
      <c r="A86" s="11">
        <v>3</v>
      </c>
      <c r="B86" s="11">
        <v>5</v>
      </c>
      <c r="C86" s="12" t="s">
        <v>22</v>
      </c>
      <c r="D86" s="12">
        <v>32.853296160840081</v>
      </c>
      <c r="E86" s="12">
        <v>65.376129848931384</v>
      </c>
      <c r="F86" s="12">
        <v>0.13975046916869979</v>
      </c>
      <c r="G86" s="12">
        <v>1.606488592666687</v>
      </c>
      <c r="H86" s="12">
        <v>0.05</v>
      </c>
      <c r="I86" s="12">
        <v>59.278183959687937</v>
      </c>
      <c r="J86" s="12">
        <v>39.225677909358829</v>
      </c>
      <c r="K86" s="12">
        <v>0.1187878987933948</v>
      </c>
      <c r="L86" s="12">
        <v>1.3655153037666841</v>
      </c>
      <c r="M86" s="12">
        <v>3.7500000000000012E-2</v>
      </c>
      <c r="N86" s="11">
        <v>0.9875536288880945</v>
      </c>
      <c r="O86" s="11">
        <v>0.28055000000000002</v>
      </c>
      <c r="P86" s="11"/>
      <c r="Q86" s="11"/>
      <c r="R86" s="11"/>
      <c r="S86" s="11" t="str">
        <f t="shared" si="7"/>
        <v/>
      </c>
      <c r="T86" s="12" t="str">
        <f t="shared" si="8"/>
        <v/>
      </c>
      <c r="U86" s="11"/>
      <c r="V86" s="11">
        <v>51.917630000000003</v>
      </c>
      <c r="W86" s="17">
        <v>323.09764419553721</v>
      </c>
      <c r="X86" s="12" t="str">
        <f t="shared" si="5"/>
        <v/>
      </c>
      <c r="Y86" s="11" t="s">
        <v>18</v>
      </c>
      <c r="Z86" s="11">
        <v>6</v>
      </c>
    </row>
    <row r="87" spans="1:26" x14ac:dyDescent="0.2">
      <c r="A87" s="11">
        <v>3</v>
      </c>
      <c r="B87" s="11">
        <v>6</v>
      </c>
      <c r="C87" s="12" t="s">
        <v>17</v>
      </c>
      <c r="D87" s="12">
        <v>33.489816604693289</v>
      </c>
      <c r="E87" s="12">
        <v>64.829980592965214</v>
      </c>
      <c r="F87" s="12">
        <v>0.47077324846087981</v>
      </c>
      <c r="G87" s="12">
        <v>0.17639253817403239</v>
      </c>
      <c r="H87" s="12">
        <v>1.013536091026412</v>
      </c>
      <c r="I87" s="12">
        <v>59.772267732631207</v>
      </c>
      <c r="J87" s="12">
        <v>38.897988355779127</v>
      </c>
      <c r="K87" s="12">
        <v>0.40015726119174783</v>
      </c>
      <c r="L87" s="12">
        <v>0.1499336574479275</v>
      </c>
      <c r="M87" s="12">
        <v>0.76015206826980897</v>
      </c>
      <c r="N87" s="11">
        <v>1.008186041938101</v>
      </c>
      <c r="O87" s="11">
        <v>0.34749000000000002</v>
      </c>
      <c r="P87" s="11"/>
      <c r="Q87" s="11"/>
      <c r="R87" s="11"/>
      <c r="S87" s="11" t="str">
        <f t="shared" si="7"/>
        <v/>
      </c>
      <c r="T87" s="12" t="str">
        <f t="shared" si="8"/>
        <v/>
      </c>
      <c r="U87" s="11"/>
      <c r="V87" s="11">
        <v>29.375</v>
      </c>
      <c r="W87" s="17">
        <v>306.13945533872311</v>
      </c>
      <c r="X87" s="12" t="str">
        <f t="shared" si="5"/>
        <v/>
      </c>
      <c r="Y87" s="11" t="s">
        <v>18</v>
      </c>
      <c r="Z87" s="11">
        <v>6</v>
      </c>
    </row>
    <row r="88" spans="1:26" x14ac:dyDescent="0.2">
      <c r="A88" s="11">
        <v>3</v>
      </c>
      <c r="B88" s="11">
        <v>6</v>
      </c>
      <c r="C88" s="12" t="s">
        <v>19</v>
      </c>
      <c r="D88" s="12">
        <v>33.489816604693289</v>
      </c>
      <c r="E88" s="12">
        <v>64.829980592965214</v>
      </c>
      <c r="F88" s="12">
        <v>0.47077324846087981</v>
      </c>
      <c r="G88" s="12">
        <v>0.17639253817403239</v>
      </c>
      <c r="H88" s="12">
        <v>1.013536091026412</v>
      </c>
      <c r="I88" s="12">
        <v>59.772267732631207</v>
      </c>
      <c r="J88" s="12">
        <v>38.897988355779127</v>
      </c>
      <c r="K88" s="12">
        <v>0.40015726119174783</v>
      </c>
      <c r="L88" s="12">
        <v>0.1499336574479275</v>
      </c>
      <c r="M88" s="12">
        <v>0.76015206826980897</v>
      </c>
      <c r="N88" s="11">
        <v>1.0062517543188141</v>
      </c>
      <c r="O88" s="11">
        <v>0.34350000000000003</v>
      </c>
      <c r="P88" s="11"/>
      <c r="Q88" s="11"/>
      <c r="R88" s="11"/>
      <c r="S88" s="11" t="str">
        <f t="shared" si="7"/>
        <v/>
      </c>
      <c r="T88" s="12" t="str">
        <f t="shared" si="8"/>
        <v/>
      </c>
      <c r="U88" s="11"/>
      <c r="V88" s="11">
        <v>27.69594</v>
      </c>
      <c r="W88" s="17">
        <v>314.65038916914841</v>
      </c>
      <c r="X88" s="12" t="str">
        <f t="shared" si="5"/>
        <v/>
      </c>
      <c r="Y88" s="11" t="s">
        <v>18</v>
      </c>
      <c r="Z88" s="11">
        <v>6</v>
      </c>
    </row>
    <row r="89" spans="1:26" x14ac:dyDescent="0.2">
      <c r="A89" s="11">
        <v>3</v>
      </c>
      <c r="B89" s="11">
        <v>6</v>
      </c>
      <c r="C89" s="12" t="s">
        <v>20</v>
      </c>
      <c r="D89" s="12">
        <v>33.489816604693289</v>
      </c>
      <c r="E89" s="12">
        <v>64.829980592965214</v>
      </c>
      <c r="F89" s="12">
        <v>0.47077324846087981</v>
      </c>
      <c r="G89" s="12">
        <v>0.17639253817403239</v>
      </c>
      <c r="H89" s="12">
        <v>1.013536091026412</v>
      </c>
      <c r="I89" s="12">
        <v>59.772267732631207</v>
      </c>
      <c r="J89" s="12">
        <v>38.897988355779127</v>
      </c>
      <c r="K89" s="12">
        <v>0.40015726119174783</v>
      </c>
      <c r="L89" s="12">
        <v>0.1499336574479275</v>
      </c>
      <c r="M89" s="12">
        <v>0.76015206826980897</v>
      </c>
      <c r="N89" s="11">
        <v>0.99941530041864479</v>
      </c>
      <c r="O89" s="11">
        <v>0.37158000000000002</v>
      </c>
      <c r="P89" s="11"/>
      <c r="Q89" s="11"/>
      <c r="R89" s="11"/>
      <c r="S89" s="11" t="str">
        <f t="shared" si="7"/>
        <v/>
      </c>
      <c r="T89" s="12" t="str">
        <f t="shared" si="8"/>
        <v/>
      </c>
      <c r="U89" s="11"/>
      <c r="V89" s="11">
        <v>29.688549999999999</v>
      </c>
      <c r="W89" s="17">
        <v>318.17481412077109</v>
      </c>
      <c r="X89" s="12" t="str">
        <f t="shared" si="5"/>
        <v/>
      </c>
      <c r="Y89" s="11" t="s">
        <v>18</v>
      </c>
      <c r="Z89" s="11">
        <v>6</v>
      </c>
    </row>
    <row r="90" spans="1:26" x14ac:dyDescent="0.2">
      <c r="A90" s="11">
        <v>3</v>
      </c>
      <c r="B90" s="11">
        <v>6</v>
      </c>
      <c r="C90" s="12" t="s">
        <v>21</v>
      </c>
      <c r="D90" s="12">
        <v>33.489816604693289</v>
      </c>
      <c r="E90" s="12">
        <v>64.829980592965214</v>
      </c>
      <c r="F90" s="12">
        <v>0.47077324846087981</v>
      </c>
      <c r="G90" s="12">
        <v>0.17639253817403239</v>
      </c>
      <c r="H90" s="12">
        <v>1.013536091026412</v>
      </c>
      <c r="I90" s="12">
        <v>59.772267732631207</v>
      </c>
      <c r="J90" s="12">
        <v>38.897988355779127</v>
      </c>
      <c r="K90" s="12">
        <v>0.40015726119174783</v>
      </c>
      <c r="L90" s="12">
        <v>0.1499336574479275</v>
      </c>
      <c r="M90" s="12">
        <v>0.76015206826980897</v>
      </c>
      <c r="N90" s="11">
        <v>1.000218049666868</v>
      </c>
      <c r="O90" s="11">
        <v>0.36981000000000003</v>
      </c>
      <c r="P90" s="11"/>
      <c r="Q90" s="11"/>
      <c r="R90" s="11"/>
      <c r="S90" s="11" t="str">
        <f t="shared" si="7"/>
        <v/>
      </c>
      <c r="T90" s="12" t="str">
        <f t="shared" si="8"/>
        <v/>
      </c>
      <c r="U90" s="11"/>
      <c r="V90" s="11">
        <v>32.47522</v>
      </c>
      <c r="W90" s="17">
        <v>342.69862038725017</v>
      </c>
      <c r="X90" s="12" t="str">
        <f t="shared" si="5"/>
        <v/>
      </c>
      <c r="Y90" s="11" t="s">
        <v>18</v>
      </c>
      <c r="Z90" s="11">
        <v>6</v>
      </c>
    </row>
    <row r="91" spans="1:26" x14ac:dyDescent="0.2">
      <c r="A91" s="11">
        <v>3</v>
      </c>
      <c r="B91" s="11">
        <v>6</v>
      </c>
      <c r="C91" s="12" t="s">
        <v>22</v>
      </c>
      <c r="D91" s="12">
        <v>33.489816604693289</v>
      </c>
      <c r="E91" s="12">
        <v>64.829980592965214</v>
      </c>
      <c r="F91" s="12">
        <v>0.47077324846087981</v>
      </c>
      <c r="G91" s="12">
        <v>0.17639253817403239</v>
      </c>
      <c r="H91" s="12">
        <v>1.013536091026412</v>
      </c>
      <c r="I91" s="12">
        <v>59.772267732631207</v>
      </c>
      <c r="J91" s="12">
        <v>38.897988355779127</v>
      </c>
      <c r="K91" s="12">
        <v>0.40015726119174783</v>
      </c>
      <c r="L91" s="12">
        <v>0.1499336574479275</v>
      </c>
      <c r="M91" s="12">
        <v>0.76015206826980897</v>
      </c>
      <c r="N91" s="11">
        <v>1.003466289117805</v>
      </c>
      <c r="O91" s="11">
        <v>0.32242999999999999</v>
      </c>
      <c r="P91" s="11"/>
      <c r="Q91" s="11"/>
      <c r="R91" s="11"/>
      <c r="S91" s="11" t="str">
        <f t="shared" si="7"/>
        <v/>
      </c>
      <c r="T91" s="12" t="str">
        <f t="shared" si="8"/>
        <v/>
      </c>
      <c r="U91" s="11"/>
      <c r="V91" s="11">
        <v>32.994799999999998</v>
      </c>
      <c r="W91" s="17">
        <v>370.59008684715332</v>
      </c>
      <c r="X91" s="12" t="str">
        <f t="shared" si="5"/>
        <v/>
      </c>
      <c r="Y91" s="11" t="s">
        <v>18</v>
      </c>
      <c r="Z91" s="11">
        <v>6</v>
      </c>
    </row>
    <row r="92" spans="1:26" x14ac:dyDescent="0.2">
      <c r="A92" s="7">
        <v>4</v>
      </c>
      <c r="B92" s="7">
        <v>1</v>
      </c>
      <c r="C92" s="8" t="s">
        <v>17</v>
      </c>
      <c r="D92" s="8">
        <v>14.29170103730055</v>
      </c>
      <c r="E92" s="8">
        <v>85.651605610159109</v>
      </c>
      <c r="F92" s="8">
        <v>0.05</v>
      </c>
      <c r="G92" s="8">
        <v>0.05</v>
      </c>
      <c r="H92" s="8">
        <v>0.05</v>
      </c>
      <c r="I92" s="8">
        <v>48.579843281364198</v>
      </c>
      <c r="J92" s="8">
        <v>51.390963366095463</v>
      </c>
      <c r="K92" s="8">
        <v>4.2500000000000003E-2</v>
      </c>
      <c r="L92" s="8">
        <v>4.2500000000000003E-2</v>
      </c>
      <c r="M92" s="8">
        <v>3.7500000000000012E-2</v>
      </c>
      <c r="N92" s="7">
        <v>1.0086071166159341</v>
      </c>
      <c r="O92" s="7">
        <v>0.33768999999999999</v>
      </c>
      <c r="P92" s="7"/>
      <c r="Q92" s="7"/>
      <c r="R92" s="7"/>
      <c r="S92" s="7" t="str">
        <f t="shared" si="7"/>
        <v/>
      </c>
      <c r="T92" s="8" t="str">
        <f t="shared" si="8"/>
        <v/>
      </c>
      <c r="U92" s="7"/>
      <c r="V92" s="7">
        <v>22.170280000000002</v>
      </c>
      <c r="W92" s="18">
        <v>488.65372412730079</v>
      </c>
      <c r="X92" s="8" t="str">
        <f t="shared" si="5"/>
        <v/>
      </c>
      <c r="Y92" s="7" t="s">
        <v>25</v>
      </c>
      <c r="Z92" s="7">
        <v>6</v>
      </c>
    </row>
    <row r="93" spans="1:26" x14ac:dyDescent="0.2">
      <c r="A93" s="7">
        <v>4</v>
      </c>
      <c r="B93" s="7">
        <v>1</v>
      </c>
      <c r="C93" s="8" t="s">
        <v>19</v>
      </c>
      <c r="D93" s="8">
        <v>14.29170103730055</v>
      </c>
      <c r="E93" s="8">
        <v>85.651605610159109</v>
      </c>
      <c r="F93" s="8">
        <v>0.05</v>
      </c>
      <c r="G93" s="8">
        <v>0.05</v>
      </c>
      <c r="H93" s="8">
        <v>0.05</v>
      </c>
      <c r="I93" s="8">
        <v>48.579843281364198</v>
      </c>
      <c r="J93" s="8">
        <v>51.390963366095463</v>
      </c>
      <c r="K93" s="8">
        <v>4.2500000000000003E-2</v>
      </c>
      <c r="L93" s="8">
        <v>4.2500000000000003E-2</v>
      </c>
      <c r="M93" s="8">
        <v>3.7500000000000012E-2</v>
      </c>
      <c r="N93" s="7">
        <v>1.008380101069098</v>
      </c>
      <c r="O93" s="7">
        <v>0.34867999999999999</v>
      </c>
      <c r="P93" s="7"/>
      <c r="Q93" s="7"/>
      <c r="R93" s="7"/>
      <c r="S93" s="7" t="str">
        <f t="shared" si="7"/>
        <v/>
      </c>
      <c r="T93" s="8" t="str">
        <f t="shared" si="8"/>
        <v/>
      </c>
      <c r="U93" s="7"/>
      <c r="V93" s="7">
        <v>19.742709999999999</v>
      </c>
      <c r="W93" s="18">
        <v>443.13200291582001</v>
      </c>
      <c r="X93" s="8" t="str">
        <f t="shared" si="5"/>
        <v/>
      </c>
      <c r="Y93" s="7" t="s">
        <v>25</v>
      </c>
      <c r="Z93" s="7">
        <v>6</v>
      </c>
    </row>
    <row r="94" spans="1:26" x14ac:dyDescent="0.2">
      <c r="A94" s="7">
        <v>4</v>
      </c>
      <c r="B94" s="7">
        <v>1</v>
      </c>
      <c r="C94" s="8" t="s">
        <v>20</v>
      </c>
      <c r="D94" s="8">
        <v>14.29170103730055</v>
      </c>
      <c r="E94" s="8">
        <v>85.651605610159109</v>
      </c>
      <c r="F94" s="8">
        <v>0.05</v>
      </c>
      <c r="G94" s="8">
        <v>0.05</v>
      </c>
      <c r="H94" s="8">
        <v>0.05</v>
      </c>
      <c r="I94" s="8">
        <v>48.579843281364198</v>
      </c>
      <c r="J94" s="8">
        <v>51.390963366095463</v>
      </c>
      <c r="K94" s="8">
        <v>4.2500000000000003E-2</v>
      </c>
      <c r="L94" s="8">
        <v>4.2500000000000003E-2</v>
      </c>
      <c r="M94" s="8">
        <v>3.7500000000000012E-2</v>
      </c>
      <c r="N94" s="7">
        <v>1.0205511443250821</v>
      </c>
      <c r="O94" s="7">
        <v>0.34115000000000001</v>
      </c>
      <c r="P94" s="7"/>
      <c r="Q94" s="7"/>
      <c r="R94" s="7"/>
      <c r="S94" s="7" t="str">
        <f t="shared" si="7"/>
        <v/>
      </c>
      <c r="T94" s="8" t="str">
        <f t="shared" si="8"/>
        <v/>
      </c>
      <c r="U94" s="7"/>
      <c r="V94" s="7">
        <v>16.67295</v>
      </c>
      <c r="W94" s="18">
        <v>617.09111452758941</v>
      </c>
      <c r="X94" s="8" t="str">
        <f t="shared" si="5"/>
        <v/>
      </c>
      <c r="Y94" s="7" t="s">
        <v>25</v>
      </c>
      <c r="Z94" s="7">
        <v>6</v>
      </c>
    </row>
    <row r="95" spans="1:26" x14ac:dyDescent="0.2">
      <c r="A95" s="7">
        <v>4</v>
      </c>
      <c r="B95" s="7">
        <v>1</v>
      </c>
      <c r="C95" s="8" t="s">
        <v>21</v>
      </c>
      <c r="D95" s="8">
        <v>14.29170103730055</v>
      </c>
      <c r="E95" s="8">
        <v>85.651605610159109</v>
      </c>
      <c r="F95" s="8">
        <v>0.05</v>
      </c>
      <c r="G95" s="8">
        <v>0.05</v>
      </c>
      <c r="H95" s="8">
        <v>0.05</v>
      </c>
      <c r="I95" s="8">
        <v>48.579843281364198</v>
      </c>
      <c r="J95" s="8">
        <v>51.390963366095463</v>
      </c>
      <c r="K95" s="8">
        <v>4.2500000000000003E-2</v>
      </c>
      <c r="L95" s="8">
        <v>4.2500000000000003E-2</v>
      </c>
      <c r="M95" s="8">
        <v>3.7500000000000012E-2</v>
      </c>
      <c r="N95" s="7">
        <v>1.0075845829718679</v>
      </c>
      <c r="O95" s="7">
        <v>0.3417</v>
      </c>
      <c r="P95" s="7"/>
      <c r="Q95" s="7"/>
      <c r="R95" s="7"/>
      <c r="S95" s="7" t="str">
        <f t="shared" si="7"/>
        <v/>
      </c>
      <c r="T95" s="8" t="str">
        <f t="shared" si="8"/>
        <v/>
      </c>
      <c r="U95" s="7"/>
      <c r="V95" s="7">
        <v>22.71679</v>
      </c>
      <c r="W95" s="18">
        <v>520.30185161612098</v>
      </c>
      <c r="X95" s="8" t="str">
        <f t="shared" si="5"/>
        <v/>
      </c>
      <c r="Y95" s="7" t="s">
        <v>25</v>
      </c>
      <c r="Z95" s="7">
        <v>6</v>
      </c>
    </row>
    <row r="96" spans="1:26" x14ac:dyDescent="0.2">
      <c r="A96" s="7">
        <v>4</v>
      </c>
      <c r="B96" s="7">
        <v>1</v>
      </c>
      <c r="C96" s="8" t="s">
        <v>22</v>
      </c>
      <c r="D96" s="8">
        <v>14.29170103730055</v>
      </c>
      <c r="E96" s="8">
        <v>85.651605610159109</v>
      </c>
      <c r="F96" s="8">
        <v>0.05</v>
      </c>
      <c r="G96" s="8">
        <v>0.05</v>
      </c>
      <c r="H96" s="8">
        <v>0.05</v>
      </c>
      <c r="I96" s="8">
        <v>48.579843281364198</v>
      </c>
      <c r="J96" s="8">
        <v>51.390963366095463</v>
      </c>
      <c r="K96" s="8">
        <v>4.2500000000000003E-2</v>
      </c>
      <c r="L96" s="8">
        <v>4.2500000000000003E-2</v>
      </c>
      <c r="M96" s="8">
        <v>3.7500000000000012E-2</v>
      </c>
      <c r="N96" s="7">
        <v>1.0096300825435649</v>
      </c>
      <c r="O96" s="7">
        <v>0.32205</v>
      </c>
      <c r="P96" s="7"/>
      <c r="Q96" s="7"/>
      <c r="R96" s="7"/>
      <c r="S96" s="7" t="str">
        <f t="shared" si="7"/>
        <v/>
      </c>
      <c r="T96" s="8" t="str">
        <f t="shared" si="8"/>
        <v/>
      </c>
      <c r="U96" s="7"/>
      <c r="V96" s="7">
        <v>21.270990000000001</v>
      </c>
      <c r="W96" s="18">
        <v>491.60086105243772</v>
      </c>
      <c r="X96" s="8" t="str">
        <f t="shared" si="5"/>
        <v/>
      </c>
      <c r="Y96" s="7" t="s">
        <v>25</v>
      </c>
      <c r="Z96" s="7">
        <v>6</v>
      </c>
    </row>
    <row r="97" spans="1:26" x14ac:dyDescent="0.2">
      <c r="A97" s="7">
        <v>4</v>
      </c>
      <c r="B97" s="7">
        <v>2</v>
      </c>
      <c r="C97" s="8" t="s">
        <v>17</v>
      </c>
      <c r="D97" s="8">
        <v>12.69943463828929</v>
      </c>
      <c r="E97" s="8">
        <v>83.83009871814518</v>
      </c>
      <c r="F97" s="8">
        <v>1.795587740981984</v>
      </c>
      <c r="G97" s="8">
        <v>0.05</v>
      </c>
      <c r="H97" s="8">
        <v>1.6347549154430121</v>
      </c>
      <c r="I97" s="8">
        <v>46.917001015555407</v>
      </c>
      <c r="J97" s="8">
        <v>50.298059230887112</v>
      </c>
      <c r="K97" s="8">
        <v>1.526249579834686</v>
      </c>
      <c r="L97" s="8">
        <v>4.2500000000000003E-2</v>
      </c>
      <c r="M97" s="8">
        <v>1.2260661865822591</v>
      </c>
      <c r="N97" s="7">
        <v>1.022680268631051</v>
      </c>
      <c r="O97" s="7">
        <v>0.36437999999999998</v>
      </c>
      <c r="P97" s="7"/>
      <c r="Q97" s="7"/>
      <c r="R97" s="7"/>
      <c r="S97" s="7" t="str">
        <f t="shared" si="7"/>
        <v/>
      </c>
      <c r="T97" s="8" t="str">
        <f t="shared" si="8"/>
        <v/>
      </c>
      <c r="U97" s="7"/>
      <c r="V97" s="7">
        <v>21.038499999999999</v>
      </c>
      <c r="W97" s="18">
        <v>430.46776059698652</v>
      </c>
      <c r="X97" s="8" t="str">
        <f t="shared" si="5"/>
        <v/>
      </c>
      <c r="Y97" s="7" t="s">
        <v>25</v>
      </c>
      <c r="Z97" s="7">
        <v>6</v>
      </c>
    </row>
    <row r="98" spans="1:26" x14ac:dyDescent="0.2">
      <c r="A98" s="7">
        <v>4</v>
      </c>
      <c r="B98" s="7">
        <v>2</v>
      </c>
      <c r="C98" s="8" t="s">
        <v>19</v>
      </c>
      <c r="D98" s="8">
        <v>12.69943463828929</v>
      </c>
      <c r="E98" s="8">
        <v>83.83009871814518</v>
      </c>
      <c r="F98" s="8">
        <v>1.795587740981984</v>
      </c>
      <c r="G98" s="8">
        <v>0.05</v>
      </c>
      <c r="H98" s="8">
        <v>1.6347549154430121</v>
      </c>
      <c r="I98" s="8">
        <v>46.917001015555407</v>
      </c>
      <c r="J98" s="8">
        <v>50.298059230887112</v>
      </c>
      <c r="K98" s="8">
        <v>1.526249579834686</v>
      </c>
      <c r="L98" s="8">
        <v>4.2500000000000003E-2</v>
      </c>
      <c r="M98" s="8">
        <v>1.2260661865822591</v>
      </c>
      <c r="N98" s="7">
        <v>1.021268306098595</v>
      </c>
      <c r="O98" s="7">
        <v>0.37763000000000002</v>
      </c>
      <c r="P98" s="7">
        <v>7087</v>
      </c>
      <c r="Q98" s="7">
        <v>6482</v>
      </c>
      <c r="R98" s="7">
        <v>6772</v>
      </c>
      <c r="S98" s="7">
        <f t="shared" si="7"/>
        <v>708.7</v>
      </c>
      <c r="T98" s="8">
        <f t="shared" si="8"/>
        <v>4.2695932821770377</v>
      </c>
      <c r="U98" s="7"/>
      <c r="V98" s="7">
        <v>16.831880000000002</v>
      </c>
      <c r="W98" s="18">
        <v>356.35272932559599</v>
      </c>
      <c r="X98" s="8">
        <f t="shared" si="5"/>
        <v>838.3105678826139</v>
      </c>
      <c r="Y98" s="7" t="s">
        <v>25</v>
      </c>
      <c r="Z98" s="7">
        <v>6</v>
      </c>
    </row>
    <row r="99" spans="1:26" x14ac:dyDescent="0.2">
      <c r="A99" s="7">
        <v>4</v>
      </c>
      <c r="B99" s="7">
        <v>2</v>
      </c>
      <c r="C99" s="8" t="s">
        <v>20</v>
      </c>
      <c r="D99" s="8">
        <v>12.69943463828929</v>
      </c>
      <c r="E99" s="8">
        <v>83.83009871814518</v>
      </c>
      <c r="F99" s="8">
        <v>1.795587740981984</v>
      </c>
      <c r="G99" s="8">
        <v>0.05</v>
      </c>
      <c r="H99" s="8">
        <v>1.6347549154430121</v>
      </c>
      <c r="I99" s="8">
        <v>46.917001015555407</v>
      </c>
      <c r="J99" s="8">
        <v>50.298059230887112</v>
      </c>
      <c r="K99" s="8">
        <v>1.526249579834686</v>
      </c>
      <c r="L99" s="8">
        <v>4.2500000000000003E-2</v>
      </c>
      <c r="M99" s="8">
        <v>1.2260661865822591</v>
      </c>
      <c r="N99" s="7">
        <v>1.0250541808568909</v>
      </c>
      <c r="O99" s="7">
        <v>0.36364999999999997</v>
      </c>
      <c r="P99" s="7"/>
      <c r="Q99" s="7"/>
      <c r="R99" s="7"/>
      <c r="S99" s="7" t="str">
        <f t="shared" si="7"/>
        <v/>
      </c>
      <c r="T99" s="8" t="str">
        <f t="shared" si="8"/>
        <v/>
      </c>
      <c r="U99" s="7"/>
      <c r="V99" s="7">
        <v>22.121200000000002</v>
      </c>
      <c r="W99" s="18">
        <v>436.3297671384608</v>
      </c>
      <c r="X99" s="8" t="str">
        <f t="shared" si="5"/>
        <v/>
      </c>
      <c r="Y99" s="7" t="s">
        <v>25</v>
      </c>
      <c r="Z99" s="7">
        <v>6</v>
      </c>
    </row>
    <row r="100" spans="1:26" x14ac:dyDescent="0.2">
      <c r="A100" s="7">
        <v>4</v>
      </c>
      <c r="B100" s="7">
        <v>2</v>
      </c>
      <c r="C100" s="8" t="s">
        <v>21</v>
      </c>
      <c r="D100" s="8">
        <v>12.69943463828929</v>
      </c>
      <c r="E100" s="8">
        <v>83.83009871814518</v>
      </c>
      <c r="F100" s="8">
        <v>1.795587740981984</v>
      </c>
      <c r="G100" s="8">
        <v>0.05</v>
      </c>
      <c r="H100" s="8">
        <v>1.6347549154430121</v>
      </c>
      <c r="I100" s="8">
        <v>46.917001015555407</v>
      </c>
      <c r="J100" s="8">
        <v>50.298059230887112</v>
      </c>
      <c r="K100" s="8">
        <v>1.526249579834686</v>
      </c>
      <c r="L100" s="8">
        <v>4.2500000000000003E-2</v>
      </c>
      <c r="M100" s="8">
        <v>1.2260661865822591</v>
      </c>
      <c r="N100" s="7">
        <v>1.0202573486011099</v>
      </c>
      <c r="O100" s="7">
        <v>0.36320000000000002</v>
      </c>
      <c r="P100" s="7"/>
      <c r="Q100" s="7"/>
      <c r="R100" s="7"/>
      <c r="S100" s="7" t="str">
        <f t="shared" si="7"/>
        <v/>
      </c>
      <c r="T100" s="8" t="str">
        <f t="shared" si="8"/>
        <v/>
      </c>
      <c r="U100" s="7"/>
      <c r="V100" s="7">
        <v>26.083179999999999</v>
      </c>
      <c r="W100" s="18">
        <v>574.15433785765799</v>
      </c>
      <c r="X100" s="8" t="str">
        <f t="shared" si="5"/>
        <v/>
      </c>
      <c r="Y100" s="7" t="s">
        <v>25</v>
      </c>
      <c r="Z100" s="7">
        <v>6</v>
      </c>
    </row>
    <row r="101" spans="1:26" x14ac:dyDescent="0.2">
      <c r="A101" s="7">
        <v>4</v>
      </c>
      <c r="B101" s="7">
        <v>2</v>
      </c>
      <c r="C101" s="8" t="s">
        <v>22</v>
      </c>
      <c r="D101" s="8">
        <v>12.69943463828929</v>
      </c>
      <c r="E101" s="8">
        <v>83.83009871814518</v>
      </c>
      <c r="F101" s="8">
        <v>1.795587740981984</v>
      </c>
      <c r="G101" s="8">
        <v>0.05</v>
      </c>
      <c r="H101" s="8">
        <v>1.6347549154430121</v>
      </c>
      <c r="I101" s="8">
        <v>46.917001015555407</v>
      </c>
      <c r="J101" s="8">
        <v>50.298059230887112</v>
      </c>
      <c r="K101" s="8">
        <v>1.526249579834686</v>
      </c>
      <c r="L101" s="8">
        <v>4.2500000000000003E-2</v>
      </c>
      <c r="M101" s="8">
        <v>1.2260661865822591</v>
      </c>
      <c r="N101" s="7">
        <v>1.014612041061685</v>
      </c>
      <c r="O101" s="7">
        <v>0.36724000000000001</v>
      </c>
      <c r="P101" s="7"/>
      <c r="Q101" s="7"/>
      <c r="R101" s="7"/>
      <c r="S101" s="7" t="str">
        <f t="shared" si="7"/>
        <v/>
      </c>
      <c r="T101" s="8" t="str">
        <f t="shared" si="8"/>
        <v/>
      </c>
      <c r="U101" s="7"/>
      <c r="V101" s="7">
        <v>22.377520000000001</v>
      </c>
      <c r="W101" s="18">
        <v>454.29961150497542</v>
      </c>
      <c r="X101" s="8" t="str">
        <f t="shared" si="5"/>
        <v/>
      </c>
      <c r="Y101" s="7" t="s">
        <v>25</v>
      </c>
      <c r="Z101" s="7">
        <v>6</v>
      </c>
    </row>
    <row r="102" spans="1:26" x14ac:dyDescent="0.2">
      <c r="A102" s="7">
        <v>4</v>
      </c>
      <c r="B102" s="7">
        <v>3</v>
      </c>
      <c r="C102" s="8" t="s">
        <v>17</v>
      </c>
      <c r="D102" s="8">
        <v>18.189994746094801</v>
      </c>
      <c r="E102" s="8">
        <v>80.482517119918882</v>
      </c>
      <c r="F102" s="8">
        <v>0.26602574881313112</v>
      </c>
      <c r="G102" s="8">
        <v>0.51985988192250221</v>
      </c>
      <c r="H102" s="8">
        <v>0.54407370175537584</v>
      </c>
      <c r="I102" s="8">
        <v>50.636902864111541</v>
      </c>
      <c r="J102" s="8">
        <v>48.289510271951329</v>
      </c>
      <c r="K102" s="8">
        <v>0.22612188649116141</v>
      </c>
      <c r="L102" s="8">
        <v>0.44188089963412691</v>
      </c>
      <c r="M102" s="8">
        <v>0.40805527631653188</v>
      </c>
      <c r="N102" s="7">
        <v>0.99323105750087837</v>
      </c>
      <c r="O102" s="7">
        <v>0.39321</v>
      </c>
      <c r="P102" s="7"/>
      <c r="Q102" s="7"/>
      <c r="R102" s="7"/>
      <c r="S102" s="7" t="str">
        <f t="shared" si="7"/>
        <v/>
      </c>
      <c r="T102" s="8" t="str">
        <f t="shared" si="8"/>
        <v/>
      </c>
      <c r="U102" s="7"/>
      <c r="V102" s="7">
        <v>27.375579999999999</v>
      </c>
      <c r="W102" s="18">
        <v>435.43400874950157</v>
      </c>
      <c r="X102" s="8" t="str">
        <f t="shared" si="5"/>
        <v/>
      </c>
      <c r="Y102" s="7" t="s">
        <v>25</v>
      </c>
      <c r="Z102" s="7">
        <v>6</v>
      </c>
    </row>
    <row r="103" spans="1:26" x14ac:dyDescent="0.2">
      <c r="A103" s="7">
        <v>4</v>
      </c>
      <c r="B103" s="7">
        <v>3</v>
      </c>
      <c r="C103" s="8" t="s">
        <v>19</v>
      </c>
      <c r="D103" s="8">
        <v>18.189994746094801</v>
      </c>
      <c r="E103" s="8">
        <v>80.482517119918882</v>
      </c>
      <c r="F103" s="8">
        <v>0.26602574881313112</v>
      </c>
      <c r="G103" s="8">
        <v>0.51985988192250221</v>
      </c>
      <c r="H103" s="8">
        <v>0.54407370175537584</v>
      </c>
      <c r="I103" s="8">
        <v>50.636902864111541</v>
      </c>
      <c r="J103" s="8">
        <v>48.289510271951329</v>
      </c>
      <c r="K103" s="8">
        <v>0.22612188649116141</v>
      </c>
      <c r="L103" s="8">
        <v>0.44188089963412691</v>
      </c>
      <c r="M103" s="8">
        <v>0.40805527631653188</v>
      </c>
      <c r="N103" s="7">
        <v>0.99029370118302651</v>
      </c>
      <c r="O103" s="7">
        <v>0.38390999999999997</v>
      </c>
      <c r="P103" s="7"/>
      <c r="Q103" s="7"/>
      <c r="R103" s="7"/>
      <c r="S103" s="7" t="str">
        <f t="shared" si="7"/>
        <v/>
      </c>
      <c r="T103" s="8" t="str">
        <f t="shared" si="8"/>
        <v/>
      </c>
      <c r="U103" s="7"/>
      <c r="V103" s="7">
        <v>24.79308</v>
      </c>
      <c r="W103" s="18">
        <v>412.18842020985562</v>
      </c>
      <c r="X103" s="8" t="str">
        <f t="shared" si="5"/>
        <v/>
      </c>
      <c r="Y103" s="7" t="s">
        <v>25</v>
      </c>
      <c r="Z103" s="7">
        <v>6</v>
      </c>
    </row>
    <row r="104" spans="1:26" x14ac:dyDescent="0.2">
      <c r="A104" s="7">
        <v>4</v>
      </c>
      <c r="B104" s="7">
        <v>3</v>
      </c>
      <c r="C104" s="8" t="s">
        <v>20</v>
      </c>
      <c r="D104" s="8">
        <v>18.189994746094801</v>
      </c>
      <c r="E104" s="8">
        <v>80.482517119918882</v>
      </c>
      <c r="F104" s="8">
        <v>0.26602574881313112</v>
      </c>
      <c r="G104" s="8">
        <v>0.51985988192250221</v>
      </c>
      <c r="H104" s="8">
        <v>0.54407370175537584</v>
      </c>
      <c r="I104" s="8">
        <v>50.636902864111541</v>
      </c>
      <c r="J104" s="8">
        <v>48.289510271951329</v>
      </c>
      <c r="K104" s="8">
        <v>0.22612188649116141</v>
      </c>
      <c r="L104" s="8">
        <v>0.44188089963412691</v>
      </c>
      <c r="M104" s="8">
        <v>0.40805527631653188</v>
      </c>
      <c r="N104" s="7">
        <v>0.99070909597225398</v>
      </c>
      <c r="O104" s="7">
        <v>0.34850999999999999</v>
      </c>
      <c r="P104" s="7">
        <v>8129</v>
      </c>
      <c r="Q104" s="7">
        <v>8476</v>
      </c>
      <c r="R104" s="7">
        <v>7717</v>
      </c>
      <c r="S104" s="7">
        <f t="shared" si="7"/>
        <v>812.9</v>
      </c>
      <c r="T104" s="8">
        <f t="shared" si="8"/>
        <v>4.6741738805185937</v>
      </c>
      <c r="U104" s="7"/>
      <c r="V104" s="7">
        <v>21.193580000000001</v>
      </c>
      <c r="W104" s="18">
        <v>475.21216412244797</v>
      </c>
      <c r="X104" s="8">
        <f t="shared" si="5"/>
        <v>580.44162985223079</v>
      </c>
      <c r="Y104" s="7" t="s">
        <v>25</v>
      </c>
      <c r="Z104" s="7">
        <v>6</v>
      </c>
    </row>
    <row r="105" spans="1:26" x14ac:dyDescent="0.2">
      <c r="A105" s="7">
        <v>4</v>
      </c>
      <c r="B105" s="7">
        <v>3</v>
      </c>
      <c r="C105" s="8" t="s">
        <v>21</v>
      </c>
      <c r="D105" s="8">
        <v>18.189994746094801</v>
      </c>
      <c r="E105" s="8">
        <v>80.482517119918882</v>
      </c>
      <c r="F105" s="8">
        <v>0.26602574881313112</v>
      </c>
      <c r="G105" s="8">
        <v>0.51985988192250221</v>
      </c>
      <c r="H105" s="8">
        <v>0.54407370175537584</v>
      </c>
      <c r="I105" s="8">
        <v>50.636902864111541</v>
      </c>
      <c r="J105" s="8">
        <v>48.289510271951329</v>
      </c>
      <c r="K105" s="8">
        <v>0.22612188649116141</v>
      </c>
      <c r="L105" s="8">
        <v>0.44188089963412691</v>
      </c>
      <c r="M105" s="8">
        <v>0.40805527631653188</v>
      </c>
      <c r="N105" s="7">
        <v>0.99409597696943086</v>
      </c>
      <c r="O105" s="7">
        <v>0.35214000000000001</v>
      </c>
      <c r="P105" s="7"/>
      <c r="Q105" s="7"/>
      <c r="R105" s="7"/>
      <c r="S105" s="7" t="str">
        <f t="shared" si="7"/>
        <v/>
      </c>
      <c r="T105" s="8" t="str">
        <f t="shared" si="8"/>
        <v/>
      </c>
      <c r="U105" s="7"/>
      <c r="V105" s="7">
        <v>22.181039999999999</v>
      </c>
      <c r="W105" s="18">
        <v>402.03260394362678</v>
      </c>
      <c r="X105" s="8" t="str">
        <f t="shared" si="5"/>
        <v/>
      </c>
      <c r="Y105" s="7" t="s">
        <v>25</v>
      </c>
      <c r="Z105" s="7">
        <v>6</v>
      </c>
    </row>
    <row r="106" spans="1:26" x14ac:dyDescent="0.2">
      <c r="A106" s="7">
        <v>4</v>
      </c>
      <c r="B106" s="7">
        <v>3</v>
      </c>
      <c r="C106" s="8" t="s">
        <v>22</v>
      </c>
      <c r="D106" s="8">
        <v>18.189994746094801</v>
      </c>
      <c r="E106" s="8">
        <v>80.482517119918882</v>
      </c>
      <c r="F106" s="8">
        <v>0.26602574881313112</v>
      </c>
      <c r="G106" s="8">
        <v>0.51985988192250221</v>
      </c>
      <c r="H106" s="8">
        <v>0.54407370175537584</v>
      </c>
      <c r="I106" s="8">
        <v>50.636902864111541</v>
      </c>
      <c r="J106" s="8">
        <v>48.289510271951329</v>
      </c>
      <c r="K106" s="8">
        <v>0.22612188649116141</v>
      </c>
      <c r="L106" s="8">
        <v>0.44188089963412691</v>
      </c>
      <c r="M106" s="8">
        <v>0.40805527631653188</v>
      </c>
      <c r="N106" s="7">
        <v>0.98298663235399242</v>
      </c>
      <c r="O106" s="7">
        <v>0.36919000000000002</v>
      </c>
      <c r="P106" s="7">
        <v>7398</v>
      </c>
      <c r="Q106" s="7">
        <v>7410</v>
      </c>
      <c r="R106" s="7">
        <v>6990</v>
      </c>
      <c r="S106" s="7">
        <f t="shared" si="7"/>
        <v>739.8</v>
      </c>
      <c r="T106" s="8">
        <f t="shared" si="8"/>
        <v>3.2319316861591689</v>
      </c>
      <c r="U106" s="7"/>
      <c r="V106" s="7">
        <v>20.500299999999999</v>
      </c>
      <c r="W106" s="18">
        <v>347.29126339419952</v>
      </c>
      <c r="X106" s="8">
        <f t="shared" si="5"/>
        <v>659.36434109931736</v>
      </c>
      <c r="Y106" s="7" t="s">
        <v>25</v>
      </c>
      <c r="Z106" s="7">
        <v>6</v>
      </c>
    </row>
    <row r="107" spans="1:26" x14ac:dyDescent="0.2">
      <c r="A107" s="7">
        <v>4</v>
      </c>
      <c r="B107" s="7">
        <v>4</v>
      </c>
      <c r="C107" s="8" t="s">
        <v>17</v>
      </c>
      <c r="D107" s="8">
        <v>34.422050606829707</v>
      </c>
      <c r="E107" s="8">
        <v>63.246348753622371</v>
      </c>
      <c r="F107" s="8">
        <v>0.49282378921138759</v>
      </c>
      <c r="G107" s="8">
        <v>0.50342526661552389</v>
      </c>
      <c r="H107" s="8">
        <v>1.3497954765162661</v>
      </c>
      <c r="I107" s="8">
        <v>60.207476335781763</v>
      </c>
      <c r="J107" s="8">
        <v>37.947809252173421</v>
      </c>
      <c r="K107" s="8">
        <v>0.41890022082967943</v>
      </c>
      <c r="L107" s="8">
        <v>0.42791147662319529</v>
      </c>
      <c r="M107" s="8">
        <v>1.0123466073872001</v>
      </c>
      <c r="N107" s="7">
        <v>0.99319635693375252</v>
      </c>
      <c r="O107" s="7">
        <v>0.32629999999999998</v>
      </c>
      <c r="P107" s="7"/>
      <c r="Q107" s="7"/>
      <c r="R107" s="7"/>
      <c r="S107" s="7" t="str">
        <f t="shared" si="7"/>
        <v/>
      </c>
      <c r="T107" s="8" t="str">
        <f t="shared" si="8"/>
        <v/>
      </c>
      <c r="U107" s="7"/>
      <c r="V107" s="7">
        <v>35.983910000000002</v>
      </c>
      <c r="W107" s="18">
        <v>303.29583393752392</v>
      </c>
      <c r="X107" s="8" t="str">
        <f t="shared" si="5"/>
        <v/>
      </c>
      <c r="Y107" s="7" t="s">
        <v>25</v>
      </c>
      <c r="Z107" s="7">
        <v>6</v>
      </c>
    </row>
    <row r="108" spans="1:26" x14ac:dyDescent="0.2">
      <c r="A108" s="7">
        <v>4</v>
      </c>
      <c r="B108" s="7">
        <v>4</v>
      </c>
      <c r="C108" s="8" t="s">
        <v>19</v>
      </c>
      <c r="D108" s="8">
        <v>34.422050606829707</v>
      </c>
      <c r="E108" s="8">
        <v>63.246348753622371</v>
      </c>
      <c r="F108" s="8">
        <v>0.49282378921138759</v>
      </c>
      <c r="G108" s="8">
        <v>0.50342526661552389</v>
      </c>
      <c r="H108" s="8">
        <v>1.3497954765162661</v>
      </c>
      <c r="I108" s="8">
        <v>60.207476335781763</v>
      </c>
      <c r="J108" s="8">
        <v>37.947809252173421</v>
      </c>
      <c r="K108" s="8">
        <v>0.41890022082967943</v>
      </c>
      <c r="L108" s="8">
        <v>0.42791147662319529</v>
      </c>
      <c r="M108" s="8">
        <v>1.0123466073872001</v>
      </c>
      <c r="N108" s="7">
        <v>0.99805860901959753</v>
      </c>
      <c r="O108" s="7">
        <v>0.32826</v>
      </c>
      <c r="P108" s="7"/>
      <c r="Q108" s="7"/>
      <c r="R108" s="7"/>
      <c r="S108" s="7" t="str">
        <f t="shared" si="7"/>
        <v/>
      </c>
      <c r="T108" s="8" t="str">
        <f t="shared" si="8"/>
        <v/>
      </c>
      <c r="U108" s="7"/>
      <c r="V108" s="7">
        <v>38.08146</v>
      </c>
      <c r="W108" s="18">
        <v>268.4572503507772</v>
      </c>
      <c r="X108" s="8" t="str">
        <f t="shared" si="5"/>
        <v/>
      </c>
      <c r="Y108" s="7" t="s">
        <v>25</v>
      </c>
      <c r="Z108" s="7">
        <v>6</v>
      </c>
    </row>
    <row r="109" spans="1:26" x14ac:dyDescent="0.2">
      <c r="A109" s="7">
        <v>4</v>
      </c>
      <c r="B109" s="7">
        <v>4</v>
      </c>
      <c r="C109" s="8" t="s">
        <v>20</v>
      </c>
      <c r="D109" s="8">
        <v>34.422050606829707</v>
      </c>
      <c r="E109" s="8">
        <v>63.246348753622371</v>
      </c>
      <c r="F109" s="8">
        <v>0.49282378921138759</v>
      </c>
      <c r="G109" s="8">
        <v>0.50342526661552389</v>
      </c>
      <c r="H109" s="8">
        <v>1.3497954765162661</v>
      </c>
      <c r="I109" s="8">
        <v>60.207476335781763</v>
      </c>
      <c r="J109" s="8">
        <v>37.947809252173421</v>
      </c>
      <c r="K109" s="8">
        <v>0.41890022082967943</v>
      </c>
      <c r="L109" s="8">
        <v>0.42791147662319529</v>
      </c>
      <c r="M109" s="8">
        <v>1.0123466073872001</v>
      </c>
      <c r="N109" s="7">
        <v>0.99481227938816985</v>
      </c>
      <c r="O109" s="7">
        <v>0.33918999999999999</v>
      </c>
      <c r="P109" s="7"/>
      <c r="Q109" s="7"/>
      <c r="R109" s="7"/>
      <c r="S109" s="7" t="str">
        <f t="shared" si="7"/>
        <v/>
      </c>
      <c r="T109" s="8" t="str">
        <f t="shared" si="8"/>
        <v/>
      </c>
      <c r="U109" s="7"/>
      <c r="V109" s="7">
        <v>32.965380000000003</v>
      </c>
      <c r="W109" s="18">
        <v>313.91060666140243</v>
      </c>
      <c r="X109" s="8" t="str">
        <f t="shared" si="5"/>
        <v/>
      </c>
      <c r="Y109" s="7" t="s">
        <v>25</v>
      </c>
      <c r="Z109" s="7">
        <v>6</v>
      </c>
    </row>
    <row r="110" spans="1:26" x14ac:dyDescent="0.2">
      <c r="A110" s="7">
        <v>4</v>
      </c>
      <c r="B110" s="7">
        <v>4</v>
      </c>
      <c r="C110" s="8" t="s">
        <v>21</v>
      </c>
      <c r="D110" s="8">
        <v>34.422050606829707</v>
      </c>
      <c r="E110" s="8">
        <v>63.246348753622371</v>
      </c>
      <c r="F110" s="8">
        <v>0.49282378921138759</v>
      </c>
      <c r="G110" s="8">
        <v>0.50342526661552389</v>
      </c>
      <c r="H110" s="8">
        <v>1.3497954765162661</v>
      </c>
      <c r="I110" s="8">
        <v>60.207476335781763</v>
      </c>
      <c r="J110" s="8">
        <v>37.947809252173421</v>
      </c>
      <c r="K110" s="8">
        <v>0.41890022082967943</v>
      </c>
      <c r="L110" s="8">
        <v>0.42791147662319529</v>
      </c>
      <c r="M110" s="8">
        <v>1.0123466073872001</v>
      </c>
      <c r="N110" s="7">
        <v>0.99712277983732645</v>
      </c>
      <c r="O110" s="7">
        <v>0.31541000000000002</v>
      </c>
      <c r="P110" s="7"/>
      <c r="Q110" s="7"/>
      <c r="R110" s="7"/>
      <c r="S110" s="7" t="str">
        <f>IF(ISNUMBER(P110),P110/10,"")</f>
        <v/>
      </c>
      <c r="T110" s="8" t="str">
        <f t="shared" si="8"/>
        <v/>
      </c>
      <c r="U110" s="7"/>
      <c r="V110" s="7">
        <v>39.83034</v>
      </c>
      <c r="W110" s="18">
        <v>292.22547125033913</v>
      </c>
      <c r="X110" s="8" t="str">
        <f t="shared" si="5"/>
        <v/>
      </c>
      <c r="Y110" s="7" t="s">
        <v>25</v>
      </c>
      <c r="Z110" s="7">
        <v>6</v>
      </c>
    </row>
    <row r="111" spans="1:26" x14ac:dyDescent="0.2">
      <c r="A111" s="7">
        <v>4</v>
      </c>
      <c r="B111" s="7">
        <v>4</v>
      </c>
      <c r="C111" s="8" t="s">
        <v>22</v>
      </c>
      <c r="D111" s="8">
        <v>34.422050606829707</v>
      </c>
      <c r="E111" s="8">
        <v>63.246348753622371</v>
      </c>
      <c r="F111" s="8">
        <v>0.49282378921138759</v>
      </c>
      <c r="G111" s="8">
        <v>0.50342526661552389</v>
      </c>
      <c r="H111" s="8">
        <v>1.3497954765162661</v>
      </c>
      <c r="I111" s="8">
        <v>60.207476335781763</v>
      </c>
      <c r="J111" s="8">
        <v>37.947809252173421</v>
      </c>
      <c r="K111" s="8">
        <v>0.41890022082967943</v>
      </c>
      <c r="L111" s="8">
        <v>0.42791147662319529</v>
      </c>
      <c r="M111" s="8">
        <v>1.0123466073872001</v>
      </c>
      <c r="N111" s="7">
        <v>0.9839465946117778</v>
      </c>
      <c r="O111" s="7">
        <v>0.32728000000000002</v>
      </c>
      <c r="P111" s="7"/>
      <c r="Q111" s="7"/>
      <c r="R111" s="7"/>
      <c r="S111" s="7" t="str">
        <f>IF(ISNUMBER(P111),P111/10,"")</f>
        <v/>
      </c>
      <c r="T111" s="8" t="str">
        <f t="shared" si="8"/>
        <v/>
      </c>
      <c r="U111" s="7"/>
      <c r="V111" s="7">
        <v>35.466929999999998</v>
      </c>
      <c r="W111" s="18">
        <v>298.04325522053728</v>
      </c>
      <c r="X111" s="8" t="str">
        <f t="shared" si="5"/>
        <v/>
      </c>
      <c r="Y111" s="7" t="s">
        <v>25</v>
      </c>
      <c r="Z111" s="7">
        <v>6</v>
      </c>
    </row>
    <row r="112" spans="1:26" x14ac:dyDescent="0.2">
      <c r="A112" s="7">
        <v>4</v>
      </c>
      <c r="B112" s="7">
        <v>5</v>
      </c>
      <c r="C112" s="8" t="s">
        <v>17</v>
      </c>
      <c r="D112" s="8">
        <v>17.245406312404619</v>
      </c>
      <c r="E112" s="8">
        <v>80.103682719446283</v>
      </c>
      <c r="F112" s="8">
        <v>1.300386565510669</v>
      </c>
      <c r="G112" s="8">
        <v>1.043300128816627</v>
      </c>
      <c r="H112" s="8">
        <v>0.30755185566809601</v>
      </c>
      <c r="I112" s="8">
        <v>49.715320368249238</v>
      </c>
      <c r="J112" s="8">
        <v>48.06220963166777</v>
      </c>
      <c r="K112" s="8">
        <v>1.1053285806840689</v>
      </c>
      <c r="L112" s="8">
        <v>0.88680510949413294</v>
      </c>
      <c r="M112" s="8">
        <v>0.23066389175107199</v>
      </c>
      <c r="N112" s="7">
        <v>0.98892470642413066</v>
      </c>
      <c r="O112" s="7">
        <v>0.39099</v>
      </c>
      <c r="P112" s="7"/>
      <c r="Q112" s="7"/>
      <c r="R112" s="7"/>
      <c r="S112" s="7" t="str">
        <f>IF(ISNUMBER(P112),P112/10,"")</f>
        <v/>
      </c>
      <c r="T112" s="8" t="str">
        <f t="shared" si="8"/>
        <v/>
      </c>
      <c r="U112" s="7"/>
      <c r="V112" s="7">
        <v>24.95093</v>
      </c>
      <c r="W112" s="18">
        <v>363.26676203264731</v>
      </c>
      <c r="X112" s="8" t="str">
        <f t="shared" si="5"/>
        <v/>
      </c>
      <c r="Y112" s="7" t="s">
        <v>25</v>
      </c>
      <c r="Z112" s="7">
        <v>6</v>
      </c>
    </row>
    <row r="113" spans="1:26" x14ac:dyDescent="0.2">
      <c r="A113" s="7">
        <v>4</v>
      </c>
      <c r="B113" s="7">
        <v>5</v>
      </c>
      <c r="C113" s="8" t="s">
        <v>19</v>
      </c>
      <c r="D113" s="8">
        <v>17.245406312404619</v>
      </c>
      <c r="E113" s="8">
        <v>80.103682719446283</v>
      </c>
      <c r="F113" s="8">
        <v>1.300386565510669</v>
      </c>
      <c r="G113" s="8">
        <v>1.043300128816627</v>
      </c>
      <c r="H113" s="8">
        <v>0.30755185566809601</v>
      </c>
      <c r="I113" s="8">
        <v>49.715320368249238</v>
      </c>
      <c r="J113" s="8">
        <v>48.06220963166777</v>
      </c>
      <c r="K113" s="8">
        <v>1.1053285806840689</v>
      </c>
      <c r="L113" s="8">
        <v>0.88680510949413294</v>
      </c>
      <c r="M113" s="8">
        <v>0.23066389175107199</v>
      </c>
      <c r="N113" s="7">
        <v>0.9881403092642429</v>
      </c>
      <c r="O113" s="7">
        <v>0.41718</v>
      </c>
      <c r="P113" s="7"/>
      <c r="Q113" s="7"/>
      <c r="R113" s="7"/>
      <c r="S113" s="7" t="str">
        <f t="shared" ref="S113:S136" si="9">IF(ISNUMBER(P113),P113/10,"")</f>
        <v/>
      </c>
      <c r="T113" s="8" t="str">
        <f>IFERROR(_xlfn.STDEV.S(P113:R113)/P113*100,"")</f>
        <v/>
      </c>
      <c r="U113" s="7"/>
      <c r="V113" s="7">
        <v>25.348649999999999</v>
      </c>
      <c r="W113" s="18">
        <v>384.3825536654175</v>
      </c>
      <c r="X113" s="8" t="str">
        <f t="shared" si="5"/>
        <v/>
      </c>
      <c r="Y113" s="7" t="s">
        <v>25</v>
      </c>
      <c r="Z113" s="7">
        <v>6</v>
      </c>
    </row>
    <row r="114" spans="1:26" x14ac:dyDescent="0.2">
      <c r="A114" s="7">
        <v>4</v>
      </c>
      <c r="B114" s="7">
        <v>5</v>
      </c>
      <c r="C114" s="8" t="s">
        <v>20</v>
      </c>
      <c r="D114" s="8">
        <v>17.245406312404619</v>
      </c>
      <c r="E114" s="8">
        <v>80.103682719446283</v>
      </c>
      <c r="F114" s="8">
        <v>1.300386565510669</v>
      </c>
      <c r="G114" s="8">
        <v>1.043300128816627</v>
      </c>
      <c r="H114" s="8">
        <v>0.30755185566809601</v>
      </c>
      <c r="I114" s="8">
        <v>49.715320368249238</v>
      </c>
      <c r="J114" s="8">
        <v>48.06220963166777</v>
      </c>
      <c r="K114" s="8">
        <v>1.1053285806840689</v>
      </c>
      <c r="L114" s="8">
        <v>0.88680510949413294</v>
      </c>
      <c r="M114" s="8">
        <v>0.23066389175107199</v>
      </c>
      <c r="N114" s="7">
        <v>0.98911187019641333</v>
      </c>
      <c r="O114" s="7">
        <v>0.38201000000000002</v>
      </c>
      <c r="P114" s="7">
        <v>8139</v>
      </c>
      <c r="Q114" s="7">
        <v>8319</v>
      </c>
      <c r="R114" s="7">
        <v>7595</v>
      </c>
      <c r="S114" s="7">
        <f t="shared" si="9"/>
        <v>813.9</v>
      </c>
      <c r="T114" s="8">
        <f t="shared" ref="T114:T136" si="10">IFERROR(_xlfn.STDEV.S(P114:R114)/P114*100,"")</f>
        <v>4.6313070672082803</v>
      </c>
      <c r="U114" s="7"/>
      <c r="V114" s="7">
        <v>19.648070000000001</v>
      </c>
      <c r="W114" s="18">
        <v>467.6409003795157</v>
      </c>
      <c r="X114" s="8">
        <f t="shared" si="5"/>
        <v>625.32969832206288</v>
      </c>
      <c r="Y114" s="7" t="s">
        <v>25</v>
      </c>
      <c r="Z114" s="7">
        <v>6</v>
      </c>
    </row>
    <row r="115" spans="1:26" x14ac:dyDescent="0.2">
      <c r="A115" s="7">
        <v>4</v>
      </c>
      <c r="B115" s="7">
        <v>5</v>
      </c>
      <c r="C115" s="8" t="s">
        <v>21</v>
      </c>
      <c r="D115" s="8">
        <v>17.245406312404619</v>
      </c>
      <c r="E115" s="8">
        <v>80.103682719446283</v>
      </c>
      <c r="F115" s="8">
        <v>1.300386565510669</v>
      </c>
      <c r="G115" s="8">
        <v>1.043300128816627</v>
      </c>
      <c r="H115" s="8">
        <v>0.30755185566809601</v>
      </c>
      <c r="I115" s="8">
        <v>49.715320368249238</v>
      </c>
      <c r="J115" s="8">
        <v>48.06220963166777</v>
      </c>
      <c r="K115" s="8">
        <v>1.1053285806840689</v>
      </c>
      <c r="L115" s="8">
        <v>0.88680510949413294</v>
      </c>
      <c r="M115" s="8">
        <v>0.23066389175107199</v>
      </c>
      <c r="N115" s="7">
        <v>0.99816536506755926</v>
      </c>
      <c r="O115" s="7">
        <v>0.37108000000000002</v>
      </c>
      <c r="P115" s="7"/>
      <c r="Q115" s="7"/>
      <c r="R115" s="7"/>
      <c r="S115" s="7" t="str">
        <f t="shared" si="9"/>
        <v/>
      </c>
      <c r="T115" s="8" t="str">
        <f t="shared" si="10"/>
        <v/>
      </c>
      <c r="U115" s="7"/>
      <c r="V115" s="7">
        <v>21.8887</v>
      </c>
      <c r="W115" s="18">
        <v>373.15110635345093</v>
      </c>
      <c r="X115" s="8" t="str">
        <f t="shared" si="5"/>
        <v/>
      </c>
      <c r="Y115" s="7" t="s">
        <v>25</v>
      </c>
      <c r="Z115" s="7">
        <v>6</v>
      </c>
    </row>
    <row r="116" spans="1:26" x14ac:dyDescent="0.2">
      <c r="A116" s="7">
        <v>4</v>
      </c>
      <c r="B116" s="7">
        <v>5</v>
      </c>
      <c r="C116" s="8" t="s">
        <v>22</v>
      </c>
      <c r="D116" s="8">
        <v>17.245406312404619</v>
      </c>
      <c r="E116" s="8">
        <v>80.103682719446283</v>
      </c>
      <c r="F116" s="8">
        <v>1.300386565510669</v>
      </c>
      <c r="G116" s="8">
        <v>1.043300128816627</v>
      </c>
      <c r="H116" s="8">
        <v>0.30755185566809601</v>
      </c>
      <c r="I116" s="8">
        <v>49.715320368249238</v>
      </c>
      <c r="J116" s="8">
        <v>48.06220963166777</v>
      </c>
      <c r="K116" s="8">
        <v>1.1053285806840689</v>
      </c>
      <c r="L116" s="8">
        <v>0.88680510949413294</v>
      </c>
      <c r="M116" s="8">
        <v>0.23066389175107199</v>
      </c>
      <c r="N116" s="7">
        <v>0.96844966508106012</v>
      </c>
      <c r="O116" s="7">
        <v>0.39034999999999997</v>
      </c>
      <c r="P116" s="7"/>
      <c r="Q116" s="7"/>
      <c r="R116" s="7"/>
      <c r="S116" s="7" t="str">
        <f t="shared" si="9"/>
        <v/>
      </c>
      <c r="T116" s="8" t="str">
        <f t="shared" si="10"/>
        <v/>
      </c>
      <c r="U116" s="7"/>
      <c r="V116" s="7">
        <v>24.71245</v>
      </c>
      <c r="W116" s="18">
        <v>360.3845756027747</v>
      </c>
      <c r="X116" s="8" t="str">
        <f t="shared" si="5"/>
        <v/>
      </c>
      <c r="Y116" s="7" t="s">
        <v>25</v>
      </c>
      <c r="Z116" s="7">
        <v>6</v>
      </c>
    </row>
    <row r="117" spans="1:26" x14ac:dyDescent="0.2">
      <c r="A117" s="7">
        <v>4</v>
      </c>
      <c r="B117" s="7">
        <v>6</v>
      </c>
      <c r="C117" s="8" t="s">
        <v>17</v>
      </c>
      <c r="D117" s="8">
        <v>15.083003241056071</v>
      </c>
      <c r="E117" s="8">
        <v>80.384436004040211</v>
      </c>
      <c r="F117" s="8">
        <v>1.5904337156374699</v>
      </c>
      <c r="G117" s="8">
        <v>0.5197755084230804</v>
      </c>
      <c r="H117" s="8">
        <v>2.4681125039392549</v>
      </c>
      <c r="I117" s="8">
        <v>48.17033715226605</v>
      </c>
      <c r="J117" s="8">
        <v>48.230661602424128</v>
      </c>
      <c r="K117" s="8">
        <v>1.3518686582918491</v>
      </c>
      <c r="L117" s="8">
        <v>0.44180918215961829</v>
      </c>
      <c r="M117" s="8">
        <v>1.851084377954441</v>
      </c>
      <c r="N117" s="7">
        <v>0.99774068030626339</v>
      </c>
      <c r="O117" s="7">
        <v>0.36869000000000002</v>
      </c>
      <c r="P117" s="7"/>
      <c r="Q117" s="7"/>
      <c r="R117" s="7"/>
      <c r="S117" s="7" t="str">
        <f t="shared" si="9"/>
        <v/>
      </c>
      <c r="T117" s="8" t="str">
        <f t="shared" si="10"/>
        <v/>
      </c>
      <c r="U117" s="7"/>
      <c r="V117" s="7">
        <v>25.677129999999998</v>
      </c>
      <c r="W117" s="18">
        <v>434.36571191041548</v>
      </c>
      <c r="X117" s="8" t="str">
        <f t="shared" si="5"/>
        <v/>
      </c>
      <c r="Y117" s="7" t="s">
        <v>25</v>
      </c>
      <c r="Z117" s="7">
        <v>6</v>
      </c>
    </row>
    <row r="118" spans="1:26" x14ac:dyDescent="0.2">
      <c r="A118" s="7">
        <v>4</v>
      </c>
      <c r="B118" s="7">
        <v>6</v>
      </c>
      <c r="C118" s="8" t="s">
        <v>19</v>
      </c>
      <c r="D118" s="8">
        <v>15.083003241056071</v>
      </c>
      <c r="E118" s="8">
        <v>80.384436004040211</v>
      </c>
      <c r="F118" s="8">
        <v>1.5904337156374699</v>
      </c>
      <c r="G118" s="8">
        <v>0.5197755084230804</v>
      </c>
      <c r="H118" s="8">
        <v>2.4681125039392549</v>
      </c>
      <c r="I118" s="8">
        <v>48.17033715226605</v>
      </c>
      <c r="J118" s="8">
        <v>48.230661602424128</v>
      </c>
      <c r="K118" s="8">
        <v>1.3518686582918491</v>
      </c>
      <c r="L118" s="8">
        <v>0.44180918215961829</v>
      </c>
      <c r="M118" s="8">
        <v>1.851084377954441</v>
      </c>
      <c r="N118" s="7">
        <v>0.99479406281023741</v>
      </c>
      <c r="O118" s="7">
        <v>0.38855000000000001</v>
      </c>
      <c r="P118" s="7"/>
      <c r="Q118" s="7"/>
      <c r="R118" s="7"/>
      <c r="S118" s="7" t="str">
        <f t="shared" si="9"/>
        <v/>
      </c>
      <c r="T118" s="8" t="str">
        <f t="shared" si="10"/>
        <v/>
      </c>
      <c r="U118" s="7"/>
      <c r="V118" s="7">
        <v>20.92662</v>
      </c>
      <c r="W118" s="18">
        <v>376.5624539546626</v>
      </c>
      <c r="X118" s="8" t="str">
        <f t="shared" si="5"/>
        <v/>
      </c>
      <c r="Y118" s="7" t="s">
        <v>25</v>
      </c>
      <c r="Z118" s="7">
        <v>6</v>
      </c>
    </row>
    <row r="119" spans="1:26" x14ac:dyDescent="0.2">
      <c r="A119" s="7">
        <v>4</v>
      </c>
      <c r="B119" s="7">
        <v>6</v>
      </c>
      <c r="C119" s="8" t="s">
        <v>20</v>
      </c>
      <c r="D119" s="8">
        <v>15.083003241056071</v>
      </c>
      <c r="E119" s="8">
        <v>80.384436004040211</v>
      </c>
      <c r="F119" s="8">
        <v>1.5904337156374699</v>
      </c>
      <c r="G119" s="8">
        <v>0.5197755084230804</v>
      </c>
      <c r="H119" s="8">
        <v>2.4681125039392549</v>
      </c>
      <c r="I119" s="8">
        <v>48.17033715226605</v>
      </c>
      <c r="J119" s="8">
        <v>48.230661602424128</v>
      </c>
      <c r="K119" s="8">
        <v>1.3518686582918491</v>
      </c>
      <c r="L119" s="8">
        <v>0.44180918215961829</v>
      </c>
      <c r="M119" s="8">
        <v>1.851084377954441</v>
      </c>
      <c r="N119" s="7">
        <v>1.0002317974605299</v>
      </c>
      <c r="O119" s="7">
        <v>0.34963</v>
      </c>
      <c r="P119" s="7"/>
      <c r="Q119" s="7"/>
      <c r="R119" s="7"/>
      <c r="S119" s="7" t="str">
        <f t="shared" si="9"/>
        <v/>
      </c>
      <c r="T119" s="8" t="str">
        <f t="shared" si="10"/>
        <v/>
      </c>
      <c r="U119" s="7"/>
      <c r="V119" s="7">
        <v>25.533729999999998</v>
      </c>
      <c r="W119" s="18">
        <v>393.17343296592878</v>
      </c>
      <c r="X119" s="8" t="str">
        <f t="shared" si="5"/>
        <v/>
      </c>
      <c r="Y119" s="7" t="s">
        <v>25</v>
      </c>
      <c r="Z119" s="7">
        <v>6</v>
      </c>
    </row>
    <row r="120" spans="1:26" x14ac:dyDescent="0.2">
      <c r="A120" s="7">
        <v>4</v>
      </c>
      <c r="B120" s="7">
        <v>6</v>
      </c>
      <c r="C120" s="8" t="s">
        <v>21</v>
      </c>
      <c r="D120" s="8">
        <v>15.083003241056071</v>
      </c>
      <c r="E120" s="8">
        <v>80.384436004040211</v>
      </c>
      <c r="F120" s="8">
        <v>1.5904337156374699</v>
      </c>
      <c r="G120" s="8">
        <v>0.5197755084230804</v>
      </c>
      <c r="H120" s="8">
        <v>2.4681125039392549</v>
      </c>
      <c r="I120" s="8">
        <v>48.17033715226605</v>
      </c>
      <c r="J120" s="8">
        <v>48.230661602424128</v>
      </c>
      <c r="K120" s="8">
        <v>1.3518686582918491</v>
      </c>
      <c r="L120" s="8">
        <v>0.44180918215961829</v>
      </c>
      <c r="M120" s="8">
        <v>1.851084377954441</v>
      </c>
      <c r="N120" s="7">
        <v>1.0034484445314029</v>
      </c>
      <c r="O120" s="7">
        <v>0.37753999999999999</v>
      </c>
      <c r="P120" s="7"/>
      <c r="Q120" s="7"/>
      <c r="R120" s="7"/>
      <c r="S120" s="7" t="str">
        <f t="shared" si="9"/>
        <v/>
      </c>
      <c r="T120" s="8" t="str">
        <f t="shared" si="10"/>
        <v/>
      </c>
      <c r="U120" s="7"/>
      <c r="V120" s="7">
        <v>23.989609999999999</v>
      </c>
      <c r="W120" s="18">
        <v>444.26802462460381</v>
      </c>
      <c r="X120" s="8" t="str">
        <f t="shared" si="5"/>
        <v/>
      </c>
      <c r="Y120" s="7" t="s">
        <v>25</v>
      </c>
      <c r="Z120" s="7">
        <v>6</v>
      </c>
    </row>
    <row r="121" spans="1:26" x14ac:dyDescent="0.2">
      <c r="A121" s="7">
        <v>4</v>
      </c>
      <c r="B121" s="7">
        <v>6</v>
      </c>
      <c r="C121" s="8" t="s">
        <v>22</v>
      </c>
      <c r="D121" s="8">
        <v>15.083003241056071</v>
      </c>
      <c r="E121" s="8">
        <v>80.384436004040211</v>
      </c>
      <c r="F121" s="8">
        <v>1.5904337156374699</v>
      </c>
      <c r="G121" s="8">
        <v>0.5197755084230804</v>
      </c>
      <c r="H121" s="8">
        <v>2.4681125039392549</v>
      </c>
      <c r="I121" s="8">
        <v>48.17033715226605</v>
      </c>
      <c r="J121" s="8">
        <v>48.230661602424128</v>
      </c>
      <c r="K121" s="8">
        <v>1.3518686582918491</v>
      </c>
      <c r="L121" s="8">
        <v>0.44180918215961829</v>
      </c>
      <c r="M121" s="8">
        <v>1.851084377954441</v>
      </c>
      <c r="N121" s="7">
        <v>0.96205806266168437</v>
      </c>
      <c r="O121" s="7">
        <v>0.32884999999999998</v>
      </c>
      <c r="P121" s="7"/>
      <c r="Q121" s="7"/>
      <c r="R121" s="7"/>
      <c r="S121" s="7" t="str">
        <f t="shared" si="9"/>
        <v/>
      </c>
      <c r="T121" s="8" t="str">
        <f t="shared" si="10"/>
        <v/>
      </c>
      <c r="U121" s="7"/>
      <c r="V121" s="7">
        <v>21.917459999999998</v>
      </c>
      <c r="W121" s="18">
        <v>415.68350409779367</v>
      </c>
      <c r="X121" s="8" t="str">
        <f t="shared" si="5"/>
        <v/>
      </c>
      <c r="Y121" s="7" t="s">
        <v>25</v>
      </c>
      <c r="Z121" s="7">
        <v>6</v>
      </c>
    </row>
    <row r="122" spans="1:26" x14ac:dyDescent="0.2">
      <c r="A122" s="1">
        <v>5</v>
      </c>
      <c r="B122" s="1">
        <v>1</v>
      </c>
      <c r="C122" s="2" t="s">
        <v>17</v>
      </c>
      <c r="D122" s="2">
        <v>14.298569681813269</v>
      </c>
      <c r="E122" s="2">
        <v>82.145539916609181</v>
      </c>
      <c r="F122" s="2">
        <v>0.64960743106150365</v>
      </c>
      <c r="G122" s="2">
        <v>1.72212670901821</v>
      </c>
      <c r="H122" s="2">
        <v>1.1883338237937331</v>
      </c>
      <c r="I122" s="2">
        <v>47.809629225417332</v>
      </c>
      <c r="J122" s="2">
        <v>49.287323949965497</v>
      </c>
      <c r="K122" s="2">
        <v>0.55216631640227809</v>
      </c>
      <c r="L122" s="2">
        <v>1.4638077026654781</v>
      </c>
      <c r="M122" s="2">
        <v>0.89125036784529987</v>
      </c>
      <c r="N122" s="1">
        <v>1.006426345257468</v>
      </c>
      <c r="O122" s="1">
        <v>0.33205000000000001</v>
      </c>
      <c r="P122" s="1"/>
      <c r="Q122" s="1"/>
      <c r="R122" s="1"/>
      <c r="S122" s="1" t="str">
        <f t="shared" si="9"/>
        <v/>
      </c>
      <c r="T122" s="2" t="str">
        <f t="shared" si="10"/>
        <v/>
      </c>
      <c r="U122" s="1"/>
      <c r="V122" s="1">
        <v>22.437000000000001</v>
      </c>
      <c r="W122" s="19">
        <v>540.72109042280954</v>
      </c>
      <c r="X122" s="2" t="str">
        <f t="shared" si="5"/>
        <v/>
      </c>
      <c r="Y122" s="1" t="s">
        <v>25</v>
      </c>
      <c r="Z122" s="1">
        <v>6</v>
      </c>
    </row>
    <row r="123" spans="1:26" x14ac:dyDescent="0.2">
      <c r="A123" s="1">
        <v>5</v>
      </c>
      <c r="B123" s="1">
        <v>1</v>
      </c>
      <c r="C123" s="2" t="s">
        <v>19</v>
      </c>
      <c r="D123" s="2">
        <v>14.298569681813269</v>
      </c>
      <c r="E123" s="2">
        <v>82.145539916609181</v>
      </c>
      <c r="F123" s="2">
        <v>0.64960743106150365</v>
      </c>
      <c r="G123" s="2">
        <v>1.72212670901821</v>
      </c>
      <c r="H123" s="2">
        <v>1.1883338237937331</v>
      </c>
      <c r="I123" s="2">
        <v>47.809629225417332</v>
      </c>
      <c r="J123" s="2">
        <v>49.287323949965497</v>
      </c>
      <c r="K123" s="2">
        <v>0.55216631640227809</v>
      </c>
      <c r="L123" s="2">
        <v>1.4638077026654781</v>
      </c>
      <c r="M123" s="2">
        <v>0.89125036784529987</v>
      </c>
      <c r="N123" s="1">
        <v>1.0138685735955359</v>
      </c>
      <c r="O123" s="1">
        <v>0.35960999999999999</v>
      </c>
      <c r="P123" s="1"/>
      <c r="Q123" s="1"/>
      <c r="R123" s="1"/>
      <c r="S123" s="1" t="str">
        <f t="shared" si="9"/>
        <v/>
      </c>
      <c r="T123" s="2" t="str">
        <f t="shared" si="10"/>
        <v/>
      </c>
      <c r="U123" s="1"/>
      <c r="V123" s="1">
        <v>21.038440000000001</v>
      </c>
      <c r="W123" s="19">
        <v>586.77465782216279</v>
      </c>
      <c r="X123" s="2" t="str">
        <f t="shared" si="5"/>
        <v/>
      </c>
      <c r="Y123" s="1" t="s">
        <v>25</v>
      </c>
      <c r="Z123" s="1">
        <v>6</v>
      </c>
    </row>
    <row r="124" spans="1:26" x14ac:dyDescent="0.2">
      <c r="A124" s="1">
        <v>5</v>
      </c>
      <c r="B124" s="1">
        <v>1</v>
      </c>
      <c r="C124" s="2" t="s">
        <v>20</v>
      </c>
      <c r="D124" s="2">
        <v>14.298569681813269</v>
      </c>
      <c r="E124" s="2">
        <v>82.145539916609181</v>
      </c>
      <c r="F124" s="2">
        <v>0.64960743106150365</v>
      </c>
      <c r="G124" s="2">
        <v>1.72212670901821</v>
      </c>
      <c r="H124" s="2">
        <v>1.1883338237937331</v>
      </c>
      <c r="I124" s="2">
        <v>47.809629225417332</v>
      </c>
      <c r="J124" s="2">
        <v>49.287323949965497</v>
      </c>
      <c r="K124" s="2">
        <v>0.55216631640227809</v>
      </c>
      <c r="L124" s="2">
        <v>1.4638077026654781</v>
      </c>
      <c r="M124" s="2">
        <v>0.89125036784529987</v>
      </c>
      <c r="N124" s="1">
        <v>1.0138129572405781</v>
      </c>
      <c r="O124" s="1">
        <v>0.36873</v>
      </c>
      <c r="P124" s="1"/>
      <c r="Q124" s="1"/>
      <c r="R124" s="1"/>
      <c r="S124" s="1" t="str">
        <f t="shared" si="9"/>
        <v/>
      </c>
      <c r="T124" s="2" t="str">
        <f t="shared" si="10"/>
        <v/>
      </c>
      <c r="U124" s="1"/>
      <c r="V124" s="1">
        <v>17.733129999999999</v>
      </c>
      <c r="W124" s="19">
        <v>536.80091226083232</v>
      </c>
      <c r="X124" s="2" t="str">
        <f t="shared" si="5"/>
        <v/>
      </c>
      <c r="Y124" s="1" t="s">
        <v>25</v>
      </c>
      <c r="Z124" s="1">
        <v>6</v>
      </c>
    </row>
    <row r="125" spans="1:26" x14ac:dyDescent="0.2">
      <c r="A125" s="1">
        <v>5</v>
      </c>
      <c r="B125" s="1">
        <v>1</v>
      </c>
      <c r="C125" s="2" t="s">
        <v>21</v>
      </c>
      <c r="D125" s="2">
        <v>14.298569681813269</v>
      </c>
      <c r="E125" s="2">
        <v>82.145539916609181</v>
      </c>
      <c r="F125" s="2">
        <v>0.64960743106150365</v>
      </c>
      <c r="G125" s="2">
        <v>1.72212670901821</v>
      </c>
      <c r="H125" s="2">
        <v>1.1883338237937331</v>
      </c>
      <c r="I125" s="2">
        <v>47.809629225417332</v>
      </c>
      <c r="J125" s="2">
        <v>49.287323949965497</v>
      </c>
      <c r="K125" s="2">
        <v>0.55216631640227809</v>
      </c>
      <c r="L125" s="2">
        <v>1.4638077026654781</v>
      </c>
      <c r="M125" s="2">
        <v>0.89125036784529987</v>
      </c>
      <c r="N125" s="1">
        <v>1.0091020206485839</v>
      </c>
      <c r="O125" s="1">
        <v>0.36437000000000003</v>
      </c>
      <c r="P125" s="1">
        <v>8006</v>
      </c>
      <c r="Q125" s="1">
        <v>8010</v>
      </c>
      <c r="R125" s="1">
        <v>7308</v>
      </c>
      <c r="S125" s="1">
        <f t="shared" si="9"/>
        <v>800.6</v>
      </c>
      <c r="T125" s="2">
        <f t="shared" si="10"/>
        <v>5.0480906460034127</v>
      </c>
      <c r="U125" s="1"/>
      <c r="V125" s="1">
        <v>16.63428</v>
      </c>
      <c r="W125" s="19">
        <v>457.87925771948198</v>
      </c>
      <c r="X125" s="2">
        <f t="shared" si="5"/>
        <v>750.89706473502395</v>
      </c>
      <c r="Y125" s="1" t="s">
        <v>25</v>
      </c>
      <c r="Z125" s="1">
        <v>6</v>
      </c>
    </row>
    <row r="126" spans="1:26" x14ac:dyDescent="0.2">
      <c r="A126" s="1">
        <v>5</v>
      </c>
      <c r="B126" s="1">
        <v>1</v>
      </c>
      <c r="C126" s="2" t="s">
        <v>22</v>
      </c>
      <c r="D126" s="2">
        <v>14.298569681813269</v>
      </c>
      <c r="E126" s="2">
        <v>82.145539916609181</v>
      </c>
      <c r="F126" s="2">
        <v>0.64960743106150365</v>
      </c>
      <c r="G126" s="2">
        <v>1.72212670901821</v>
      </c>
      <c r="H126" s="2">
        <v>1.1883338237937331</v>
      </c>
      <c r="I126" s="2">
        <v>47.809629225417332</v>
      </c>
      <c r="J126" s="2">
        <v>49.287323949965497</v>
      </c>
      <c r="K126" s="2">
        <v>0.55216631640227809</v>
      </c>
      <c r="L126" s="2">
        <v>1.4638077026654781</v>
      </c>
      <c r="M126" s="2">
        <v>0.89125036784529987</v>
      </c>
      <c r="N126" s="1">
        <v>1.0108381502890169</v>
      </c>
      <c r="O126" s="1">
        <v>0.35621000000000003</v>
      </c>
      <c r="P126" s="1"/>
      <c r="Q126" s="1"/>
      <c r="R126" s="1"/>
      <c r="S126" s="1" t="str">
        <f t="shared" si="9"/>
        <v/>
      </c>
      <c r="T126" s="2" t="str">
        <f t="shared" si="10"/>
        <v/>
      </c>
      <c r="U126" s="1"/>
      <c r="V126" s="1">
        <v>19.54926</v>
      </c>
      <c r="W126" s="19">
        <v>439.17359555915772</v>
      </c>
      <c r="X126" s="2" t="str">
        <f t="shared" si="5"/>
        <v/>
      </c>
      <c r="Y126" s="1" t="s">
        <v>25</v>
      </c>
      <c r="Z126" s="1">
        <v>6</v>
      </c>
    </row>
    <row r="127" spans="1:26" x14ac:dyDescent="0.2">
      <c r="A127" s="1">
        <v>5</v>
      </c>
      <c r="B127" s="1">
        <v>2</v>
      </c>
      <c r="C127" s="2" t="s">
        <v>17</v>
      </c>
      <c r="D127" s="2">
        <v>32.735007594671707</v>
      </c>
      <c r="E127" s="2">
        <v>62.26539679956695</v>
      </c>
      <c r="F127" s="2">
        <v>2.258388387802952</v>
      </c>
      <c r="G127" s="2">
        <v>1.0207586412631171</v>
      </c>
      <c r="H127" s="2">
        <v>1.6869174771297999</v>
      </c>
      <c r="I127" s="2">
        <v>58.554767738140853</v>
      </c>
      <c r="J127" s="2">
        <v>37.359238079740173</v>
      </c>
      <c r="K127" s="2">
        <v>1.9196301296325089</v>
      </c>
      <c r="L127" s="2">
        <v>0.86764484507364947</v>
      </c>
      <c r="M127" s="2">
        <v>1.2651881078473499</v>
      </c>
      <c r="N127" s="1">
        <v>1.0315233372374091</v>
      </c>
      <c r="O127" s="1">
        <v>0.34223999999999999</v>
      </c>
      <c r="P127" s="1"/>
      <c r="Q127" s="1"/>
      <c r="R127" s="1"/>
      <c r="S127" s="1" t="str">
        <f t="shared" si="9"/>
        <v/>
      </c>
      <c r="T127" s="2" t="str">
        <f t="shared" si="10"/>
        <v/>
      </c>
      <c r="U127" s="1"/>
      <c r="V127" s="1">
        <v>32.17015</v>
      </c>
      <c r="W127" s="19">
        <v>290.83579396158268</v>
      </c>
      <c r="X127" s="2" t="str">
        <f t="shared" si="5"/>
        <v/>
      </c>
      <c r="Y127" s="1" t="s">
        <v>25</v>
      </c>
      <c r="Z127" s="1">
        <v>6</v>
      </c>
    </row>
    <row r="128" spans="1:26" x14ac:dyDescent="0.2">
      <c r="A128" s="1">
        <v>5</v>
      </c>
      <c r="B128" s="1">
        <v>2</v>
      </c>
      <c r="C128" s="2" t="s">
        <v>19</v>
      </c>
      <c r="D128" s="2">
        <v>32.735007594671707</v>
      </c>
      <c r="E128" s="2">
        <v>62.26539679956695</v>
      </c>
      <c r="F128" s="2">
        <v>2.258388387802952</v>
      </c>
      <c r="G128" s="2">
        <v>1.0207586412631171</v>
      </c>
      <c r="H128" s="2">
        <v>1.6869174771297999</v>
      </c>
      <c r="I128" s="2">
        <v>58.554767738140853</v>
      </c>
      <c r="J128" s="2">
        <v>37.359238079740173</v>
      </c>
      <c r="K128" s="2">
        <v>1.9196301296325089</v>
      </c>
      <c r="L128" s="2">
        <v>0.86764484507364947</v>
      </c>
      <c r="M128" s="2">
        <v>1.2651881078473499</v>
      </c>
      <c r="N128" s="1">
        <v>1.021126415371796</v>
      </c>
      <c r="O128" s="1">
        <v>0.35325000000000001</v>
      </c>
      <c r="P128" s="1"/>
      <c r="Q128" s="1"/>
      <c r="R128" s="1"/>
      <c r="S128" s="1" t="str">
        <f t="shared" si="9"/>
        <v/>
      </c>
      <c r="T128" s="2" t="str">
        <f t="shared" si="10"/>
        <v/>
      </c>
      <c r="U128" s="1"/>
      <c r="V128" s="1">
        <v>29.46303</v>
      </c>
      <c r="W128" s="19">
        <v>293.91919341790577</v>
      </c>
      <c r="X128" s="2" t="str">
        <f t="shared" si="5"/>
        <v/>
      </c>
      <c r="Y128" s="1" t="s">
        <v>25</v>
      </c>
      <c r="Z128" s="1">
        <v>6</v>
      </c>
    </row>
    <row r="129" spans="1:26" x14ac:dyDescent="0.2">
      <c r="A129" s="1">
        <v>5</v>
      </c>
      <c r="B129" s="1">
        <v>2</v>
      </c>
      <c r="C129" s="2" t="s">
        <v>20</v>
      </c>
      <c r="D129" s="2">
        <v>32.735007594671707</v>
      </c>
      <c r="E129" s="2">
        <v>62.26539679956695</v>
      </c>
      <c r="F129" s="2">
        <v>2.258388387802952</v>
      </c>
      <c r="G129" s="2">
        <v>1.0207586412631171</v>
      </c>
      <c r="H129" s="2">
        <v>1.6869174771297999</v>
      </c>
      <c r="I129" s="2">
        <v>58.554767738140853</v>
      </c>
      <c r="J129" s="2">
        <v>37.359238079740173</v>
      </c>
      <c r="K129" s="2">
        <v>1.9196301296325089</v>
      </c>
      <c r="L129" s="2">
        <v>0.86764484507364947</v>
      </c>
      <c r="M129" s="2">
        <v>1.2651881078473499</v>
      </c>
      <c r="N129" s="1">
        <v>1.029987336025423</v>
      </c>
      <c r="O129" s="1">
        <v>0.35804999999999998</v>
      </c>
      <c r="P129" s="1"/>
      <c r="Q129" s="1"/>
      <c r="R129" s="1"/>
      <c r="S129" s="1" t="str">
        <f t="shared" si="9"/>
        <v/>
      </c>
      <c r="T129" s="2" t="str">
        <f t="shared" si="10"/>
        <v/>
      </c>
      <c r="U129" s="1"/>
      <c r="V129" s="1">
        <v>34.600160000000002</v>
      </c>
      <c r="W129" s="19">
        <v>283.32528305304868</v>
      </c>
      <c r="X129" s="2" t="str">
        <f t="shared" si="5"/>
        <v/>
      </c>
      <c r="Y129" s="1" t="s">
        <v>25</v>
      </c>
      <c r="Z129" s="1">
        <v>6</v>
      </c>
    </row>
    <row r="130" spans="1:26" x14ac:dyDescent="0.2">
      <c r="A130" s="1">
        <v>5</v>
      </c>
      <c r="B130" s="1">
        <v>2</v>
      </c>
      <c r="C130" s="2" t="s">
        <v>21</v>
      </c>
      <c r="D130" s="2">
        <v>32.735007594671707</v>
      </c>
      <c r="E130" s="2">
        <v>62.26539679956695</v>
      </c>
      <c r="F130" s="2">
        <v>2.258388387802952</v>
      </c>
      <c r="G130" s="2">
        <v>1.0207586412631171</v>
      </c>
      <c r="H130" s="2">
        <v>1.6869174771297999</v>
      </c>
      <c r="I130" s="2">
        <v>58.554767738140853</v>
      </c>
      <c r="J130" s="2">
        <v>37.359238079740173</v>
      </c>
      <c r="K130" s="2">
        <v>1.9196301296325089</v>
      </c>
      <c r="L130" s="2">
        <v>0.86764484507364947</v>
      </c>
      <c r="M130" s="2">
        <v>1.2651881078473499</v>
      </c>
      <c r="N130" s="1">
        <v>1.027390665992731</v>
      </c>
      <c r="O130" s="1">
        <v>0.35864000000000001</v>
      </c>
      <c r="P130" s="1">
        <v>7903</v>
      </c>
      <c r="Q130" s="1">
        <v>8345</v>
      </c>
      <c r="R130" s="1">
        <v>7662</v>
      </c>
      <c r="S130" s="1">
        <f t="shared" si="9"/>
        <v>790.3</v>
      </c>
      <c r="T130" s="2">
        <f t="shared" si="10"/>
        <v>4.3830733141529183</v>
      </c>
      <c r="U130" s="1"/>
      <c r="V130" s="1">
        <v>33.806249999999999</v>
      </c>
      <c r="W130" s="19">
        <v>332.17808925781429</v>
      </c>
      <c r="X130" s="2">
        <f t="shared" ref="X130:X136" si="11">IFERROR(1/(V130*S130)*10000000,"")</f>
        <v>374.29240897331431</v>
      </c>
      <c r="Y130" s="1" t="s">
        <v>25</v>
      </c>
      <c r="Z130" s="1">
        <v>6</v>
      </c>
    </row>
    <row r="131" spans="1:26" x14ac:dyDescent="0.2">
      <c r="A131" s="1">
        <v>5</v>
      </c>
      <c r="B131" s="1">
        <v>2</v>
      </c>
      <c r="C131" s="2" t="s">
        <v>22</v>
      </c>
      <c r="D131" s="2">
        <v>32.735007594671707</v>
      </c>
      <c r="E131" s="2">
        <v>62.26539679956695</v>
      </c>
      <c r="F131" s="2">
        <v>2.258388387802952</v>
      </c>
      <c r="G131" s="2">
        <v>1.0207586412631171</v>
      </c>
      <c r="H131" s="2">
        <v>1.6869174771297999</v>
      </c>
      <c r="I131" s="2">
        <v>58.554767738140853</v>
      </c>
      <c r="J131" s="2">
        <v>37.359238079740173</v>
      </c>
      <c r="K131" s="2">
        <v>1.9196301296325089</v>
      </c>
      <c r="L131" s="2">
        <v>0.86764484507364947</v>
      </c>
      <c r="M131" s="2">
        <v>1.2651881078473499</v>
      </c>
      <c r="N131" s="1">
        <v>1.018700874326592</v>
      </c>
      <c r="O131" s="1">
        <v>0.35305999999999998</v>
      </c>
      <c r="P131" s="1"/>
      <c r="Q131" s="1"/>
      <c r="R131" s="1"/>
      <c r="S131" s="1" t="str">
        <f t="shared" si="9"/>
        <v/>
      </c>
      <c r="T131" s="2" t="str">
        <f t="shared" si="10"/>
        <v/>
      </c>
      <c r="U131" s="1"/>
      <c r="V131" s="1">
        <v>35.263750000000002</v>
      </c>
      <c r="W131" s="19">
        <v>309.03346664007267</v>
      </c>
      <c r="X131" s="2" t="str">
        <f t="shared" si="11"/>
        <v/>
      </c>
      <c r="Y131" s="1" t="s">
        <v>25</v>
      </c>
      <c r="Z131" s="1">
        <v>6</v>
      </c>
    </row>
    <row r="132" spans="1:26" x14ac:dyDescent="0.2">
      <c r="A132" s="1">
        <v>5</v>
      </c>
      <c r="B132" s="1">
        <v>3</v>
      </c>
      <c r="C132" s="2" t="s">
        <v>17</v>
      </c>
      <c r="D132" s="2">
        <v>14.214037778719719</v>
      </c>
      <c r="E132" s="2">
        <v>82.753831282014147</v>
      </c>
      <c r="F132" s="2">
        <v>1.7779213160511911</v>
      </c>
      <c r="G132" s="2">
        <v>6.076148771240833E-2</v>
      </c>
      <c r="H132" s="2">
        <v>1.194176444231857</v>
      </c>
      <c r="I132" s="2">
        <v>47.889916823147892</v>
      </c>
      <c r="J132" s="2">
        <v>49.652298769208493</v>
      </c>
      <c r="K132" s="2">
        <v>1.511233118643512</v>
      </c>
      <c r="L132" s="2">
        <v>5.1647264555547079E-2</v>
      </c>
      <c r="M132" s="2">
        <v>0.89563233317389268</v>
      </c>
      <c r="N132" s="1">
        <v>0.96699994819458113</v>
      </c>
      <c r="O132" s="1">
        <v>0.32756000000000002</v>
      </c>
      <c r="P132" s="1"/>
      <c r="Q132" s="1"/>
      <c r="R132" s="1"/>
      <c r="S132" s="1" t="str">
        <f t="shared" si="9"/>
        <v/>
      </c>
      <c r="T132" s="2" t="str">
        <f t="shared" si="10"/>
        <v/>
      </c>
      <c r="U132" s="1"/>
      <c r="V132" s="1">
        <v>24.112939999999998</v>
      </c>
      <c r="W132" s="19">
        <v>576.05672672945502</v>
      </c>
      <c r="X132" s="2" t="str">
        <f t="shared" si="11"/>
        <v/>
      </c>
      <c r="Y132" s="1" t="s">
        <v>25</v>
      </c>
      <c r="Z132" s="1">
        <v>6</v>
      </c>
    </row>
    <row r="133" spans="1:26" x14ac:dyDescent="0.2">
      <c r="A133" s="1">
        <v>5</v>
      </c>
      <c r="B133" s="1">
        <v>3</v>
      </c>
      <c r="C133" s="2" t="s">
        <v>19</v>
      </c>
      <c r="D133" s="2">
        <v>14.214037778719719</v>
      </c>
      <c r="E133" s="2">
        <v>82.753831282014147</v>
      </c>
      <c r="F133" s="2">
        <v>1.7779213160511911</v>
      </c>
      <c r="G133" s="2">
        <v>6.076148771240833E-2</v>
      </c>
      <c r="H133" s="2">
        <v>1.194176444231857</v>
      </c>
      <c r="I133" s="2">
        <v>47.889916823147892</v>
      </c>
      <c r="J133" s="2">
        <v>49.652298769208493</v>
      </c>
      <c r="K133" s="2">
        <v>1.511233118643512</v>
      </c>
      <c r="L133" s="2">
        <v>5.1647264555547079E-2</v>
      </c>
      <c r="M133" s="2">
        <v>0.89563233317389268</v>
      </c>
      <c r="N133" s="1">
        <v>0.97254081421781358</v>
      </c>
      <c r="O133" s="1">
        <v>0.35955999999999999</v>
      </c>
      <c r="P133" s="1"/>
      <c r="Q133" s="1"/>
      <c r="R133" s="1"/>
      <c r="S133" s="1" t="str">
        <f t="shared" si="9"/>
        <v/>
      </c>
      <c r="T133" s="2" t="str">
        <f t="shared" si="10"/>
        <v/>
      </c>
      <c r="U133" s="1"/>
      <c r="V133" s="1">
        <v>23.119800000000001</v>
      </c>
      <c r="W133" s="19">
        <v>494.74444355326062</v>
      </c>
      <c r="X133" s="2" t="str">
        <f t="shared" si="11"/>
        <v/>
      </c>
      <c r="Y133" s="1" t="s">
        <v>25</v>
      </c>
      <c r="Z133" s="1">
        <v>6</v>
      </c>
    </row>
    <row r="134" spans="1:26" x14ac:dyDescent="0.2">
      <c r="A134" s="1">
        <v>5</v>
      </c>
      <c r="B134" s="1">
        <v>3</v>
      </c>
      <c r="C134" s="2" t="s">
        <v>20</v>
      </c>
      <c r="D134" s="2">
        <v>14.214037778719719</v>
      </c>
      <c r="E134" s="2">
        <v>82.753831282014147</v>
      </c>
      <c r="F134" s="2">
        <v>1.7779213160511911</v>
      </c>
      <c r="G134" s="2">
        <v>6.076148771240833E-2</v>
      </c>
      <c r="H134" s="2">
        <v>1.194176444231857</v>
      </c>
      <c r="I134" s="2">
        <v>47.889916823147892</v>
      </c>
      <c r="J134" s="2">
        <v>49.652298769208493</v>
      </c>
      <c r="K134" s="2">
        <v>1.511233118643512</v>
      </c>
      <c r="L134" s="2">
        <v>5.1647264555547079E-2</v>
      </c>
      <c r="M134" s="2">
        <v>0.89563233317389268</v>
      </c>
      <c r="N134" s="1">
        <v>0.97251351691185717</v>
      </c>
      <c r="O134" s="1">
        <v>0.33940999999999999</v>
      </c>
      <c r="P134" s="1"/>
      <c r="Q134" s="1"/>
      <c r="R134" s="1"/>
      <c r="S134" s="1" t="str">
        <f t="shared" si="9"/>
        <v/>
      </c>
      <c r="T134" s="2" t="str">
        <f t="shared" si="10"/>
        <v/>
      </c>
      <c r="U134" s="1"/>
      <c r="V134" s="1">
        <v>23.772459999999999</v>
      </c>
      <c r="W134" s="19">
        <v>435.01913190085918</v>
      </c>
      <c r="X134" s="2" t="str">
        <f t="shared" si="11"/>
        <v/>
      </c>
      <c r="Y134" s="1" t="s">
        <v>25</v>
      </c>
      <c r="Z134" s="1">
        <v>6</v>
      </c>
    </row>
    <row r="135" spans="1:26" x14ac:dyDescent="0.2">
      <c r="A135" s="1">
        <v>5</v>
      </c>
      <c r="B135" s="1">
        <v>3</v>
      </c>
      <c r="C135" s="2" t="s">
        <v>21</v>
      </c>
      <c r="D135" s="2">
        <v>14.214037778719719</v>
      </c>
      <c r="E135" s="2">
        <v>82.753831282014147</v>
      </c>
      <c r="F135" s="2">
        <v>1.7779213160511911</v>
      </c>
      <c r="G135" s="2">
        <v>6.076148771240833E-2</v>
      </c>
      <c r="H135" s="2">
        <v>1.194176444231857</v>
      </c>
      <c r="I135" s="2">
        <v>47.889916823147892</v>
      </c>
      <c r="J135" s="2">
        <v>49.652298769208493</v>
      </c>
      <c r="K135" s="2">
        <v>1.511233118643512</v>
      </c>
      <c r="L135" s="2">
        <v>5.1647264555547079E-2</v>
      </c>
      <c r="M135" s="2">
        <v>0.89563233317389268</v>
      </c>
      <c r="N135" s="1">
        <v>0.9805321219987021</v>
      </c>
      <c r="O135" s="1">
        <v>0.34733000000000003</v>
      </c>
      <c r="P135" s="1"/>
      <c r="Q135" s="1"/>
      <c r="R135" s="1"/>
      <c r="S135" s="1" t="str">
        <f t="shared" si="9"/>
        <v/>
      </c>
      <c r="T135" s="2" t="str">
        <f t="shared" si="10"/>
        <v/>
      </c>
      <c r="U135" s="1"/>
      <c r="V135" s="1">
        <v>19.731259999999999</v>
      </c>
      <c r="W135" s="19">
        <v>437.09994040355258</v>
      </c>
      <c r="X135" s="2" t="str">
        <f t="shared" si="11"/>
        <v/>
      </c>
      <c r="Y135" s="1" t="s">
        <v>25</v>
      </c>
      <c r="Z135" s="1">
        <v>6</v>
      </c>
    </row>
    <row r="136" spans="1:26" x14ac:dyDescent="0.2">
      <c r="A136" s="1">
        <v>5</v>
      </c>
      <c r="B136" s="1">
        <v>3</v>
      </c>
      <c r="C136" s="2" t="s">
        <v>22</v>
      </c>
      <c r="D136" s="2">
        <v>14.214037778719719</v>
      </c>
      <c r="E136" s="2">
        <v>82.753831282014147</v>
      </c>
      <c r="F136" s="2">
        <v>1.7779213160511911</v>
      </c>
      <c r="G136" s="2">
        <v>6.076148771240833E-2</v>
      </c>
      <c r="H136" s="2">
        <v>1.194176444231857</v>
      </c>
      <c r="I136" s="2">
        <v>47.889916823147892</v>
      </c>
      <c r="J136" s="2">
        <v>49.652298769208493</v>
      </c>
      <c r="K136" s="2">
        <v>1.511233118643512</v>
      </c>
      <c r="L136" s="2">
        <v>5.1647264555547079E-2</v>
      </c>
      <c r="M136" s="2">
        <v>0.89563233317389268</v>
      </c>
      <c r="N136" s="1">
        <v>0.98087830976147428</v>
      </c>
      <c r="O136" s="1">
        <v>0.34371000000000002</v>
      </c>
      <c r="P136" s="1"/>
      <c r="Q136" s="1"/>
      <c r="R136" s="1"/>
      <c r="S136" s="1" t="str">
        <f t="shared" si="9"/>
        <v/>
      </c>
      <c r="T136" s="2" t="str">
        <f t="shared" si="10"/>
        <v/>
      </c>
      <c r="U136" s="1"/>
      <c r="V136" s="1">
        <v>18.60163</v>
      </c>
      <c r="W136" s="19">
        <v>423.51108606824192</v>
      </c>
      <c r="X136" s="2" t="str">
        <f t="shared" si="11"/>
        <v/>
      </c>
      <c r="Y136" s="1" t="s">
        <v>25</v>
      </c>
      <c r="Z136" s="1">
        <v>6</v>
      </c>
    </row>
  </sheetData>
  <conditionalFormatting sqref="V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07CA-EA86-B04E-BDC7-D5BE1E3D7703}">
  <sheetPr>
    <tabColor rgb="FFFF0000"/>
  </sheetPr>
  <dimension ref="A1:AC136"/>
  <sheetViews>
    <sheetView zoomScaleNormal="100" workbookViewId="0">
      <pane ySplit="1" topLeftCell="A75" activePane="bottomLeft" state="frozen"/>
      <selection pane="bottomLeft" activeCell="AB99" sqref="AB99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14.85807269337695</v>
      </c>
      <c r="E2" s="4">
        <v>83.910342527079948</v>
      </c>
      <c r="F2" s="4">
        <v>0.57752020266315851</v>
      </c>
      <c r="G2" s="4">
        <v>0.62800901984620339</v>
      </c>
      <c r="H2" s="4">
        <v>0.05</v>
      </c>
      <c r="I2" s="4">
        <v>48.615539087585333</v>
      </c>
      <c r="J2" s="4">
        <v>50.34620551624797</v>
      </c>
      <c r="K2" s="4">
        <v>0.4908921722636847</v>
      </c>
      <c r="L2" s="4">
        <v>0.53380766686927283</v>
      </c>
      <c r="M2" s="4">
        <v>3.7500000000000012E-2</v>
      </c>
      <c r="N2" s="4">
        <v>0.97413042655463467</v>
      </c>
      <c r="O2" s="3">
        <v>0.45512999999999998</v>
      </c>
      <c r="P2" s="3">
        <v>16020</v>
      </c>
      <c r="Q2" s="3">
        <v>14300</v>
      </c>
      <c r="R2" s="3">
        <v>16850</v>
      </c>
      <c r="S2" s="3">
        <f>IF(ISNUMBER(P2),P2/10,"")</f>
        <v>1602</v>
      </c>
      <c r="T2" s="4">
        <f t="shared" ref="T2:T4" si="0">IFERROR(_xlfn.STDEV.S(P2:R2)/P2*100,"")</f>
        <v>8.118776862773073</v>
      </c>
      <c r="U2" s="3"/>
      <c r="V2" s="3">
        <v>27.593019999999999</v>
      </c>
      <c r="W2" s="15">
        <v>166.50881593913681</v>
      </c>
      <c r="X2" s="4">
        <f t="shared" ref="X2:X4" si="1">IFERROR(1/(V2*S2)*10000000,"")</f>
        <v>226.22377881917996</v>
      </c>
      <c r="Y2" s="3" t="s">
        <v>24</v>
      </c>
      <c r="Z2" s="3">
        <v>7</v>
      </c>
    </row>
    <row r="3" spans="1:26" x14ac:dyDescent="0.2">
      <c r="A3" s="3">
        <v>1</v>
      </c>
      <c r="B3" s="3">
        <v>1</v>
      </c>
      <c r="C3" s="4" t="s">
        <v>19</v>
      </c>
      <c r="D3" s="4">
        <v>14.85807269337695</v>
      </c>
      <c r="E3" s="4">
        <v>83.910342527079948</v>
      </c>
      <c r="F3" s="4">
        <v>0.57752020266315851</v>
      </c>
      <c r="G3" s="4">
        <v>0.62800901984620339</v>
      </c>
      <c r="H3" s="4">
        <v>0.05</v>
      </c>
      <c r="I3" s="4">
        <v>48.615539087585333</v>
      </c>
      <c r="J3" s="4">
        <v>50.34620551624797</v>
      </c>
      <c r="K3" s="4">
        <v>0.4908921722636847</v>
      </c>
      <c r="L3" s="4">
        <v>0.53380766686927283</v>
      </c>
      <c r="M3" s="4">
        <v>3.7500000000000012E-2</v>
      </c>
      <c r="N3" s="3">
        <v>0.99628844114528115</v>
      </c>
      <c r="O3" s="3">
        <v>0.43247000000000002</v>
      </c>
      <c r="P3" s="3"/>
      <c r="Q3" s="3"/>
      <c r="R3" s="3"/>
      <c r="S3" s="3" t="str">
        <f>IF(ISNUMBER(P3),P3/10,"")</f>
        <v/>
      </c>
      <c r="T3" s="4" t="str">
        <f t="shared" si="0"/>
        <v/>
      </c>
      <c r="U3" s="3"/>
      <c r="V3" s="3">
        <v>22.751639999999998</v>
      </c>
      <c r="W3" s="15">
        <v>402.53927268386133</v>
      </c>
      <c r="X3" s="4" t="str">
        <f t="shared" si="1"/>
        <v/>
      </c>
      <c r="Y3" s="3" t="s">
        <v>24</v>
      </c>
      <c r="Z3" s="3">
        <v>7</v>
      </c>
    </row>
    <row r="4" spans="1:26" x14ac:dyDescent="0.2">
      <c r="A4" s="3">
        <v>1</v>
      </c>
      <c r="B4" s="3">
        <v>1</v>
      </c>
      <c r="C4" s="4" t="s">
        <v>20</v>
      </c>
      <c r="D4" s="4">
        <v>14.85807269337695</v>
      </c>
      <c r="E4" s="4">
        <v>83.910342527079948</v>
      </c>
      <c r="F4" s="4">
        <v>0.57752020266315851</v>
      </c>
      <c r="G4" s="4">
        <v>0.62800901984620339</v>
      </c>
      <c r="H4" s="4">
        <v>0.05</v>
      </c>
      <c r="I4" s="4">
        <v>48.615539087585333</v>
      </c>
      <c r="J4" s="4">
        <v>50.34620551624797</v>
      </c>
      <c r="K4" s="4">
        <v>0.4908921722636847</v>
      </c>
      <c r="L4" s="4">
        <v>0.53380766686927283</v>
      </c>
      <c r="M4" s="4">
        <v>3.7500000000000012E-2</v>
      </c>
      <c r="N4" s="3">
        <v>0.99068635883321454</v>
      </c>
      <c r="O4" s="3">
        <v>0.45107000000000003</v>
      </c>
      <c r="P4" s="3"/>
      <c r="Q4" s="3"/>
      <c r="R4" s="3"/>
      <c r="S4" s="3" t="str">
        <f>IF(ISNUMBER(P4),P4/10,"")</f>
        <v/>
      </c>
      <c r="T4" s="4" t="str">
        <f t="shared" si="0"/>
        <v/>
      </c>
      <c r="U4" s="3"/>
      <c r="V4" s="3">
        <v>18.297840000000001</v>
      </c>
      <c r="W4" s="15">
        <v>425.26862889686868</v>
      </c>
      <c r="X4" s="4" t="str">
        <f t="shared" si="1"/>
        <v/>
      </c>
      <c r="Y4" s="3" t="s">
        <v>24</v>
      </c>
      <c r="Z4" s="3">
        <v>7</v>
      </c>
    </row>
    <row r="5" spans="1:26" x14ac:dyDescent="0.2">
      <c r="A5" s="3">
        <v>1</v>
      </c>
      <c r="B5" s="3">
        <v>1</v>
      </c>
      <c r="C5" s="4" t="s">
        <v>21</v>
      </c>
      <c r="D5" s="4">
        <v>14.85807269337695</v>
      </c>
      <c r="E5" s="4">
        <v>83.910342527079948</v>
      </c>
      <c r="F5" s="4">
        <v>0.57752020266315851</v>
      </c>
      <c r="G5" s="4">
        <v>0.62800901984620339</v>
      </c>
      <c r="H5" s="4">
        <v>0.05</v>
      </c>
      <c r="I5" s="4">
        <v>48.615539087585333</v>
      </c>
      <c r="J5" s="4">
        <v>50.34620551624797</v>
      </c>
      <c r="K5" s="4">
        <v>0.4908921722636847</v>
      </c>
      <c r="L5" s="4">
        <v>0.53380766686927283</v>
      </c>
      <c r="M5" s="4">
        <v>3.7500000000000012E-2</v>
      </c>
      <c r="N5" s="3">
        <v>0.9568017863277225</v>
      </c>
      <c r="O5" s="3">
        <v>0.42542999999999997</v>
      </c>
      <c r="P5" s="3"/>
      <c r="Q5" s="3"/>
      <c r="R5" s="3"/>
      <c r="S5" s="3" t="str">
        <f t="shared" ref="S5:S37" si="2">IF(ISNUMBER(P5),P5/10,"")</f>
        <v/>
      </c>
      <c r="T5" s="4" t="str">
        <f>IFERROR(_xlfn.STDEV.S(P5:R5)/P5*100,"")</f>
        <v/>
      </c>
      <c r="U5" s="3"/>
      <c r="V5" s="3">
        <v>20.162430000000001</v>
      </c>
      <c r="W5" s="15">
        <v>362.6321438366362</v>
      </c>
      <c r="X5" s="4" t="str">
        <f>IFERROR(1/(V5*S5)*10000000,"")</f>
        <v/>
      </c>
      <c r="Y5" s="3" t="s">
        <v>24</v>
      </c>
      <c r="Z5" s="3">
        <v>7</v>
      </c>
    </row>
    <row r="6" spans="1:26" x14ac:dyDescent="0.2">
      <c r="A6" s="3">
        <v>1</v>
      </c>
      <c r="B6" s="3">
        <v>1</v>
      </c>
      <c r="C6" s="4" t="s">
        <v>22</v>
      </c>
      <c r="D6" s="4">
        <v>14.85807269337695</v>
      </c>
      <c r="E6" s="4">
        <v>83.910342527079948</v>
      </c>
      <c r="F6" s="4">
        <v>0.57752020266315851</v>
      </c>
      <c r="G6" s="4">
        <v>0.62800901984620339</v>
      </c>
      <c r="H6" s="4">
        <v>0.05</v>
      </c>
      <c r="I6" s="4">
        <v>48.615539087585333</v>
      </c>
      <c r="J6" s="4">
        <v>50.34620551624797</v>
      </c>
      <c r="K6" s="4">
        <v>0.4908921722636847</v>
      </c>
      <c r="L6" s="4">
        <v>0.53380766686927283</v>
      </c>
      <c r="M6" s="4">
        <v>3.7500000000000012E-2</v>
      </c>
      <c r="N6" s="3">
        <v>0.9981815082116271</v>
      </c>
      <c r="O6" s="3">
        <v>0.39904000000000001</v>
      </c>
      <c r="P6" s="3"/>
      <c r="Q6" s="3"/>
      <c r="R6" s="3"/>
      <c r="S6" s="3" t="str">
        <f t="shared" si="2"/>
        <v/>
      </c>
      <c r="T6" s="4" t="str">
        <f t="shared" ref="T6:T69" si="3">IFERROR(_xlfn.STDEV.S(P6:R6)/P6*100,"")</f>
        <v/>
      </c>
      <c r="U6" s="3"/>
      <c r="V6" s="3">
        <v>46.316360000000003</v>
      </c>
      <c r="W6" s="15">
        <v>318.7802808680396</v>
      </c>
      <c r="X6" s="4" t="str">
        <f t="shared" ref="X6:X32" si="4">IFERROR(1/(V6*S6)*10000000,"")</f>
        <v/>
      </c>
      <c r="Y6" s="3" t="s">
        <v>24</v>
      </c>
      <c r="Z6" s="3">
        <v>7</v>
      </c>
    </row>
    <row r="7" spans="1:26" x14ac:dyDescent="0.2">
      <c r="A7" s="3">
        <v>1</v>
      </c>
      <c r="B7" s="3">
        <v>2</v>
      </c>
      <c r="C7" s="4" t="s">
        <v>17</v>
      </c>
      <c r="D7" s="4">
        <v>15.40512300477643</v>
      </c>
      <c r="E7" s="4">
        <v>83.397661927813644</v>
      </c>
      <c r="F7" s="4">
        <v>0.76104370041147384</v>
      </c>
      <c r="G7" s="4">
        <v>0.05</v>
      </c>
      <c r="H7" s="4">
        <v>0.41579407368958549</v>
      </c>
      <c r="I7" s="4">
        <v>48.989792849386014</v>
      </c>
      <c r="J7" s="4">
        <v>50.038597156688184</v>
      </c>
      <c r="K7" s="4">
        <v>0.64688714534975278</v>
      </c>
      <c r="L7" s="4">
        <v>4.2500000000000003E-2</v>
      </c>
      <c r="M7" s="4">
        <v>0.3118455552671891</v>
      </c>
      <c r="N7" s="3">
        <v>1.1255301620236171</v>
      </c>
      <c r="O7" s="3">
        <v>0.12257999999999999</v>
      </c>
      <c r="P7" s="3"/>
      <c r="Q7" s="3"/>
      <c r="R7" s="3"/>
      <c r="S7" s="3" t="str">
        <f t="shared" si="2"/>
        <v/>
      </c>
      <c r="T7" s="4" t="str">
        <f t="shared" si="3"/>
        <v/>
      </c>
      <c r="U7" s="3"/>
      <c r="V7" s="3">
        <v>39.172339999999998</v>
      </c>
      <c r="W7" s="15">
        <v>571.33977693966904</v>
      </c>
      <c r="X7" s="4" t="str">
        <f t="shared" si="4"/>
        <v/>
      </c>
      <c r="Y7" s="3" t="s">
        <v>24</v>
      </c>
      <c r="Z7" s="3">
        <v>7</v>
      </c>
    </row>
    <row r="8" spans="1:26" x14ac:dyDescent="0.2">
      <c r="A8" s="3">
        <v>1</v>
      </c>
      <c r="B8" s="3">
        <v>2</v>
      </c>
      <c r="C8" s="4" t="s">
        <v>19</v>
      </c>
      <c r="D8" s="4">
        <v>15.40512300477643</v>
      </c>
      <c r="E8" s="4">
        <v>83.397661927813644</v>
      </c>
      <c r="F8" s="4">
        <v>0.76104370041147384</v>
      </c>
      <c r="G8" s="4">
        <v>0.05</v>
      </c>
      <c r="H8" s="4">
        <v>0.41579407368958549</v>
      </c>
      <c r="I8" s="4">
        <v>48.989792849386014</v>
      </c>
      <c r="J8" s="4">
        <v>50.038597156688184</v>
      </c>
      <c r="K8" s="4">
        <v>0.64688714534975278</v>
      </c>
      <c r="L8" s="4">
        <v>4.2500000000000003E-2</v>
      </c>
      <c r="M8" s="4">
        <v>0.3118455552671891</v>
      </c>
      <c r="N8" s="3">
        <v>1.061597133941985</v>
      </c>
      <c r="O8" s="3">
        <v>0.16051000000000001</v>
      </c>
      <c r="P8" s="3"/>
      <c r="Q8" s="3"/>
      <c r="R8" s="3"/>
      <c r="S8" s="3" t="str">
        <f t="shared" si="2"/>
        <v/>
      </c>
      <c r="T8" s="4" t="str">
        <f t="shared" si="3"/>
        <v/>
      </c>
      <c r="U8" s="3"/>
      <c r="V8" s="3">
        <v>41.002920000000003</v>
      </c>
      <c r="W8" s="15">
        <v>527.83586244515345</v>
      </c>
      <c r="X8" s="4" t="str">
        <f t="shared" si="4"/>
        <v/>
      </c>
      <c r="Y8" s="3" t="s">
        <v>24</v>
      </c>
      <c r="Z8" s="3">
        <v>7</v>
      </c>
    </row>
    <row r="9" spans="1:26" x14ac:dyDescent="0.2">
      <c r="A9" s="3">
        <v>1</v>
      </c>
      <c r="B9" s="3">
        <v>2</v>
      </c>
      <c r="C9" s="4" t="s">
        <v>20</v>
      </c>
      <c r="D9" s="4">
        <v>15.40512300477643</v>
      </c>
      <c r="E9" s="4">
        <v>83.397661927813644</v>
      </c>
      <c r="F9" s="4">
        <v>0.76104370041147384</v>
      </c>
      <c r="G9" s="4">
        <v>0.05</v>
      </c>
      <c r="H9" s="4">
        <v>0.41579407368958549</v>
      </c>
      <c r="I9" s="4">
        <v>48.989792849386014</v>
      </c>
      <c r="J9" s="4">
        <v>50.038597156688184</v>
      </c>
      <c r="K9" s="4">
        <v>0.64688714534975278</v>
      </c>
      <c r="L9" s="4">
        <v>4.2500000000000003E-2</v>
      </c>
      <c r="M9" s="4">
        <v>0.3118455552671891</v>
      </c>
      <c r="N9" s="3">
        <v>1.065433367591641</v>
      </c>
      <c r="O9" s="3">
        <v>0.20935000000000001</v>
      </c>
      <c r="P9" s="3"/>
      <c r="Q9" s="3"/>
      <c r="R9" s="3"/>
      <c r="S9" s="3" t="str">
        <f t="shared" si="2"/>
        <v/>
      </c>
      <c r="T9" s="4" t="str">
        <f t="shared" si="3"/>
        <v/>
      </c>
      <c r="U9" s="3"/>
      <c r="V9" s="3">
        <v>41.548340000000003</v>
      </c>
      <c r="W9" s="15">
        <v>403.53431777398742</v>
      </c>
      <c r="X9" s="4" t="str">
        <f t="shared" si="4"/>
        <v/>
      </c>
      <c r="Y9" s="3" t="s">
        <v>24</v>
      </c>
      <c r="Z9" s="3">
        <v>7</v>
      </c>
    </row>
    <row r="10" spans="1:26" x14ac:dyDescent="0.2">
      <c r="A10" s="3">
        <v>1</v>
      </c>
      <c r="B10" s="3">
        <v>2</v>
      </c>
      <c r="C10" s="4" t="s">
        <v>21</v>
      </c>
      <c r="D10" s="4">
        <v>15.40512300477643</v>
      </c>
      <c r="E10" s="4">
        <v>83.397661927813644</v>
      </c>
      <c r="F10" s="4">
        <v>0.76104370041147384</v>
      </c>
      <c r="G10" s="4">
        <v>0.05</v>
      </c>
      <c r="H10" s="4">
        <v>0.41579407368958549</v>
      </c>
      <c r="I10" s="4">
        <v>48.989792849386014</v>
      </c>
      <c r="J10" s="4">
        <v>50.038597156688184</v>
      </c>
      <c r="K10" s="4">
        <v>0.64688714534975278</v>
      </c>
      <c r="L10" s="4">
        <v>4.2500000000000003E-2</v>
      </c>
      <c r="M10" s="4">
        <v>0.3118455552671891</v>
      </c>
      <c r="N10" s="3">
        <v>1.060317285446734</v>
      </c>
      <c r="O10" s="3">
        <v>0.19550000000000001</v>
      </c>
      <c r="P10" s="3"/>
      <c r="Q10" s="3"/>
      <c r="R10" s="3"/>
      <c r="S10" s="3" t="str">
        <f t="shared" si="2"/>
        <v/>
      </c>
      <c r="T10" s="4" t="str">
        <f t="shared" si="3"/>
        <v/>
      </c>
      <c r="U10" s="3"/>
      <c r="V10" s="3">
        <v>41.429160000000003</v>
      </c>
      <c r="W10" s="15">
        <v>437.87038080149898</v>
      </c>
      <c r="X10" s="4" t="str">
        <f t="shared" si="4"/>
        <v/>
      </c>
      <c r="Y10" s="3" t="s">
        <v>24</v>
      </c>
      <c r="Z10" s="3">
        <v>7</v>
      </c>
    </row>
    <row r="11" spans="1:26" x14ac:dyDescent="0.2">
      <c r="A11" s="3">
        <v>1</v>
      </c>
      <c r="B11" s="3">
        <v>2</v>
      </c>
      <c r="C11" s="4" t="s">
        <v>22</v>
      </c>
      <c r="D11" s="4">
        <v>15.40512300477643</v>
      </c>
      <c r="E11" s="4">
        <v>83.397661927813644</v>
      </c>
      <c r="F11" s="4">
        <v>0.76104370041147384</v>
      </c>
      <c r="G11" s="4">
        <v>0.05</v>
      </c>
      <c r="H11" s="4">
        <v>0.41579407368958549</v>
      </c>
      <c r="I11" s="4">
        <v>48.989792849386014</v>
      </c>
      <c r="J11" s="4">
        <v>50.038597156688184</v>
      </c>
      <c r="K11" s="4">
        <v>0.64688714534975278</v>
      </c>
      <c r="L11" s="4">
        <v>4.2500000000000003E-2</v>
      </c>
      <c r="M11" s="4">
        <v>0.3118455552671891</v>
      </c>
      <c r="N11" s="3">
        <v>1.019659907735222</v>
      </c>
      <c r="O11" s="3">
        <v>0.22958000000000001</v>
      </c>
      <c r="P11" s="3"/>
      <c r="Q11" s="3"/>
      <c r="R11" s="3"/>
      <c r="S11" s="3" t="str">
        <f t="shared" si="2"/>
        <v/>
      </c>
      <c r="T11" s="4" t="str">
        <f t="shared" si="3"/>
        <v/>
      </c>
      <c r="U11" s="3"/>
      <c r="V11" s="3">
        <v>50.117919999999998</v>
      </c>
      <c r="W11" s="15">
        <v>390.29550499078073</v>
      </c>
      <c r="X11" s="4" t="str">
        <f t="shared" si="4"/>
        <v/>
      </c>
      <c r="Y11" s="3" t="s">
        <v>24</v>
      </c>
      <c r="Z11" s="3">
        <v>7</v>
      </c>
    </row>
    <row r="12" spans="1:26" x14ac:dyDescent="0.2">
      <c r="A12" s="3">
        <v>1</v>
      </c>
      <c r="B12" s="3">
        <v>3</v>
      </c>
      <c r="C12" s="4" t="s">
        <v>17</v>
      </c>
      <c r="D12" s="4">
        <v>48.892444880156852</v>
      </c>
      <c r="E12" s="4">
        <v>48.777755513445939</v>
      </c>
      <c r="F12" s="4">
        <v>0.6306957178624738</v>
      </c>
      <c r="G12" s="4">
        <v>0.20915097642491551</v>
      </c>
      <c r="H12" s="4">
        <v>1.51259936400296</v>
      </c>
      <c r="I12" s="4">
        <v>68.907673930679067</v>
      </c>
      <c r="J12" s="4">
        <v>29.266653308067561</v>
      </c>
      <c r="K12" s="4">
        <v>0.53609136018310277</v>
      </c>
      <c r="L12" s="4">
        <v>0.17777832996117821</v>
      </c>
      <c r="M12" s="4">
        <v>1.13444952300222</v>
      </c>
      <c r="N12" s="3">
        <v>0.897961812981525</v>
      </c>
      <c r="O12" s="3"/>
      <c r="P12" s="3">
        <v>8279</v>
      </c>
      <c r="Q12" s="3">
        <v>6748</v>
      </c>
      <c r="R12" s="3">
        <v>9700</v>
      </c>
      <c r="S12" s="3">
        <f t="shared" si="2"/>
        <v>827.9</v>
      </c>
      <c r="T12" s="4">
        <f t="shared" si="3"/>
        <v>17.832365464642191</v>
      </c>
      <c r="U12" s="3"/>
      <c r="V12" s="3">
        <v>143.12638999999999</v>
      </c>
      <c r="W12" s="15"/>
      <c r="X12" s="4">
        <f t="shared" si="4"/>
        <v>84.392217763905208</v>
      </c>
      <c r="Y12" s="3" t="s">
        <v>24</v>
      </c>
      <c r="Z12" s="3">
        <v>7</v>
      </c>
    </row>
    <row r="13" spans="1:26" x14ac:dyDescent="0.2">
      <c r="A13" s="3">
        <v>1</v>
      </c>
      <c r="B13" s="3">
        <v>3</v>
      </c>
      <c r="C13" s="4" t="s">
        <v>19</v>
      </c>
      <c r="D13" s="4">
        <v>48.892444880156852</v>
      </c>
      <c r="E13" s="4">
        <v>48.777755513445939</v>
      </c>
      <c r="F13" s="4">
        <v>0.6306957178624738</v>
      </c>
      <c r="G13" s="4">
        <v>0.20915097642491551</v>
      </c>
      <c r="H13" s="4">
        <v>1.51259936400296</v>
      </c>
      <c r="I13" s="4">
        <v>68.907673930679067</v>
      </c>
      <c r="J13" s="4">
        <v>29.266653308067561</v>
      </c>
      <c r="K13" s="4">
        <v>0.53609136018310277</v>
      </c>
      <c r="L13" s="4">
        <v>0.17777832996117821</v>
      </c>
      <c r="M13" s="4">
        <v>1.13444952300222</v>
      </c>
      <c r="N13" s="3">
        <v>0.85520328961775227</v>
      </c>
      <c r="O13" s="3"/>
      <c r="P13" s="3">
        <v>8979</v>
      </c>
      <c r="Q13" s="3">
        <v>7571</v>
      </c>
      <c r="R13" s="3">
        <v>9816</v>
      </c>
      <c r="S13" s="3">
        <f t="shared" si="2"/>
        <v>897.9</v>
      </c>
      <c r="T13" s="4">
        <f t="shared" si="3"/>
        <v>12.635459831296373</v>
      </c>
      <c r="U13" s="3"/>
      <c r="V13" s="3">
        <v>121.17174</v>
      </c>
      <c r="W13" s="15"/>
      <c r="X13" s="4">
        <f t="shared" si="4"/>
        <v>91.911675712064437</v>
      </c>
      <c r="Y13" s="3" t="s">
        <v>24</v>
      </c>
      <c r="Z13" s="3">
        <v>7</v>
      </c>
    </row>
    <row r="14" spans="1:26" x14ac:dyDescent="0.2">
      <c r="A14" s="3">
        <v>1</v>
      </c>
      <c r="B14" s="3">
        <v>3</v>
      </c>
      <c r="C14" s="4" t="s">
        <v>20</v>
      </c>
      <c r="D14" s="4">
        <v>48.892444880156852</v>
      </c>
      <c r="E14" s="4">
        <v>48.777755513445939</v>
      </c>
      <c r="F14" s="4">
        <v>0.6306957178624738</v>
      </c>
      <c r="G14" s="4">
        <v>0.20915097642491551</v>
      </c>
      <c r="H14" s="4">
        <v>1.51259936400296</v>
      </c>
      <c r="I14" s="4">
        <v>68.907673930679067</v>
      </c>
      <c r="J14" s="4">
        <v>29.266653308067561</v>
      </c>
      <c r="K14" s="4">
        <v>0.53609136018310277</v>
      </c>
      <c r="L14" s="4">
        <v>0.17777832996117821</v>
      </c>
      <c r="M14" s="4">
        <v>1.13444952300222</v>
      </c>
      <c r="N14" s="3">
        <v>0.94091191809004349</v>
      </c>
      <c r="O14" s="3"/>
      <c r="P14" s="3">
        <v>8693</v>
      </c>
      <c r="Q14" s="3">
        <v>8365</v>
      </c>
      <c r="R14" s="3">
        <v>7637</v>
      </c>
      <c r="S14" s="3">
        <f t="shared" si="2"/>
        <v>869.3</v>
      </c>
      <c r="T14" s="4">
        <f t="shared" si="3"/>
        <v>6.2174025086576581</v>
      </c>
      <c r="U14" s="3"/>
      <c r="V14" s="3">
        <v>109.05065999999999</v>
      </c>
      <c r="W14" s="15"/>
      <c r="X14" s="4">
        <f t="shared" si="4"/>
        <v>105.48774826409934</v>
      </c>
      <c r="Y14" s="3" t="s">
        <v>24</v>
      </c>
      <c r="Z14" s="3">
        <v>7</v>
      </c>
    </row>
    <row r="15" spans="1:26" x14ac:dyDescent="0.2">
      <c r="A15" s="3">
        <v>1</v>
      </c>
      <c r="B15" s="3">
        <v>3</v>
      </c>
      <c r="C15" s="4" t="s">
        <v>21</v>
      </c>
      <c r="D15" s="4">
        <v>48.892444880156852</v>
      </c>
      <c r="E15" s="4">
        <v>48.777755513445939</v>
      </c>
      <c r="F15" s="4">
        <v>0.6306957178624738</v>
      </c>
      <c r="G15" s="4">
        <v>0.20915097642491551</v>
      </c>
      <c r="H15" s="4">
        <v>1.51259936400296</v>
      </c>
      <c r="I15" s="4">
        <v>68.907673930679067</v>
      </c>
      <c r="J15" s="4">
        <v>29.266653308067561</v>
      </c>
      <c r="K15" s="4">
        <v>0.53609136018310277</v>
      </c>
      <c r="L15" s="4">
        <v>0.17777832996117821</v>
      </c>
      <c r="M15" s="4">
        <v>1.13444952300222</v>
      </c>
      <c r="N15" s="3">
        <v>0.92080575265488829</v>
      </c>
      <c r="O15" s="3"/>
      <c r="P15" s="3">
        <v>9225</v>
      </c>
      <c r="Q15" s="3">
        <v>8975</v>
      </c>
      <c r="R15" s="3">
        <v>9182</v>
      </c>
      <c r="S15" s="3">
        <f t="shared" si="2"/>
        <v>922.5</v>
      </c>
      <c r="T15" s="4">
        <f t="shared" si="3"/>
        <v>1.4489431343733001</v>
      </c>
      <c r="U15" s="3"/>
      <c r="V15" s="3">
        <v>125.53095999999999</v>
      </c>
      <c r="W15" s="15"/>
      <c r="X15" s="4">
        <f t="shared" si="4"/>
        <v>86.354062783268844</v>
      </c>
      <c r="Y15" s="3" t="s">
        <v>24</v>
      </c>
      <c r="Z15" s="3">
        <v>7</v>
      </c>
    </row>
    <row r="16" spans="1:26" x14ac:dyDescent="0.2">
      <c r="A16" s="3">
        <v>1</v>
      </c>
      <c r="B16" s="3">
        <v>3</v>
      </c>
      <c r="C16" s="4" t="s">
        <v>22</v>
      </c>
      <c r="D16" s="4">
        <v>48.892444880156852</v>
      </c>
      <c r="E16" s="4">
        <v>48.777755513445939</v>
      </c>
      <c r="F16" s="4">
        <v>0.6306957178624738</v>
      </c>
      <c r="G16" s="4">
        <v>0.20915097642491551</v>
      </c>
      <c r="H16" s="4">
        <v>1.51259936400296</v>
      </c>
      <c r="I16" s="4">
        <v>68.907673930679067</v>
      </c>
      <c r="J16" s="4">
        <v>29.266653308067561</v>
      </c>
      <c r="K16" s="4">
        <v>0.53609136018310277</v>
      </c>
      <c r="L16" s="4">
        <v>0.17777832996117821</v>
      </c>
      <c r="M16" s="4">
        <v>1.13444952300222</v>
      </c>
      <c r="N16" s="3">
        <v>0.88401921457930965</v>
      </c>
      <c r="O16" s="3"/>
      <c r="P16" s="3">
        <v>6652</v>
      </c>
      <c r="Q16" s="3">
        <v>3955</v>
      </c>
      <c r="R16" s="3">
        <v>8416</v>
      </c>
      <c r="S16" s="3">
        <f t="shared" si="2"/>
        <v>665.2</v>
      </c>
      <c r="T16" s="4">
        <f t="shared" si="3"/>
        <v>33.774838393949054</v>
      </c>
      <c r="U16" s="3"/>
      <c r="V16" s="3">
        <v>123.10213</v>
      </c>
      <c r="W16" s="15"/>
      <c r="X16" s="4">
        <f t="shared" si="4"/>
        <v>122.11870550145767</v>
      </c>
      <c r="Y16" s="3" t="s">
        <v>24</v>
      </c>
      <c r="Z16" s="3">
        <v>7</v>
      </c>
    </row>
    <row r="17" spans="1:26" x14ac:dyDescent="0.2">
      <c r="A17" s="3">
        <v>1</v>
      </c>
      <c r="B17" s="3">
        <v>4</v>
      </c>
      <c r="C17" s="4" t="s">
        <v>17</v>
      </c>
      <c r="D17" s="4">
        <v>65.858516303764191</v>
      </c>
      <c r="E17" s="4">
        <v>31.38710381615747</v>
      </c>
      <c r="F17" s="4">
        <v>1.535837926546088</v>
      </c>
      <c r="G17" s="4">
        <v>0.05</v>
      </c>
      <c r="H17" s="4">
        <v>1.2621176579247091</v>
      </c>
      <c r="I17" s="4">
        <v>78.966762933690262</v>
      </c>
      <c r="J17" s="4">
        <v>18.83226228969448</v>
      </c>
      <c r="K17" s="4">
        <v>1.3054622375641749</v>
      </c>
      <c r="L17" s="4">
        <v>4.2500000000000003E-2</v>
      </c>
      <c r="M17" s="4">
        <v>0.94658824344353176</v>
      </c>
      <c r="N17" s="3">
        <v>0.77295746785361041</v>
      </c>
      <c r="O17" s="3"/>
      <c r="P17" s="3">
        <v>13680</v>
      </c>
      <c r="Q17" s="3">
        <v>8699</v>
      </c>
      <c r="R17" s="3">
        <v>16320</v>
      </c>
      <c r="S17" s="3">
        <f t="shared" si="2"/>
        <v>1368</v>
      </c>
      <c r="T17" s="4">
        <f t="shared" si="3"/>
        <v>28.289190666540442</v>
      </c>
      <c r="U17" s="3"/>
      <c r="V17" s="3">
        <v>95.894800000000004</v>
      </c>
      <c r="W17" s="15"/>
      <c r="X17" s="4">
        <f t="shared" si="4"/>
        <v>76.228758185718476</v>
      </c>
      <c r="Y17" s="3" t="s">
        <v>24</v>
      </c>
      <c r="Z17" s="3">
        <v>7</v>
      </c>
    </row>
    <row r="18" spans="1:26" x14ac:dyDescent="0.2">
      <c r="A18" s="3">
        <v>1</v>
      </c>
      <c r="B18" s="3">
        <v>4</v>
      </c>
      <c r="C18" s="4" t="s">
        <v>19</v>
      </c>
      <c r="D18" s="4">
        <v>65.858516303764191</v>
      </c>
      <c r="E18" s="4">
        <v>31.38710381615747</v>
      </c>
      <c r="F18" s="4">
        <v>1.535837926546088</v>
      </c>
      <c r="G18" s="4">
        <v>0.05</v>
      </c>
      <c r="H18" s="4">
        <v>1.2621176579247091</v>
      </c>
      <c r="I18" s="4">
        <v>78.966762933690262</v>
      </c>
      <c r="J18" s="4">
        <v>18.83226228969448</v>
      </c>
      <c r="K18" s="4">
        <v>1.3054622375641749</v>
      </c>
      <c r="L18" s="4">
        <v>4.2500000000000003E-2</v>
      </c>
      <c r="M18" s="4">
        <v>0.94658824344353176</v>
      </c>
      <c r="N18" s="3">
        <v>0.81832888457494135</v>
      </c>
      <c r="O18" s="3"/>
      <c r="P18" s="3">
        <v>15380</v>
      </c>
      <c r="Q18" s="3">
        <v>13730</v>
      </c>
      <c r="R18" s="3">
        <v>15900</v>
      </c>
      <c r="S18" s="3">
        <f t="shared" si="2"/>
        <v>1538</v>
      </c>
      <c r="T18" s="4">
        <f t="shared" si="3"/>
        <v>7.3665502840366202</v>
      </c>
      <c r="U18" s="3"/>
      <c r="V18" s="3">
        <v>96.65943</v>
      </c>
      <c r="W18" s="15"/>
      <c r="X18" s="4">
        <f t="shared" si="4"/>
        <v>67.266593494039356</v>
      </c>
      <c r="Y18" s="3" t="s">
        <v>24</v>
      </c>
      <c r="Z18" s="3">
        <v>7</v>
      </c>
    </row>
    <row r="19" spans="1:26" x14ac:dyDescent="0.2">
      <c r="A19" s="3">
        <v>1</v>
      </c>
      <c r="B19" s="3">
        <v>4</v>
      </c>
      <c r="C19" s="4" t="s">
        <v>20</v>
      </c>
      <c r="D19" s="4">
        <v>65.858516303764191</v>
      </c>
      <c r="E19" s="4">
        <v>31.38710381615747</v>
      </c>
      <c r="F19" s="4">
        <v>1.535837926546088</v>
      </c>
      <c r="G19" s="4">
        <v>0.05</v>
      </c>
      <c r="H19" s="4">
        <v>1.2621176579247091</v>
      </c>
      <c r="I19" s="4">
        <v>78.966762933690262</v>
      </c>
      <c r="J19" s="4">
        <v>18.83226228969448</v>
      </c>
      <c r="K19" s="4">
        <v>1.3054622375641749</v>
      </c>
      <c r="L19" s="4">
        <v>4.2500000000000003E-2</v>
      </c>
      <c r="M19" s="4">
        <v>0.94658824344353176</v>
      </c>
      <c r="N19" s="3">
        <v>0.82685386768560887</v>
      </c>
      <c r="O19" s="3"/>
      <c r="P19" s="3">
        <v>13660</v>
      </c>
      <c r="Q19" s="3">
        <v>10940</v>
      </c>
      <c r="R19" s="3">
        <v>14900</v>
      </c>
      <c r="S19" s="3">
        <f t="shared" si="2"/>
        <v>1366</v>
      </c>
      <c r="T19" s="4">
        <f t="shared" si="3"/>
        <v>14.828476417713532</v>
      </c>
      <c r="U19" s="3"/>
      <c r="V19" s="3">
        <v>89.777029999999996</v>
      </c>
      <c r="W19" s="15"/>
      <c r="X19" s="4">
        <f t="shared" si="4"/>
        <v>81.542508330817682</v>
      </c>
      <c r="Y19" s="3" t="s">
        <v>24</v>
      </c>
      <c r="Z19" s="3">
        <v>7</v>
      </c>
    </row>
    <row r="20" spans="1:26" x14ac:dyDescent="0.2">
      <c r="A20" s="3">
        <v>1</v>
      </c>
      <c r="B20" s="3">
        <v>4</v>
      </c>
      <c r="C20" s="4" t="s">
        <v>21</v>
      </c>
      <c r="D20" s="4">
        <v>65.858516303764191</v>
      </c>
      <c r="E20" s="4">
        <v>31.38710381615747</v>
      </c>
      <c r="F20" s="4">
        <v>1.535837926546088</v>
      </c>
      <c r="G20" s="4">
        <v>0.05</v>
      </c>
      <c r="H20" s="4">
        <v>1.2621176579247091</v>
      </c>
      <c r="I20" s="4">
        <v>78.966762933690262</v>
      </c>
      <c r="J20" s="4">
        <v>18.83226228969448</v>
      </c>
      <c r="K20" s="4">
        <v>1.3054622375641749</v>
      </c>
      <c r="L20" s="4">
        <v>4.2500000000000003E-2</v>
      </c>
      <c r="M20" s="4">
        <v>0.94658824344353176</v>
      </c>
      <c r="N20" s="3">
        <v>0.78830172076652338</v>
      </c>
      <c r="O20" s="3"/>
      <c r="P20" s="3">
        <v>13620</v>
      </c>
      <c r="Q20" s="3">
        <v>12660</v>
      </c>
      <c r="R20" s="3">
        <v>13630</v>
      </c>
      <c r="S20" s="3">
        <f t="shared" si="2"/>
        <v>1362</v>
      </c>
      <c r="T20" s="4">
        <f t="shared" si="3"/>
        <v>4.0907888781758839</v>
      </c>
      <c r="U20" s="3"/>
      <c r="V20" s="3">
        <v>99.802220000000005</v>
      </c>
      <c r="W20" s="15"/>
      <c r="X20" s="4">
        <f t="shared" si="4"/>
        <v>73.566939753650345</v>
      </c>
      <c r="Y20" s="3" t="s">
        <v>24</v>
      </c>
      <c r="Z20" s="3">
        <v>7</v>
      </c>
    </row>
    <row r="21" spans="1:26" x14ac:dyDescent="0.2">
      <c r="A21" s="3">
        <v>1</v>
      </c>
      <c r="B21" s="3">
        <v>4</v>
      </c>
      <c r="C21" s="4" t="s">
        <v>22</v>
      </c>
      <c r="D21" s="4">
        <v>65.858516303764191</v>
      </c>
      <c r="E21" s="4">
        <v>31.38710381615747</v>
      </c>
      <c r="F21" s="4">
        <v>1.535837926546088</v>
      </c>
      <c r="G21" s="4">
        <v>0.05</v>
      </c>
      <c r="H21" s="4">
        <v>1.2621176579247091</v>
      </c>
      <c r="I21" s="4">
        <v>78.966762933690262</v>
      </c>
      <c r="J21" s="4">
        <v>18.83226228969448</v>
      </c>
      <c r="K21" s="4">
        <v>1.3054622375641749</v>
      </c>
      <c r="L21" s="4">
        <v>4.2500000000000003E-2</v>
      </c>
      <c r="M21" s="4">
        <v>0.94658824344353176</v>
      </c>
      <c r="N21" s="3">
        <v>0.78491187678628138</v>
      </c>
      <c r="O21" s="3"/>
      <c r="P21" s="3">
        <v>13010</v>
      </c>
      <c r="Q21" s="3">
        <v>14200</v>
      </c>
      <c r="R21" s="3">
        <v>9825</v>
      </c>
      <c r="S21" s="3">
        <f t="shared" si="2"/>
        <v>1301</v>
      </c>
      <c r="T21" s="4">
        <f t="shared" si="3"/>
        <v>17.386933193604253</v>
      </c>
      <c r="U21" s="3"/>
      <c r="V21" s="3">
        <v>99.014979999999994</v>
      </c>
      <c r="W21" s="15"/>
      <c r="X21" s="4">
        <f t="shared" si="4"/>
        <v>77.628608122802717</v>
      </c>
      <c r="Y21" s="3" t="s">
        <v>24</v>
      </c>
      <c r="Z21" s="3">
        <v>7</v>
      </c>
    </row>
    <row r="22" spans="1:26" x14ac:dyDescent="0.2">
      <c r="A22" s="3">
        <v>1</v>
      </c>
      <c r="B22" s="3">
        <v>5</v>
      </c>
      <c r="C22" s="4" t="s">
        <v>17</v>
      </c>
      <c r="D22" s="4">
        <v>64.680026298461399</v>
      </c>
      <c r="E22" s="4">
        <v>32.139219537394389</v>
      </c>
      <c r="F22" s="4">
        <v>0.05</v>
      </c>
      <c r="G22" s="4">
        <v>1.6778271526080939</v>
      </c>
      <c r="H22" s="4">
        <v>1.477120842756114</v>
      </c>
      <c r="I22" s="4">
        <v>78.164168396999401</v>
      </c>
      <c r="J22" s="4">
        <v>19.283531722436631</v>
      </c>
      <c r="K22" s="4">
        <v>4.2500000000000003E-2</v>
      </c>
      <c r="L22" s="4">
        <v>1.42615307971688</v>
      </c>
      <c r="M22" s="4">
        <v>1.1078406320670851</v>
      </c>
      <c r="N22" s="3">
        <v>0.7703074661411905</v>
      </c>
      <c r="O22" s="3"/>
      <c r="P22" s="3">
        <v>13490</v>
      </c>
      <c r="Q22" s="3">
        <v>11950</v>
      </c>
      <c r="R22" s="3">
        <v>14290</v>
      </c>
      <c r="S22" s="3">
        <f t="shared" si="2"/>
        <v>1349</v>
      </c>
      <c r="T22" s="4">
        <f t="shared" si="3"/>
        <v>8.8164681581217881</v>
      </c>
      <c r="U22" s="3"/>
      <c r="V22" s="3">
        <v>109.49896</v>
      </c>
      <c r="W22" s="15"/>
      <c r="X22" s="4">
        <f t="shared" si="4"/>
        <v>67.698345658180926</v>
      </c>
      <c r="Y22" s="3" t="s">
        <v>24</v>
      </c>
      <c r="Z22" s="3">
        <v>7</v>
      </c>
    </row>
    <row r="23" spans="1:26" x14ac:dyDescent="0.2">
      <c r="A23" s="3">
        <v>1</v>
      </c>
      <c r="B23" s="3">
        <v>5</v>
      </c>
      <c r="C23" s="4" t="s">
        <v>19</v>
      </c>
      <c r="D23" s="4">
        <v>64.680026298461399</v>
      </c>
      <c r="E23" s="4">
        <v>32.139219537394389</v>
      </c>
      <c r="F23" s="4">
        <v>0.05</v>
      </c>
      <c r="G23" s="4">
        <v>1.6778271526080939</v>
      </c>
      <c r="H23" s="4">
        <v>1.477120842756114</v>
      </c>
      <c r="I23" s="4">
        <v>78.164168396999401</v>
      </c>
      <c r="J23" s="4">
        <v>19.283531722436631</v>
      </c>
      <c r="K23" s="4">
        <v>4.2500000000000003E-2</v>
      </c>
      <c r="L23" s="4">
        <v>1.42615307971688</v>
      </c>
      <c r="M23" s="4">
        <v>1.1078406320670851</v>
      </c>
      <c r="N23" s="3">
        <v>0.77820159979399028</v>
      </c>
      <c r="O23" s="3"/>
      <c r="P23" s="3">
        <v>16270</v>
      </c>
      <c r="Q23" s="3">
        <v>13570</v>
      </c>
      <c r="R23" s="3">
        <v>17450</v>
      </c>
      <c r="S23" s="3">
        <f t="shared" si="2"/>
        <v>1627</v>
      </c>
      <c r="T23" s="4">
        <f t="shared" si="3"/>
        <v>12.224972958715624</v>
      </c>
      <c r="U23" s="3"/>
      <c r="V23" s="3">
        <v>105.33399</v>
      </c>
      <c r="W23" s="15"/>
      <c r="X23" s="4">
        <f t="shared" si="4"/>
        <v>58.350409964463374</v>
      </c>
      <c r="Y23" s="3" t="s">
        <v>24</v>
      </c>
      <c r="Z23" s="3">
        <v>7</v>
      </c>
    </row>
    <row r="24" spans="1:26" x14ac:dyDescent="0.2">
      <c r="A24" s="3">
        <v>1</v>
      </c>
      <c r="B24" s="3">
        <v>5</v>
      </c>
      <c r="C24" s="4" t="s">
        <v>20</v>
      </c>
      <c r="D24" s="4">
        <v>64.680026298461399</v>
      </c>
      <c r="E24" s="4">
        <v>32.139219537394389</v>
      </c>
      <c r="F24" s="4">
        <v>0.05</v>
      </c>
      <c r="G24" s="4">
        <v>1.6778271526080939</v>
      </c>
      <c r="H24" s="4">
        <v>1.477120842756114</v>
      </c>
      <c r="I24" s="4">
        <v>78.164168396999401</v>
      </c>
      <c r="J24" s="4">
        <v>19.283531722436631</v>
      </c>
      <c r="K24" s="4">
        <v>4.2500000000000003E-2</v>
      </c>
      <c r="L24" s="4">
        <v>1.42615307971688</v>
      </c>
      <c r="M24" s="4">
        <v>1.1078406320670851</v>
      </c>
      <c r="N24" s="3">
        <v>0.78628052357249401</v>
      </c>
      <c r="O24" s="3"/>
      <c r="P24" s="3">
        <v>16260</v>
      </c>
      <c r="Q24" s="3">
        <v>15150</v>
      </c>
      <c r="R24" s="3">
        <v>16480</v>
      </c>
      <c r="S24" s="3">
        <f t="shared" si="2"/>
        <v>1626</v>
      </c>
      <c r="T24" s="4">
        <f t="shared" si="3"/>
        <v>4.3844087068693627</v>
      </c>
      <c r="U24" s="3"/>
      <c r="V24" s="3">
        <v>113.49708</v>
      </c>
      <c r="W24" s="15"/>
      <c r="X24" s="4">
        <f t="shared" si="4"/>
        <v>54.186957943014974</v>
      </c>
      <c r="Y24" s="3" t="s">
        <v>24</v>
      </c>
      <c r="Z24" s="3">
        <v>7</v>
      </c>
    </row>
    <row r="25" spans="1:26" x14ac:dyDescent="0.2">
      <c r="A25" s="3">
        <v>1</v>
      </c>
      <c r="B25" s="3">
        <v>5</v>
      </c>
      <c r="C25" s="4" t="s">
        <v>21</v>
      </c>
      <c r="D25" s="4">
        <v>64.680026298461399</v>
      </c>
      <c r="E25" s="4">
        <v>32.139219537394389</v>
      </c>
      <c r="F25" s="4">
        <v>0.05</v>
      </c>
      <c r="G25" s="4">
        <v>1.6778271526080939</v>
      </c>
      <c r="H25" s="4">
        <v>1.477120842756114</v>
      </c>
      <c r="I25" s="4">
        <v>78.164168396999401</v>
      </c>
      <c r="J25" s="4">
        <v>19.283531722436631</v>
      </c>
      <c r="K25" s="4">
        <v>4.2500000000000003E-2</v>
      </c>
      <c r="L25" s="4">
        <v>1.42615307971688</v>
      </c>
      <c r="M25" s="4">
        <v>1.1078406320670851</v>
      </c>
      <c r="N25" s="3">
        <v>0.81335560307821975</v>
      </c>
      <c r="O25" s="3"/>
      <c r="P25" s="3">
        <v>15240</v>
      </c>
      <c r="Q25" s="3">
        <v>14050</v>
      </c>
      <c r="R25" s="3">
        <v>14440</v>
      </c>
      <c r="S25" s="3">
        <f t="shared" si="2"/>
        <v>1524</v>
      </c>
      <c r="T25" s="4">
        <f t="shared" si="3"/>
        <v>3.9806923168529713</v>
      </c>
      <c r="U25" s="3"/>
      <c r="V25" s="3">
        <v>107.47838</v>
      </c>
      <c r="W25" s="15"/>
      <c r="X25" s="4">
        <f t="shared" si="4"/>
        <v>61.051160149848251</v>
      </c>
      <c r="Y25" s="3" t="s">
        <v>24</v>
      </c>
      <c r="Z25" s="3">
        <v>7</v>
      </c>
    </row>
    <row r="26" spans="1:26" x14ac:dyDescent="0.2">
      <c r="A26" s="3">
        <v>1</v>
      </c>
      <c r="B26" s="3">
        <v>5</v>
      </c>
      <c r="C26" s="4" t="s">
        <v>22</v>
      </c>
      <c r="D26" s="4">
        <v>64.680026298461399</v>
      </c>
      <c r="E26" s="4">
        <v>32.139219537394389</v>
      </c>
      <c r="F26" s="4">
        <v>0.05</v>
      </c>
      <c r="G26" s="4">
        <v>1.6778271526080939</v>
      </c>
      <c r="H26" s="4">
        <v>1.477120842756114</v>
      </c>
      <c r="I26" s="4">
        <v>78.164168396999401</v>
      </c>
      <c r="J26" s="4">
        <v>19.283531722436631</v>
      </c>
      <c r="K26" s="4">
        <v>4.2500000000000003E-2</v>
      </c>
      <c r="L26" s="4">
        <v>1.42615307971688</v>
      </c>
      <c r="M26" s="4">
        <v>1.1078406320670851</v>
      </c>
      <c r="N26" s="3">
        <v>0.80065359477124176</v>
      </c>
      <c r="O26" s="3"/>
      <c r="P26" s="3">
        <v>14280</v>
      </c>
      <c r="Q26" s="3">
        <v>14620</v>
      </c>
      <c r="R26" s="3">
        <v>12910</v>
      </c>
      <c r="S26" s="3">
        <f t="shared" si="2"/>
        <v>1428</v>
      </c>
      <c r="T26" s="4">
        <f t="shared" si="3"/>
        <v>6.3391146387611661</v>
      </c>
      <c r="U26" s="3"/>
      <c r="V26" s="3">
        <v>114.53892</v>
      </c>
      <c r="W26" s="15"/>
      <c r="X26" s="4">
        <f t="shared" si="4"/>
        <v>61.13905317466044</v>
      </c>
      <c r="Y26" s="3" t="s">
        <v>24</v>
      </c>
      <c r="Z26" s="3">
        <v>7</v>
      </c>
    </row>
    <row r="27" spans="1:26" x14ac:dyDescent="0.2">
      <c r="A27" s="3">
        <v>1</v>
      </c>
      <c r="B27" s="3">
        <v>6</v>
      </c>
      <c r="C27" s="4" t="s">
        <v>17</v>
      </c>
      <c r="D27" s="4">
        <v>13.55311361412809</v>
      </c>
      <c r="E27" s="4">
        <v>83.784925636868266</v>
      </c>
      <c r="F27" s="4">
        <v>1.7258861329887321</v>
      </c>
      <c r="G27" s="4">
        <v>0.7667918096594466</v>
      </c>
      <c r="H27" s="4">
        <v>0.21215723786353649</v>
      </c>
      <c r="I27" s="4">
        <v>47.494024869738517</v>
      </c>
      <c r="J27" s="4">
        <v>50.27095538212096</v>
      </c>
      <c r="K27" s="4">
        <v>1.467003213040422</v>
      </c>
      <c r="L27" s="4">
        <v>0.65177303821052957</v>
      </c>
      <c r="M27" s="4">
        <v>0.1591179283976524</v>
      </c>
      <c r="N27" s="3">
        <v>0.96143793650113551</v>
      </c>
      <c r="O27" s="3">
        <v>0.45175999999999999</v>
      </c>
      <c r="P27" s="3">
        <v>9469</v>
      </c>
      <c r="Q27" s="3">
        <v>9481</v>
      </c>
      <c r="R27" s="3">
        <v>8287</v>
      </c>
      <c r="S27" s="3">
        <f t="shared" si="2"/>
        <v>946.9</v>
      </c>
      <c r="T27" s="4">
        <f t="shared" si="3"/>
        <v>7.243831053852551</v>
      </c>
      <c r="U27" s="3"/>
      <c r="V27" s="3">
        <v>32.438850000000002</v>
      </c>
      <c r="W27" s="15">
        <v>273.52704086917089</v>
      </c>
      <c r="X27" s="4">
        <f>IFERROR(1/(V27*S27)*10000000,"")</f>
        <v>325.55954582876115</v>
      </c>
      <c r="Y27" s="3" t="s">
        <v>24</v>
      </c>
      <c r="Z27" s="3">
        <v>7</v>
      </c>
    </row>
    <row r="28" spans="1:26" x14ac:dyDescent="0.2">
      <c r="A28" s="3">
        <v>1</v>
      </c>
      <c r="B28" s="3">
        <v>6</v>
      </c>
      <c r="C28" s="4" t="s">
        <v>19</v>
      </c>
      <c r="D28" s="4">
        <v>13.55311361412809</v>
      </c>
      <c r="E28" s="4">
        <v>83.784925636868266</v>
      </c>
      <c r="F28" s="4">
        <v>1.7258861329887321</v>
      </c>
      <c r="G28" s="4">
        <v>0.7667918096594466</v>
      </c>
      <c r="H28" s="4">
        <v>0.21215723786353649</v>
      </c>
      <c r="I28" s="4">
        <v>47.494024869738517</v>
      </c>
      <c r="J28" s="4">
        <v>50.27095538212096</v>
      </c>
      <c r="K28" s="4">
        <v>1.467003213040422</v>
      </c>
      <c r="L28" s="4">
        <v>0.65177303821052957</v>
      </c>
      <c r="M28" s="4">
        <v>0.1591179283976524</v>
      </c>
      <c r="N28" s="3">
        <v>0.95576161499082402</v>
      </c>
      <c r="O28" s="3">
        <v>0.30603999999999998</v>
      </c>
      <c r="P28" s="3"/>
      <c r="Q28" s="3"/>
      <c r="R28" s="3"/>
      <c r="S28" s="3" t="str">
        <f t="shared" si="2"/>
        <v/>
      </c>
      <c r="T28" s="4" t="str">
        <f t="shared" si="3"/>
        <v/>
      </c>
      <c r="U28" s="3"/>
      <c r="V28" s="3">
        <v>33.205570000000002</v>
      </c>
      <c r="W28" s="15">
        <v>315.66858958070043</v>
      </c>
      <c r="X28" s="4" t="str">
        <f t="shared" si="4"/>
        <v/>
      </c>
      <c r="Y28" s="3" t="s">
        <v>24</v>
      </c>
      <c r="Z28" s="3">
        <v>7</v>
      </c>
    </row>
    <row r="29" spans="1:26" x14ac:dyDescent="0.2">
      <c r="A29" s="3">
        <v>1</v>
      </c>
      <c r="B29" s="3">
        <v>6</v>
      </c>
      <c r="C29" s="4" t="s">
        <v>20</v>
      </c>
      <c r="D29" s="4">
        <v>13.55311361412809</v>
      </c>
      <c r="E29" s="4">
        <v>83.784925636868266</v>
      </c>
      <c r="F29" s="4">
        <v>1.7258861329887321</v>
      </c>
      <c r="G29" s="4">
        <v>0.7667918096594466</v>
      </c>
      <c r="H29" s="4">
        <v>0.21215723786353649</v>
      </c>
      <c r="I29" s="4">
        <v>47.494024869738517</v>
      </c>
      <c r="J29" s="4">
        <v>50.27095538212096</v>
      </c>
      <c r="K29" s="4">
        <v>1.467003213040422</v>
      </c>
      <c r="L29" s="4">
        <v>0.65177303821052957</v>
      </c>
      <c r="M29" s="4">
        <v>0.1591179283976524</v>
      </c>
      <c r="N29" s="3">
        <v>1.004225879500027</v>
      </c>
      <c r="O29" s="3">
        <v>0.29049999999999998</v>
      </c>
      <c r="P29" s="3"/>
      <c r="Q29" s="3"/>
      <c r="R29" s="3"/>
      <c r="S29" s="3" t="str">
        <f t="shared" si="2"/>
        <v/>
      </c>
      <c r="T29" s="4" t="str">
        <f t="shared" si="3"/>
        <v/>
      </c>
      <c r="U29" s="3"/>
      <c r="V29" s="3">
        <v>45.977379999999997</v>
      </c>
      <c r="W29" s="15">
        <v>262.7947955930008</v>
      </c>
      <c r="X29" s="4" t="str">
        <f t="shared" si="4"/>
        <v/>
      </c>
      <c r="Y29" s="3" t="s">
        <v>24</v>
      </c>
      <c r="Z29" s="3">
        <v>7</v>
      </c>
    </row>
    <row r="30" spans="1:26" x14ac:dyDescent="0.2">
      <c r="A30" s="3">
        <v>1</v>
      </c>
      <c r="B30" s="3">
        <v>6</v>
      </c>
      <c r="C30" s="4" t="s">
        <v>21</v>
      </c>
      <c r="D30" s="4">
        <v>13.55311361412809</v>
      </c>
      <c r="E30" s="4">
        <v>83.784925636868266</v>
      </c>
      <c r="F30" s="4">
        <v>1.7258861329887321</v>
      </c>
      <c r="G30" s="4">
        <v>0.7667918096594466</v>
      </c>
      <c r="H30" s="4">
        <v>0.21215723786353649</v>
      </c>
      <c r="I30" s="4">
        <v>47.494024869738517</v>
      </c>
      <c r="J30" s="4">
        <v>50.27095538212096</v>
      </c>
      <c r="K30" s="4">
        <v>1.467003213040422</v>
      </c>
      <c r="L30" s="4">
        <v>0.65177303821052957</v>
      </c>
      <c r="M30" s="4">
        <v>0.1591179283976524</v>
      </c>
      <c r="N30" s="3">
        <v>1.0409645361784159</v>
      </c>
      <c r="O30" s="3">
        <v>0.39097999999999999</v>
      </c>
      <c r="P30" s="3"/>
      <c r="Q30" s="3"/>
      <c r="R30" s="3"/>
      <c r="S30" s="3" t="str">
        <f t="shared" si="2"/>
        <v/>
      </c>
      <c r="T30" s="4" t="str">
        <f t="shared" si="3"/>
        <v/>
      </c>
      <c r="U30" s="3"/>
      <c r="V30" s="3">
        <v>36.332689999999999</v>
      </c>
      <c r="W30" s="15">
        <v>270.35949996778658</v>
      </c>
      <c r="X30" s="4" t="str">
        <f t="shared" si="4"/>
        <v/>
      </c>
      <c r="Y30" s="3" t="s">
        <v>24</v>
      </c>
      <c r="Z30" s="3">
        <v>7</v>
      </c>
    </row>
    <row r="31" spans="1:26" x14ac:dyDescent="0.2">
      <c r="A31" s="3">
        <v>1</v>
      </c>
      <c r="B31" s="3">
        <v>6</v>
      </c>
      <c r="C31" s="4" t="s">
        <v>22</v>
      </c>
      <c r="D31" s="4">
        <v>13.55311361412809</v>
      </c>
      <c r="E31" s="4">
        <v>83.784925636868266</v>
      </c>
      <c r="F31" s="4">
        <v>1.7258861329887321</v>
      </c>
      <c r="G31" s="4">
        <v>0.7667918096594466</v>
      </c>
      <c r="H31" s="4">
        <v>0.21215723786353649</v>
      </c>
      <c r="I31" s="4">
        <v>47.494024869738517</v>
      </c>
      <c r="J31" s="4">
        <v>50.27095538212096</v>
      </c>
      <c r="K31" s="4">
        <v>1.467003213040422</v>
      </c>
      <c r="L31" s="4">
        <v>0.65177303821052957</v>
      </c>
      <c r="M31" s="4">
        <v>0.1591179283976524</v>
      </c>
      <c r="N31" s="3">
        <v>0.99117375013717524</v>
      </c>
      <c r="O31" s="3">
        <v>0.45695000000000002</v>
      </c>
      <c r="P31" s="3"/>
      <c r="Q31" s="3"/>
      <c r="R31" s="3"/>
      <c r="S31" s="3" t="str">
        <f t="shared" si="2"/>
        <v/>
      </c>
      <c r="T31" s="4" t="str">
        <f t="shared" si="3"/>
        <v/>
      </c>
      <c r="U31" s="3"/>
      <c r="V31" s="3">
        <v>28.405280000000001</v>
      </c>
      <c r="W31" s="15">
        <v>236.7952494031822</v>
      </c>
      <c r="X31" s="4" t="str">
        <f t="shared" si="4"/>
        <v/>
      </c>
      <c r="Y31" s="3" t="s">
        <v>24</v>
      </c>
      <c r="Z31" s="3">
        <v>7</v>
      </c>
    </row>
    <row r="32" spans="1:26" x14ac:dyDescent="0.2">
      <c r="A32" s="5">
        <v>2</v>
      </c>
      <c r="B32" s="5">
        <v>1</v>
      </c>
      <c r="C32" s="6" t="s">
        <v>17</v>
      </c>
      <c r="D32" s="6">
        <v>48.534168437551102</v>
      </c>
      <c r="E32" s="6">
        <v>49.616370094540038</v>
      </c>
      <c r="F32" s="6">
        <v>0.97411089567508691</v>
      </c>
      <c r="G32" s="6">
        <v>0.66359473001527425</v>
      </c>
      <c r="H32" s="6">
        <v>0.2068906900278549</v>
      </c>
      <c r="I32" s="6">
        <v>68.678094991727647</v>
      </c>
      <c r="J32" s="6">
        <v>29.769822056724021</v>
      </c>
      <c r="K32" s="6">
        <v>0.82799426132382381</v>
      </c>
      <c r="L32" s="6">
        <v>0.56405552051298313</v>
      </c>
      <c r="M32" s="6">
        <v>0.15516801752089121</v>
      </c>
      <c r="N32" s="5">
        <v>1.0329886064855389</v>
      </c>
      <c r="O32" s="5">
        <v>0.16883999999999999</v>
      </c>
      <c r="P32" s="5"/>
      <c r="Q32" s="5"/>
      <c r="R32" s="5"/>
      <c r="S32" s="5" t="str">
        <f t="shared" si="2"/>
        <v/>
      </c>
      <c r="T32" s="6" t="str">
        <f t="shared" si="3"/>
        <v/>
      </c>
      <c r="U32" s="5"/>
      <c r="V32" s="5">
        <v>39.636069999999997</v>
      </c>
      <c r="W32" s="16">
        <v>433.69479057031361</v>
      </c>
      <c r="X32" s="6" t="str">
        <f t="shared" si="4"/>
        <v/>
      </c>
      <c r="Y32" s="5" t="s">
        <v>24</v>
      </c>
      <c r="Z32" s="5">
        <v>7</v>
      </c>
    </row>
    <row r="33" spans="1:26" x14ac:dyDescent="0.2">
      <c r="A33" s="5">
        <v>2</v>
      </c>
      <c r="B33" s="5">
        <v>1</v>
      </c>
      <c r="C33" s="6" t="s">
        <v>19</v>
      </c>
      <c r="D33" s="6">
        <v>48.534168437551102</v>
      </c>
      <c r="E33" s="6">
        <v>49.616370094540038</v>
      </c>
      <c r="F33" s="6">
        <v>0.97411089567508691</v>
      </c>
      <c r="G33" s="6">
        <v>0.66359473001527425</v>
      </c>
      <c r="H33" s="6">
        <v>0.2068906900278549</v>
      </c>
      <c r="I33" s="6">
        <v>68.678094991727647</v>
      </c>
      <c r="J33" s="6">
        <v>29.769822056724021</v>
      </c>
      <c r="K33" s="6">
        <v>0.82799426132382381</v>
      </c>
      <c r="L33" s="6">
        <v>0.56405552051298313</v>
      </c>
      <c r="M33" s="6">
        <v>0.15516801752089121</v>
      </c>
      <c r="N33" s="5">
        <v>1.0710660856113341</v>
      </c>
      <c r="O33" s="5">
        <v>0.21836</v>
      </c>
      <c r="P33" s="5">
        <v>10850</v>
      </c>
      <c r="Q33" s="5">
        <v>10470</v>
      </c>
      <c r="R33" s="5">
        <v>10080</v>
      </c>
      <c r="S33" s="5">
        <f t="shared" si="2"/>
        <v>1085</v>
      </c>
      <c r="T33" s="6">
        <f t="shared" si="3"/>
        <v>3.548486842015798</v>
      </c>
      <c r="U33" s="5"/>
      <c r="V33" s="5">
        <v>55.304380000000002</v>
      </c>
      <c r="W33" s="16">
        <v>436.47992007322568</v>
      </c>
      <c r="X33" s="6">
        <f>IFERROR(1/(V33*S33)*10000000,"")</f>
        <v>166.65207822149262</v>
      </c>
      <c r="Y33" s="5" t="s">
        <v>24</v>
      </c>
      <c r="Z33" s="5">
        <v>7</v>
      </c>
    </row>
    <row r="34" spans="1:26" x14ac:dyDescent="0.2">
      <c r="A34" s="5">
        <v>2</v>
      </c>
      <c r="B34" s="5">
        <v>1</v>
      </c>
      <c r="C34" s="6" t="s">
        <v>20</v>
      </c>
      <c r="D34" s="6">
        <v>48.534168437551102</v>
      </c>
      <c r="E34" s="6">
        <v>49.616370094540038</v>
      </c>
      <c r="F34" s="6">
        <v>0.97411089567508691</v>
      </c>
      <c r="G34" s="6">
        <v>0.66359473001527425</v>
      </c>
      <c r="H34" s="6">
        <v>0.2068906900278549</v>
      </c>
      <c r="I34" s="6">
        <v>68.678094991727647</v>
      </c>
      <c r="J34" s="6">
        <v>29.769822056724021</v>
      </c>
      <c r="K34" s="6">
        <v>0.82799426132382381</v>
      </c>
      <c r="L34" s="6">
        <v>0.56405552051298313</v>
      </c>
      <c r="M34" s="6">
        <v>0.15516801752089121</v>
      </c>
      <c r="N34" s="5">
        <v>1.1319970035905249</v>
      </c>
      <c r="O34" s="5">
        <v>0.15195</v>
      </c>
      <c r="P34" s="5"/>
      <c r="Q34" s="5"/>
      <c r="R34" s="5"/>
      <c r="S34" s="5" t="str">
        <f t="shared" si="2"/>
        <v/>
      </c>
      <c r="T34" s="6" t="str">
        <f t="shared" si="3"/>
        <v/>
      </c>
      <c r="U34" s="5"/>
      <c r="V34" s="5">
        <v>46.993180000000002</v>
      </c>
      <c r="W34" s="16">
        <v>491.55438831657358</v>
      </c>
      <c r="X34" s="6" t="str">
        <f t="shared" ref="X34:X61" si="5">IFERROR(1/(V34*S34)*10000000,"")</f>
        <v/>
      </c>
      <c r="Y34" s="5" t="s">
        <v>24</v>
      </c>
      <c r="Z34" s="5">
        <v>7</v>
      </c>
    </row>
    <row r="35" spans="1:26" x14ac:dyDescent="0.2">
      <c r="A35" s="5">
        <v>2</v>
      </c>
      <c r="B35" s="5">
        <v>1</v>
      </c>
      <c r="C35" s="6" t="s">
        <v>21</v>
      </c>
      <c r="D35" s="6">
        <v>48.534168437551102</v>
      </c>
      <c r="E35" s="6">
        <v>49.616370094540038</v>
      </c>
      <c r="F35" s="6">
        <v>0.97411089567508691</v>
      </c>
      <c r="G35" s="6">
        <v>0.66359473001527425</v>
      </c>
      <c r="H35" s="6">
        <v>0.2068906900278549</v>
      </c>
      <c r="I35" s="6">
        <v>68.678094991727647</v>
      </c>
      <c r="J35" s="6">
        <v>29.769822056724021</v>
      </c>
      <c r="K35" s="6">
        <v>0.82799426132382381</v>
      </c>
      <c r="L35" s="6">
        <v>0.56405552051298313</v>
      </c>
      <c r="M35" s="6">
        <v>0.15516801752089121</v>
      </c>
      <c r="N35" s="5">
        <v>1.018233541045787</v>
      </c>
      <c r="O35" s="5">
        <v>7.1340000000000001E-2</v>
      </c>
      <c r="P35" s="5"/>
      <c r="Q35" s="5"/>
      <c r="R35" s="5"/>
      <c r="S35" s="5" t="str">
        <f t="shared" si="2"/>
        <v/>
      </c>
      <c r="T35" s="6" t="str">
        <f t="shared" si="3"/>
        <v/>
      </c>
      <c r="U35" s="5"/>
      <c r="V35" s="5">
        <v>36.827289999999998</v>
      </c>
      <c r="W35" s="16">
        <v>889.6403729952641</v>
      </c>
      <c r="X35" s="6" t="str">
        <f t="shared" si="5"/>
        <v/>
      </c>
      <c r="Y35" s="5" t="s">
        <v>24</v>
      </c>
      <c r="Z35" s="5">
        <v>7</v>
      </c>
    </row>
    <row r="36" spans="1:26" x14ac:dyDescent="0.2">
      <c r="A36" s="5">
        <v>2</v>
      </c>
      <c r="B36" s="5">
        <v>1</v>
      </c>
      <c r="C36" s="6" t="s">
        <v>22</v>
      </c>
      <c r="D36" s="6">
        <v>48.534168437551102</v>
      </c>
      <c r="E36" s="6">
        <v>49.616370094540038</v>
      </c>
      <c r="F36" s="6">
        <v>0.97411089567508691</v>
      </c>
      <c r="G36" s="6">
        <v>0.66359473001527425</v>
      </c>
      <c r="H36" s="6">
        <v>0.2068906900278549</v>
      </c>
      <c r="I36" s="6">
        <v>68.678094991727647</v>
      </c>
      <c r="J36" s="6">
        <v>29.769822056724021</v>
      </c>
      <c r="K36" s="6">
        <v>0.82799426132382381</v>
      </c>
      <c r="L36" s="6">
        <v>0.56405552051298313</v>
      </c>
      <c r="M36" s="6">
        <v>0.15516801752089121</v>
      </c>
      <c r="N36" s="5">
        <v>1.0405048848320619</v>
      </c>
      <c r="O36" s="5">
        <v>0.12449</v>
      </c>
      <c r="P36" s="5"/>
      <c r="Q36" s="5"/>
      <c r="R36" s="5"/>
      <c r="S36" s="5" t="str">
        <f t="shared" si="2"/>
        <v/>
      </c>
      <c r="T36" s="6" t="str">
        <f t="shared" si="3"/>
        <v/>
      </c>
      <c r="U36" s="5"/>
      <c r="V36" s="5">
        <v>47.934429999999999</v>
      </c>
      <c r="W36" s="16">
        <v>711.34791481201444</v>
      </c>
      <c r="X36" s="6" t="str">
        <f t="shared" si="5"/>
        <v/>
      </c>
      <c r="Y36" s="5" t="s">
        <v>24</v>
      </c>
      <c r="Z36" s="5">
        <v>7</v>
      </c>
    </row>
    <row r="37" spans="1:26" x14ac:dyDescent="0.2">
      <c r="A37" s="5">
        <v>2</v>
      </c>
      <c r="B37" s="5">
        <v>2</v>
      </c>
      <c r="C37" s="6" t="s">
        <v>17</v>
      </c>
      <c r="D37" s="6">
        <v>66.739098078919497</v>
      </c>
      <c r="E37" s="6">
        <v>30.008260309425381</v>
      </c>
      <c r="F37" s="6">
        <v>1.3564714964510609</v>
      </c>
      <c r="G37" s="6">
        <v>1.100874400675129</v>
      </c>
      <c r="H37" s="6">
        <v>0.78844408164127899</v>
      </c>
      <c r="I37" s="6">
        <v>79.308115107668897</v>
      </c>
      <c r="J37" s="6">
        <v>18.004956185655232</v>
      </c>
      <c r="K37" s="6">
        <v>1.1530007719834019</v>
      </c>
      <c r="L37" s="6">
        <v>0.9357432405738596</v>
      </c>
      <c r="M37" s="6">
        <v>0.5913330612309593</v>
      </c>
      <c r="N37" s="5">
        <v>0.95121064495019259</v>
      </c>
      <c r="O37" s="5"/>
      <c r="P37" s="5">
        <v>12130</v>
      </c>
      <c r="Q37" s="5">
        <v>13990</v>
      </c>
      <c r="R37" s="5">
        <v>9170</v>
      </c>
      <c r="S37" s="5">
        <f t="shared" si="2"/>
        <v>1213</v>
      </c>
      <c r="T37" s="6">
        <f t="shared" si="3"/>
        <v>20.039816671972446</v>
      </c>
      <c r="U37" s="5"/>
      <c r="V37" s="5">
        <v>91.593639999999994</v>
      </c>
      <c r="W37" s="16"/>
      <c r="X37" s="6">
        <f t="shared" si="5"/>
        <v>90.006501360407043</v>
      </c>
      <c r="Y37" s="5" t="s">
        <v>24</v>
      </c>
      <c r="Z37" s="5">
        <v>7</v>
      </c>
    </row>
    <row r="38" spans="1:26" x14ac:dyDescent="0.2">
      <c r="A38" s="5">
        <v>2</v>
      </c>
      <c r="B38" s="5">
        <v>2</v>
      </c>
      <c r="C38" s="6" t="s">
        <v>19</v>
      </c>
      <c r="D38" s="6">
        <v>66.739098078919497</v>
      </c>
      <c r="E38" s="6">
        <v>30.008260309425381</v>
      </c>
      <c r="F38" s="6">
        <v>1.3564714964510609</v>
      </c>
      <c r="G38" s="6">
        <v>1.100874400675129</v>
      </c>
      <c r="H38" s="6">
        <v>0.78844408164127899</v>
      </c>
      <c r="I38" s="6">
        <v>79.308115107668897</v>
      </c>
      <c r="J38" s="6">
        <v>18.004956185655232</v>
      </c>
      <c r="K38" s="6">
        <v>1.1530007719834019</v>
      </c>
      <c r="L38" s="6">
        <v>0.9357432405738596</v>
      </c>
      <c r="M38" s="6">
        <v>0.5913330612309593</v>
      </c>
      <c r="N38" s="5">
        <v>0.88653604983450174</v>
      </c>
      <c r="O38" s="5"/>
      <c r="P38" s="5">
        <v>10310</v>
      </c>
      <c r="Q38" s="5">
        <v>10270</v>
      </c>
      <c r="R38" s="5">
        <v>8624</v>
      </c>
      <c r="S38" s="5">
        <f>IF(ISNUMBER(P38),P38/10,"")</f>
        <v>1031</v>
      </c>
      <c r="T38" s="6">
        <f t="shared" si="3"/>
        <v>9.331459313957831</v>
      </c>
      <c r="U38" s="5"/>
      <c r="V38" s="5">
        <v>90.161709999999999</v>
      </c>
      <c r="W38" s="16"/>
      <c r="X38" s="6">
        <f t="shared" si="5"/>
        <v>107.57694200261589</v>
      </c>
      <c r="Y38" s="5" t="s">
        <v>24</v>
      </c>
      <c r="Z38" s="5">
        <v>7</v>
      </c>
    </row>
    <row r="39" spans="1:26" x14ac:dyDescent="0.2">
      <c r="A39" s="5">
        <v>2</v>
      </c>
      <c r="B39" s="5">
        <v>2</v>
      </c>
      <c r="C39" s="6" t="s">
        <v>20</v>
      </c>
      <c r="D39" s="6">
        <v>66.739098078919497</v>
      </c>
      <c r="E39" s="6">
        <v>30.008260309425381</v>
      </c>
      <c r="F39" s="6">
        <v>1.3564714964510609</v>
      </c>
      <c r="G39" s="6">
        <v>1.100874400675129</v>
      </c>
      <c r="H39" s="6">
        <v>0.78844408164127899</v>
      </c>
      <c r="I39" s="6">
        <v>79.308115107668897</v>
      </c>
      <c r="J39" s="6">
        <v>18.004956185655232</v>
      </c>
      <c r="K39" s="6">
        <v>1.1530007719834019</v>
      </c>
      <c r="L39" s="6">
        <v>0.9357432405738596</v>
      </c>
      <c r="M39" s="6">
        <v>0.5913330612309593</v>
      </c>
      <c r="N39" s="5">
        <v>0.82331697576105201</v>
      </c>
      <c r="O39" s="5"/>
      <c r="P39" s="5">
        <v>8949</v>
      </c>
      <c r="Q39" s="5">
        <v>9352</v>
      </c>
      <c r="R39" s="5">
        <v>7070</v>
      </c>
      <c r="S39" s="5">
        <f>IF(ISNUMBER(P39),P39/10,"")</f>
        <v>894.9</v>
      </c>
      <c r="T39" s="6">
        <f t="shared" si="3"/>
        <v>13.610023477681132</v>
      </c>
      <c r="U39" s="5"/>
      <c r="V39" s="5">
        <v>106.67252000000001</v>
      </c>
      <c r="W39" s="16"/>
      <c r="X39" s="6">
        <f t="shared" si="5"/>
        <v>104.75456000786754</v>
      </c>
      <c r="Y39" s="5" t="s">
        <v>24</v>
      </c>
      <c r="Z39" s="5">
        <v>7</v>
      </c>
    </row>
    <row r="40" spans="1:26" x14ac:dyDescent="0.2">
      <c r="A40" s="5">
        <v>2</v>
      </c>
      <c r="B40" s="5">
        <v>2</v>
      </c>
      <c r="C40" s="6" t="s">
        <v>21</v>
      </c>
      <c r="D40" s="6">
        <v>66.739098078919497</v>
      </c>
      <c r="E40" s="6">
        <v>30.008260309425381</v>
      </c>
      <c r="F40" s="6">
        <v>1.3564714964510609</v>
      </c>
      <c r="G40" s="6">
        <v>1.100874400675129</v>
      </c>
      <c r="H40" s="6">
        <v>0.78844408164127899</v>
      </c>
      <c r="I40" s="6">
        <v>79.308115107668897</v>
      </c>
      <c r="J40" s="6">
        <v>18.004956185655232</v>
      </c>
      <c r="K40" s="6">
        <v>1.1530007719834019</v>
      </c>
      <c r="L40" s="6">
        <v>0.9357432405738596</v>
      </c>
      <c r="M40" s="6">
        <v>0.5913330612309593</v>
      </c>
      <c r="N40" s="5">
        <v>0.91218855218855222</v>
      </c>
      <c r="O40" s="5"/>
      <c r="P40" s="5">
        <v>8620</v>
      </c>
      <c r="Q40" s="5">
        <v>10090</v>
      </c>
      <c r="R40" s="5">
        <v>6520</v>
      </c>
      <c r="S40" s="5">
        <f>IF(ISNUMBER(P40),P40/10,"")</f>
        <v>862</v>
      </c>
      <c r="T40" s="6">
        <f t="shared" si="3"/>
        <v>20.814858312258487</v>
      </c>
      <c r="U40" s="5"/>
      <c r="V40" s="5">
        <v>86.691810000000004</v>
      </c>
      <c r="W40" s="16"/>
      <c r="X40" s="6">
        <f t="shared" si="5"/>
        <v>133.81803972308273</v>
      </c>
      <c r="Y40" s="5" t="s">
        <v>24</v>
      </c>
      <c r="Z40" s="5">
        <v>7</v>
      </c>
    </row>
    <row r="41" spans="1:26" x14ac:dyDescent="0.2">
      <c r="A41" s="5">
        <v>2</v>
      </c>
      <c r="B41" s="5">
        <v>2</v>
      </c>
      <c r="C41" s="6" t="s">
        <v>22</v>
      </c>
      <c r="D41" s="6">
        <v>66.739098078919497</v>
      </c>
      <c r="E41" s="6">
        <v>30.008260309425381</v>
      </c>
      <c r="F41" s="6">
        <v>1.3564714964510609</v>
      </c>
      <c r="G41" s="6">
        <v>1.100874400675129</v>
      </c>
      <c r="H41" s="6">
        <v>0.78844408164127899</v>
      </c>
      <c r="I41" s="6">
        <v>79.308115107668897</v>
      </c>
      <c r="J41" s="6">
        <v>18.004956185655232</v>
      </c>
      <c r="K41" s="6">
        <v>1.1530007719834019</v>
      </c>
      <c r="L41" s="6">
        <v>0.9357432405738596</v>
      </c>
      <c r="M41" s="6">
        <v>0.5913330612309593</v>
      </c>
      <c r="N41" s="5">
        <v>0.90017696794913804</v>
      </c>
      <c r="O41" s="5"/>
      <c r="P41" s="5">
        <v>13050</v>
      </c>
      <c r="Q41" s="5">
        <v>13650</v>
      </c>
      <c r="R41" s="5">
        <v>10210</v>
      </c>
      <c r="S41" s="5">
        <f t="shared" ref="S41:S73" si="6">IF(ISNUMBER(P41),P41/10,"")</f>
        <v>1305</v>
      </c>
      <c r="T41" s="6">
        <f>IFERROR(_xlfn.STDEV.S(P41:R41)/P41*100,"")</f>
        <v>14.080724752287235</v>
      </c>
      <c r="U41" s="5"/>
      <c r="V41" s="5">
        <v>68.985550000000003</v>
      </c>
      <c r="W41" s="16"/>
      <c r="X41" s="6">
        <f t="shared" si="5"/>
        <v>111.07884548346929</v>
      </c>
      <c r="Y41" s="5" t="s">
        <v>24</v>
      </c>
      <c r="Z41" s="5">
        <v>7</v>
      </c>
    </row>
    <row r="42" spans="1:26" x14ac:dyDescent="0.2">
      <c r="A42" s="5">
        <v>2</v>
      </c>
      <c r="B42" s="5">
        <v>3</v>
      </c>
      <c r="C42" s="6" t="s">
        <v>17</v>
      </c>
      <c r="D42" s="6">
        <v>32.310995092744882</v>
      </c>
      <c r="E42" s="6">
        <v>66.055330612506054</v>
      </c>
      <c r="F42" s="6">
        <v>1.488736016915047</v>
      </c>
      <c r="G42" s="6">
        <v>7.1960253606982064E-2</v>
      </c>
      <c r="H42" s="6">
        <v>7.0029752633211748E-2</v>
      </c>
      <c r="I42" s="6">
        <v>58.984739216483923</v>
      </c>
      <c r="J42" s="6">
        <v>39.633198367503631</v>
      </c>
      <c r="K42" s="6">
        <v>1.26542561437779</v>
      </c>
      <c r="L42" s="6">
        <v>6.1166215565934753E-2</v>
      </c>
      <c r="M42" s="6">
        <v>5.2522314474908807E-2</v>
      </c>
      <c r="N42" s="5">
        <v>0.98006898111500618</v>
      </c>
      <c r="O42" s="5">
        <v>0.27838000000000002</v>
      </c>
      <c r="P42" s="5"/>
      <c r="Q42" s="5"/>
      <c r="R42" s="5"/>
      <c r="S42" s="5" t="str">
        <f t="shared" si="6"/>
        <v/>
      </c>
      <c r="T42" s="6" t="str">
        <f t="shared" si="3"/>
        <v/>
      </c>
      <c r="U42" s="5"/>
      <c r="V42" s="5">
        <v>33.022970000000001</v>
      </c>
      <c r="W42" s="16">
        <v>480.17074774606579</v>
      </c>
      <c r="X42" s="6" t="str">
        <f t="shared" si="5"/>
        <v/>
      </c>
      <c r="Y42" s="5" t="s">
        <v>24</v>
      </c>
      <c r="Z42" s="5">
        <v>7</v>
      </c>
    </row>
    <row r="43" spans="1:26" x14ac:dyDescent="0.2">
      <c r="A43" s="5">
        <v>2</v>
      </c>
      <c r="B43" s="5">
        <v>3</v>
      </c>
      <c r="C43" s="6" t="s">
        <v>19</v>
      </c>
      <c r="D43" s="6">
        <v>32.310995092744882</v>
      </c>
      <c r="E43" s="6">
        <v>66.055330612506054</v>
      </c>
      <c r="F43" s="6">
        <v>1.488736016915047</v>
      </c>
      <c r="G43" s="6">
        <v>7.1960253606982064E-2</v>
      </c>
      <c r="H43" s="6">
        <v>7.0029752633211748E-2</v>
      </c>
      <c r="I43" s="6">
        <v>58.984739216483923</v>
      </c>
      <c r="J43" s="6">
        <v>39.633198367503631</v>
      </c>
      <c r="K43" s="6">
        <v>1.26542561437779</v>
      </c>
      <c r="L43" s="6">
        <v>6.1166215565934753E-2</v>
      </c>
      <c r="M43" s="6">
        <v>5.2522314474908807E-2</v>
      </c>
      <c r="N43" s="5">
        <v>0.9197742334044704</v>
      </c>
      <c r="O43" s="5">
        <v>0.30530000000000002</v>
      </c>
      <c r="P43" s="5"/>
      <c r="Q43" s="5"/>
      <c r="R43" s="5"/>
      <c r="S43" s="5" t="str">
        <f t="shared" si="6"/>
        <v/>
      </c>
      <c r="T43" s="6" t="str">
        <f t="shared" si="3"/>
        <v/>
      </c>
      <c r="U43" s="5"/>
      <c r="V43" s="5">
        <v>23.345030000000001</v>
      </c>
      <c r="W43" s="16">
        <v>474.88395472196231</v>
      </c>
      <c r="X43" s="6" t="str">
        <f t="shared" si="5"/>
        <v/>
      </c>
      <c r="Y43" s="5" t="s">
        <v>24</v>
      </c>
      <c r="Z43" s="5">
        <v>7</v>
      </c>
    </row>
    <row r="44" spans="1:26" x14ac:dyDescent="0.2">
      <c r="A44" s="5">
        <v>2</v>
      </c>
      <c r="B44" s="5">
        <v>3</v>
      </c>
      <c r="C44" s="6" t="s">
        <v>20</v>
      </c>
      <c r="D44" s="6">
        <v>32.310995092744882</v>
      </c>
      <c r="E44" s="6">
        <v>66.055330612506054</v>
      </c>
      <c r="F44" s="6">
        <v>1.488736016915047</v>
      </c>
      <c r="G44" s="6">
        <v>7.1960253606982064E-2</v>
      </c>
      <c r="H44" s="6">
        <v>7.0029752633211748E-2</v>
      </c>
      <c r="I44" s="6">
        <v>58.984739216483923</v>
      </c>
      <c r="J44" s="6">
        <v>39.633198367503631</v>
      </c>
      <c r="K44" s="6">
        <v>1.26542561437779</v>
      </c>
      <c r="L44" s="6">
        <v>6.1166215565934753E-2</v>
      </c>
      <c r="M44" s="6">
        <v>5.2522314474908807E-2</v>
      </c>
      <c r="N44" s="5">
        <v>0.98171010516689527</v>
      </c>
      <c r="O44" s="5">
        <v>0.27078000000000002</v>
      </c>
      <c r="P44" s="5"/>
      <c r="Q44" s="5"/>
      <c r="R44" s="5"/>
      <c r="S44" s="5" t="str">
        <f t="shared" si="6"/>
        <v/>
      </c>
      <c r="T44" s="6" t="str">
        <f t="shared" si="3"/>
        <v/>
      </c>
      <c r="U44" s="5"/>
      <c r="V44" s="5">
        <v>29.158329999999999</v>
      </c>
      <c r="W44" s="16">
        <v>444.5574429587648</v>
      </c>
      <c r="X44" s="6" t="str">
        <f t="shared" si="5"/>
        <v/>
      </c>
      <c r="Y44" s="5" t="s">
        <v>24</v>
      </c>
      <c r="Z44" s="5">
        <v>7</v>
      </c>
    </row>
    <row r="45" spans="1:26" x14ac:dyDescent="0.2">
      <c r="A45" s="5">
        <v>2</v>
      </c>
      <c r="B45" s="5">
        <v>3</v>
      </c>
      <c r="C45" s="6" t="s">
        <v>21</v>
      </c>
      <c r="D45" s="6">
        <v>32.310995092744882</v>
      </c>
      <c r="E45" s="6">
        <v>66.055330612506054</v>
      </c>
      <c r="F45" s="6">
        <v>1.488736016915047</v>
      </c>
      <c r="G45" s="6">
        <v>7.1960253606982064E-2</v>
      </c>
      <c r="H45" s="6">
        <v>7.0029752633211748E-2</v>
      </c>
      <c r="I45" s="6">
        <v>58.984739216483923</v>
      </c>
      <c r="J45" s="6">
        <v>39.633198367503631</v>
      </c>
      <c r="K45" s="6">
        <v>1.26542561437779</v>
      </c>
      <c r="L45" s="6">
        <v>6.1166215565934753E-2</v>
      </c>
      <c r="M45" s="6">
        <v>5.2522314474908807E-2</v>
      </c>
      <c r="N45" s="5">
        <v>0.94095559699611908</v>
      </c>
      <c r="O45" s="5">
        <v>0.37492999999999999</v>
      </c>
      <c r="P45" s="5"/>
      <c r="Q45" s="5"/>
      <c r="R45" s="5"/>
      <c r="S45" s="5" t="str">
        <f t="shared" si="6"/>
        <v/>
      </c>
      <c r="T45" s="6" t="str">
        <f t="shared" si="3"/>
        <v/>
      </c>
      <c r="U45" s="5"/>
      <c r="V45" s="5">
        <v>24.209890000000001</v>
      </c>
      <c r="W45" s="16">
        <v>401.01672716654849</v>
      </c>
      <c r="X45" s="6" t="str">
        <f t="shared" si="5"/>
        <v/>
      </c>
      <c r="Y45" s="5" t="s">
        <v>24</v>
      </c>
      <c r="Z45" s="5">
        <v>7</v>
      </c>
    </row>
    <row r="46" spans="1:26" x14ac:dyDescent="0.2">
      <c r="A46" s="5">
        <v>2</v>
      </c>
      <c r="B46" s="5">
        <v>3</v>
      </c>
      <c r="C46" s="6" t="s">
        <v>22</v>
      </c>
      <c r="D46" s="6">
        <v>32.310995092744882</v>
      </c>
      <c r="E46" s="6">
        <v>66.055330612506054</v>
      </c>
      <c r="F46" s="6">
        <v>1.488736016915047</v>
      </c>
      <c r="G46" s="6">
        <v>7.1960253606982064E-2</v>
      </c>
      <c r="H46" s="6">
        <v>7.0029752633211748E-2</v>
      </c>
      <c r="I46" s="6">
        <v>58.984739216483923</v>
      </c>
      <c r="J46" s="6">
        <v>39.633198367503631</v>
      </c>
      <c r="K46" s="6">
        <v>1.26542561437779</v>
      </c>
      <c r="L46" s="6">
        <v>6.1166215565934753E-2</v>
      </c>
      <c r="M46" s="6">
        <v>5.2522314474908807E-2</v>
      </c>
      <c r="N46" s="5">
        <v>1.0609040058367789</v>
      </c>
      <c r="O46" s="5">
        <v>0.20910000000000001</v>
      </c>
      <c r="P46" s="5"/>
      <c r="Q46" s="5"/>
      <c r="R46" s="5"/>
      <c r="S46" s="5" t="str">
        <f t="shared" si="6"/>
        <v/>
      </c>
      <c r="T46" s="6" t="str">
        <f t="shared" si="3"/>
        <v/>
      </c>
      <c r="U46" s="5"/>
      <c r="V46" s="5">
        <v>26.258710000000001</v>
      </c>
      <c r="W46" s="16"/>
      <c r="X46" s="6" t="str">
        <f t="shared" si="5"/>
        <v/>
      </c>
      <c r="Y46" s="5" t="s">
        <v>24</v>
      </c>
      <c r="Z46" s="5">
        <v>7</v>
      </c>
    </row>
    <row r="47" spans="1:26" x14ac:dyDescent="0.2">
      <c r="A47" s="5">
        <v>2</v>
      </c>
      <c r="B47" s="5">
        <v>4</v>
      </c>
      <c r="C47" s="6" t="s">
        <v>17</v>
      </c>
      <c r="D47" s="6">
        <v>13.11074434603133</v>
      </c>
      <c r="E47" s="6">
        <v>83.210293782062735</v>
      </c>
      <c r="F47" s="6">
        <v>0.825484198899613</v>
      </c>
      <c r="G47" s="6">
        <v>1.922245937336132</v>
      </c>
      <c r="H47" s="6">
        <v>0.97898589057785246</v>
      </c>
      <c r="I47" s="6">
        <v>47.051767851936248</v>
      </c>
      <c r="J47" s="6">
        <v>49.926176269237637</v>
      </c>
      <c r="K47" s="6">
        <v>0.70166156906467103</v>
      </c>
      <c r="L47" s="6">
        <v>1.633909046735712</v>
      </c>
      <c r="M47" s="6">
        <v>0.73423941793338932</v>
      </c>
      <c r="N47" s="5">
        <v>0.91095404270420544</v>
      </c>
      <c r="O47" s="5">
        <v>0.25480999999999998</v>
      </c>
      <c r="P47" s="5"/>
      <c r="Q47" s="5"/>
      <c r="R47" s="5"/>
      <c r="S47" s="5" t="str">
        <f t="shared" si="6"/>
        <v/>
      </c>
      <c r="T47" s="6" t="str">
        <f t="shared" si="3"/>
        <v/>
      </c>
      <c r="U47" s="5"/>
      <c r="V47" s="5">
        <v>23.282499999999999</v>
      </c>
      <c r="W47" s="16">
        <v>438.31682103559831</v>
      </c>
      <c r="X47" s="6" t="str">
        <f t="shared" si="5"/>
        <v/>
      </c>
      <c r="Y47" s="5" t="s">
        <v>18</v>
      </c>
      <c r="Z47" s="5">
        <v>7</v>
      </c>
    </row>
    <row r="48" spans="1:26" x14ac:dyDescent="0.2">
      <c r="A48" s="5">
        <v>2</v>
      </c>
      <c r="B48" s="5">
        <v>4</v>
      </c>
      <c r="C48" s="6" t="s">
        <v>19</v>
      </c>
      <c r="D48" s="6">
        <v>13.11074434603133</v>
      </c>
      <c r="E48" s="6">
        <v>83.210293782062735</v>
      </c>
      <c r="F48" s="6">
        <v>0.825484198899613</v>
      </c>
      <c r="G48" s="6">
        <v>1.922245937336132</v>
      </c>
      <c r="H48" s="6">
        <v>0.97898589057785246</v>
      </c>
      <c r="I48" s="6">
        <v>47.051767851936248</v>
      </c>
      <c r="J48" s="6">
        <v>49.926176269237637</v>
      </c>
      <c r="K48" s="6">
        <v>0.70166156906467103</v>
      </c>
      <c r="L48" s="6">
        <v>1.633909046735712</v>
      </c>
      <c r="M48" s="6">
        <v>0.73423941793338932</v>
      </c>
      <c r="N48" s="5">
        <v>0.92117389054530219</v>
      </c>
      <c r="O48" s="5">
        <v>0.26428000000000001</v>
      </c>
      <c r="P48" s="5"/>
      <c r="Q48" s="5"/>
      <c r="R48" s="5"/>
      <c r="S48" s="5" t="str">
        <f t="shared" si="6"/>
        <v/>
      </c>
      <c r="T48" s="6" t="str">
        <f t="shared" si="3"/>
        <v/>
      </c>
      <c r="U48" s="5"/>
      <c r="V48" s="5">
        <v>20.561039999999998</v>
      </c>
      <c r="W48" s="16">
        <v>736.1018689851436</v>
      </c>
      <c r="X48" s="6" t="str">
        <f t="shared" si="5"/>
        <v/>
      </c>
      <c r="Y48" s="5" t="s">
        <v>18</v>
      </c>
      <c r="Z48" s="5">
        <v>7</v>
      </c>
    </row>
    <row r="49" spans="1:26" x14ac:dyDescent="0.2">
      <c r="A49" s="5">
        <v>2</v>
      </c>
      <c r="B49" s="5">
        <v>4</v>
      </c>
      <c r="C49" s="6" t="s">
        <v>20</v>
      </c>
      <c r="D49" s="6">
        <v>13.11074434603133</v>
      </c>
      <c r="E49" s="6">
        <v>83.210293782062735</v>
      </c>
      <c r="F49" s="6">
        <v>0.825484198899613</v>
      </c>
      <c r="G49" s="6">
        <v>1.922245937336132</v>
      </c>
      <c r="H49" s="6">
        <v>0.97898589057785246</v>
      </c>
      <c r="I49" s="6">
        <v>47.051767851936248</v>
      </c>
      <c r="J49" s="6">
        <v>49.926176269237637</v>
      </c>
      <c r="K49" s="6">
        <v>0.70166156906467103</v>
      </c>
      <c r="L49" s="6">
        <v>1.633909046735712</v>
      </c>
      <c r="M49" s="6">
        <v>0.73423941793338932</v>
      </c>
      <c r="N49" s="5">
        <v>0.92770763411645629</v>
      </c>
      <c r="O49" s="5">
        <v>0.24736</v>
      </c>
      <c r="P49" s="5"/>
      <c r="Q49" s="5"/>
      <c r="R49" s="5"/>
      <c r="S49" s="5" t="str">
        <f t="shared" si="6"/>
        <v/>
      </c>
      <c r="T49" s="6" t="str">
        <f t="shared" si="3"/>
        <v/>
      </c>
      <c r="U49" s="5"/>
      <c r="V49" s="5">
        <v>26.078779999999998</v>
      </c>
      <c r="W49" s="16">
        <v>544.11459280966005</v>
      </c>
      <c r="X49" s="6" t="str">
        <f t="shared" si="5"/>
        <v/>
      </c>
      <c r="Y49" s="5" t="s">
        <v>18</v>
      </c>
      <c r="Z49" s="5">
        <v>7</v>
      </c>
    </row>
    <row r="50" spans="1:26" x14ac:dyDescent="0.2">
      <c r="A50" s="5">
        <v>2</v>
      </c>
      <c r="B50" s="5">
        <v>4</v>
      </c>
      <c r="C50" s="6" t="s">
        <v>21</v>
      </c>
      <c r="D50" s="6">
        <v>13.11074434603133</v>
      </c>
      <c r="E50" s="6">
        <v>83.210293782062735</v>
      </c>
      <c r="F50" s="6">
        <v>0.825484198899613</v>
      </c>
      <c r="G50" s="6">
        <v>1.922245937336132</v>
      </c>
      <c r="H50" s="6">
        <v>0.97898589057785246</v>
      </c>
      <c r="I50" s="6">
        <v>47.051767851936248</v>
      </c>
      <c r="J50" s="6">
        <v>49.926176269237637</v>
      </c>
      <c r="K50" s="6">
        <v>0.70166156906467103</v>
      </c>
      <c r="L50" s="6">
        <v>1.633909046735712</v>
      </c>
      <c r="M50" s="6">
        <v>0.73423941793338932</v>
      </c>
      <c r="N50" s="5">
        <v>0.92530964928707093</v>
      </c>
      <c r="O50" s="5">
        <v>0.31170999999999999</v>
      </c>
      <c r="P50" s="5">
        <v>10260</v>
      </c>
      <c r="Q50" s="5">
        <v>9695</v>
      </c>
      <c r="R50" s="5">
        <v>9375</v>
      </c>
      <c r="S50" s="5">
        <f t="shared" si="6"/>
        <v>1026</v>
      </c>
      <c r="T50" s="6">
        <f t="shared" si="3"/>
        <v>4.3676065138734304</v>
      </c>
      <c r="U50" s="5"/>
      <c r="V50" s="5">
        <v>18.042840000000002</v>
      </c>
      <c r="W50" s="16">
        <v>547.66035469066173</v>
      </c>
      <c r="X50" s="6">
        <f t="shared" si="5"/>
        <v>540.19149390878124</v>
      </c>
      <c r="Y50" s="5" t="s">
        <v>18</v>
      </c>
      <c r="Z50" s="5">
        <v>7</v>
      </c>
    </row>
    <row r="51" spans="1:26" x14ac:dyDescent="0.2">
      <c r="A51" s="5">
        <v>2</v>
      </c>
      <c r="B51" s="5">
        <v>4</v>
      </c>
      <c r="C51" s="6" t="s">
        <v>22</v>
      </c>
      <c r="D51" s="6">
        <v>13.11074434603133</v>
      </c>
      <c r="E51" s="6">
        <v>83.210293782062735</v>
      </c>
      <c r="F51" s="6">
        <v>0.825484198899613</v>
      </c>
      <c r="G51" s="6">
        <v>1.922245937336132</v>
      </c>
      <c r="H51" s="6">
        <v>0.97898589057785246</v>
      </c>
      <c r="I51" s="6">
        <v>47.051767851936248</v>
      </c>
      <c r="J51" s="6">
        <v>49.926176269237637</v>
      </c>
      <c r="K51" s="6">
        <v>0.70166156906467103</v>
      </c>
      <c r="L51" s="6">
        <v>1.633909046735712</v>
      </c>
      <c r="M51" s="6">
        <v>0.73423941793338932</v>
      </c>
      <c r="N51" s="5">
        <v>0.89298851225171183</v>
      </c>
      <c r="O51" s="5">
        <v>0.30713000000000001</v>
      </c>
      <c r="P51" s="5"/>
      <c r="Q51" s="5"/>
      <c r="R51" s="5"/>
      <c r="S51" s="5" t="str">
        <f t="shared" si="6"/>
        <v/>
      </c>
      <c r="T51" s="6" t="str">
        <f t="shared" si="3"/>
        <v/>
      </c>
      <c r="U51" s="5"/>
      <c r="V51" s="5">
        <v>31.426970000000001</v>
      </c>
      <c r="W51" s="16">
        <v>490.85731232777761</v>
      </c>
      <c r="X51" s="6" t="str">
        <f t="shared" si="5"/>
        <v/>
      </c>
      <c r="Y51" s="5" t="s">
        <v>18</v>
      </c>
      <c r="Z51" s="5">
        <v>7</v>
      </c>
    </row>
    <row r="52" spans="1:26" x14ac:dyDescent="0.2">
      <c r="A52" s="5">
        <v>2</v>
      </c>
      <c r="B52" s="5">
        <v>5</v>
      </c>
      <c r="C52" s="6" t="s">
        <v>17</v>
      </c>
      <c r="D52" s="6">
        <v>46.67006112910979</v>
      </c>
      <c r="E52" s="6">
        <v>49.20827817317911</v>
      </c>
      <c r="F52" s="6">
        <v>0.94859071010331708</v>
      </c>
      <c r="G52" s="6">
        <v>1.631365465165022</v>
      </c>
      <c r="H52" s="6">
        <v>1.5061749549322561</v>
      </c>
      <c r="I52" s="6">
        <v>67.116909563404747</v>
      </c>
      <c r="J52" s="6">
        <v>29.524966903907469</v>
      </c>
      <c r="K52" s="6">
        <v>0.80630210358781951</v>
      </c>
      <c r="L52" s="6">
        <v>1.386660645390269</v>
      </c>
      <c r="M52" s="6">
        <v>1.1296312161991919</v>
      </c>
      <c r="N52" s="5">
        <v>0.99761069790743373</v>
      </c>
      <c r="O52" s="5">
        <v>2.3230000000000001E-2</v>
      </c>
      <c r="P52" s="5"/>
      <c r="Q52" s="5"/>
      <c r="R52" s="5"/>
      <c r="S52" s="5" t="str">
        <f t="shared" si="6"/>
        <v/>
      </c>
      <c r="T52" s="6" t="str">
        <f t="shared" si="3"/>
        <v/>
      </c>
      <c r="U52" s="5"/>
      <c r="V52" s="5">
        <v>55.658329999999999</v>
      </c>
      <c r="W52" s="16">
        <v>2637.1314848495981</v>
      </c>
      <c r="X52" s="6" t="str">
        <f t="shared" si="5"/>
        <v/>
      </c>
      <c r="Y52" s="5" t="s">
        <v>18</v>
      </c>
      <c r="Z52" s="5">
        <v>7</v>
      </c>
    </row>
    <row r="53" spans="1:26" x14ac:dyDescent="0.2">
      <c r="A53" s="5">
        <v>2</v>
      </c>
      <c r="B53" s="5">
        <v>5</v>
      </c>
      <c r="C53" s="6" t="s">
        <v>19</v>
      </c>
      <c r="D53" s="6">
        <v>46.67006112910979</v>
      </c>
      <c r="E53" s="6">
        <v>49.20827817317911</v>
      </c>
      <c r="F53" s="6">
        <v>0.94859071010331708</v>
      </c>
      <c r="G53" s="6">
        <v>1.631365465165022</v>
      </c>
      <c r="H53" s="6">
        <v>1.5061749549322561</v>
      </c>
      <c r="I53" s="6">
        <v>67.116909563404747</v>
      </c>
      <c r="J53" s="6">
        <v>29.524966903907469</v>
      </c>
      <c r="K53" s="6">
        <v>0.80630210358781951</v>
      </c>
      <c r="L53" s="6">
        <v>1.386660645390269</v>
      </c>
      <c r="M53" s="6">
        <v>1.1296312161991919</v>
      </c>
      <c r="N53" s="5">
        <v>0.95052361097643756</v>
      </c>
      <c r="O53" s="5">
        <v>5.5449999999999999E-2</v>
      </c>
      <c r="P53" s="5"/>
      <c r="Q53" s="5"/>
      <c r="R53" s="5"/>
      <c r="S53" s="5" t="str">
        <f t="shared" si="6"/>
        <v/>
      </c>
      <c r="T53" s="6" t="str">
        <f t="shared" si="3"/>
        <v/>
      </c>
      <c r="U53" s="5"/>
      <c r="V53" s="5">
        <v>58.12688</v>
      </c>
      <c r="W53" s="16">
        <v>1227.312184501199</v>
      </c>
      <c r="X53" s="6" t="str">
        <f t="shared" si="5"/>
        <v/>
      </c>
      <c r="Y53" s="5" t="s">
        <v>18</v>
      </c>
      <c r="Z53" s="5">
        <v>7</v>
      </c>
    </row>
    <row r="54" spans="1:26" x14ac:dyDescent="0.2">
      <c r="A54" s="5">
        <v>2</v>
      </c>
      <c r="B54" s="5">
        <v>5</v>
      </c>
      <c r="C54" s="6" t="s">
        <v>20</v>
      </c>
      <c r="D54" s="6">
        <v>46.67006112910979</v>
      </c>
      <c r="E54" s="6">
        <v>49.20827817317911</v>
      </c>
      <c r="F54" s="6">
        <v>0.94859071010331708</v>
      </c>
      <c r="G54" s="6">
        <v>1.631365465165022</v>
      </c>
      <c r="H54" s="6">
        <v>1.5061749549322561</v>
      </c>
      <c r="I54" s="6">
        <v>67.116909563404747</v>
      </c>
      <c r="J54" s="6">
        <v>29.524966903907469</v>
      </c>
      <c r="K54" s="6">
        <v>0.80630210358781951</v>
      </c>
      <c r="L54" s="6">
        <v>1.386660645390269</v>
      </c>
      <c r="M54" s="6">
        <v>1.1296312161991919</v>
      </c>
      <c r="N54" s="5">
        <v>0.97537120453787118</v>
      </c>
      <c r="O54" s="5">
        <v>3.245E-2</v>
      </c>
      <c r="P54" s="5">
        <v>10430</v>
      </c>
      <c r="Q54" s="5">
        <v>9956</v>
      </c>
      <c r="R54" s="5">
        <v>10310</v>
      </c>
      <c r="S54" s="5">
        <f t="shared" si="6"/>
        <v>1043</v>
      </c>
      <c r="T54" s="6">
        <f t="shared" si="3"/>
        <v>2.3627865132785639</v>
      </c>
      <c r="U54" s="5"/>
      <c r="V54" s="5">
        <v>53.431730000000002</v>
      </c>
      <c r="W54" s="16">
        <v>2024.385320507592</v>
      </c>
      <c r="X54" s="6">
        <f t="shared" si="5"/>
        <v>179.4388410881152</v>
      </c>
      <c r="Y54" s="5" t="s">
        <v>18</v>
      </c>
      <c r="Z54" s="5">
        <v>7</v>
      </c>
    </row>
    <row r="55" spans="1:26" x14ac:dyDescent="0.2">
      <c r="A55" s="5">
        <v>2</v>
      </c>
      <c r="B55" s="5">
        <v>5</v>
      </c>
      <c r="C55" s="6" t="s">
        <v>21</v>
      </c>
      <c r="D55" s="6">
        <v>46.67006112910979</v>
      </c>
      <c r="E55" s="6">
        <v>49.20827817317911</v>
      </c>
      <c r="F55" s="6">
        <v>0.94859071010331708</v>
      </c>
      <c r="G55" s="6">
        <v>1.631365465165022</v>
      </c>
      <c r="H55" s="6">
        <v>1.5061749549322561</v>
      </c>
      <c r="I55" s="6">
        <v>67.116909563404747</v>
      </c>
      <c r="J55" s="6">
        <v>29.524966903907469</v>
      </c>
      <c r="K55" s="6">
        <v>0.80630210358781951</v>
      </c>
      <c r="L55" s="6">
        <v>1.386660645390269</v>
      </c>
      <c r="M55" s="6">
        <v>1.1296312161991919</v>
      </c>
      <c r="N55" s="5">
        <v>1.0139470298748241</v>
      </c>
      <c r="O55" s="5">
        <v>8.1110000000000002E-2</v>
      </c>
      <c r="P55" s="5"/>
      <c r="Q55" s="5"/>
      <c r="R55" s="5"/>
      <c r="S55" s="5" t="str">
        <f t="shared" si="6"/>
        <v/>
      </c>
      <c r="T55" s="6" t="str">
        <f t="shared" si="3"/>
        <v/>
      </c>
      <c r="U55" s="5"/>
      <c r="V55" s="5">
        <v>51.576340000000002</v>
      </c>
      <c r="W55" s="16">
        <v>744.4845724560746</v>
      </c>
      <c r="X55" s="6" t="str">
        <f t="shared" si="5"/>
        <v/>
      </c>
      <c r="Y55" s="5" t="s">
        <v>18</v>
      </c>
      <c r="Z55" s="5">
        <v>7</v>
      </c>
    </row>
    <row r="56" spans="1:26" x14ac:dyDescent="0.2">
      <c r="A56" s="5">
        <v>2</v>
      </c>
      <c r="B56" s="5">
        <v>5</v>
      </c>
      <c r="C56" s="6" t="s">
        <v>22</v>
      </c>
      <c r="D56" s="6">
        <v>46.67006112910979</v>
      </c>
      <c r="E56" s="6">
        <v>49.20827817317911</v>
      </c>
      <c r="F56" s="6">
        <v>0.94859071010331708</v>
      </c>
      <c r="G56" s="6">
        <v>1.631365465165022</v>
      </c>
      <c r="H56" s="6">
        <v>1.5061749549322561</v>
      </c>
      <c r="I56" s="6">
        <v>67.116909563404747</v>
      </c>
      <c r="J56" s="6">
        <v>29.524966903907469</v>
      </c>
      <c r="K56" s="6">
        <v>0.80630210358781951</v>
      </c>
      <c r="L56" s="6">
        <v>1.386660645390269</v>
      </c>
      <c r="M56" s="6">
        <v>1.1296312161991919</v>
      </c>
      <c r="N56" s="5">
        <v>0.99675698097554533</v>
      </c>
      <c r="O56" s="5">
        <v>5.6559999999999999E-2</v>
      </c>
      <c r="P56" s="5"/>
      <c r="Q56" s="5"/>
      <c r="R56" s="5"/>
      <c r="S56" s="5" t="str">
        <f t="shared" si="6"/>
        <v/>
      </c>
      <c r="T56" s="6" t="str">
        <f t="shared" si="3"/>
        <v/>
      </c>
      <c r="U56" s="5"/>
      <c r="V56" s="5">
        <v>57.296239999999997</v>
      </c>
      <c r="W56" s="16">
        <v>1114.9811989227319</v>
      </c>
      <c r="X56" s="6" t="str">
        <f t="shared" si="5"/>
        <v/>
      </c>
      <c r="Y56" s="5" t="s">
        <v>18</v>
      </c>
      <c r="Z56" s="5">
        <v>7</v>
      </c>
    </row>
    <row r="57" spans="1:26" x14ac:dyDescent="0.2">
      <c r="A57" s="5">
        <v>2</v>
      </c>
      <c r="B57" s="5">
        <v>6</v>
      </c>
      <c r="C57" s="6" t="s">
        <v>17</v>
      </c>
      <c r="D57" s="6">
        <v>16.333330972847381</v>
      </c>
      <c r="E57" s="6">
        <v>79.890733831704367</v>
      </c>
      <c r="F57" s="6">
        <v>2.0256685270644512</v>
      </c>
      <c r="G57" s="6">
        <v>0.49720062019935979</v>
      </c>
      <c r="H57" s="6">
        <v>1.3108015547491001</v>
      </c>
      <c r="I57" s="6">
        <v>48.995755266305977</v>
      </c>
      <c r="J57" s="6">
        <v>47.934440299022619</v>
      </c>
      <c r="K57" s="6">
        <v>1.721818248004783</v>
      </c>
      <c r="L57" s="6">
        <v>0.42262052716945581</v>
      </c>
      <c r="M57" s="6">
        <v>0.98310116606182507</v>
      </c>
      <c r="N57" s="5">
        <v>0.92637193279342445</v>
      </c>
      <c r="O57" s="5">
        <v>0.50790999999999997</v>
      </c>
      <c r="P57" s="5"/>
      <c r="Q57" s="5"/>
      <c r="R57" s="5"/>
      <c r="S57" s="5" t="str">
        <f t="shared" si="6"/>
        <v/>
      </c>
      <c r="T57" s="6" t="str">
        <f t="shared" si="3"/>
        <v/>
      </c>
      <c r="U57" s="5"/>
      <c r="V57" s="5">
        <v>24.477460000000001</v>
      </c>
      <c r="W57" s="16">
        <v>272.86850246327913</v>
      </c>
      <c r="X57" s="6" t="str">
        <f t="shared" si="5"/>
        <v/>
      </c>
      <c r="Y57" s="5" t="s">
        <v>18</v>
      </c>
      <c r="Z57" s="5">
        <v>7</v>
      </c>
    </row>
    <row r="58" spans="1:26" x14ac:dyDescent="0.2">
      <c r="A58" s="5">
        <v>2</v>
      </c>
      <c r="B58" s="5">
        <v>6</v>
      </c>
      <c r="C58" s="6" t="s">
        <v>19</v>
      </c>
      <c r="D58" s="6">
        <v>16.333330972847381</v>
      </c>
      <c r="E58" s="6">
        <v>79.890733831704367</v>
      </c>
      <c r="F58" s="6">
        <v>2.0256685270644512</v>
      </c>
      <c r="G58" s="6">
        <v>0.49720062019935979</v>
      </c>
      <c r="H58" s="6">
        <v>1.3108015547491001</v>
      </c>
      <c r="I58" s="6">
        <v>48.995755266305977</v>
      </c>
      <c r="J58" s="6">
        <v>47.934440299022619</v>
      </c>
      <c r="K58" s="6">
        <v>1.721818248004783</v>
      </c>
      <c r="L58" s="6">
        <v>0.42262052716945581</v>
      </c>
      <c r="M58" s="6">
        <v>0.98310116606182507</v>
      </c>
      <c r="N58" s="5">
        <v>0.90987020142276098</v>
      </c>
      <c r="O58" s="5">
        <v>0.47443000000000002</v>
      </c>
      <c r="P58" s="5"/>
      <c r="Q58" s="5"/>
      <c r="R58" s="5"/>
      <c r="S58" s="5" t="str">
        <f t="shared" si="6"/>
        <v/>
      </c>
      <c r="T58" s="6" t="str">
        <f t="shared" si="3"/>
        <v/>
      </c>
      <c r="U58" s="5"/>
      <c r="V58" s="5">
        <v>21.037030000000001</v>
      </c>
      <c r="W58" s="16">
        <v>351.41505551733098</v>
      </c>
      <c r="X58" s="6" t="str">
        <f t="shared" si="5"/>
        <v/>
      </c>
      <c r="Y58" s="5" t="s">
        <v>18</v>
      </c>
      <c r="Z58" s="5">
        <v>7</v>
      </c>
    </row>
    <row r="59" spans="1:26" x14ac:dyDescent="0.2">
      <c r="A59" s="5">
        <v>2</v>
      </c>
      <c r="B59" s="5">
        <v>6</v>
      </c>
      <c r="C59" s="6" t="s">
        <v>20</v>
      </c>
      <c r="D59" s="6">
        <v>16.333330972847381</v>
      </c>
      <c r="E59" s="6">
        <v>79.890733831704367</v>
      </c>
      <c r="F59" s="6">
        <v>2.0256685270644512</v>
      </c>
      <c r="G59" s="6">
        <v>0.49720062019935979</v>
      </c>
      <c r="H59" s="6">
        <v>1.3108015547491001</v>
      </c>
      <c r="I59" s="6">
        <v>48.995755266305977</v>
      </c>
      <c r="J59" s="6">
        <v>47.934440299022619</v>
      </c>
      <c r="K59" s="6">
        <v>1.721818248004783</v>
      </c>
      <c r="L59" s="6">
        <v>0.42262052716945581</v>
      </c>
      <c r="M59" s="6">
        <v>0.98310116606182507</v>
      </c>
      <c r="N59" s="5">
        <v>0.95339477368175451</v>
      </c>
      <c r="O59" s="5">
        <v>0.50322999999999996</v>
      </c>
      <c r="P59" s="5"/>
      <c r="Q59" s="5"/>
      <c r="R59" s="5"/>
      <c r="S59" s="5" t="str">
        <f t="shared" si="6"/>
        <v/>
      </c>
      <c r="T59" s="6" t="str">
        <f t="shared" si="3"/>
        <v/>
      </c>
      <c r="U59" s="5"/>
      <c r="V59" s="5">
        <v>20.91563</v>
      </c>
      <c r="W59" s="16">
        <v>333.47988444452182</v>
      </c>
      <c r="X59" s="6" t="str">
        <f t="shared" si="5"/>
        <v/>
      </c>
      <c r="Y59" s="5" t="s">
        <v>18</v>
      </c>
      <c r="Z59" s="5">
        <v>7</v>
      </c>
    </row>
    <row r="60" spans="1:26" x14ac:dyDescent="0.2">
      <c r="A60" s="5">
        <v>2</v>
      </c>
      <c r="B60" s="5">
        <v>6</v>
      </c>
      <c r="C60" s="6" t="s">
        <v>21</v>
      </c>
      <c r="D60" s="6">
        <v>16.333330972847381</v>
      </c>
      <c r="E60" s="6">
        <v>79.890733831704367</v>
      </c>
      <c r="F60" s="6">
        <v>2.0256685270644512</v>
      </c>
      <c r="G60" s="6">
        <v>0.49720062019935979</v>
      </c>
      <c r="H60" s="6">
        <v>1.3108015547491001</v>
      </c>
      <c r="I60" s="6">
        <v>48.995755266305977</v>
      </c>
      <c r="J60" s="6">
        <v>47.934440299022619</v>
      </c>
      <c r="K60" s="6">
        <v>1.721818248004783</v>
      </c>
      <c r="L60" s="6">
        <v>0.42262052716945581</v>
      </c>
      <c r="M60" s="6">
        <v>0.98310116606182507</v>
      </c>
      <c r="N60" s="5">
        <v>0.94654636439457118</v>
      </c>
      <c r="O60" s="5">
        <v>0.53763000000000005</v>
      </c>
      <c r="P60" s="5"/>
      <c r="Q60" s="5"/>
      <c r="R60" s="5"/>
      <c r="S60" s="5" t="str">
        <f t="shared" si="6"/>
        <v/>
      </c>
      <c r="T60" s="6" t="str">
        <f t="shared" si="3"/>
        <v/>
      </c>
      <c r="U60" s="5"/>
      <c r="V60" s="5">
        <v>21.05303</v>
      </c>
      <c r="W60" s="16">
        <v>310.34102888853539</v>
      </c>
      <c r="X60" s="6" t="str">
        <f t="shared" si="5"/>
        <v/>
      </c>
      <c r="Y60" s="5" t="s">
        <v>18</v>
      </c>
      <c r="Z60" s="5">
        <v>7</v>
      </c>
    </row>
    <row r="61" spans="1:26" x14ac:dyDescent="0.2">
      <c r="A61" s="5">
        <v>2</v>
      </c>
      <c r="B61" s="5">
        <v>6</v>
      </c>
      <c r="C61" s="6" t="s">
        <v>22</v>
      </c>
      <c r="D61" s="6">
        <v>16.333330972847381</v>
      </c>
      <c r="E61" s="6">
        <v>79.890733831704367</v>
      </c>
      <c r="F61" s="6">
        <v>2.0256685270644512</v>
      </c>
      <c r="G61" s="6">
        <v>0.49720062019935979</v>
      </c>
      <c r="H61" s="6">
        <v>1.3108015547491001</v>
      </c>
      <c r="I61" s="6">
        <v>48.995755266305977</v>
      </c>
      <c r="J61" s="6">
        <v>47.934440299022619</v>
      </c>
      <c r="K61" s="6">
        <v>1.721818248004783</v>
      </c>
      <c r="L61" s="6">
        <v>0.42262052716945581</v>
      </c>
      <c r="M61" s="6">
        <v>0.98310116606182507</v>
      </c>
      <c r="N61" s="5">
        <v>0.95498583525066127</v>
      </c>
      <c r="O61" s="5">
        <v>0.51785999999999999</v>
      </c>
      <c r="P61" s="5"/>
      <c r="Q61" s="5"/>
      <c r="R61" s="5"/>
      <c r="S61" s="5" t="str">
        <f t="shared" si="6"/>
        <v/>
      </c>
      <c r="T61" s="6" t="str">
        <f t="shared" si="3"/>
        <v/>
      </c>
      <c r="U61" s="5"/>
      <c r="V61" s="5">
        <v>25.32602</v>
      </c>
      <c r="W61" s="16">
        <v>276.90347116112162</v>
      </c>
      <c r="X61" s="6" t="str">
        <f t="shared" si="5"/>
        <v/>
      </c>
      <c r="Y61" s="5" t="s">
        <v>18</v>
      </c>
      <c r="Z61" s="5">
        <v>7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36.768468938139613</v>
      </c>
      <c r="E62" s="12">
        <v>4.5807804922001729</v>
      </c>
      <c r="F62" s="12">
        <v>2.648768906716922</v>
      </c>
      <c r="G62" s="12">
        <v>2.3088411869109819</v>
      </c>
      <c r="H62" s="12">
        <v>53.738538907335553</v>
      </c>
      <c r="I62" s="12">
        <v>52.77905737589775</v>
      </c>
      <c r="J62" s="12">
        <v>2.7484682953201038</v>
      </c>
      <c r="K62" s="12">
        <v>2.251453570709383</v>
      </c>
      <c r="L62" s="12">
        <v>1.9625150088743351</v>
      </c>
      <c r="M62" s="12">
        <v>40.303904180501661</v>
      </c>
      <c r="N62" s="11">
        <v>1.4050527484730699</v>
      </c>
      <c r="O62" s="11"/>
      <c r="P62" s="11">
        <v>5397</v>
      </c>
      <c r="Q62" s="11">
        <v>4873</v>
      </c>
      <c r="R62" s="11">
        <v>5969</v>
      </c>
      <c r="S62" s="11">
        <f t="shared" si="6"/>
        <v>539.70000000000005</v>
      </c>
      <c r="T62" s="12">
        <f t="shared" si="3"/>
        <v>10.157034546782963</v>
      </c>
      <c r="U62" s="11"/>
      <c r="V62" s="11">
        <v>134.17662000000001</v>
      </c>
      <c r="W62" s="17"/>
      <c r="X62" s="12" t="s">
        <v>33</v>
      </c>
      <c r="Y62" s="11" t="s">
        <v>18</v>
      </c>
      <c r="Z62" s="11">
        <v>7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36.768468938139613</v>
      </c>
      <c r="E63" s="12">
        <v>4.5807804922001729</v>
      </c>
      <c r="F63" s="12">
        <v>2.648768906716922</v>
      </c>
      <c r="G63" s="12">
        <v>2.3088411869109819</v>
      </c>
      <c r="H63" s="12">
        <v>53.738538907335553</v>
      </c>
      <c r="I63" s="12">
        <v>52.77905737589775</v>
      </c>
      <c r="J63" s="12">
        <v>2.7484682953201038</v>
      </c>
      <c r="K63" s="12">
        <v>2.251453570709383</v>
      </c>
      <c r="L63" s="12">
        <v>1.9625150088743351</v>
      </c>
      <c r="M63" s="12">
        <v>40.303904180501661</v>
      </c>
      <c r="N63" s="11">
        <v>1.3224436458673641</v>
      </c>
      <c r="O63" s="11"/>
      <c r="P63" s="11">
        <v>5539</v>
      </c>
      <c r="Q63" s="11">
        <v>5241</v>
      </c>
      <c r="R63" s="11">
        <v>4199</v>
      </c>
      <c r="S63" s="11">
        <f t="shared" si="6"/>
        <v>553.9</v>
      </c>
      <c r="T63" s="12">
        <f t="shared" si="3"/>
        <v>12.702333678022255</v>
      </c>
      <c r="U63" s="11"/>
      <c r="V63" s="11">
        <v>192.82674</v>
      </c>
      <c r="W63" s="17"/>
      <c r="X63" s="12">
        <v>166.65207822149262</v>
      </c>
      <c r="Y63" s="11" t="s">
        <v>18</v>
      </c>
      <c r="Z63" s="11">
        <v>7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36.768468938139613</v>
      </c>
      <c r="E64" s="12">
        <v>4.5807804922001729</v>
      </c>
      <c r="F64" s="12">
        <v>2.648768906716922</v>
      </c>
      <c r="G64" s="12">
        <v>2.3088411869109819</v>
      </c>
      <c r="H64" s="12">
        <v>53.738538907335553</v>
      </c>
      <c r="I64" s="12">
        <v>52.77905737589775</v>
      </c>
      <c r="J64" s="12">
        <v>2.7484682953201038</v>
      </c>
      <c r="K64" s="12">
        <v>2.251453570709383</v>
      </c>
      <c r="L64" s="12">
        <v>1.9625150088743351</v>
      </c>
      <c r="M64" s="12">
        <v>40.303904180501661</v>
      </c>
      <c r="N64" s="11">
        <v>0.93134195274186349</v>
      </c>
      <c r="O64" s="11"/>
      <c r="P64" s="11">
        <v>4848</v>
      </c>
      <c r="Q64" s="11">
        <v>5262</v>
      </c>
      <c r="R64" s="11">
        <v>4053</v>
      </c>
      <c r="S64" s="11">
        <f t="shared" si="6"/>
        <v>484.8</v>
      </c>
      <c r="T64" s="12">
        <f t="shared" si="3"/>
        <v>12.673764864279629</v>
      </c>
      <c r="U64" s="11"/>
      <c r="V64" s="11">
        <v>203.72405000000001</v>
      </c>
      <c r="W64" s="17"/>
      <c r="X64" s="12" t="s">
        <v>33</v>
      </c>
      <c r="Y64" s="11" t="s">
        <v>18</v>
      </c>
      <c r="Z64" s="11">
        <v>7</v>
      </c>
    </row>
    <row r="65" spans="1:29" x14ac:dyDescent="0.2">
      <c r="A65" s="11">
        <v>3</v>
      </c>
      <c r="B65" s="11">
        <v>1</v>
      </c>
      <c r="C65" s="12" t="s">
        <v>21</v>
      </c>
      <c r="D65" s="12">
        <v>36.768468938139613</v>
      </c>
      <c r="E65" s="12">
        <v>4.5807804922001729</v>
      </c>
      <c r="F65" s="12">
        <v>2.648768906716922</v>
      </c>
      <c r="G65" s="12">
        <v>2.3088411869109819</v>
      </c>
      <c r="H65" s="12">
        <v>53.738538907335553</v>
      </c>
      <c r="I65" s="12">
        <v>52.77905737589775</v>
      </c>
      <c r="J65" s="12">
        <v>2.7484682953201038</v>
      </c>
      <c r="K65" s="12">
        <v>2.251453570709383</v>
      </c>
      <c r="L65" s="12">
        <v>1.9625150088743351</v>
      </c>
      <c r="M65" s="12">
        <v>40.303904180501661</v>
      </c>
      <c r="N65" s="11">
        <v>0.90656050088471485</v>
      </c>
      <c r="O65" s="11"/>
      <c r="P65" s="11">
        <v>5357</v>
      </c>
      <c r="Q65" s="11">
        <v>5596</v>
      </c>
      <c r="R65" s="11">
        <v>3901</v>
      </c>
      <c r="S65" s="11">
        <f t="shared" si="6"/>
        <v>535.70000000000005</v>
      </c>
      <c r="T65" s="12">
        <f t="shared" si="3"/>
        <v>17.125842411740237</v>
      </c>
      <c r="U65" s="11"/>
      <c r="V65" s="11">
        <v>194.50162</v>
      </c>
      <c r="W65" s="17"/>
      <c r="X65" s="12" t="s">
        <v>33</v>
      </c>
      <c r="Y65" s="11" t="s">
        <v>18</v>
      </c>
      <c r="Z65" s="11">
        <v>7</v>
      </c>
    </row>
    <row r="66" spans="1:29" x14ac:dyDescent="0.2">
      <c r="A66" s="11">
        <v>3</v>
      </c>
      <c r="B66" s="11">
        <v>1</v>
      </c>
      <c r="C66" s="12" t="s">
        <v>22</v>
      </c>
      <c r="D66" s="12">
        <v>36.768468938139613</v>
      </c>
      <c r="E66" s="12">
        <v>4.5807804922001729</v>
      </c>
      <c r="F66" s="12">
        <v>2.648768906716922</v>
      </c>
      <c r="G66" s="12">
        <v>2.3088411869109819</v>
      </c>
      <c r="H66" s="12">
        <v>53.738538907335553</v>
      </c>
      <c r="I66" s="12">
        <v>52.77905737589775</v>
      </c>
      <c r="J66" s="12">
        <v>2.7484682953201038</v>
      </c>
      <c r="K66" s="12">
        <v>2.251453570709383</v>
      </c>
      <c r="L66" s="12">
        <v>1.9625150088743351</v>
      </c>
      <c r="M66" s="12">
        <v>40.303904180501661</v>
      </c>
      <c r="N66" s="11">
        <v>1.0377966416754441</v>
      </c>
      <c r="O66" s="11"/>
      <c r="P66" s="11">
        <v>5280</v>
      </c>
      <c r="Q66" s="11">
        <v>5728</v>
      </c>
      <c r="R66" s="11">
        <v>3775</v>
      </c>
      <c r="S66" s="11">
        <f t="shared" si="6"/>
        <v>528</v>
      </c>
      <c r="T66" s="12">
        <f t="shared" si="3"/>
        <v>19.376178662174759</v>
      </c>
      <c r="U66" s="11"/>
      <c r="V66" s="11">
        <v>204.89012</v>
      </c>
      <c r="W66" s="17"/>
      <c r="X66" s="12" t="s">
        <v>33</v>
      </c>
      <c r="Y66" s="11" t="s">
        <v>18</v>
      </c>
      <c r="Z66" s="11">
        <v>7</v>
      </c>
    </row>
    <row r="67" spans="1:29" x14ac:dyDescent="0.2">
      <c r="A67" s="11">
        <v>3</v>
      </c>
      <c r="B67" s="11">
        <v>2</v>
      </c>
      <c r="C67" s="12" t="s">
        <v>17</v>
      </c>
      <c r="D67" s="12">
        <v>31.14663165300874</v>
      </c>
      <c r="E67" s="12">
        <v>63.51060290440882</v>
      </c>
      <c r="F67" s="12">
        <v>1.404960610174548</v>
      </c>
      <c r="G67" s="12">
        <v>0.47063015067261887</v>
      </c>
      <c r="H67" s="12">
        <v>3.5506656410504598</v>
      </c>
      <c r="I67" s="12">
        <v>57.71987783916196</v>
      </c>
      <c r="J67" s="12">
        <v>38.106361742645291</v>
      </c>
      <c r="K67" s="12">
        <v>1.194216518648366</v>
      </c>
      <c r="L67" s="12">
        <v>0.40003562807172599</v>
      </c>
      <c r="M67" s="12">
        <v>2.662999230787845</v>
      </c>
      <c r="N67" s="11">
        <v>0.92991153468096932</v>
      </c>
      <c r="O67" s="11">
        <v>0.23687</v>
      </c>
      <c r="P67" s="11"/>
      <c r="Q67" s="11"/>
      <c r="R67" s="11"/>
      <c r="S67" s="11" t="str">
        <f t="shared" si="6"/>
        <v/>
      </c>
      <c r="T67" s="12" t="str">
        <f t="shared" si="3"/>
        <v/>
      </c>
      <c r="U67" s="11"/>
      <c r="V67" s="11">
        <v>21.54992</v>
      </c>
      <c r="W67" s="17">
        <v>574.76621632397632</v>
      </c>
      <c r="X67" s="12">
        <v>90.006501360407043</v>
      </c>
      <c r="Y67" s="11" t="s">
        <v>18</v>
      </c>
      <c r="Z67" s="11">
        <v>7</v>
      </c>
      <c r="AA67">
        <f>LN(X67)</f>
        <v>4.4998819050591301</v>
      </c>
      <c r="AB67">
        <f>STDEV(X67:X71)</f>
        <v>15.811859427443107</v>
      </c>
      <c r="AC67">
        <f>STDEV(AA67:AA71)</f>
        <v>0.14209523566996785</v>
      </c>
    </row>
    <row r="68" spans="1:29" x14ac:dyDescent="0.2">
      <c r="A68" s="11">
        <v>3</v>
      </c>
      <c r="B68" s="11">
        <v>2</v>
      </c>
      <c r="C68" s="12" t="s">
        <v>19</v>
      </c>
      <c r="D68" s="12">
        <v>31.14663165300874</v>
      </c>
      <c r="E68" s="12">
        <v>63.51060290440882</v>
      </c>
      <c r="F68" s="12">
        <v>1.404960610174548</v>
      </c>
      <c r="G68" s="12">
        <v>0.47063015067261887</v>
      </c>
      <c r="H68" s="12">
        <v>3.5506656410504598</v>
      </c>
      <c r="I68" s="12">
        <v>57.71987783916196</v>
      </c>
      <c r="J68" s="12">
        <v>38.106361742645291</v>
      </c>
      <c r="K68" s="12">
        <v>1.194216518648366</v>
      </c>
      <c r="L68" s="12">
        <v>0.40003562807172599</v>
      </c>
      <c r="M68" s="12">
        <v>2.662999230787845</v>
      </c>
      <c r="N68" s="11">
        <v>1.1115314695622269</v>
      </c>
      <c r="O68" s="11">
        <v>0.18723000000000001</v>
      </c>
      <c r="P68" s="11">
        <v>10490</v>
      </c>
      <c r="Q68" s="11">
        <v>11030</v>
      </c>
      <c r="R68" s="11">
        <v>9268</v>
      </c>
      <c r="S68" s="11">
        <f t="shared" si="6"/>
        <v>1049</v>
      </c>
      <c r="T68" s="12">
        <f t="shared" si="3"/>
        <v>8.605623772878495</v>
      </c>
      <c r="U68" s="11"/>
      <c r="V68" s="11">
        <v>25.990600000000001</v>
      </c>
      <c r="W68" s="17">
        <v>626.04572815677716</v>
      </c>
      <c r="X68" s="12">
        <v>107.57694200261589</v>
      </c>
      <c r="Y68" s="11" t="s">
        <v>18</v>
      </c>
      <c r="Z68" s="11">
        <v>7</v>
      </c>
      <c r="AA68">
        <f t="shared" ref="AA68:AA71" si="7">LN(X68)</f>
        <v>4.6782063311075319</v>
      </c>
    </row>
    <row r="69" spans="1:29" x14ac:dyDescent="0.2">
      <c r="A69" s="11">
        <v>3</v>
      </c>
      <c r="B69" s="11">
        <v>2</v>
      </c>
      <c r="C69" s="12" t="s">
        <v>20</v>
      </c>
      <c r="D69" s="12">
        <v>31.14663165300874</v>
      </c>
      <c r="E69" s="12">
        <v>63.51060290440882</v>
      </c>
      <c r="F69" s="12">
        <v>1.404960610174548</v>
      </c>
      <c r="G69" s="12">
        <v>0.47063015067261887</v>
      </c>
      <c r="H69" s="12">
        <v>3.5506656410504598</v>
      </c>
      <c r="I69" s="12">
        <v>57.71987783916196</v>
      </c>
      <c r="J69" s="12">
        <v>38.106361742645291</v>
      </c>
      <c r="K69" s="12">
        <v>1.194216518648366</v>
      </c>
      <c r="L69" s="12">
        <v>0.40003562807172599</v>
      </c>
      <c r="M69" s="12">
        <v>2.662999230787845</v>
      </c>
      <c r="N69" s="11">
        <v>1.099321791897198</v>
      </c>
      <c r="O69" s="11">
        <v>0.21101</v>
      </c>
      <c r="P69" s="11">
        <v>10380</v>
      </c>
      <c r="Q69" s="11">
        <v>9989</v>
      </c>
      <c r="R69" s="11">
        <v>8669</v>
      </c>
      <c r="S69" s="11">
        <f t="shared" si="6"/>
        <v>1038</v>
      </c>
      <c r="T69" s="12">
        <f t="shared" si="3"/>
        <v>8.6372748062207183</v>
      </c>
      <c r="U69" s="11"/>
      <c r="V69" s="11">
        <v>26.183689999999999</v>
      </c>
      <c r="W69" s="17">
        <v>635.29176886127914</v>
      </c>
      <c r="X69" s="12">
        <v>104.75456000786754</v>
      </c>
      <c r="Y69" s="11" t="s">
        <v>18</v>
      </c>
      <c r="Z69" s="11">
        <v>7</v>
      </c>
      <c r="AA69">
        <f t="shared" si="7"/>
        <v>4.6516200901494225</v>
      </c>
    </row>
    <row r="70" spans="1:29" x14ac:dyDescent="0.2">
      <c r="A70" s="11">
        <v>3</v>
      </c>
      <c r="B70" s="11">
        <v>2</v>
      </c>
      <c r="C70" s="12" t="s">
        <v>21</v>
      </c>
      <c r="D70" s="12">
        <v>31.14663165300874</v>
      </c>
      <c r="E70" s="12">
        <v>63.51060290440882</v>
      </c>
      <c r="F70" s="12">
        <v>1.404960610174548</v>
      </c>
      <c r="G70" s="12">
        <v>0.47063015067261887</v>
      </c>
      <c r="H70" s="12">
        <v>3.5506656410504598</v>
      </c>
      <c r="I70" s="12">
        <v>57.71987783916196</v>
      </c>
      <c r="J70" s="12">
        <v>38.106361742645291</v>
      </c>
      <c r="K70" s="12">
        <v>1.194216518648366</v>
      </c>
      <c r="L70" s="12">
        <v>0.40003562807172599</v>
      </c>
      <c r="M70" s="12">
        <v>2.662999230787845</v>
      </c>
      <c r="N70" s="11">
        <v>0.90788262958797683</v>
      </c>
      <c r="O70" s="11">
        <v>0.27081</v>
      </c>
      <c r="P70" s="11"/>
      <c r="Q70" s="11"/>
      <c r="R70" s="11"/>
      <c r="S70" s="11" t="str">
        <f t="shared" si="6"/>
        <v/>
      </c>
      <c r="T70" s="12" t="str">
        <f t="shared" ref="T70:T76" si="8">IFERROR(_xlfn.STDEV.S(P70:R70)/P70*100,"")</f>
        <v/>
      </c>
      <c r="U70" s="11"/>
      <c r="V70" s="11">
        <v>29.94509</v>
      </c>
      <c r="W70" s="17">
        <v>498.68478026862988</v>
      </c>
      <c r="X70" s="12">
        <v>133.81803972308273</v>
      </c>
      <c r="Y70" s="11" t="s">
        <v>18</v>
      </c>
      <c r="Z70" s="11">
        <v>7</v>
      </c>
      <c r="AA70">
        <f t="shared" si="7"/>
        <v>4.8964809646379237</v>
      </c>
    </row>
    <row r="71" spans="1:29" x14ac:dyDescent="0.2">
      <c r="A71" s="11">
        <v>3</v>
      </c>
      <c r="B71" s="11">
        <v>2</v>
      </c>
      <c r="C71" s="12" t="s">
        <v>22</v>
      </c>
      <c r="D71" s="12">
        <v>31.14663165300874</v>
      </c>
      <c r="E71" s="12">
        <v>63.51060290440882</v>
      </c>
      <c r="F71" s="12">
        <v>1.404960610174548</v>
      </c>
      <c r="G71" s="12">
        <v>0.47063015067261887</v>
      </c>
      <c r="H71" s="12">
        <v>3.5506656410504598</v>
      </c>
      <c r="I71" s="12">
        <v>57.71987783916196</v>
      </c>
      <c r="J71" s="12">
        <v>38.106361742645291</v>
      </c>
      <c r="K71" s="12">
        <v>1.194216518648366</v>
      </c>
      <c r="L71" s="12">
        <v>0.40003562807172599</v>
      </c>
      <c r="M71" s="12">
        <v>2.662999230787845</v>
      </c>
      <c r="N71" s="11">
        <v>0.8806922846249412</v>
      </c>
      <c r="O71" s="11">
        <v>0.32966000000000001</v>
      </c>
      <c r="P71" s="11"/>
      <c r="Q71" s="11"/>
      <c r="R71" s="11"/>
      <c r="S71" s="11" t="str">
        <f t="shared" si="6"/>
        <v/>
      </c>
      <c r="T71" s="12" t="str">
        <f t="shared" si="8"/>
        <v/>
      </c>
      <c r="U71" s="11"/>
      <c r="V71" s="11">
        <v>25.781359999999999</v>
      </c>
      <c r="W71" s="17">
        <v>494.07764003083611</v>
      </c>
      <c r="X71" s="12">
        <v>111.07884548346929</v>
      </c>
      <c r="Y71" s="11" t="s">
        <v>18</v>
      </c>
      <c r="Z71" s="11">
        <v>7</v>
      </c>
      <c r="AA71">
        <f t="shared" si="7"/>
        <v>4.7102402688256122</v>
      </c>
    </row>
    <row r="72" spans="1:29" x14ac:dyDescent="0.2">
      <c r="A72" s="11">
        <v>3</v>
      </c>
      <c r="B72" s="11">
        <v>3</v>
      </c>
      <c r="C72" s="12" t="s">
        <v>17</v>
      </c>
      <c r="D72" s="12">
        <v>14.494022415380339</v>
      </c>
      <c r="E72" s="12">
        <v>81.903728533942214</v>
      </c>
      <c r="F72" s="12">
        <v>1.960871304560559</v>
      </c>
      <c r="G72" s="12">
        <v>0.71295328286314019</v>
      </c>
      <c r="H72" s="12">
        <v>0.96652123088025044</v>
      </c>
      <c r="I72" s="12">
        <v>47.898217824790841</v>
      </c>
      <c r="J72" s="12">
        <v>49.14223712036533</v>
      </c>
      <c r="K72" s="12">
        <v>1.6667406088764749</v>
      </c>
      <c r="L72" s="12">
        <v>0.60601029043366916</v>
      </c>
      <c r="M72" s="12">
        <v>0.72489092316018788</v>
      </c>
      <c r="N72" s="11">
        <v>0.98428281815903962</v>
      </c>
      <c r="O72" s="11">
        <v>0.39382</v>
      </c>
      <c r="P72" s="11"/>
      <c r="Q72" s="11"/>
      <c r="R72" s="11"/>
      <c r="S72" s="11" t="str">
        <f t="shared" si="6"/>
        <v/>
      </c>
      <c r="T72" s="12" t="str">
        <f t="shared" si="8"/>
        <v/>
      </c>
      <c r="U72" s="11"/>
      <c r="V72" s="11">
        <v>20.94755</v>
      </c>
      <c r="W72" s="17">
        <v>439.8768537493109</v>
      </c>
      <c r="X72" s="12" t="s">
        <v>33</v>
      </c>
      <c r="Y72" s="11" t="s">
        <v>18</v>
      </c>
      <c r="Z72" s="11">
        <v>7</v>
      </c>
    </row>
    <row r="73" spans="1:29" x14ac:dyDescent="0.2">
      <c r="A73" s="11">
        <v>3</v>
      </c>
      <c r="B73" s="11">
        <v>3</v>
      </c>
      <c r="C73" s="12" t="s">
        <v>19</v>
      </c>
      <c r="D73" s="12">
        <v>14.494022415380339</v>
      </c>
      <c r="E73" s="12">
        <v>81.903728533942214</v>
      </c>
      <c r="F73" s="12">
        <v>1.960871304560559</v>
      </c>
      <c r="G73" s="12">
        <v>0.71295328286314019</v>
      </c>
      <c r="H73" s="12">
        <v>0.96652123088025044</v>
      </c>
      <c r="I73" s="12">
        <v>47.898217824790841</v>
      </c>
      <c r="J73" s="12">
        <v>49.14223712036533</v>
      </c>
      <c r="K73" s="12">
        <v>1.6667406088764749</v>
      </c>
      <c r="L73" s="12">
        <v>0.60601029043366916</v>
      </c>
      <c r="M73" s="12">
        <v>0.72489092316018788</v>
      </c>
      <c r="N73" s="11">
        <v>0.97704611792177465</v>
      </c>
      <c r="O73" s="11">
        <v>0.37536000000000003</v>
      </c>
      <c r="P73" s="11"/>
      <c r="Q73" s="11"/>
      <c r="R73" s="11"/>
      <c r="S73" s="11" t="str">
        <f t="shared" si="6"/>
        <v/>
      </c>
      <c r="T73" s="12" t="str">
        <f t="shared" si="8"/>
        <v/>
      </c>
      <c r="U73" s="11"/>
      <c r="V73" s="11">
        <v>19.78407</v>
      </c>
      <c r="W73" s="17">
        <v>457.79709704691072</v>
      </c>
      <c r="X73" s="12" t="s">
        <v>33</v>
      </c>
      <c r="Y73" s="11" t="s">
        <v>18</v>
      </c>
      <c r="Z73" s="11">
        <v>7</v>
      </c>
    </row>
    <row r="74" spans="1:29" x14ac:dyDescent="0.2">
      <c r="A74" s="11">
        <v>3</v>
      </c>
      <c r="B74" s="11">
        <v>3</v>
      </c>
      <c r="C74" s="12" t="s">
        <v>20</v>
      </c>
      <c r="D74" s="12">
        <v>14.494022415380339</v>
      </c>
      <c r="E74" s="12">
        <v>81.903728533942214</v>
      </c>
      <c r="F74" s="12">
        <v>1.960871304560559</v>
      </c>
      <c r="G74" s="12">
        <v>0.71295328286314019</v>
      </c>
      <c r="H74" s="12">
        <v>0.96652123088025044</v>
      </c>
      <c r="I74" s="12">
        <v>47.898217824790841</v>
      </c>
      <c r="J74" s="12">
        <v>49.14223712036533</v>
      </c>
      <c r="K74" s="12">
        <v>1.6667406088764749</v>
      </c>
      <c r="L74" s="12">
        <v>0.60601029043366916</v>
      </c>
      <c r="M74" s="12">
        <v>0.72489092316018788</v>
      </c>
      <c r="N74" s="11">
        <v>0.97454408138785853</v>
      </c>
      <c r="O74" s="11">
        <v>0.35748000000000002</v>
      </c>
      <c r="P74" s="11"/>
      <c r="Q74" s="11"/>
      <c r="R74" s="11"/>
      <c r="S74" s="11" t="str">
        <f>IF(ISNUMBER(P74),P74/10,"")</f>
        <v/>
      </c>
      <c r="T74" s="12" t="str">
        <f t="shared" si="8"/>
        <v/>
      </c>
      <c r="U74" s="11"/>
      <c r="V74" s="11">
        <v>20.172409999999999</v>
      </c>
      <c r="W74" s="17">
        <v>486.74060847587248</v>
      </c>
      <c r="X74" s="12" t="s">
        <v>33</v>
      </c>
      <c r="Y74" s="11" t="s">
        <v>18</v>
      </c>
      <c r="Z74" s="11">
        <v>7</v>
      </c>
    </row>
    <row r="75" spans="1:29" x14ac:dyDescent="0.2">
      <c r="A75" s="11">
        <v>3</v>
      </c>
      <c r="B75" s="11">
        <v>3</v>
      </c>
      <c r="C75" s="12" t="s">
        <v>21</v>
      </c>
      <c r="D75" s="12">
        <v>14.494022415380339</v>
      </c>
      <c r="E75" s="12">
        <v>81.903728533942214</v>
      </c>
      <c r="F75" s="12">
        <v>1.960871304560559</v>
      </c>
      <c r="G75" s="12">
        <v>0.71295328286314019</v>
      </c>
      <c r="H75" s="12">
        <v>0.96652123088025044</v>
      </c>
      <c r="I75" s="12">
        <v>47.898217824790841</v>
      </c>
      <c r="J75" s="12">
        <v>49.14223712036533</v>
      </c>
      <c r="K75" s="12">
        <v>1.6667406088764749</v>
      </c>
      <c r="L75" s="12">
        <v>0.60601029043366916</v>
      </c>
      <c r="M75" s="12">
        <v>0.72489092316018788</v>
      </c>
      <c r="N75" s="11">
        <v>0.98785122555299343</v>
      </c>
      <c r="O75" s="11">
        <v>0.38158999999999998</v>
      </c>
      <c r="P75" s="11"/>
      <c r="Q75" s="11"/>
      <c r="R75" s="11"/>
      <c r="S75" s="11" t="str">
        <f>IF(ISNUMBER(P75),P75/10,"")</f>
        <v/>
      </c>
      <c r="T75" s="12" t="str">
        <f t="shared" si="8"/>
        <v/>
      </c>
      <c r="U75" s="11"/>
      <c r="V75" s="11">
        <v>20.426130000000001</v>
      </c>
      <c r="W75" s="17">
        <v>464.93740946966022</v>
      </c>
      <c r="X75" s="12" t="s">
        <v>33</v>
      </c>
      <c r="Y75" s="11" t="s">
        <v>18</v>
      </c>
      <c r="Z75" s="11">
        <v>7</v>
      </c>
    </row>
    <row r="76" spans="1:29" x14ac:dyDescent="0.2">
      <c r="A76" s="11">
        <v>3</v>
      </c>
      <c r="B76" s="11">
        <v>3</v>
      </c>
      <c r="C76" s="12" t="s">
        <v>22</v>
      </c>
      <c r="D76" s="12">
        <v>14.494022415380339</v>
      </c>
      <c r="E76" s="12">
        <v>81.903728533942214</v>
      </c>
      <c r="F76" s="12">
        <v>1.960871304560559</v>
      </c>
      <c r="G76" s="12">
        <v>0.71295328286314019</v>
      </c>
      <c r="H76" s="12">
        <v>0.96652123088025044</v>
      </c>
      <c r="I76" s="12">
        <v>47.898217824790841</v>
      </c>
      <c r="J76" s="12">
        <v>49.14223712036533</v>
      </c>
      <c r="K76" s="12">
        <v>1.6667406088764749</v>
      </c>
      <c r="L76" s="12">
        <v>0.60601029043366916</v>
      </c>
      <c r="M76" s="12">
        <v>0.72489092316018788</v>
      </c>
      <c r="N76" s="11">
        <v>0.987035958980789</v>
      </c>
      <c r="O76" s="11">
        <v>0.37007000000000001</v>
      </c>
      <c r="P76" s="11"/>
      <c r="Q76" s="11"/>
      <c r="R76" s="11"/>
      <c r="S76" s="11" t="str">
        <f>IF(ISNUMBER(P76),P76/10,"")</f>
        <v/>
      </c>
      <c r="T76" s="12" t="str">
        <f t="shared" si="8"/>
        <v/>
      </c>
      <c r="U76" s="11"/>
      <c r="V76" s="11">
        <v>20.261810000000001</v>
      </c>
      <c r="W76" s="17">
        <v>452.78288321456029</v>
      </c>
      <c r="X76" s="12" t="s">
        <v>33</v>
      </c>
      <c r="Y76" s="11" t="s">
        <v>18</v>
      </c>
      <c r="Z76" s="11">
        <v>7</v>
      </c>
    </row>
    <row r="77" spans="1:29" x14ac:dyDescent="0.2">
      <c r="A77" s="11">
        <v>3</v>
      </c>
      <c r="B77" s="11">
        <v>4</v>
      </c>
      <c r="C77" s="12" t="s">
        <v>17</v>
      </c>
      <c r="D77" s="12">
        <v>30.256902595765041</v>
      </c>
      <c r="E77" s="12">
        <v>62.794789338612908</v>
      </c>
      <c r="F77" s="12">
        <v>3.59772465113371</v>
      </c>
      <c r="G77" s="12">
        <v>1.3323309650794251</v>
      </c>
      <c r="H77" s="12">
        <v>2.0408839953976678</v>
      </c>
      <c r="I77" s="12">
        <v>56.624547672491587</v>
      </c>
      <c r="J77" s="12">
        <v>37.676873603167742</v>
      </c>
      <c r="K77" s="12">
        <v>3.058065953463653</v>
      </c>
      <c r="L77" s="12">
        <v>1.132481320317511</v>
      </c>
      <c r="M77" s="12">
        <v>1.530662996548251</v>
      </c>
      <c r="N77" s="11">
        <v>0.8500202129093114</v>
      </c>
      <c r="O77" s="11">
        <v>0.24718000000000001</v>
      </c>
      <c r="P77" s="11"/>
      <c r="Q77" s="11"/>
      <c r="R77" s="11"/>
      <c r="S77" s="11" t="str">
        <f t="shared" ref="S77:S109" si="9">IF(ISNUMBER(P77),P77/10,"")</f>
        <v/>
      </c>
      <c r="T77" s="12" t="str">
        <f>IFERROR(_xlfn.STDEV.S(P77:R77)/P77*100,"")</f>
        <v/>
      </c>
      <c r="U77" s="11"/>
      <c r="V77" s="11">
        <v>34.404159999999997</v>
      </c>
      <c r="W77" s="17">
        <v>434.92082573674332</v>
      </c>
      <c r="X77" s="12" t="s">
        <v>33</v>
      </c>
      <c r="Y77" s="11" t="s">
        <v>18</v>
      </c>
      <c r="Z77" s="11">
        <v>7</v>
      </c>
    </row>
    <row r="78" spans="1:29" x14ac:dyDescent="0.2">
      <c r="A78" s="11">
        <v>3</v>
      </c>
      <c r="B78" s="11">
        <v>4</v>
      </c>
      <c r="C78" s="12" t="s">
        <v>19</v>
      </c>
      <c r="D78" s="12">
        <v>30.256902595765041</v>
      </c>
      <c r="E78" s="12">
        <v>62.794789338612908</v>
      </c>
      <c r="F78" s="12">
        <v>3.59772465113371</v>
      </c>
      <c r="G78" s="12">
        <v>1.3323309650794251</v>
      </c>
      <c r="H78" s="12">
        <v>2.0408839953976678</v>
      </c>
      <c r="I78" s="12">
        <v>56.624547672491587</v>
      </c>
      <c r="J78" s="12">
        <v>37.676873603167742</v>
      </c>
      <c r="K78" s="12">
        <v>3.058065953463653</v>
      </c>
      <c r="L78" s="12">
        <v>1.132481320317511</v>
      </c>
      <c r="M78" s="12">
        <v>1.530662996548251</v>
      </c>
      <c r="N78" s="11">
        <v>0.97648815873693184</v>
      </c>
      <c r="O78" s="11">
        <v>0.19538</v>
      </c>
      <c r="P78" s="11"/>
      <c r="Q78" s="11"/>
      <c r="R78" s="11"/>
      <c r="S78" s="11" t="str">
        <f t="shared" si="9"/>
        <v/>
      </c>
      <c r="T78" s="12" t="str">
        <f t="shared" ref="T78:T112" si="10">IFERROR(_xlfn.STDEV.S(P78:R78)/P78*100,"")</f>
        <v/>
      </c>
      <c r="U78" s="11"/>
      <c r="V78" s="11">
        <v>32.452309999999997</v>
      </c>
      <c r="W78" s="17">
        <v>519.57018666380156</v>
      </c>
      <c r="X78" s="12" t="s">
        <v>33</v>
      </c>
      <c r="Y78" s="11" t="s">
        <v>18</v>
      </c>
      <c r="Z78" s="11">
        <v>7</v>
      </c>
    </row>
    <row r="79" spans="1:29" x14ac:dyDescent="0.2">
      <c r="A79" s="11">
        <v>3</v>
      </c>
      <c r="B79" s="11">
        <v>4</v>
      </c>
      <c r="C79" s="12" t="s">
        <v>20</v>
      </c>
      <c r="D79" s="12">
        <v>30.256902595765041</v>
      </c>
      <c r="E79" s="12">
        <v>62.794789338612908</v>
      </c>
      <c r="F79" s="12">
        <v>3.59772465113371</v>
      </c>
      <c r="G79" s="12">
        <v>1.3323309650794251</v>
      </c>
      <c r="H79" s="12">
        <v>2.0408839953976678</v>
      </c>
      <c r="I79" s="12">
        <v>56.624547672491587</v>
      </c>
      <c r="J79" s="12">
        <v>37.676873603167742</v>
      </c>
      <c r="K79" s="12">
        <v>3.058065953463653</v>
      </c>
      <c r="L79" s="12">
        <v>1.132481320317511</v>
      </c>
      <c r="M79" s="12">
        <v>1.530662996548251</v>
      </c>
      <c r="N79" s="11">
        <v>1.014961774776042</v>
      </c>
      <c r="O79" s="11">
        <v>0.18576000000000001</v>
      </c>
      <c r="P79" s="11"/>
      <c r="Q79" s="11"/>
      <c r="R79" s="11"/>
      <c r="S79" s="11" t="str">
        <f t="shared" si="9"/>
        <v/>
      </c>
      <c r="T79" s="12" t="str">
        <f t="shared" si="10"/>
        <v/>
      </c>
      <c r="U79" s="11"/>
      <c r="V79" s="11">
        <v>32.769570000000002</v>
      </c>
      <c r="W79" s="17">
        <v>576.61265732840877</v>
      </c>
      <c r="X79" s="12" t="s">
        <v>33</v>
      </c>
      <c r="Y79" s="11" t="s">
        <v>18</v>
      </c>
      <c r="Z79" s="11">
        <v>7</v>
      </c>
    </row>
    <row r="80" spans="1:29" x14ac:dyDescent="0.2">
      <c r="A80" s="11">
        <v>3</v>
      </c>
      <c r="B80" s="11">
        <v>4</v>
      </c>
      <c r="C80" s="12" t="s">
        <v>21</v>
      </c>
      <c r="D80" s="12">
        <v>30.256902595765041</v>
      </c>
      <c r="E80" s="12">
        <v>62.794789338612908</v>
      </c>
      <c r="F80" s="12">
        <v>3.59772465113371</v>
      </c>
      <c r="G80" s="12">
        <v>1.3323309650794251</v>
      </c>
      <c r="H80" s="12">
        <v>2.0408839953976678</v>
      </c>
      <c r="I80" s="12">
        <v>56.624547672491587</v>
      </c>
      <c r="J80" s="12">
        <v>37.676873603167742</v>
      </c>
      <c r="K80" s="12">
        <v>3.058065953463653</v>
      </c>
      <c r="L80" s="12">
        <v>1.132481320317511</v>
      </c>
      <c r="M80" s="12">
        <v>1.530662996548251</v>
      </c>
      <c r="N80" s="11">
        <v>0.91939314623624635</v>
      </c>
      <c r="O80" s="11">
        <v>0.22691</v>
      </c>
      <c r="P80" s="11">
        <v>10260</v>
      </c>
      <c r="Q80" s="11">
        <v>9695</v>
      </c>
      <c r="R80" s="11">
        <v>9375</v>
      </c>
      <c r="S80" s="11">
        <f t="shared" si="9"/>
        <v>1026</v>
      </c>
      <c r="T80" s="12">
        <f t="shared" si="10"/>
        <v>4.3676065138734304</v>
      </c>
      <c r="U80" s="11"/>
      <c r="V80" s="11">
        <v>34.576639999999998</v>
      </c>
      <c r="W80" s="17">
        <v>476.65907376361321</v>
      </c>
      <c r="X80" s="12">
        <v>540.19149390878124</v>
      </c>
      <c r="Y80" s="11" t="s">
        <v>18</v>
      </c>
      <c r="Z80" s="11">
        <v>7</v>
      </c>
    </row>
    <row r="81" spans="1:27" x14ac:dyDescent="0.2">
      <c r="A81" s="11">
        <v>3</v>
      </c>
      <c r="B81" s="11">
        <v>4</v>
      </c>
      <c r="C81" s="12" t="s">
        <v>22</v>
      </c>
      <c r="D81" s="12">
        <v>30.256902595765041</v>
      </c>
      <c r="E81" s="12">
        <v>62.794789338612908</v>
      </c>
      <c r="F81" s="12">
        <v>3.59772465113371</v>
      </c>
      <c r="G81" s="12">
        <v>1.3323309650794251</v>
      </c>
      <c r="H81" s="12">
        <v>2.0408839953976678</v>
      </c>
      <c r="I81" s="12">
        <v>56.624547672491587</v>
      </c>
      <c r="J81" s="12">
        <v>37.676873603167742</v>
      </c>
      <c r="K81" s="12">
        <v>3.058065953463653</v>
      </c>
      <c r="L81" s="12">
        <v>1.132481320317511</v>
      </c>
      <c r="M81" s="12">
        <v>1.530662996548251</v>
      </c>
      <c r="N81" s="11">
        <v>0.90406784152643438</v>
      </c>
      <c r="O81" s="11">
        <v>0.26572000000000001</v>
      </c>
      <c r="P81" s="11"/>
      <c r="Q81" s="11"/>
      <c r="R81" s="11"/>
      <c r="S81" s="11" t="str">
        <f t="shared" si="9"/>
        <v/>
      </c>
      <c r="T81" s="12" t="str">
        <f t="shared" si="10"/>
        <v/>
      </c>
      <c r="U81" s="11"/>
      <c r="V81" s="11">
        <v>32.650030000000001</v>
      </c>
      <c r="W81" s="17">
        <v>383.94756175938159</v>
      </c>
      <c r="X81" s="12" t="s">
        <v>33</v>
      </c>
      <c r="Y81" s="11" t="s">
        <v>18</v>
      </c>
      <c r="Z81" s="11">
        <v>7</v>
      </c>
    </row>
    <row r="82" spans="1:27" x14ac:dyDescent="0.2">
      <c r="A82" s="11">
        <v>3</v>
      </c>
      <c r="B82" s="11">
        <v>5</v>
      </c>
      <c r="C82" s="12" t="s">
        <v>17</v>
      </c>
      <c r="D82" s="12">
        <v>27.69082283936773</v>
      </c>
      <c r="E82" s="12">
        <v>65.752162740380143</v>
      </c>
      <c r="F82" s="12">
        <v>3.6734958966765769</v>
      </c>
      <c r="G82" s="12">
        <v>1.619351880278785</v>
      </c>
      <c r="H82" s="12">
        <v>1.278497527072292</v>
      </c>
      <c r="I82" s="12">
        <v>55.10523948383117</v>
      </c>
      <c r="J82" s="12">
        <v>39.451297644228077</v>
      </c>
      <c r="K82" s="12">
        <v>3.1224715121750899</v>
      </c>
      <c r="L82" s="12">
        <v>1.376449098236967</v>
      </c>
      <c r="M82" s="12">
        <v>0.95887314530421897</v>
      </c>
      <c r="N82" s="11">
        <v>0.96789666907843608</v>
      </c>
      <c r="O82" s="11">
        <v>0.27106000000000002</v>
      </c>
      <c r="P82" s="11"/>
      <c r="Q82" s="11"/>
      <c r="R82" s="11"/>
      <c r="S82" s="11" t="str">
        <f t="shared" si="9"/>
        <v/>
      </c>
      <c r="T82" s="12" t="str">
        <f t="shared" si="10"/>
        <v/>
      </c>
      <c r="U82" s="11"/>
      <c r="V82" s="11">
        <v>31.29589</v>
      </c>
      <c r="W82" s="17">
        <v>407.91573229665278</v>
      </c>
      <c r="X82" s="12" t="s">
        <v>33</v>
      </c>
      <c r="Y82" s="11" t="s">
        <v>18</v>
      </c>
      <c r="Z82" s="11">
        <v>7</v>
      </c>
    </row>
    <row r="83" spans="1:27" x14ac:dyDescent="0.2">
      <c r="A83" s="11">
        <v>3</v>
      </c>
      <c r="B83" s="11">
        <v>5</v>
      </c>
      <c r="C83" s="12" t="s">
        <v>19</v>
      </c>
      <c r="D83" s="12">
        <v>27.69082283936773</v>
      </c>
      <c r="E83" s="12">
        <v>65.752162740380143</v>
      </c>
      <c r="F83" s="12">
        <v>3.6734958966765769</v>
      </c>
      <c r="G83" s="12">
        <v>1.619351880278785</v>
      </c>
      <c r="H83" s="12">
        <v>1.278497527072292</v>
      </c>
      <c r="I83" s="12">
        <v>55.10523948383117</v>
      </c>
      <c r="J83" s="12">
        <v>39.451297644228077</v>
      </c>
      <c r="K83" s="12">
        <v>3.1224715121750899</v>
      </c>
      <c r="L83" s="12">
        <v>1.376449098236967</v>
      </c>
      <c r="M83" s="12">
        <v>0.95887314530421897</v>
      </c>
      <c r="N83" s="11">
        <v>0.97982621208766874</v>
      </c>
      <c r="O83" s="11">
        <v>0.34145999999999999</v>
      </c>
      <c r="P83" s="11"/>
      <c r="Q83" s="11"/>
      <c r="R83" s="11"/>
      <c r="S83" s="11" t="str">
        <f t="shared" si="9"/>
        <v/>
      </c>
      <c r="T83" s="12" t="str">
        <f t="shared" si="10"/>
        <v/>
      </c>
      <c r="U83" s="11"/>
      <c r="V83" s="11">
        <v>31.265889999999999</v>
      </c>
      <c r="W83" s="17">
        <v>368.31184928165243</v>
      </c>
      <c r="X83" s="12" t="s">
        <v>33</v>
      </c>
      <c r="Y83" s="11" t="s">
        <v>18</v>
      </c>
      <c r="Z83" s="11">
        <v>7</v>
      </c>
    </row>
    <row r="84" spans="1:27" x14ac:dyDescent="0.2">
      <c r="A84" s="11">
        <v>3</v>
      </c>
      <c r="B84" s="11">
        <v>5</v>
      </c>
      <c r="C84" s="12" t="s">
        <v>20</v>
      </c>
      <c r="D84" s="12">
        <v>27.69082283936773</v>
      </c>
      <c r="E84" s="12">
        <v>65.752162740380143</v>
      </c>
      <c r="F84" s="12">
        <v>3.6734958966765769</v>
      </c>
      <c r="G84" s="12">
        <v>1.619351880278785</v>
      </c>
      <c r="H84" s="12">
        <v>1.278497527072292</v>
      </c>
      <c r="I84" s="12">
        <v>55.10523948383117</v>
      </c>
      <c r="J84" s="12">
        <v>39.451297644228077</v>
      </c>
      <c r="K84" s="12">
        <v>3.1224715121750899</v>
      </c>
      <c r="L84" s="12">
        <v>1.376449098236967</v>
      </c>
      <c r="M84" s="12">
        <v>0.95887314530421897</v>
      </c>
      <c r="N84" s="11">
        <v>1.046994227791074</v>
      </c>
      <c r="O84" s="11">
        <v>0.27816000000000002</v>
      </c>
      <c r="P84" s="11">
        <v>10430</v>
      </c>
      <c r="Q84" s="11">
        <v>9956</v>
      </c>
      <c r="R84" s="11">
        <v>10130</v>
      </c>
      <c r="S84" s="11">
        <f t="shared" si="9"/>
        <v>1043</v>
      </c>
      <c r="T84" s="12">
        <f t="shared" si="10"/>
        <v>2.2988963991587443</v>
      </c>
      <c r="U84" s="11"/>
      <c r="V84" s="11">
        <v>33.810549999999999</v>
      </c>
      <c r="W84" s="17">
        <v>373.21595643442612</v>
      </c>
      <c r="X84" s="12">
        <v>179.4388410881152</v>
      </c>
      <c r="Y84" s="11" t="s">
        <v>18</v>
      </c>
      <c r="Z84" s="11">
        <v>7</v>
      </c>
    </row>
    <row r="85" spans="1:27" x14ac:dyDescent="0.2">
      <c r="A85" s="11">
        <v>3</v>
      </c>
      <c r="B85" s="11">
        <v>5</v>
      </c>
      <c r="C85" s="12" t="s">
        <v>21</v>
      </c>
      <c r="D85" s="12">
        <v>27.69082283936773</v>
      </c>
      <c r="E85" s="12">
        <v>65.752162740380143</v>
      </c>
      <c r="F85" s="12">
        <v>3.6734958966765769</v>
      </c>
      <c r="G85" s="12">
        <v>1.619351880278785</v>
      </c>
      <c r="H85" s="12">
        <v>1.278497527072292</v>
      </c>
      <c r="I85" s="12">
        <v>55.10523948383117</v>
      </c>
      <c r="J85" s="12">
        <v>39.451297644228077</v>
      </c>
      <c r="K85" s="12">
        <v>3.1224715121750899</v>
      </c>
      <c r="L85" s="12">
        <v>1.376449098236967</v>
      </c>
      <c r="M85" s="12">
        <v>0.95887314530421897</v>
      </c>
      <c r="N85" s="11">
        <v>0.9817509681962211</v>
      </c>
      <c r="O85" s="11">
        <v>0.26634000000000002</v>
      </c>
      <c r="P85" s="11"/>
      <c r="Q85" s="11"/>
      <c r="R85" s="11"/>
      <c r="S85" s="11" t="str">
        <f t="shared" si="9"/>
        <v/>
      </c>
      <c r="T85" s="12" t="str">
        <f t="shared" si="10"/>
        <v/>
      </c>
      <c r="U85" s="11"/>
      <c r="V85" s="11">
        <v>27.909469999999999</v>
      </c>
      <c r="W85" s="17">
        <v>421.50227736048492</v>
      </c>
      <c r="X85" s="12" t="s">
        <v>33</v>
      </c>
      <c r="Y85" s="11" t="s">
        <v>18</v>
      </c>
      <c r="Z85" s="11">
        <v>7</v>
      </c>
    </row>
    <row r="86" spans="1:27" x14ac:dyDescent="0.2">
      <c r="A86" s="11">
        <v>3</v>
      </c>
      <c r="B86" s="11">
        <v>5</v>
      </c>
      <c r="C86" s="12" t="s">
        <v>22</v>
      </c>
      <c r="D86" s="12">
        <v>27.69082283936773</v>
      </c>
      <c r="E86" s="12">
        <v>65.752162740380143</v>
      </c>
      <c r="F86" s="12">
        <v>3.6734958966765769</v>
      </c>
      <c r="G86" s="12">
        <v>1.619351880278785</v>
      </c>
      <c r="H86" s="12">
        <v>1.278497527072292</v>
      </c>
      <c r="I86" s="12">
        <v>55.10523948383117</v>
      </c>
      <c r="J86" s="12">
        <v>39.451297644228077</v>
      </c>
      <c r="K86" s="12">
        <v>3.1224715121750899</v>
      </c>
      <c r="L86" s="12">
        <v>1.376449098236967</v>
      </c>
      <c r="M86" s="12">
        <v>0.95887314530421897</v>
      </c>
      <c r="N86" s="11">
        <v>0.95303162012387255</v>
      </c>
      <c r="O86" s="11">
        <v>0.30992999999999998</v>
      </c>
      <c r="P86" s="11"/>
      <c r="Q86" s="11"/>
      <c r="R86" s="11"/>
      <c r="S86" s="11" t="str">
        <f t="shared" si="9"/>
        <v/>
      </c>
      <c r="T86" s="12" t="str">
        <f t="shared" si="10"/>
        <v/>
      </c>
      <c r="U86" s="11"/>
      <c r="V86" s="11">
        <v>31.744700000000002</v>
      </c>
      <c r="W86" s="17">
        <v>361.87301062127591</v>
      </c>
      <c r="X86" s="12" t="s">
        <v>33</v>
      </c>
      <c r="Y86" s="11" t="s">
        <v>18</v>
      </c>
      <c r="Z86" s="11">
        <v>7</v>
      </c>
    </row>
    <row r="87" spans="1:27" x14ac:dyDescent="0.2">
      <c r="A87" s="11">
        <v>3</v>
      </c>
      <c r="B87" s="11">
        <v>6</v>
      </c>
      <c r="C87" s="12" t="s">
        <v>17</v>
      </c>
      <c r="D87" s="12">
        <v>15.924409421996209</v>
      </c>
      <c r="E87" s="12">
        <v>80.114359488358858</v>
      </c>
      <c r="F87" s="12">
        <v>1.3167349017511529</v>
      </c>
      <c r="G87" s="12">
        <v>1.2712158892855181</v>
      </c>
      <c r="H87" s="12">
        <v>1.4289135739483729</v>
      </c>
      <c r="I87" s="12">
        <v>48.71557422948235</v>
      </c>
      <c r="J87" s="12">
        <v>48.06861569301531</v>
      </c>
      <c r="K87" s="12">
        <v>1.11922466648848</v>
      </c>
      <c r="L87" s="12">
        <v>1.0805335058926899</v>
      </c>
      <c r="M87" s="12">
        <v>1.0716851804612799</v>
      </c>
      <c r="N87" s="11">
        <v>0.96339924937710908</v>
      </c>
      <c r="O87" s="11">
        <v>0.4642</v>
      </c>
      <c r="P87" s="11"/>
      <c r="Q87" s="11"/>
      <c r="R87" s="11"/>
      <c r="S87" s="11" t="str">
        <f t="shared" si="9"/>
        <v/>
      </c>
      <c r="T87" s="12" t="str">
        <f t="shared" si="10"/>
        <v/>
      </c>
      <c r="U87" s="11"/>
      <c r="V87" s="11">
        <v>18.323920000000001</v>
      </c>
      <c r="W87" s="17">
        <v>299.71856826065078</v>
      </c>
      <c r="X87" s="12" t="s">
        <v>33</v>
      </c>
      <c r="Y87" s="11" t="s">
        <v>18</v>
      </c>
      <c r="Z87" s="11">
        <v>7</v>
      </c>
    </row>
    <row r="88" spans="1:27" x14ac:dyDescent="0.2">
      <c r="A88" s="11">
        <v>3</v>
      </c>
      <c r="B88" s="11">
        <v>6</v>
      </c>
      <c r="C88" s="12" t="s">
        <v>19</v>
      </c>
      <c r="D88" s="12">
        <v>15.924409421996209</v>
      </c>
      <c r="E88" s="12">
        <v>80.114359488358858</v>
      </c>
      <c r="F88" s="12">
        <v>1.3167349017511529</v>
      </c>
      <c r="G88" s="12">
        <v>1.2712158892855181</v>
      </c>
      <c r="H88" s="12">
        <v>1.4289135739483729</v>
      </c>
      <c r="I88" s="12">
        <v>48.71557422948235</v>
      </c>
      <c r="J88" s="12">
        <v>48.06861569301531</v>
      </c>
      <c r="K88" s="12">
        <v>1.11922466648848</v>
      </c>
      <c r="L88" s="12">
        <v>1.0805335058926899</v>
      </c>
      <c r="M88" s="12">
        <v>1.0716851804612799</v>
      </c>
      <c r="N88" s="11">
        <v>0.99866484600212413</v>
      </c>
      <c r="O88" s="11">
        <v>0.42838999999999999</v>
      </c>
      <c r="P88" s="11"/>
      <c r="Q88" s="11"/>
      <c r="R88" s="11"/>
      <c r="S88" s="11" t="str">
        <f t="shared" si="9"/>
        <v/>
      </c>
      <c r="T88" s="12" t="str">
        <f t="shared" si="10"/>
        <v/>
      </c>
      <c r="U88" s="11"/>
      <c r="V88" s="11">
        <v>28.844609999999999</v>
      </c>
      <c r="W88" s="17">
        <v>299.77533934949611</v>
      </c>
      <c r="X88" s="12" t="s">
        <v>33</v>
      </c>
      <c r="Y88" s="11" t="s">
        <v>18</v>
      </c>
      <c r="Z88" s="11">
        <v>7</v>
      </c>
    </row>
    <row r="89" spans="1:27" x14ac:dyDescent="0.2">
      <c r="A89" s="11">
        <v>3</v>
      </c>
      <c r="B89" s="11">
        <v>6</v>
      </c>
      <c r="C89" s="12" t="s">
        <v>20</v>
      </c>
      <c r="D89" s="12">
        <v>15.924409421996209</v>
      </c>
      <c r="E89" s="12">
        <v>80.114359488358858</v>
      </c>
      <c r="F89" s="12">
        <v>1.3167349017511529</v>
      </c>
      <c r="G89" s="12">
        <v>1.2712158892855181</v>
      </c>
      <c r="H89" s="12">
        <v>1.4289135739483729</v>
      </c>
      <c r="I89" s="12">
        <v>48.71557422948235</v>
      </c>
      <c r="J89" s="12">
        <v>48.06861569301531</v>
      </c>
      <c r="K89" s="12">
        <v>1.11922466648848</v>
      </c>
      <c r="L89" s="12">
        <v>1.0805335058926899</v>
      </c>
      <c r="M89" s="12">
        <v>1.0716851804612799</v>
      </c>
      <c r="N89" s="11">
        <v>0.98554713222010226</v>
      </c>
      <c r="O89" s="11">
        <v>0.3901</v>
      </c>
      <c r="P89" s="11"/>
      <c r="Q89" s="11"/>
      <c r="R89" s="11"/>
      <c r="S89" s="11" t="str">
        <f t="shared" si="9"/>
        <v/>
      </c>
      <c r="T89" s="12" t="str">
        <f t="shared" si="10"/>
        <v/>
      </c>
      <c r="U89" s="11"/>
      <c r="V89" s="11">
        <v>29.35988</v>
      </c>
      <c r="W89" s="17">
        <v>306.46218238141978</v>
      </c>
      <c r="X89" s="12" t="s">
        <v>33</v>
      </c>
      <c r="Y89" s="11" t="s">
        <v>18</v>
      </c>
      <c r="Z89" s="11">
        <v>7</v>
      </c>
    </row>
    <row r="90" spans="1:27" x14ac:dyDescent="0.2">
      <c r="A90" s="11">
        <v>3</v>
      </c>
      <c r="B90" s="11">
        <v>6</v>
      </c>
      <c r="C90" s="12" t="s">
        <v>21</v>
      </c>
      <c r="D90" s="12">
        <v>15.924409421996209</v>
      </c>
      <c r="E90" s="12">
        <v>80.114359488358858</v>
      </c>
      <c r="F90" s="12">
        <v>1.3167349017511529</v>
      </c>
      <c r="G90" s="12">
        <v>1.2712158892855181</v>
      </c>
      <c r="H90" s="12">
        <v>1.4289135739483729</v>
      </c>
      <c r="I90" s="12">
        <v>48.71557422948235</v>
      </c>
      <c r="J90" s="12">
        <v>48.06861569301531</v>
      </c>
      <c r="K90" s="12">
        <v>1.11922466648848</v>
      </c>
      <c r="L90" s="12">
        <v>1.0805335058926899</v>
      </c>
      <c r="M90" s="12">
        <v>1.0716851804612799</v>
      </c>
      <c r="N90" s="11">
        <v>0.98106262335139882</v>
      </c>
      <c r="O90" s="11">
        <v>0.47635</v>
      </c>
      <c r="P90" s="11"/>
      <c r="Q90" s="11"/>
      <c r="R90" s="11"/>
      <c r="S90" s="11" t="str">
        <f t="shared" si="9"/>
        <v/>
      </c>
      <c r="T90" s="12" t="str">
        <f t="shared" si="10"/>
        <v/>
      </c>
      <c r="U90" s="11"/>
      <c r="V90" s="11">
        <v>27.33203</v>
      </c>
      <c r="W90" s="17">
        <v>255.45609879743401</v>
      </c>
      <c r="X90" s="12" t="s">
        <v>33</v>
      </c>
      <c r="Y90" s="11" t="s">
        <v>18</v>
      </c>
      <c r="Z90" s="11">
        <v>7</v>
      </c>
    </row>
    <row r="91" spans="1:27" x14ac:dyDescent="0.2">
      <c r="A91" s="11">
        <v>3</v>
      </c>
      <c r="B91" s="11">
        <v>6</v>
      </c>
      <c r="C91" s="12" t="s">
        <v>22</v>
      </c>
      <c r="D91" s="12">
        <v>15.924409421996209</v>
      </c>
      <c r="E91" s="12">
        <v>80.114359488358858</v>
      </c>
      <c r="F91" s="12">
        <v>1.3167349017511529</v>
      </c>
      <c r="G91" s="12">
        <v>1.2712158892855181</v>
      </c>
      <c r="H91" s="12">
        <v>1.4289135739483729</v>
      </c>
      <c r="I91" s="12">
        <v>48.71557422948235</v>
      </c>
      <c r="J91" s="12">
        <v>48.06861569301531</v>
      </c>
      <c r="K91" s="12">
        <v>1.11922466648848</v>
      </c>
      <c r="L91" s="12">
        <v>1.0805335058926899</v>
      </c>
      <c r="M91" s="12">
        <v>1.0716851804612799</v>
      </c>
      <c r="N91" s="11">
        <v>0.95236657716201401</v>
      </c>
      <c r="O91" s="11">
        <v>0.49493999999999999</v>
      </c>
      <c r="P91" s="11"/>
      <c r="Q91" s="11"/>
      <c r="R91" s="11"/>
      <c r="S91" s="11" t="str">
        <f t="shared" si="9"/>
        <v/>
      </c>
      <c r="T91" s="12" t="str">
        <f t="shared" si="10"/>
        <v/>
      </c>
      <c r="U91" s="11"/>
      <c r="V91" s="11">
        <v>25.22832</v>
      </c>
      <c r="W91" s="17">
        <v>387.02246567526328</v>
      </c>
      <c r="X91" s="12" t="s">
        <v>33</v>
      </c>
      <c r="Y91" s="11" t="s">
        <v>18</v>
      </c>
      <c r="Z91" s="11">
        <v>7</v>
      </c>
    </row>
    <row r="92" spans="1:27" x14ac:dyDescent="0.2">
      <c r="A92" s="7">
        <v>4</v>
      </c>
      <c r="B92" s="7">
        <v>1</v>
      </c>
      <c r="C92" s="8" t="s">
        <v>17</v>
      </c>
      <c r="D92" s="8">
        <v>7.5286129008579437</v>
      </c>
      <c r="E92" s="8">
        <v>91.134857932784712</v>
      </c>
      <c r="F92" s="8">
        <v>5.0000000000000037E-2</v>
      </c>
      <c r="G92" s="8">
        <v>0.33539824070239149</v>
      </c>
      <c r="H92" s="8">
        <v>1.0357092272596979</v>
      </c>
      <c r="I92" s="8">
        <v>44.299293116892123</v>
      </c>
      <c r="J92" s="8">
        <v>54.680914759670827</v>
      </c>
      <c r="K92" s="8">
        <v>4.2500000000000031E-2</v>
      </c>
      <c r="L92" s="8">
        <v>0.28508850459703278</v>
      </c>
      <c r="M92" s="8">
        <v>0.77678192044477345</v>
      </c>
      <c r="N92" s="7">
        <v>1.0258691023421489</v>
      </c>
      <c r="O92" s="7">
        <v>0.38296000000000002</v>
      </c>
      <c r="P92" s="7">
        <v>7584</v>
      </c>
      <c r="Q92" s="7">
        <v>7395</v>
      </c>
      <c r="R92" s="7">
        <v>6894</v>
      </c>
      <c r="S92" s="7">
        <f t="shared" si="9"/>
        <v>758.4</v>
      </c>
      <c r="T92" s="8">
        <f t="shared" si="10"/>
        <v>4.7015131520241651</v>
      </c>
      <c r="U92" s="7"/>
      <c r="V92" s="7">
        <v>12.10665</v>
      </c>
      <c r="W92" s="18">
        <v>331.46212271394432</v>
      </c>
      <c r="X92" s="8">
        <f t="shared" ref="X92" si="11">IFERROR(1/(V92*S92)*10000000,"")</f>
        <v>1089.1249031266964</v>
      </c>
      <c r="Y92" s="7" t="s">
        <v>25</v>
      </c>
      <c r="Z92" s="7">
        <v>7</v>
      </c>
    </row>
    <row r="93" spans="1:27" s="23" customFormat="1" x14ac:dyDescent="0.2">
      <c r="A93" s="20">
        <v>4</v>
      </c>
      <c r="B93" s="20">
        <v>1</v>
      </c>
      <c r="C93" s="21" t="s">
        <v>19</v>
      </c>
      <c r="D93" s="21">
        <v>7.5286129008579437</v>
      </c>
      <c r="E93" s="21">
        <v>91.134857932784712</v>
      </c>
      <c r="F93" s="21">
        <v>5.0000000000000037E-2</v>
      </c>
      <c r="G93" s="21">
        <v>0.33539824070239149</v>
      </c>
      <c r="H93" s="21">
        <v>1.0357092272596979</v>
      </c>
      <c r="I93" s="21">
        <v>44.299293116892123</v>
      </c>
      <c r="J93" s="21">
        <v>54.680914759670827</v>
      </c>
      <c r="K93" s="21">
        <v>4.2500000000000031E-2</v>
      </c>
      <c r="L93" s="21">
        <v>0.28508850459703278</v>
      </c>
      <c r="M93" s="21">
        <v>0.77678192044477345</v>
      </c>
      <c r="N93" s="20">
        <v>1.019126819126819</v>
      </c>
      <c r="O93" s="20">
        <v>0.36606</v>
      </c>
      <c r="P93" s="20">
        <v>8962</v>
      </c>
      <c r="Q93" s="20">
        <v>8943</v>
      </c>
      <c r="R93" s="20">
        <v>8725</v>
      </c>
      <c r="S93" s="20">
        <f t="shared" si="9"/>
        <v>896.2</v>
      </c>
      <c r="T93" s="21">
        <f t="shared" si="10"/>
        <v>1.4694297393310236</v>
      </c>
      <c r="U93" s="20"/>
      <c r="V93" s="20">
        <v>16.906410000000001</v>
      </c>
      <c r="W93" s="22">
        <v>450.67347902828101</v>
      </c>
      <c r="X93" s="21">
        <f>IFERROR(1/(V93*S93)*10000000,"")</f>
        <v>659.99958659473884</v>
      </c>
      <c r="Y93" s="20" t="s">
        <v>25</v>
      </c>
      <c r="Z93" s="7">
        <v>7</v>
      </c>
      <c r="AA93"/>
    </row>
    <row r="94" spans="1:27" s="23" customFormat="1" x14ac:dyDescent="0.2">
      <c r="A94" s="20">
        <v>4</v>
      </c>
      <c r="B94" s="20">
        <v>1</v>
      </c>
      <c r="C94" s="21" t="s">
        <v>20</v>
      </c>
      <c r="D94" s="21">
        <v>7.5286129008579437</v>
      </c>
      <c r="E94" s="21">
        <v>91.134857932784712</v>
      </c>
      <c r="F94" s="21">
        <v>5.0000000000000037E-2</v>
      </c>
      <c r="G94" s="21">
        <v>0.33539824070239149</v>
      </c>
      <c r="H94" s="21">
        <v>1.0357092272596979</v>
      </c>
      <c r="I94" s="21">
        <v>44.299293116892123</v>
      </c>
      <c r="J94" s="21">
        <v>54.680914759670827</v>
      </c>
      <c r="K94" s="21">
        <v>4.2500000000000031E-2</v>
      </c>
      <c r="L94" s="21">
        <v>0.28508850459703278</v>
      </c>
      <c r="M94" s="21">
        <v>0.77678192044477345</v>
      </c>
      <c r="N94" s="20">
        <v>0.98826252659636649</v>
      </c>
      <c r="O94" s="20">
        <v>0.40501999999999999</v>
      </c>
      <c r="P94" s="20">
        <v>11640</v>
      </c>
      <c r="Q94" s="20">
        <v>11090</v>
      </c>
      <c r="R94" s="20">
        <v>11010</v>
      </c>
      <c r="S94" s="20">
        <f t="shared" si="9"/>
        <v>1164</v>
      </c>
      <c r="T94" s="21">
        <f t="shared" si="10"/>
        <v>2.9465391884290844</v>
      </c>
      <c r="U94" s="20"/>
      <c r="V94" s="20">
        <v>15.5563</v>
      </c>
      <c r="W94" s="22">
        <v>557.08868460119174</v>
      </c>
      <c r="X94" s="21">
        <f t="shared" ref="X94:X122" si="12">IFERROR(1/(V94*S94)*10000000,"")</f>
        <v>552.25633936708721</v>
      </c>
      <c r="Y94" s="20" t="s">
        <v>25</v>
      </c>
      <c r="Z94" s="7">
        <v>7</v>
      </c>
      <c r="AA94"/>
    </row>
    <row r="95" spans="1:27" x14ac:dyDescent="0.2">
      <c r="A95" s="7">
        <v>4</v>
      </c>
      <c r="B95" s="7">
        <v>1</v>
      </c>
      <c r="C95" s="8" t="s">
        <v>21</v>
      </c>
      <c r="D95" s="8">
        <v>7.5286129008579437</v>
      </c>
      <c r="E95" s="8">
        <v>91.134857932784712</v>
      </c>
      <c r="F95" s="8">
        <v>5.0000000000000037E-2</v>
      </c>
      <c r="G95" s="8">
        <v>0.33539824070239149</v>
      </c>
      <c r="H95" s="8">
        <v>1.0357092272596979</v>
      </c>
      <c r="I95" s="8">
        <v>44.299293116892123</v>
      </c>
      <c r="J95" s="8">
        <v>54.680914759670827</v>
      </c>
      <c r="K95" s="8">
        <v>4.2500000000000031E-2</v>
      </c>
      <c r="L95" s="8">
        <v>0.28508850459703278</v>
      </c>
      <c r="M95" s="8">
        <v>0.77678192044477345</v>
      </c>
      <c r="N95" s="7">
        <v>0.98515153053454485</v>
      </c>
      <c r="O95" s="7">
        <v>0.40839999999999999</v>
      </c>
      <c r="P95" s="7">
        <v>10380</v>
      </c>
      <c r="Q95" s="7">
        <v>10040</v>
      </c>
      <c r="R95" s="7">
        <v>10030</v>
      </c>
      <c r="S95" s="7">
        <f t="shared" si="9"/>
        <v>1038</v>
      </c>
      <c r="T95" s="8">
        <f t="shared" si="10"/>
        <v>1.9195432413459803</v>
      </c>
      <c r="U95" s="7"/>
      <c r="V95" s="7">
        <v>21.276140000000002</v>
      </c>
      <c r="W95" s="18">
        <v>508.35837893407933</v>
      </c>
      <c r="X95" s="8">
        <f t="shared" si="12"/>
        <v>452.80353334840879</v>
      </c>
      <c r="Y95" s="7" t="s">
        <v>25</v>
      </c>
      <c r="Z95" s="7">
        <v>7</v>
      </c>
    </row>
    <row r="96" spans="1:27" s="23" customFormat="1" x14ac:dyDescent="0.2">
      <c r="A96" s="20">
        <v>4</v>
      </c>
      <c r="B96" s="20">
        <v>1</v>
      </c>
      <c r="C96" s="21" t="s">
        <v>22</v>
      </c>
      <c r="D96" s="21">
        <v>7.5286129008579437</v>
      </c>
      <c r="E96" s="21">
        <v>91.134857932784712</v>
      </c>
      <c r="F96" s="21">
        <v>5.0000000000000037E-2</v>
      </c>
      <c r="G96" s="21">
        <v>0.33539824070239149</v>
      </c>
      <c r="H96" s="21">
        <v>1.0357092272596979</v>
      </c>
      <c r="I96" s="21">
        <v>44.299293116892123</v>
      </c>
      <c r="J96" s="21">
        <v>54.680914759670827</v>
      </c>
      <c r="K96" s="21">
        <v>4.2500000000000031E-2</v>
      </c>
      <c r="L96" s="21">
        <v>0.28508850459703278</v>
      </c>
      <c r="M96" s="21">
        <v>0.77678192044477345</v>
      </c>
      <c r="N96" s="20">
        <v>1.037170679440313</v>
      </c>
      <c r="O96" s="20">
        <v>0.51327</v>
      </c>
      <c r="P96" s="20">
        <v>12410</v>
      </c>
      <c r="Q96" s="20">
        <v>11490</v>
      </c>
      <c r="R96" s="20">
        <v>12110</v>
      </c>
      <c r="S96" s="20">
        <f t="shared" si="9"/>
        <v>1241</v>
      </c>
      <c r="T96" s="21">
        <f t="shared" si="10"/>
        <v>3.7806904775531365</v>
      </c>
      <c r="U96" s="20"/>
      <c r="V96" s="20">
        <v>27.65157</v>
      </c>
      <c r="W96" s="22">
        <v>564.85535217815504</v>
      </c>
      <c r="X96" s="21">
        <f t="shared" si="12"/>
        <v>291.41266581387606</v>
      </c>
      <c r="Y96" s="20" t="s">
        <v>25</v>
      </c>
      <c r="Z96" s="7">
        <v>7</v>
      </c>
      <c r="AA96"/>
    </row>
    <row r="97" spans="1:28" x14ac:dyDescent="0.2">
      <c r="A97" s="7">
        <v>4</v>
      </c>
      <c r="B97" s="7">
        <v>2</v>
      </c>
      <c r="C97" s="8" t="s">
        <v>17</v>
      </c>
      <c r="D97" s="8">
        <v>6.6839161514083436</v>
      </c>
      <c r="E97" s="8">
        <v>86.379894191929424</v>
      </c>
      <c r="F97" s="8">
        <v>3.2385351661624879</v>
      </c>
      <c r="G97" s="8">
        <v>3.3761160232360252</v>
      </c>
      <c r="H97" s="8">
        <v>0.4209097190686491</v>
      </c>
      <c r="I97" s="8">
        <v>42.333298936357053</v>
      </c>
      <c r="J97" s="8">
        <v>51.827936515157653</v>
      </c>
      <c r="K97" s="8">
        <v>2.7527548912381148</v>
      </c>
      <c r="L97" s="8">
        <v>2.869698619750622</v>
      </c>
      <c r="M97" s="8">
        <v>0.31568228930148678</v>
      </c>
      <c r="N97" s="7">
        <v>1.1438321634932329</v>
      </c>
      <c r="O97" s="7">
        <v>0.12875</v>
      </c>
      <c r="P97" s="7">
        <v>5197</v>
      </c>
      <c r="Q97" s="7">
        <v>4662</v>
      </c>
      <c r="R97" s="7">
        <v>5241</v>
      </c>
      <c r="S97" s="7">
        <f t="shared" si="9"/>
        <v>519.70000000000005</v>
      </c>
      <c r="T97" s="8">
        <f t="shared" si="10"/>
        <v>6.2023426262333974</v>
      </c>
      <c r="U97" s="7"/>
      <c r="V97" s="7">
        <v>15.471830000000001</v>
      </c>
      <c r="W97" s="18">
        <v>618.23963191386179</v>
      </c>
      <c r="X97" s="8">
        <f t="shared" si="12"/>
        <v>1243.6712599475375</v>
      </c>
      <c r="Y97" s="7" t="s">
        <v>25</v>
      </c>
      <c r="Z97" s="7">
        <v>7</v>
      </c>
    </row>
    <row r="98" spans="1:28" s="23" customFormat="1" x14ac:dyDescent="0.2">
      <c r="A98" s="20">
        <v>4</v>
      </c>
      <c r="B98" s="20">
        <v>2</v>
      </c>
      <c r="C98" s="21" t="s">
        <v>19</v>
      </c>
      <c r="D98" s="21">
        <v>6.6839161514083436</v>
      </c>
      <c r="E98" s="21">
        <v>86.379894191929424</v>
      </c>
      <c r="F98" s="21">
        <v>3.2385351661624879</v>
      </c>
      <c r="G98" s="21">
        <v>3.3761160232360252</v>
      </c>
      <c r="H98" s="21">
        <v>0.4209097190686491</v>
      </c>
      <c r="I98" s="21">
        <v>42.333298936357053</v>
      </c>
      <c r="J98" s="21">
        <v>51.827936515157653</v>
      </c>
      <c r="K98" s="21">
        <v>2.7527548912381148</v>
      </c>
      <c r="L98" s="21">
        <v>2.869698619750622</v>
      </c>
      <c r="M98" s="21">
        <v>0.31568228930148678</v>
      </c>
      <c r="N98" s="20">
        <v>0.98228171116300345</v>
      </c>
      <c r="O98" s="20">
        <v>0.40222999999999998</v>
      </c>
      <c r="P98" s="20">
        <v>8271</v>
      </c>
      <c r="Q98" s="20">
        <v>7496</v>
      </c>
      <c r="R98" s="20">
        <v>8272</v>
      </c>
      <c r="S98" s="20">
        <f t="shared" si="9"/>
        <v>827.1</v>
      </c>
      <c r="T98" s="21">
        <f t="shared" si="10"/>
        <v>5.4133165631650728</v>
      </c>
      <c r="U98" s="20"/>
      <c r="V98" s="20">
        <v>22.557310000000001</v>
      </c>
      <c r="W98" s="22">
        <v>412.16526357398368</v>
      </c>
      <c r="X98" s="21">
        <f t="shared" si="12"/>
        <v>535.98751201966797</v>
      </c>
      <c r="Y98" s="20" t="s">
        <v>25</v>
      </c>
      <c r="Z98" s="7">
        <v>7</v>
      </c>
      <c r="AA98">
        <f>LN(X98)</f>
        <v>6.2841108623286193</v>
      </c>
      <c r="AB98" s="23">
        <f>STDEV(AA98:AA100)</f>
        <v>6.577237967836394E-2</v>
      </c>
    </row>
    <row r="99" spans="1:28" s="23" customFormat="1" x14ac:dyDescent="0.2">
      <c r="A99" s="20">
        <v>4</v>
      </c>
      <c r="B99" s="20">
        <v>2</v>
      </c>
      <c r="C99" s="21" t="s">
        <v>20</v>
      </c>
      <c r="D99" s="21">
        <v>6.6839161514083436</v>
      </c>
      <c r="E99" s="21">
        <v>86.379894191929424</v>
      </c>
      <c r="F99" s="21">
        <v>3.2385351661624879</v>
      </c>
      <c r="G99" s="21">
        <v>3.3761160232360252</v>
      </c>
      <c r="H99" s="21">
        <v>0.4209097190686491</v>
      </c>
      <c r="I99" s="21">
        <v>42.333298936357053</v>
      </c>
      <c r="J99" s="21">
        <v>51.827936515157653</v>
      </c>
      <c r="K99" s="21">
        <v>2.7527548912381148</v>
      </c>
      <c r="L99" s="21">
        <v>2.869698619750622</v>
      </c>
      <c r="M99" s="21">
        <v>0.31568228930148678</v>
      </c>
      <c r="N99" s="20">
        <v>0.96791484996152855</v>
      </c>
      <c r="O99" s="20">
        <v>0.43226999999999999</v>
      </c>
      <c r="P99" s="20">
        <v>9500</v>
      </c>
      <c r="Q99" s="20">
        <v>8995</v>
      </c>
      <c r="R99" s="20">
        <v>9488</v>
      </c>
      <c r="S99" s="20">
        <f t="shared" si="9"/>
        <v>950</v>
      </c>
      <c r="T99" s="21">
        <f t="shared" si="10"/>
        <v>3.0332658561995465</v>
      </c>
      <c r="U99" s="20"/>
      <c r="V99" s="20">
        <v>19.89432</v>
      </c>
      <c r="W99" s="22">
        <v>408.15293243728468</v>
      </c>
      <c r="X99" s="21">
        <f t="shared" si="12"/>
        <v>529.11161524865815</v>
      </c>
      <c r="Y99" s="20" t="s">
        <v>25</v>
      </c>
      <c r="Z99" s="7">
        <v>7</v>
      </c>
      <c r="AA99">
        <f t="shared" ref="AA99:AA100" si="13">LN(X99)</f>
        <v>6.2711994025110425</v>
      </c>
    </row>
    <row r="100" spans="1:28" s="23" customFormat="1" x14ac:dyDescent="0.2">
      <c r="A100" s="20">
        <v>4</v>
      </c>
      <c r="B100" s="20">
        <v>2</v>
      </c>
      <c r="C100" s="21" t="s">
        <v>21</v>
      </c>
      <c r="D100" s="21">
        <v>6.6839161514083436</v>
      </c>
      <c r="E100" s="21">
        <v>86.379894191929424</v>
      </c>
      <c r="F100" s="21">
        <v>3.2385351661624879</v>
      </c>
      <c r="G100" s="21">
        <v>3.3761160232360252</v>
      </c>
      <c r="H100" s="21">
        <v>0.4209097190686491</v>
      </c>
      <c r="I100" s="21">
        <v>42.333298936357053</v>
      </c>
      <c r="J100" s="21">
        <v>51.827936515157653</v>
      </c>
      <c r="K100" s="21">
        <v>2.7527548912381148</v>
      </c>
      <c r="L100" s="21">
        <v>2.869698619750622</v>
      </c>
      <c r="M100" s="21">
        <v>0.31568228930148678</v>
      </c>
      <c r="N100" s="20">
        <v>0.98943483975331104</v>
      </c>
      <c r="O100" s="20">
        <v>0.43902999999999998</v>
      </c>
      <c r="P100" s="20">
        <v>9934</v>
      </c>
      <c r="Q100" s="20">
        <v>8938</v>
      </c>
      <c r="R100" s="20">
        <v>9093</v>
      </c>
      <c r="S100" s="20">
        <f t="shared" si="9"/>
        <v>993.4</v>
      </c>
      <c r="T100" s="21">
        <f t="shared" si="10"/>
        <v>5.3949004507219165</v>
      </c>
      <c r="U100" s="20"/>
      <c r="V100" s="20">
        <v>21.171970000000002</v>
      </c>
      <c r="W100" s="22">
        <v>354.42603054052131</v>
      </c>
      <c r="X100" s="21">
        <f t="shared" si="12"/>
        <v>475.46064414699248</v>
      </c>
      <c r="Y100" s="20" t="s">
        <v>25</v>
      </c>
      <c r="Z100" s="7">
        <v>7</v>
      </c>
      <c r="AA100">
        <f t="shared" si="13"/>
        <v>6.1642841112561362</v>
      </c>
    </row>
    <row r="101" spans="1:28" s="23" customFormat="1" x14ac:dyDescent="0.2">
      <c r="A101" s="20">
        <v>4</v>
      </c>
      <c r="B101" s="20">
        <v>2</v>
      </c>
      <c r="C101" s="21" t="s">
        <v>22</v>
      </c>
      <c r="D101" s="21">
        <v>6.6839161514083436</v>
      </c>
      <c r="E101" s="21">
        <v>86.379894191929424</v>
      </c>
      <c r="F101" s="21">
        <v>3.2385351661624879</v>
      </c>
      <c r="G101" s="21">
        <v>3.3761160232360252</v>
      </c>
      <c r="H101" s="21">
        <v>0.4209097190686491</v>
      </c>
      <c r="I101" s="21">
        <v>42.333298936357053</v>
      </c>
      <c r="J101" s="21">
        <v>51.827936515157653</v>
      </c>
      <c r="K101" s="21">
        <v>2.7527548912381148</v>
      </c>
      <c r="L101" s="21">
        <v>2.869698619750622</v>
      </c>
      <c r="M101" s="21">
        <v>0.31568228930148678</v>
      </c>
      <c r="N101" s="20">
        <v>0.95073651351087696</v>
      </c>
      <c r="O101" s="20">
        <v>0.42898999999999998</v>
      </c>
      <c r="P101" s="20">
        <v>10770</v>
      </c>
      <c r="Q101" s="20">
        <v>10690</v>
      </c>
      <c r="R101" s="20">
        <v>10550</v>
      </c>
      <c r="S101" s="20">
        <f t="shared" si="9"/>
        <v>1077</v>
      </c>
      <c r="T101" s="21">
        <f t="shared" si="10"/>
        <v>1.0339395288449438</v>
      </c>
      <c r="U101" s="20"/>
      <c r="V101" s="20">
        <v>44.09639</v>
      </c>
      <c r="W101" s="22">
        <v>528.83265293352315</v>
      </c>
      <c r="X101" s="21">
        <f t="shared" si="12"/>
        <v>210.56261221793605</v>
      </c>
      <c r="Y101" s="20" t="s">
        <v>25</v>
      </c>
      <c r="Z101" s="7">
        <v>7</v>
      </c>
      <c r="AA101"/>
    </row>
    <row r="102" spans="1:28" x14ac:dyDescent="0.2">
      <c r="A102" s="7">
        <v>4</v>
      </c>
      <c r="B102" s="7">
        <v>3</v>
      </c>
      <c r="C102" s="8" t="s">
        <v>17</v>
      </c>
      <c r="D102" s="8">
        <v>8.9145971608124164</v>
      </c>
      <c r="E102" s="8">
        <v>88.202156981027485</v>
      </c>
      <c r="F102" s="8">
        <v>0.25220449622583541</v>
      </c>
      <c r="G102" s="8">
        <v>1.553215543798119</v>
      </c>
      <c r="H102" s="8">
        <v>1.1185477550758769</v>
      </c>
      <c r="I102" s="8">
        <v>44.745909897995958</v>
      </c>
      <c r="J102" s="8">
        <v>52.921294188616493</v>
      </c>
      <c r="K102" s="8">
        <v>0.2143738217919601</v>
      </c>
      <c r="L102" s="8">
        <v>1.3202332122284011</v>
      </c>
      <c r="M102" s="8">
        <v>0.83891081630690767</v>
      </c>
      <c r="N102" s="7">
        <v>0.99424872665534803</v>
      </c>
      <c r="O102" s="7">
        <v>0.43285000000000001</v>
      </c>
      <c r="P102" s="7"/>
      <c r="Q102" s="7"/>
      <c r="R102" s="7"/>
      <c r="S102" s="7" t="str">
        <f t="shared" si="9"/>
        <v/>
      </c>
      <c r="T102" s="8" t="str">
        <f t="shared" si="10"/>
        <v/>
      </c>
      <c r="U102" s="7"/>
      <c r="V102" s="7">
        <v>25.062259999999998</v>
      </c>
      <c r="W102" s="18">
        <v>387.26658368226367</v>
      </c>
      <c r="X102" s="8" t="str">
        <f t="shared" si="12"/>
        <v/>
      </c>
      <c r="Y102" s="7" t="s">
        <v>25</v>
      </c>
      <c r="Z102" s="7">
        <v>7</v>
      </c>
    </row>
    <row r="103" spans="1:28" x14ac:dyDescent="0.2">
      <c r="A103" s="7">
        <v>4</v>
      </c>
      <c r="B103" s="7">
        <v>3</v>
      </c>
      <c r="C103" s="8" t="s">
        <v>19</v>
      </c>
      <c r="D103" s="8">
        <v>8.9145971608124164</v>
      </c>
      <c r="E103" s="8">
        <v>88.202156981027485</v>
      </c>
      <c r="F103" s="8">
        <v>0.25220449622583541</v>
      </c>
      <c r="G103" s="8">
        <v>1.553215543798119</v>
      </c>
      <c r="H103" s="8">
        <v>1.1185477550758769</v>
      </c>
      <c r="I103" s="8">
        <v>44.745909897995958</v>
      </c>
      <c r="J103" s="8">
        <v>52.921294188616493</v>
      </c>
      <c r="K103" s="8">
        <v>0.2143738217919601</v>
      </c>
      <c r="L103" s="8">
        <v>1.3202332122284011</v>
      </c>
      <c r="M103" s="8">
        <v>0.83891081630690767</v>
      </c>
      <c r="N103" s="7">
        <v>1.0446517363459169</v>
      </c>
      <c r="O103" s="7">
        <v>0.44030000000000002</v>
      </c>
      <c r="P103" s="7"/>
      <c r="Q103" s="7"/>
      <c r="R103" s="7"/>
      <c r="S103" s="7" t="str">
        <f t="shared" si="9"/>
        <v/>
      </c>
      <c r="T103" s="8" t="str">
        <f t="shared" si="10"/>
        <v/>
      </c>
      <c r="U103" s="7"/>
      <c r="V103" s="7">
        <v>27.499210000000001</v>
      </c>
      <c r="W103" s="18">
        <v>462.45425882547971</v>
      </c>
      <c r="X103" s="8" t="str">
        <f t="shared" si="12"/>
        <v/>
      </c>
      <c r="Y103" s="7" t="s">
        <v>25</v>
      </c>
      <c r="Z103" s="7">
        <v>7</v>
      </c>
    </row>
    <row r="104" spans="1:28" x14ac:dyDescent="0.2">
      <c r="A104" s="7">
        <v>4</v>
      </c>
      <c r="B104" s="7">
        <v>3</v>
      </c>
      <c r="C104" s="8" t="s">
        <v>20</v>
      </c>
      <c r="D104" s="8">
        <v>8.9145971608124164</v>
      </c>
      <c r="E104" s="8">
        <v>88.202156981027485</v>
      </c>
      <c r="F104" s="8">
        <v>0.25220449622583541</v>
      </c>
      <c r="G104" s="8">
        <v>1.553215543798119</v>
      </c>
      <c r="H104" s="8">
        <v>1.1185477550758769</v>
      </c>
      <c r="I104" s="8">
        <v>44.745909897995958</v>
      </c>
      <c r="J104" s="8">
        <v>52.921294188616493</v>
      </c>
      <c r="K104" s="8">
        <v>0.2143738217919601</v>
      </c>
      <c r="L104" s="8">
        <v>1.3202332122284011</v>
      </c>
      <c r="M104" s="8">
        <v>0.83891081630690767</v>
      </c>
      <c r="N104" s="7">
        <v>1.0146417701735631</v>
      </c>
      <c r="O104" s="7">
        <v>0.42860999999999999</v>
      </c>
      <c r="P104" s="7"/>
      <c r="Q104" s="7"/>
      <c r="R104" s="7"/>
      <c r="S104" s="7" t="str">
        <f t="shared" si="9"/>
        <v/>
      </c>
      <c r="T104" s="8" t="str">
        <f t="shared" si="10"/>
        <v/>
      </c>
      <c r="U104" s="7"/>
      <c r="V104" s="7">
        <v>21.2075</v>
      </c>
      <c r="W104" s="18">
        <v>386.14937952766849</v>
      </c>
      <c r="X104" s="8" t="str">
        <f t="shared" si="12"/>
        <v/>
      </c>
      <c r="Y104" s="7" t="s">
        <v>25</v>
      </c>
      <c r="Z104" s="7">
        <v>7</v>
      </c>
    </row>
    <row r="105" spans="1:28" x14ac:dyDescent="0.2">
      <c r="A105" s="7">
        <v>4</v>
      </c>
      <c r="B105" s="7">
        <v>3</v>
      </c>
      <c r="C105" s="8" t="s">
        <v>21</v>
      </c>
      <c r="D105" s="8">
        <v>8.9145971608124164</v>
      </c>
      <c r="E105" s="8">
        <v>88.202156981027485</v>
      </c>
      <c r="F105" s="8">
        <v>0.25220449622583541</v>
      </c>
      <c r="G105" s="8">
        <v>1.553215543798119</v>
      </c>
      <c r="H105" s="8">
        <v>1.1185477550758769</v>
      </c>
      <c r="I105" s="8">
        <v>44.745909897995958</v>
      </c>
      <c r="J105" s="8">
        <v>52.921294188616493</v>
      </c>
      <c r="K105" s="8">
        <v>0.2143738217919601</v>
      </c>
      <c r="L105" s="8">
        <v>1.3202332122284011</v>
      </c>
      <c r="M105" s="8">
        <v>0.83891081630690767</v>
      </c>
      <c r="N105" s="7">
        <v>1.030206172473646</v>
      </c>
      <c r="O105" s="7">
        <v>0.42968000000000001</v>
      </c>
      <c r="P105" s="7"/>
      <c r="Q105" s="7"/>
      <c r="R105" s="7"/>
      <c r="S105" s="7" t="str">
        <f t="shared" si="9"/>
        <v/>
      </c>
      <c r="T105" s="8" t="str">
        <f t="shared" si="10"/>
        <v/>
      </c>
      <c r="U105" s="7"/>
      <c r="V105" s="7">
        <v>17.238109999999999</v>
      </c>
      <c r="W105" s="18">
        <v>297.05834664477618</v>
      </c>
      <c r="X105" s="8" t="str">
        <f t="shared" si="12"/>
        <v/>
      </c>
      <c r="Y105" s="7" t="s">
        <v>25</v>
      </c>
      <c r="Z105" s="7">
        <v>7</v>
      </c>
    </row>
    <row r="106" spans="1:28" x14ac:dyDescent="0.2">
      <c r="A106" s="7">
        <v>4</v>
      </c>
      <c r="B106" s="7">
        <v>3</v>
      </c>
      <c r="C106" s="8" t="s">
        <v>22</v>
      </c>
      <c r="D106" s="8">
        <v>8.9145971608124164</v>
      </c>
      <c r="E106" s="8">
        <v>88.202156981027485</v>
      </c>
      <c r="F106" s="8">
        <v>0.25220449622583541</v>
      </c>
      <c r="G106" s="8">
        <v>1.553215543798119</v>
      </c>
      <c r="H106" s="8">
        <v>1.1185477550758769</v>
      </c>
      <c r="I106" s="8">
        <v>44.745909897995958</v>
      </c>
      <c r="J106" s="8">
        <v>52.921294188616493</v>
      </c>
      <c r="K106" s="8">
        <v>0.2143738217919601</v>
      </c>
      <c r="L106" s="8">
        <v>1.3202332122284011</v>
      </c>
      <c r="M106" s="8">
        <v>0.83891081630690767</v>
      </c>
      <c r="N106" s="7">
        <v>1.0312321341605439</v>
      </c>
      <c r="O106" s="7">
        <v>0.42763000000000001</v>
      </c>
      <c r="P106" s="7">
        <v>8783</v>
      </c>
      <c r="Q106" s="7">
        <v>8293</v>
      </c>
      <c r="R106" s="7">
        <v>8287</v>
      </c>
      <c r="S106" s="7">
        <f t="shared" si="9"/>
        <v>878.3</v>
      </c>
      <c r="T106" s="8">
        <f t="shared" si="10"/>
        <v>3.2409141758604916</v>
      </c>
      <c r="U106" s="7"/>
      <c r="V106" s="7">
        <v>20.93918</v>
      </c>
      <c r="W106" s="18">
        <v>327.50559233578463</v>
      </c>
      <c r="X106" s="8">
        <f t="shared" si="12"/>
        <v>543.74771759244766</v>
      </c>
      <c r="Y106" s="7" t="s">
        <v>25</v>
      </c>
      <c r="Z106" s="7">
        <v>7</v>
      </c>
    </row>
    <row r="107" spans="1:28" x14ac:dyDescent="0.2">
      <c r="A107" s="7">
        <v>4</v>
      </c>
      <c r="B107" s="7">
        <v>4</v>
      </c>
      <c r="C107" s="8" t="s">
        <v>17</v>
      </c>
      <c r="D107" s="8">
        <v>9.2462592473277745</v>
      </c>
      <c r="E107" s="8">
        <v>83.117746059304324</v>
      </c>
      <c r="F107" s="8">
        <v>0.17445380542878999</v>
      </c>
      <c r="G107" s="8">
        <v>2.832152166721388</v>
      </c>
      <c r="H107" s="8">
        <v>4.6862381102768857</v>
      </c>
      <c r="I107" s="8">
        <v>44.115908094441259</v>
      </c>
      <c r="J107" s="8">
        <v>49.870647635582593</v>
      </c>
      <c r="K107" s="8">
        <v>0.1482857346144715</v>
      </c>
      <c r="L107" s="8">
        <v>2.4073293417131798</v>
      </c>
      <c r="M107" s="8">
        <v>3.5146785827076639</v>
      </c>
      <c r="N107" s="7">
        <v>0.95265956155470854</v>
      </c>
      <c r="O107" s="7">
        <v>0.45313999999999999</v>
      </c>
      <c r="P107" s="7"/>
      <c r="Q107" s="7"/>
      <c r="R107" s="7"/>
      <c r="S107" s="7" t="str">
        <f t="shared" si="9"/>
        <v/>
      </c>
      <c r="T107" s="8" t="str">
        <f t="shared" si="10"/>
        <v/>
      </c>
      <c r="U107" s="7"/>
      <c r="V107" s="7">
        <v>29.174859999999999</v>
      </c>
      <c r="W107" s="18">
        <v>435.62144664141368</v>
      </c>
      <c r="X107" s="8" t="str">
        <f t="shared" si="12"/>
        <v/>
      </c>
      <c r="Y107" s="7" t="s">
        <v>25</v>
      </c>
      <c r="Z107" s="7">
        <v>7</v>
      </c>
    </row>
    <row r="108" spans="1:28" x14ac:dyDescent="0.2">
      <c r="A108" s="7">
        <v>4</v>
      </c>
      <c r="B108" s="7">
        <v>4</v>
      </c>
      <c r="C108" s="8" t="s">
        <v>19</v>
      </c>
      <c r="D108" s="8">
        <v>9.2462592473277745</v>
      </c>
      <c r="E108" s="8">
        <v>83.117746059304324</v>
      </c>
      <c r="F108" s="8">
        <v>0.17445380542878999</v>
      </c>
      <c r="G108" s="8">
        <v>2.832152166721388</v>
      </c>
      <c r="H108" s="8">
        <v>4.6862381102768857</v>
      </c>
      <c r="I108" s="8">
        <v>44.115908094441259</v>
      </c>
      <c r="J108" s="8">
        <v>49.870647635582593</v>
      </c>
      <c r="K108" s="8">
        <v>0.1482857346144715</v>
      </c>
      <c r="L108" s="8">
        <v>2.4073293417131798</v>
      </c>
      <c r="M108" s="8">
        <v>3.5146785827076639</v>
      </c>
      <c r="N108" s="7">
        <v>0.93321190042501523</v>
      </c>
      <c r="O108" s="7">
        <v>0.43353000000000003</v>
      </c>
      <c r="P108" s="7"/>
      <c r="Q108" s="7"/>
      <c r="R108" s="7"/>
      <c r="S108" s="7" t="str">
        <f t="shared" si="9"/>
        <v/>
      </c>
      <c r="T108" s="8" t="str">
        <f t="shared" si="10"/>
        <v/>
      </c>
      <c r="U108" s="7"/>
      <c r="V108" s="7">
        <v>21.918780000000002</v>
      </c>
      <c r="W108" s="18">
        <v>417.56559728950538</v>
      </c>
      <c r="X108" s="8" t="str">
        <f t="shared" si="12"/>
        <v/>
      </c>
      <c r="Y108" s="7" t="s">
        <v>25</v>
      </c>
      <c r="Z108" s="7">
        <v>7</v>
      </c>
    </row>
    <row r="109" spans="1:28" x14ac:dyDescent="0.2">
      <c r="A109" s="7">
        <v>4</v>
      </c>
      <c r="B109" s="7">
        <v>4</v>
      </c>
      <c r="C109" s="8" t="s">
        <v>20</v>
      </c>
      <c r="D109" s="8">
        <v>9.2462592473277745</v>
      </c>
      <c r="E109" s="8">
        <v>83.117746059304324</v>
      </c>
      <c r="F109" s="8">
        <v>0.17445380542878999</v>
      </c>
      <c r="G109" s="8">
        <v>2.832152166721388</v>
      </c>
      <c r="H109" s="8">
        <v>4.6862381102768857</v>
      </c>
      <c r="I109" s="8">
        <v>44.115908094441259</v>
      </c>
      <c r="J109" s="8">
        <v>49.870647635582593</v>
      </c>
      <c r="K109" s="8">
        <v>0.1482857346144715</v>
      </c>
      <c r="L109" s="8">
        <v>2.4073293417131798</v>
      </c>
      <c r="M109" s="8">
        <v>3.5146785827076639</v>
      </c>
      <c r="N109" s="7">
        <v>0.93430533900804857</v>
      </c>
      <c r="O109" s="7">
        <v>0.46626000000000001</v>
      </c>
      <c r="P109" s="7"/>
      <c r="Q109" s="7"/>
      <c r="R109" s="7"/>
      <c r="S109" s="7" t="str">
        <f t="shared" si="9"/>
        <v/>
      </c>
      <c r="T109" s="8" t="str">
        <f t="shared" si="10"/>
        <v/>
      </c>
      <c r="U109" s="7"/>
      <c r="V109" s="7">
        <v>13.26318</v>
      </c>
      <c r="W109" s="18">
        <v>567.58550180621046</v>
      </c>
      <c r="X109" s="8" t="str">
        <f t="shared" si="12"/>
        <v/>
      </c>
      <c r="Y109" s="7" t="s">
        <v>25</v>
      </c>
      <c r="Z109" s="7">
        <v>7</v>
      </c>
    </row>
    <row r="110" spans="1:28" x14ac:dyDescent="0.2">
      <c r="A110" s="7">
        <v>4</v>
      </c>
      <c r="B110" s="7">
        <v>4</v>
      </c>
      <c r="C110" s="8" t="s">
        <v>21</v>
      </c>
      <c r="D110" s="8">
        <v>9.2462592473277745</v>
      </c>
      <c r="E110" s="8">
        <v>83.117746059304324</v>
      </c>
      <c r="F110" s="8">
        <v>0.17445380542878999</v>
      </c>
      <c r="G110" s="8">
        <v>2.832152166721388</v>
      </c>
      <c r="H110" s="8">
        <v>4.6862381102768857</v>
      </c>
      <c r="I110" s="8">
        <v>44.115908094441259</v>
      </c>
      <c r="J110" s="8">
        <v>49.870647635582593</v>
      </c>
      <c r="K110" s="8">
        <v>0.1482857346144715</v>
      </c>
      <c r="L110" s="8">
        <v>2.4073293417131798</v>
      </c>
      <c r="M110" s="8">
        <v>3.5146785827076639</v>
      </c>
      <c r="N110" s="7">
        <v>0.92962045585328634</v>
      </c>
      <c r="O110" s="7">
        <v>0.45269999999999999</v>
      </c>
      <c r="P110" s="7"/>
      <c r="Q110" s="7"/>
      <c r="R110" s="7"/>
      <c r="S110" s="7" t="str">
        <f>IF(ISNUMBER(P110),P110/10,"")</f>
        <v/>
      </c>
      <c r="T110" s="8" t="str">
        <f t="shared" si="10"/>
        <v/>
      </c>
      <c r="U110" s="7"/>
      <c r="V110" s="7">
        <v>19.38935</v>
      </c>
      <c r="W110" s="18">
        <v>353.73680128403629</v>
      </c>
      <c r="X110" s="8" t="str">
        <f t="shared" si="12"/>
        <v/>
      </c>
      <c r="Y110" s="7" t="s">
        <v>25</v>
      </c>
      <c r="Z110" s="7">
        <v>7</v>
      </c>
    </row>
    <row r="111" spans="1:28" x14ac:dyDescent="0.2">
      <c r="A111" s="7">
        <v>4</v>
      </c>
      <c r="B111" s="7">
        <v>4</v>
      </c>
      <c r="C111" s="8" t="s">
        <v>22</v>
      </c>
      <c r="D111" s="8">
        <v>9.2462592473277745</v>
      </c>
      <c r="E111" s="8">
        <v>83.117746059304324</v>
      </c>
      <c r="F111" s="8">
        <v>0.17445380542878999</v>
      </c>
      <c r="G111" s="8">
        <v>2.832152166721388</v>
      </c>
      <c r="H111" s="8">
        <v>4.6862381102768857</v>
      </c>
      <c r="I111" s="8">
        <v>44.115908094441259</v>
      </c>
      <c r="J111" s="8">
        <v>49.870647635582593</v>
      </c>
      <c r="K111" s="8">
        <v>0.1482857346144715</v>
      </c>
      <c r="L111" s="8">
        <v>2.4073293417131798</v>
      </c>
      <c r="M111" s="8">
        <v>3.5146785827076639</v>
      </c>
      <c r="N111" s="7">
        <v>1.0276634071024191</v>
      </c>
      <c r="O111" s="7">
        <v>0.37302999999999997</v>
      </c>
      <c r="P111" s="7"/>
      <c r="Q111" s="7"/>
      <c r="R111" s="7"/>
      <c r="S111" s="7" t="str">
        <f>IF(ISNUMBER(P111),P111/10,"")</f>
        <v/>
      </c>
      <c r="T111" s="8" t="str">
        <f t="shared" si="10"/>
        <v/>
      </c>
      <c r="U111" s="7"/>
      <c r="V111" s="7">
        <v>17.781379999999999</v>
      </c>
      <c r="W111" s="18">
        <v>322.51845859322628</v>
      </c>
      <c r="X111" s="8" t="str">
        <f t="shared" si="12"/>
        <v/>
      </c>
      <c r="Y111" s="7" t="s">
        <v>25</v>
      </c>
      <c r="Z111" s="7">
        <v>7</v>
      </c>
    </row>
    <row r="112" spans="1:28" x14ac:dyDescent="0.2">
      <c r="A112" s="7">
        <v>4</v>
      </c>
      <c r="B112" s="7">
        <v>5</v>
      </c>
      <c r="C112" s="8" t="s">
        <v>17</v>
      </c>
      <c r="D112" s="8">
        <v>4.3797222723196594</v>
      </c>
      <c r="E112" s="8">
        <v>90.805325246333211</v>
      </c>
      <c r="F112" s="8">
        <v>2.3766956750421331</v>
      </c>
      <c r="G112" s="8">
        <v>1.464262739521988</v>
      </c>
      <c r="H112" s="8">
        <v>1.048889893987661</v>
      </c>
      <c r="I112" s="8">
        <v>41.540218606534467</v>
      </c>
      <c r="J112" s="8">
        <v>54.483195147799933</v>
      </c>
      <c r="K112" s="8">
        <v>2.0201913237858129</v>
      </c>
      <c r="L112" s="8">
        <v>1.2446233285936901</v>
      </c>
      <c r="M112" s="8">
        <v>0.78666742049074578</v>
      </c>
      <c r="N112" s="7">
        <v>0.93390408908579281</v>
      </c>
      <c r="O112" s="7">
        <v>0.63039999999999996</v>
      </c>
      <c r="P112" s="7"/>
      <c r="Q112" s="7"/>
      <c r="R112" s="7"/>
      <c r="S112" s="7" t="str">
        <f>IF(ISNUMBER(P112),P112/10,"")</f>
        <v/>
      </c>
      <c r="T112" s="8" t="str">
        <f t="shared" si="10"/>
        <v/>
      </c>
      <c r="U112" s="7"/>
      <c r="V112" s="7">
        <v>19.75337</v>
      </c>
      <c r="W112" s="18">
        <v>352.84182529529068</v>
      </c>
      <c r="X112" s="8" t="str">
        <f t="shared" si="12"/>
        <v/>
      </c>
      <c r="Y112" s="7" t="s">
        <v>25</v>
      </c>
      <c r="Z112" s="7">
        <v>7</v>
      </c>
    </row>
    <row r="113" spans="1:26" x14ac:dyDescent="0.2">
      <c r="A113" s="7">
        <v>4</v>
      </c>
      <c r="B113" s="7">
        <v>5</v>
      </c>
      <c r="C113" s="8" t="s">
        <v>19</v>
      </c>
      <c r="D113" s="8">
        <v>4.3797222723196594</v>
      </c>
      <c r="E113" s="8">
        <v>90.805325246333211</v>
      </c>
      <c r="F113" s="8">
        <v>2.3766956750421331</v>
      </c>
      <c r="G113" s="8">
        <v>1.464262739521988</v>
      </c>
      <c r="H113" s="8">
        <v>1.048889893987661</v>
      </c>
      <c r="I113" s="8">
        <v>41.540218606534467</v>
      </c>
      <c r="J113" s="8">
        <v>54.483195147799933</v>
      </c>
      <c r="K113" s="8">
        <v>2.0201913237858129</v>
      </c>
      <c r="L113" s="8">
        <v>1.2446233285936901</v>
      </c>
      <c r="M113" s="8">
        <v>0.78666742049074578</v>
      </c>
      <c r="N113" s="7">
        <v>0.93106668299552997</v>
      </c>
      <c r="O113" s="7">
        <v>0.62114000000000003</v>
      </c>
      <c r="P113" s="7"/>
      <c r="Q113" s="7"/>
      <c r="R113" s="7"/>
      <c r="S113" s="7" t="str">
        <f t="shared" ref="S113:S136" si="14">IF(ISNUMBER(P113),P113/10,"")</f>
        <v/>
      </c>
      <c r="T113" s="8" t="str">
        <f>IFERROR(_xlfn.STDEV.S(P113:R113)/P113*100,"")</f>
        <v/>
      </c>
      <c r="U113" s="7"/>
      <c r="V113" s="7">
        <v>34.929920000000003</v>
      </c>
      <c r="W113" s="18">
        <v>421.44413421875822</v>
      </c>
      <c r="X113" s="8" t="str">
        <f t="shared" si="12"/>
        <v/>
      </c>
      <c r="Y113" s="7" t="s">
        <v>25</v>
      </c>
      <c r="Z113" s="7">
        <v>7</v>
      </c>
    </row>
    <row r="114" spans="1:26" x14ac:dyDescent="0.2">
      <c r="A114" s="7">
        <v>4</v>
      </c>
      <c r="B114" s="7">
        <v>5</v>
      </c>
      <c r="C114" s="8" t="s">
        <v>20</v>
      </c>
      <c r="D114" s="8">
        <v>4.3797222723196594</v>
      </c>
      <c r="E114" s="8">
        <v>90.805325246333211</v>
      </c>
      <c r="F114" s="8">
        <v>2.3766956750421331</v>
      </c>
      <c r="G114" s="8">
        <v>1.464262739521988</v>
      </c>
      <c r="H114" s="8">
        <v>1.048889893987661</v>
      </c>
      <c r="I114" s="8">
        <v>41.540218606534467</v>
      </c>
      <c r="J114" s="8">
        <v>54.483195147799933</v>
      </c>
      <c r="K114" s="8">
        <v>2.0201913237858129</v>
      </c>
      <c r="L114" s="8">
        <v>1.2446233285936901</v>
      </c>
      <c r="M114" s="8">
        <v>0.78666742049074578</v>
      </c>
      <c r="N114" s="7">
        <v>0.92889373196635772</v>
      </c>
      <c r="O114" s="7">
        <v>0.61297000000000001</v>
      </c>
      <c r="P114" s="7"/>
      <c r="Q114" s="7"/>
      <c r="R114" s="7"/>
      <c r="S114" s="7" t="str">
        <f t="shared" si="14"/>
        <v/>
      </c>
      <c r="T114" s="8" t="str">
        <f t="shared" ref="T114:T136" si="15">IFERROR(_xlfn.STDEV.S(P114:R114)/P114*100,"")</f>
        <v/>
      </c>
      <c r="U114" s="7"/>
      <c r="V114" s="7">
        <v>15.831530000000001</v>
      </c>
      <c r="W114" s="18">
        <v>361.69708479559091</v>
      </c>
      <c r="X114" s="8" t="str">
        <f t="shared" si="12"/>
        <v/>
      </c>
      <c r="Y114" s="7" t="s">
        <v>25</v>
      </c>
      <c r="Z114" s="7">
        <v>7</v>
      </c>
    </row>
    <row r="115" spans="1:26" x14ac:dyDescent="0.2">
      <c r="A115" s="7">
        <v>4</v>
      </c>
      <c r="B115" s="7">
        <v>5</v>
      </c>
      <c r="C115" s="8" t="s">
        <v>21</v>
      </c>
      <c r="D115" s="8">
        <v>4.3797222723196594</v>
      </c>
      <c r="E115" s="8">
        <v>90.805325246333211</v>
      </c>
      <c r="F115" s="8">
        <v>2.3766956750421331</v>
      </c>
      <c r="G115" s="8">
        <v>1.464262739521988</v>
      </c>
      <c r="H115" s="8">
        <v>1.048889893987661</v>
      </c>
      <c r="I115" s="8">
        <v>41.540218606534467</v>
      </c>
      <c r="J115" s="8">
        <v>54.483195147799933</v>
      </c>
      <c r="K115" s="8">
        <v>2.0201913237858129</v>
      </c>
      <c r="L115" s="8">
        <v>1.2446233285936901</v>
      </c>
      <c r="M115" s="8">
        <v>0.78666742049074578</v>
      </c>
      <c r="N115" s="7">
        <v>0.93960883228580883</v>
      </c>
      <c r="O115" s="7">
        <v>0.42537999999999998</v>
      </c>
      <c r="P115" s="7"/>
      <c r="Q115" s="7"/>
      <c r="R115" s="7"/>
      <c r="S115" s="7" t="str">
        <f t="shared" si="14"/>
        <v/>
      </c>
      <c r="T115" s="8" t="str">
        <f t="shared" si="15"/>
        <v/>
      </c>
      <c r="U115" s="7"/>
      <c r="V115" s="7">
        <v>13.40842</v>
      </c>
      <c r="W115" s="18">
        <v>236.22859045020749</v>
      </c>
      <c r="X115" s="8" t="str">
        <f t="shared" si="12"/>
        <v/>
      </c>
      <c r="Y115" s="7" t="s">
        <v>25</v>
      </c>
      <c r="Z115" s="7">
        <v>7</v>
      </c>
    </row>
    <row r="116" spans="1:26" x14ac:dyDescent="0.2">
      <c r="A116" s="7">
        <v>4</v>
      </c>
      <c r="B116" s="7">
        <v>5</v>
      </c>
      <c r="C116" s="8" t="s">
        <v>22</v>
      </c>
      <c r="D116" s="8">
        <v>4.3797222723196594</v>
      </c>
      <c r="E116" s="8">
        <v>90.805325246333211</v>
      </c>
      <c r="F116" s="8">
        <v>2.3766956750421331</v>
      </c>
      <c r="G116" s="8">
        <v>1.464262739521988</v>
      </c>
      <c r="H116" s="8">
        <v>1.048889893987661</v>
      </c>
      <c r="I116" s="8">
        <v>41.540218606534467</v>
      </c>
      <c r="J116" s="8">
        <v>54.483195147799933</v>
      </c>
      <c r="K116" s="8">
        <v>2.0201913237858129</v>
      </c>
      <c r="L116" s="8">
        <v>1.2446233285936901</v>
      </c>
      <c r="M116" s="8">
        <v>0.78666742049074578</v>
      </c>
      <c r="N116" s="7">
        <v>0.91982606332382111</v>
      </c>
      <c r="O116" s="7">
        <v>0.55128999999999995</v>
      </c>
      <c r="P116" s="7"/>
      <c r="Q116" s="7"/>
      <c r="R116" s="7"/>
      <c r="S116" s="7" t="str">
        <f t="shared" si="14"/>
        <v/>
      </c>
      <c r="T116" s="8" t="str">
        <f t="shared" si="15"/>
        <v/>
      </c>
      <c r="U116" s="7"/>
      <c r="V116" s="7">
        <v>15.780139999999999</v>
      </c>
      <c r="W116" s="18">
        <v>322.318922927541</v>
      </c>
      <c r="X116" s="8" t="str">
        <f t="shared" si="12"/>
        <v/>
      </c>
      <c r="Y116" s="7" t="s">
        <v>25</v>
      </c>
      <c r="Z116" s="7">
        <v>7</v>
      </c>
    </row>
    <row r="117" spans="1:26" x14ac:dyDescent="0.2">
      <c r="A117" s="7">
        <v>4</v>
      </c>
      <c r="B117" s="7">
        <v>6</v>
      </c>
      <c r="C117" s="8" t="s">
        <v>17</v>
      </c>
      <c r="D117" s="8">
        <v>19.705030907682939</v>
      </c>
      <c r="E117" s="8">
        <v>74.094952060395983</v>
      </c>
      <c r="F117" s="8">
        <v>1.303198724441242</v>
      </c>
      <c r="G117" s="8">
        <v>0.66848130142359752</v>
      </c>
      <c r="H117" s="8">
        <v>4.2432230293911912</v>
      </c>
      <c r="I117" s="8">
        <v>50.699569493068857</v>
      </c>
      <c r="J117" s="8">
        <v>44.456971236237592</v>
      </c>
      <c r="K117" s="8">
        <v>1.107718915775056</v>
      </c>
      <c r="L117" s="8">
        <v>0.56820910621005782</v>
      </c>
      <c r="M117" s="8">
        <v>3.1824172720433932</v>
      </c>
      <c r="N117" s="7">
        <v>0.9654676713583874</v>
      </c>
      <c r="O117" s="7">
        <v>0.5101</v>
      </c>
      <c r="P117" s="7"/>
      <c r="Q117" s="7"/>
      <c r="R117" s="7"/>
      <c r="S117" s="7" t="str">
        <f t="shared" si="14"/>
        <v/>
      </c>
      <c r="T117" s="8" t="str">
        <f t="shared" si="15"/>
        <v/>
      </c>
      <c r="U117" s="7"/>
      <c r="V117" s="7">
        <v>26.14601</v>
      </c>
      <c r="W117" s="18">
        <v>262.04882098125461</v>
      </c>
      <c r="X117" s="8" t="str">
        <f t="shared" si="12"/>
        <v/>
      </c>
      <c r="Y117" s="7" t="s">
        <v>25</v>
      </c>
      <c r="Z117" s="7">
        <v>7</v>
      </c>
    </row>
    <row r="118" spans="1:26" x14ac:dyDescent="0.2">
      <c r="A118" s="7">
        <v>4</v>
      </c>
      <c r="B118" s="7">
        <v>6</v>
      </c>
      <c r="C118" s="8" t="s">
        <v>19</v>
      </c>
      <c r="D118" s="8">
        <v>19.705030907682939</v>
      </c>
      <c r="E118" s="8">
        <v>74.094952060395983</v>
      </c>
      <c r="F118" s="8">
        <v>1.303198724441242</v>
      </c>
      <c r="G118" s="8">
        <v>0.66848130142359752</v>
      </c>
      <c r="H118" s="8">
        <v>4.2432230293911912</v>
      </c>
      <c r="I118" s="8">
        <v>50.699569493068857</v>
      </c>
      <c r="J118" s="8">
        <v>44.456971236237592</v>
      </c>
      <c r="K118" s="8">
        <v>1.107718915775056</v>
      </c>
      <c r="L118" s="8">
        <v>0.56820910621005782</v>
      </c>
      <c r="M118" s="8">
        <v>3.1824172720433932</v>
      </c>
      <c r="N118" s="7">
        <v>0.97901652878347467</v>
      </c>
      <c r="O118" s="7">
        <v>0.54673000000000005</v>
      </c>
      <c r="P118" s="7"/>
      <c r="Q118" s="7"/>
      <c r="R118" s="7"/>
      <c r="S118" s="7" t="str">
        <f t="shared" si="14"/>
        <v/>
      </c>
      <c r="T118" s="8" t="str">
        <f t="shared" si="15"/>
        <v/>
      </c>
      <c r="U118" s="7"/>
      <c r="V118" s="7">
        <v>23.199780000000001</v>
      </c>
      <c r="W118" s="18">
        <v>224.26722392033909</v>
      </c>
      <c r="X118" s="8" t="str">
        <f t="shared" si="12"/>
        <v/>
      </c>
      <c r="Y118" s="7" t="s">
        <v>25</v>
      </c>
      <c r="Z118" s="7">
        <v>7</v>
      </c>
    </row>
    <row r="119" spans="1:26" x14ac:dyDescent="0.2">
      <c r="A119" s="7">
        <v>4</v>
      </c>
      <c r="B119" s="7">
        <v>6</v>
      </c>
      <c r="C119" s="8" t="s">
        <v>20</v>
      </c>
      <c r="D119" s="8">
        <v>19.705030907682939</v>
      </c>
      <c r="E119" s="8">
        <v>74.094952060395983</v>
      </c>
      <c r="F119" s="8">
        <v>1.303198724441242</v>
      </c>
      <c r="G119" s="8">
        <v>0.66848130142359752</v>
      </c>
      <c r="H119" s="8">
        <v>4.2432230293911912</v>
      </c>
      <c r="I119" s="8">
        <v>50.699569493068857</v>
      </c>
      <c r="J119" s="8">
        <v>44.456971236237592</v>
      </c>
      <c r="K119" s="8">
        <v>1.107718915775056</v>
      </c>
      <c r="L119" s="8">
        <v>0.56820910621005782</v>
      </c>
      <c r="M119" s="8">
        <v>3.1824172720433932</v>
      </c>
      <c r="N119" s="7">
        <v>0.98331475828204995</v>
      </c>
      <c r="O119" s="7">
        <v>0.51819999999999999</v>
      </c>
      <c r="P119" s="7"/>
      <c r="Q119" s="7"/>
      <c r="R119" s="7"/>
      <c r="S119" s="7" t="str">
        <f t="shared" si="14"/>
        <v/>
      </c>
      <c r="T119" s="8" t="str">
        <f t="shared" si="15"/>
        <v/>
      </c>
      <c r="U119" s="7"/>
      <c r="V119" s="7">
        <v>29.013459999999998</v>
      </c>
      <c r="W119" s="18">
        <v>233.4587651984713</v>
      </c>
      <c r="X119" s="8" t="str">
        <f t="shared" si="12"/>
        <v/>
      </c>
      <c r="Y119" s="7" t="s">
        <v>25</v>
      </c>
      <c r="Z119" s="7">
        <v>7</v>
      </c>
    </row>
    <row r="120" spans="1:26" x14ac:dyDescent="0.2">
      <c r="A120" s="7">
        <v>4</v>
      </c>
      <c r="B120" s="7">
        <v>6</v>
      </c>
      <c r="C120" s="8" t="s">
        <v>21</v>
      </c>
      <c r="D120" s="8">
        <v>19.705030907682939</v>
      </c>
      <c r="E120" s="8">
        <v>74.094952060395983</v>
      </c>
      <c r="F120" s="8">
        <v>1.303198724441242</v>
      </c>
      <c r="G120" s="8">
        <v>0.66848130142359752</v>
      </c>
      <c r="H120" s="8">
        <v>4.2432230293911912</v>
      </c>
      <c r="I120" s="8">
        <v>50.699569493068857</v>
      </c>
      <c r="J120" s="8">
        <v>44.456971236237592</v>
      </c>
      <c r="K120" s="8">
        <v>1.107718915775056</v>
      </c>
      <c r="L120" s="8">
        <v>0.56820910621005782</v>
      </c>
      <c r="M120" s="8">
        <v>3.1824172720433932</v>
      </c>
      <c r="N120" s="7">
        <v>0.95384640185710612</v>
      </c>
      <c r="O120" s="7">
        <v>0.57793000000000005</v>
      </c>
      <c r="P120" s="7"/>
      <c r="Q120" s="7"/>
      <c r="R120" s="7"/>
      <c r="S120" s="7" t="str">
        <f t="shared" si="14"/>
        <v/>
      </c>
      <c r="T120" s="8" t="str">
        <f t="shared" si="15"/>
        <v/>
      </c>
      <c r="U120" s="7"/>
      <c r="V120" s="7">
        <v>28.62651</v>
      </c>
      <c r="W120" s="18">
        <v>261.78696059706482</v>
      </c>
      <c r="X120" s="8" t="str">
        <f t="shared" si="12"/>
        <v/>
      </c>
      <c r="Y120" s="7" t="s">
        <v>25</v>
      </c>
      <c r="Z120" s="7">
        <v>7</v>
      </c>
    </row>
    <row r="121" spans="1:26" x14ac:dyDescent="0.2">
      <c r="A121" s="7">
        <v>4</v>
      </c>
      <c r="B121" s="7">
        <v>6</v>
      </c>
      <c r="C121" s="8" t="s">
        <v>22</v>
      </c>
      <c r="D121" s="8">
        <v>19.705030907682939</v>
      </c>
      <c r="E121" s="8">
        <v>74.094952060395983</v>
      </c>
      <c r="F121" s="8">
        <v>1.303198724441242</v>
      </c>
      <c r="G121" s="8">
        <v>0.66848130142359752</v>
      </c>
      <c r="H121" s="8">
        <v>4.2432230293911912</v>
      </c>
      <c r="I121" s="8">
        <v>50.699569493068857</v>
      </c>
      <c r="J121" s="8">
        <v>44.456971236237592</v>
      </c>
      <c r="K121" s="8">
        <v>1.107718915775056</v>
      </c>
      <c r="L121" s="8">
        <v>0.56820910621005782</v>
      </c>
      <c r="M121" s="8">
        <v>3.1824172720433932</v>
      </c>
      <c r="N121" s="7">
        <v>0.9252555366269164</v>
      </c>
      <c r="O121" s="7">
        <v>0.55023</v>
      </c>
      <c r="P121" s="7"/>
      <c r="Q121" s="7"/>
      <c r="R121" s="7"/>
      <c r="S121" s="7" t="str">
        <f t="shared" si="14"/>
        <v/>
      </c>
      <c r="T121" s="8" t="str">
        <f t="shared" si="15"/>
        <v/>
      </c>
      <c r="U121" s="7"/>
      <c r="V121" s="7">
        <v>26.258479999999999</v>
      </c>
      <c r="W121" s="18">
        <v>243.98179825710099</v>
      </c>
      <c r="X121" s="8" t="str">
        <f t="shared" si="12"/>
        <v/>
      </c>
      <c r="Y121" s="7" t="s">
        <v>25</v>
      </c>
      <c r="Z121" s="7">
        <v>7</v>
      </c>
    </row>
    <row r="122" spans="1:26" x14ac:dyDescent="0.2">
      <c r="A122" s="1">
        <v>5</v>
      </c>
      <c r="B122" s="1">
        <v>1</v>
      </c>
      <c r="C122" s="2" t="s">
        <v>17</v>
      </c>
      <c r="D122" s="2">
        <v>20.243861393446661</v>
      </c>
      <c r="E122" s="2">
        <v>76.513314722584525</v>
      </c>
      <c r="F122" s="2">
        <v>5.0000000000000711E-2</v>
      </c>
      <c r="G122" s="2">
        <v>0.76979017092879531</v>
      </c>
      <c r="H122" s="2">
        <v>2.5067637941738008</v>
      </c>
      <c r="I122" s="2">
        <v>51.598846756663242</v>
      </c>
      <c r="J122" s="2">
        <v>45.907988833550711</v>
      </c>
      <c r="K122" s="2">
        <v>4.25000000000006E-2</v>
      </c>
      <c r="L122" s="2">
        <v>0.65432164528947601</v>
      </c>
      <c r="M122" s="2">
        <v>1.880072845630351</v>
      </c>
      <c r="N122" s="1">
        <v>0.9772050559028258</v>
      </c>
      <c r="O122" s="1">
        <v>0.31423000000000001</v>
      </c>
      <c r="P122" s="1"/>
      <c r="Q122" s="1"/>
      <c r="R122" s="1"/>
      <c r="S122" s="1" t="str">
        <f t="shared" si="14"/>
        <v/>
      </c>
      <c r="T122" s="2" t="str">
        <f t="shared" si="15"/>
        <v/>
      </c>
      <c r="U122" s="1"/>
      <c r="V122" s="1">
        <v>20.66911</v>
      </c>
      <c r="W122" s="19">
        <v>465.55183068249119</v>
      </c>
      <c r="X122" s="2" t="str">
        <f t="shared" si="12"/>
        <v/>
      </c>
      <c r="Y122" s="1" t="s">
        <v>25</v>
      </c>
      <c r="Z122" s="1">
        <v>7</v>
      </c>
    </row>
    <row r="123" spans="1:26" x14ac:dyDescent="0.2">
      <c r="A123" s="1">
        <v>5</v>
      </c>
      <c r="B123" s="1">
        <v>1</v>
      </c>
      <c r="C123" s="2" t="s">
        <v>19</v>
      </c>
      <c r="D123" s="2">
        <v>20.243861393446661</v>
      </c>
      <c r="E123" s="2">
        <v>76.513314722584525</v>
      </c>
      <c r="F123" s="2">
        <v>5.0000000000000711E-2</v>
      </c>
      <c r="G123" s="2">
        <v>0.76979017092879531</v>
      </c>
      <c r="H123" s="2">
        <v>2.5067637941738008</v>
      </c>
      <c r="I123" s="2">
        <v>51.598846756663242</v>
      </c>
      <c r="J123" s="2">
        <v>45.907988833550711</v>
      </c>
      <c r="K123" s="2">
        <v>4.25000000000006E-2</v>
      </c>
      <c r="L123" s="2">
        <v>0.65432164528947601</v>
      </c>
      <c r="M123" s="2">
        <v>1.880072845630351</v>
      </c>
      <c r="N123" s="1">
        <v>0.99457438562896094</v>
      </c>
      <c r="O123" s="1">
        <v>0.23219000000000001</v>
      </c>
      <c r="P123" s="1"/>
      <c r="Q123" s="1"/>
      <c r="R123" s="1"/>
      <c r="S123" s="1" t="str">
        <f t="shared" si="14"/>
        <v/>
      </c>
      <c r="T123" s="2" t="str">
        <f t="shared" si="15"/>
        <v/>
      </c>
      <c r="U123" s="1"/>
      <c r="V123" s="1">
        <v>18.483560000000001</v>
      </c>
      <c r="W123" s="19">
        <v>581.70296187528231</v>
      </c>
      <c r="X123" s="2" t="str">
        <f>IFERROR(1/(V123*S123)*10000000,"")</f>
        <v/>
      </c>
      <c r="Y123" s="1" t="s">
        <v>25</v>
      </c>
      <c r="Z123" s="1">
        <v>7</v>
      </c>
    </row>
    <row r="124" spans="1:26" x14ac:dyDescent="0.2">
      <c r="A124" s="1">
        <v>5</v>
      </c>
      <c r="B124" s="1">
        <v>1</v>
      </c>
      <c r="C124" s="2" t="s">
        <v>20</v>
      </c>
      <c r="D124" s="2">
        <v>20.243861393446661</v>
      </c>
      <c r="E124" s="2">
        <v>76.513314722584525</v>
      </c>
      <c r="F124" s="2">
        <v>5.0000000000000711E-2</v>
      </c>
      <c r="G124" s="2">
        <v>0.76979017092879531</v>
      </c>
      <c r="H124" s="2">
        <v>2.5067637941738008</v>
      </c>
      <c r="I124" s="2">
        <v>51.598846756663242</v>
      </c>
      <c r="J124" s="2">
        <v>45.907988833550711</v>
      </c>
      <c r="K124" s="2">
        <v>4.25000000000006E-2</v>
      </c>
      <c r="L124" s="2">
        <v>0.65432164528947601</v>
      </c>
      <c r="M124" s="2">
        <v>1.880072845630351</v>
      </c>
      <c r="N124" s="1">
        <v>0.98390451664025369</v>
      </c>
      <c r="O124" s="1">
        <v>0.32131999999999999</v>
      </c>
      <c r="P124" s="1"/>
      <c r="Q124" s="1"/>
      <c r="R124" s="1"/>
      <c r="S124" s="1" t="str">
        <f t="shared" si="14"/>
        <v/>
      </c>
      <c r="T124" s="2" t="str">
        <f t="shared" si="15"/>
        <v/>
      </c>
      <c r="U124" s="1"/>
      <c r="V124" s="1">
        <v>20.125389999999999</v>
      </c>
      <c r="W124" s="19">
        <v>542.78152024178939</v>
      </c>
      <c r="X124" s="2" t="str">
        <f t="shared" ref="X124:X136" si="16">IFERROR(1/(V124*S124)*10000000,"")</f>
        <v/>
      </c>
      <c r="Y124" s="1" t="s">
        <v>25</v>
      </c>
      <c r="Z124" s="1">
        <v>7</v>
      </c>
    </row>
    <row r="125" spans="1:26" x14ac:dyDescent="0.2">
      <c r="A125" s="1">
        <v>5</v>
      </c>
      <c r="B125" s="1">
        <v>1</v>
      </c>
      <c r="C125" s="2" t="s">
        <v>21</v>
      </c>
      <c r="D125" s="2">
        <v>20.243861393446661</v>
      </c>
      <c r="E125" s="2">
        <v>76.513314722584525</v>
      </c>
      <c r="F125" s="2">
        <v>5.0000000000000711E-2</v>
      </c>
      <c r="G125" s="2">
        <v>0.76979017092879531</v>
      </c>
      <c r="H125" s="2">
        <v>2.5067637941738008</v>
      </c>
      <c r="I125" s="2">
        <v>51.598846756663242</v>
      </c>
      <c r="J125" s="2">
        <v>45.907988833550711</v>
      </c>
      <c r="K125" s="2">
        <v>4.25000000000006E-2</v>
      </c>
      <c r="L125" s="2">
        <v>0.65432164528947601</v>
      </c>
      <c r="M125" s="2">
        <v>1.880072845630351</v>
      </c>
      <c r="N125" s="1">
        <v>0.99207575380014945</v>
      </c>
      <c r="O125" s="1">
        <v>0.27110000000000001</v>
      </c>
      <c r="P125" s="1"/>
      <c r="Q125" s="1"/>
      <c r="R125" s="1"/>
      <c r="S125" s="1" t="str">
        <f t="shared" si="14"/>
        <v/>
      </c>
      <c r="T125" s="2" t="str">
        <f t="shared" si="15"/>
        <v/>
      </c>
      <c r="U125" s="1"/>
      <c r="V125" s="1">
        <v>25.987369999999999</v>
      </c>
      <c r="W125" s="19">
        <v>700.47393124240023</v>
      </c>
      <c r="X125" s="2" t="str">
        <f t="shared" si="16"/>
        <v/>
      </c>
      <c r="Y125" s="1" t="s">
        <v>25</v>
      </c>
      <c r="Z125" s="1">
        <v>7</v>
      </c>
    </row>
    <row r="126" spans="1:26" x14ac:dyDescent="0.2">
      <c r="A126" s="1">
        <v>5</v>
      </c>
      <c r="B126" s="1">
        <v>1</v>
      </c>
      <c r="C126" s="2" t="s">
        <v>22</v>
      </c>
      <c r="D126" s="2">
        <v>20.243861393446661</v>
      </c>
      <c r="E126" s="2">
        <v>76.513314722584525</v>
      </c>
      <c r="F126" s="2">
        <v>5.0000000000000711E-2</v>
      </c>
      <c r="G126" s="2">
        <v>0.76979017092879531</v>
      </c>
      <c r="H126" s="2">
        <v>2.5067637941738008</v>
      </c>
      <c r="I126" s="2">
        <v>51.598846756663242</v>
      </c>
      <c r="J126" s="2">
        <v>45.907988833550711</v>
      </c>
      <c r="K126" s="2">
        <v>4.25000000000006E-2</v>
      </c>
      <c r="L126" s="2">
        <v>0.65432164528947601</v>
      </c>
      <c r="M126" s="2">
        <v>1.880072845630351</v>
      </c>
      <c r="N126" s="1">
        <v>0.98854606819208579</v>
      </c>
      <c r="O126" s="1">
        <v>0.28038999999999997</v>
      </c>
      <c r="P126" s="1"/>
      <c r="Q126" s="1"/>
      <c r="R126" s="1"/>
      <c r="S126" s="1" t="str">
        <f t="shared" si="14"/>
        <v/>
      </c>
      <c r="T126" s="2" t="str">
        <f t="shared" si="15"/>
        <v/>
      </c>
      <c r="U126" s="1"/>
      <c r="V126" s="1">
        <v>23.993379999999998</v>
      </c>
      <c r="W126" s="19">
        <v>605.6515308413783</v>
      </c>
      <c r="X126" s="2" t="str">
        <f t="shared" si="16"/>
        <v/>
      </c>
      <c r="Y126" s="1" t="s">
        <v>25</v>
      </c>
      <c r="Z126" s="1">
        <v>7</v>
      </c>
    </row>
    <row r="127" spans="1:26" x14ac:dyDescent="0.2">
      <c r="A127" s="1">
        <v>5</v>
      </c>
      <c r="B127" s="1">
        <v>2</v>
      </c>
      <c r="C127" s="2" t="s">
        <v>17</v>
      </c>
      <c r="D127" s="2">
        <v>23.862494461118871</v>
      </c>
      <c r="E127" s="2">
        <v>74.304692050450953</v>
      </c>
      <c r="F127" s="2">
        <v>0.05</v>
      </c>
      <c r="G127" s="2">
        <v>0.63476230064593719</v>
      </c>
      <c r="H127" s="2">
        <v>1.1932429285166031</v>
      </c>
      <c r="I127" s="2">
        <v>53.9853963585253</v>
      </c>
      <c r="J127" s="2">
        <v>44.582815230270569</v>
      </c>
      <c r="K127" s="2">
        <v>4.2500000000000003E-2</v>
      </c>
      <c r="L127" s="2">
        <v>0.53954795554904655</v>
      </c>
      <c r="M127" s="2">
        <v>0.89493219638745236</v>
      </c>
      <c r="N127" s="1">
        <v>0.99321110128367562</v>
      </c>
      <c r="O127" s="1">
        <v>0.28627000000000002</v>
      </c>
      <c r="P127" s="1"/>
      <c r="Q127" s="1"/>
      <c r="R127" s="1"/>
      <c r="S127" s="1" t="str">
        <f t="shared" si="14"/>
        <v/>
      </c>
      <c r="T127" s="2" t="str">
        <f t="shared" si="15"/>
        <v/>
      </c>
      <c r="U127" s="1"/>
      <c r="V127" s="1">
        <v>31.15221</v>
      </c>
      <c r="W127" s="19">
        <v>394.56872346307301</v>
      </c>
      <c r="X127" s="2" t="str">
        <f t="shared" si="16"/>
        <v/>
      </c>
      <c r="Y127" s="1" t="s">
        <v>25</v>
      </c>
      <c r="Z127" s="1">
        <v>7</v>
      </c>
    </row>
    <row r="128" spans="1:26" x14ac:dyDescent="0.2">
      <c r="A128" s="1">
        <v>5</v>
      </c>
      <c r="B128" s="1">
        <v>2</v>
      </c>
      <c r="C128" s="2" t="s">
        <v>19</v>
      </c>
      <c r="D128" s="2">
        <v>23.862494461118871</v>
      </c>
      <c r="E128" s="2">
        <v>74.304692050450953</v>
      </c>
      <c r="F128" s="2">
        <v>0.05</v>
      </c>
      <c r="G128" s="2">
        <v>0.63476230064593719</v>
      </c>
      <c r="H128" s="2">
        <v>1.1932429285166031</v>
      </c>
      <c r="I128" s="2">
        <v>53.9853963585253</v>
      </c>
      <c r="J128" s="2">
        <v>44.582815230270569</v>
      </c>
      <c r="K128" s="2">
        <v>4.2500000000000003E-2</v>
      </c>
      <c r="L128" s="2">
        <v>0.53954795554904655</v>
      </c>
      <c r="M128" s="2">
        <v>0.89493219638745236</v>
      </c>
      <c r="N128" s="1">
        <v>1.005764770844837</v>
      </c>
      <c r="O128" s="1">
        <v>0.24182000000000001</v>
      </c>
      <c r="P128" s="1"/>
      <c r="Q128" s="1"/>
      <c r="R128" s="1"/>
      <c r="S128" s="1" t="str">
        <f t="shared" si="14"/>
        <v/>
      </c>
      <c r="T128" s="2" t="str">
        <f t="shared" si="15"/>
        <v/>
      </c>
      <c r="U128" s="1"/>
      <c r="V128" s="1">
        <v>27.885349999999999</v>
      </c>
      <c r="W128" s="19">
        <v>541.66325057709969</v>
      </c>
      <c r="X128" s="2" t="str">
        <f t="shared" si="16"/>
        <v/>
      </c>
      <c r="Y128" s="1" t="s">
        <v>25</v>
      </c>
      <c r="Z128" s="1">
        <v>7</v>
      </c>
    </row>
    <row r="129" spans="1:26" x14ac:dyDescent="0.2">
      <c r="A129" s="1">
        <v>5</v>
      </c>
      <c r="B129" s="1">
        <v>2</v>
      </c>
      <c r="C129" s="2" t="s">
        <v>20</v>
      </c>
      <c r="D129" s="2">
        <v>23.862494461118871</v>
      </c>
      <c r="E129" s="2">
        <v>74.304692050450953</v>
      </c>
      <c r="F129" s="2">
        <v>0.05</v>
      </c>
      <c r="G129" s="2">
        <v>0.63476230064593719</v>
      </c>
      <c r="H129" s="2">
        <v>1.1932429285166031</v>
      </c>
      <c r="I129" s="2">
        <v>53.9853963585253</v>
      </c>
      <c r="J129" s="2">
        <v>44.582815230270569</v>
      </c>
      <c r="K129" s="2">
        <v>4.2500000000000003E-2</v>
      </c>
      <c r="L129" s="2">
        <v>0.53954795554904655</v>
      </c>
      <c r="M129" s="2">
        <v>0.89493219638745236</v>
      </c>
      <c r="N129" s="1">
        <v>0.96525216849322182</v>
      </c>
      <c r="O129" s="1">
        <v>0.19377</v>
      </c>
      <c r="P129" s="1"/>
      <c r="Q129" s="1"/>
      <c r="R129" s="1"/>
      <c r="S129" s="1" t="str">
        <f t="shared" si="14"/>
        <v/>
      </c>
      <c r="T129" s="2" t="str">
        <f t="shared" si="15"/>
        <v/>
      </c>
      <c r="U129" s="1"/>
      <c r="V129" s="1">
        <v>32.21152</v>
      </c>
      <c r="W129" s="19">
        <v>562.35344290634646</v>
      </c>
      <c r="X129" s="2" t="str">
        <f t="shared" si="16"/>
        <v/>
      </c>
      <c r="Y129" s="1" t="s">
        <v>25</v>
      </c>
      <c r="Z129" s="1">
        <v>7</v>
      </c>
    </row>
    <row r="130" spans="1:26" x14ac:dyDescent="0.2">
      <c r="A130" s="1">
        <v>5</v>
      </c>
      <c r="B130" s="1">
        <v>2</v>
      </c>
      <c r="C130" s="2" t="s">
        <v>21</v>
      </c>
      <c r="D130" s="2">
        <v>23.862494461118871</v>
      </c>
      <c r="E130" s="2">
        <v>74.304692050450953</v>
      </c>
      <c r="F130" s="2">
        <v>0.05</v>
      </c>
      <c r="G130" s="2">
        <v>0.63476230064593719</v>
      </c>
      <c r="H130" s="2">
        <v>1.1932429285166031</v>
      </c>
      <c r="I130" s="2">
        <v>53.9853963585253</v>
      </c>
      <c r="J130" s="2">
        <v>44.582815230270569</v>
      </c>
      <c r="K130" s="2">
        <v>4.2500000000000003E-2</v>
      </c>
      <c r="L130" s="2">
        <v>0.53954795554904655</v>
      </c>
      <c r="M130" s="2">
        <v>0.89493219638745236</v>
      </c>
      <c r="N130" s="1">
        <v>1.00469513490546</v>
      </c>
      <c r="O130" s="1">
        <v>0.25278</v>
      </c>
      <c r="P130" s="1">
        <v>6731</v>
      </c>
      <c r="Q130" s="1">
        <v>6589</v>
      </c>
      <c r="R130" s="1">
        <v>5792</v>
      </c>
      <c r="S130" s="1">
        <f t="shared" si="14"/>
        <v>673.1</v>
      </c>
      <c r="T130" s="2">
        <f t="shared" si="15"/>
        <v>7.5196044792849737</v>
      </c>
      <c r="U130" s="1"/>
      <c r="V130" s="1">
        <v>26.796959999999999</v>
      </c>
      <c r="W130" s="19">
        <v>497.95294714156142</v>
      </c>
      <c r="X130" s="2">
        <f t="shared" si="16"/>
        <v>554.41488463064013</v>
      </c>
      <c r="Y130" s="1" t="s">
        <v>25</v>
      </c>
      <c r="Z130" s="1">
        <v>7</v>
      </c>
    </row>
    <row r="131" spans="1:26" x14ac:dyDescent="0.2">
      <c r="A131" s="1">
        <v>5</v>
      </c>
      <c r="B131" s="1">
        <v>2</v>
      </c>
      <c r="C131" s="2" t="s">
        <v>22</v>
      </c>
      <c r="D131" s="2">
        <v>23.862494461118871</v>
      </c>
      <c r="E131" s="2">
        <v>74.304692050450953</v>
      </c>
      <c r="F131" s="2">
        <v>0.05</v>
      </c>
      <c r="G131" s="2">
        <v>0.63476230064593719</v>
      </c>
      <c r="H131" s="2">
        <v>1.1932429285166031</v>
      </c>
      <c r="I131" s="2">
        <v>53.9853963585253</v>
      </c>
      <c r="J131" s="2">
        <v>44.582815230270569</v>
      </c>
      <c r="K131" s="2">
        <v>4.2500000000000003E-2</v>
      </c>
      <c r="L131" s="2">
        <v>0.53954795554904655</v>
      </c>
      <c r="M131" s="2">
        <v>0.89493219638745236</v>
      </c>
      <c r="N131" s="1">
        <v>0.99088351153629717</v>
      </c>
      <c r="O131" s="1">
        <v>0.24709999999999999</v>
      </c>
      <c r="P131" s="1"/>
      <c r="Q131" s="1"/>
      <c r="R131" s="1"/>
      <c r="S131" s="1" t="str">
        <f t="shared" si="14"/>
        <v/>
      </c>
      <c r="T131" s="2" t="str">
        <f t="shared" si="15"/>
        <v/>
      </c>
      <c r="U131" s="1"/>
      <c r="V131" s="1">
        <v>31.074819999999999</v>
      </c>
      <c r="W131" s="19">
        <v>455.97970078453812</v>
      </c>
      <c r="X131" s="2" t="str">
        <f t="shared" si="16"/>
        <v/>
      </c>
      <c r="Y131" s="1" t="s">
        <v>25</v>
      </c>
      <c r="Z131" s="1">
        <v>7</v>
      </c>
    </row>
    <row r="132" spans="1:26" x14ac:dyDescent="0.2">
      <c r="A132" s="1">
        <v>5</v>
      </c>
      <c r="B132" s="1">
        <v>3</v>
      </c>
      <c r="C132" s="2" t="s">
        <v>17</v>
      </c>
      <c r="D132" s="2">
        <v>18.098413444108822</v>
      </c>
      <c r="E132" s="2">
        <v>75.702235021520963</v>
      </c>
      <c r="F132" s="2">
        <v>1.051242884398375</v>
      </c>
      <c r="G132" s="2">
        <v>2.6460231625007959</v>
      </c>
      <c r="H132" s="2">
        <v>2.5668760926611558</v>
      </c>
      <c r="I132" s="2">
        <v>49.575616382917367</v>
      </c>
      <c r="J132" s="2">
        <v>45.421341012912578</v>
      </c>
      <c r="K132" s="2">
        <v>0.89355645173861875</v>
      </c>
      <c r="L132" s="2">
        <v>2.2491196881256759</v>
      </c>
      <c r="M132" s="2">
        <v>1.9251570694958671</v>
      </c>
      <c r="N132" s="1">
        <v>0.96684155299055619</v>
      </c>
      <c r="O132" s="1">
        <v>0.30231999999999998</v>
      </c>
      <c r="P132" s="1"/>
      <c r="Q132" s="1"/>
      <c r="R132" s="1"/>
      <c r="S132" s="1" t="str">
        <f t="shared" si="14"/>
        <v/>
      </c>
      <c r="T132" s="2" t="str">
        <f t="shared" si="15"/>
        <v/>
      </c>
      <c r="U132" s="1"/>
      <c r="V132" s="1">
        <v>23.247910000000001</v>
      </c>
      <c r="W132" s="19">
        <v>483.66945208547372</v>
      </c>
      <c r="X132" s="2" t="str">
        <f t="shared" si="16"/>
        <v/>
      </c>
      <c r="Y132" s="1" t="s">
        <v>25</v>
      </c>
      <c r="Z132" s="1">
        <v>7</v>
      </c>
    </row>
    <row r="133" spans="1:26" x14ac:dyDescent="0.2">
      <c r="A133" s="1">
        <v>5</v>
      </c>
      <c r="B133" s="1">
        <v>3</v>
      </c>
      <c r="C133" s="2" t="s">
        <v>19</v>
      </c>
      <c r="D133" s="2">
        <v>18.098413444108822</v>
      </c>
      <c r="E133" s="2">
        <v>75.702235021520963</v>
      </c>
      <c r="F133" s="2">
        <v>1.051242884398375</v>
      </c>
      <c r="G133" s="2">
        <v>2.6460231625007959</v>
      </c>
      <c r="H133" s="2">
        <v>2.5668760926611558</v>
      </c>
      <c r="I133" s="2">
        <v>49.575616382917367</v>
      </c>
      <c r="J133" s="2">
        <v>45.421341012912578</v>
      </c>
      <c r="K133" s="2">
        <v>0.89355645173861875</v>
      </c>
      <c r="L133" s="2">
        <v>2.2491196881256759</v>
      </c>
      <c r="M133" s="2">
        <v>1.9251570694958671</v>
      </c>
      <c r="N133" s="1">
        <v>0.95799084625443676</v>
      </c>
      <c r="O133" s="1">
        <v>0.25472</v>
      </c>
      <c r="P133" s="1"/>
      <c r="Q133" s="1"/>
      <c r="R133" s="1"/>
      <c r="S133" s="1" t="str">
        <f t="shared" si="14"/>
        <v/>
      </c>
      <c r="T133" s="2" t="str">
        <f t="shared" si="15"/>
        <v/>
      </c>
      <c r="U133" s="1"/>
      <c r="V133" s="1">
        <v>22.608170000000001</v>
      </c>
      <c r="W133" s="19">
        <v>554.26587392904696</v>
      </c>
      <c r="X133" s="2" t="str">
        <f t="shared" si="16"/>
        <v/>
      </c>
      <c r="Y133" s="1" t="s">
        <v>25</v>
      </c>
      <c r="Z133" s="1">
        <v>7</v>
      </c>
    </row>
    <row r="134" spans="1:26" x14ac:dyDescent="0.2">
      <c r="A134" s="1">
        <v>5</v>
      </c>
      <c r="B134" s="1">
        <v>3</v>
      </c>
      <c r="C134" s="2" t="s">
        <v>20</v>
      </c>
      <c r="D134" s="2">
        <v>18.098413444108822</v>
      </c>
      <c r="E134" s="2">
        <v>75.702235021520963</v>
      </c>
      <c r="F134" s="2">
        <v>1.051242884398375</v>
      </c>
      <c r="G134" s="2">
        <v>2.6460231625007959</v>
      </c>
      <c r="H134" s="2">
        <v>2.5668760926611558</v>
      </c>
      <c r="I134" s="2">
        <v>49.575616382917367</v>
      </c>
      <c r="J134" s="2">
        <v>45.421341012912578</v>
      </c>
      <c r="K134" s="2">
        <v>0.89355645173861875</v>
      </c>
      <c r="L134" s="2">
        <v>2.2491196881256759</v>
      </c>
      <c r="M134" s="2">
        <v>1.9251570694958671</v>
      </c>
      <c r="N134" s="1">
        <v>0.97860578648862084</v>
      </c>
      <c r="O134" s="1">
        <v>0.24795</v>
      </c>
      <c r="P134" s="1"/>
      <c r="Q134" s="1"/>
      <c r="R134" s="1"/>
      <c r="S134" s="1" t="str">
        <f t="shared" si="14"/>
        <v/>
      </c>
      <c r="T134" s="2" t="str">
        <f t="shared" si="15"/>
        <v/>
      </c>
      <c r="U134" s="1"/>
      <c r="V134" s="1">
        <v>30.873249999999999</v>
      </c>
      <c r="W134" s="19">
        <v>458.52250264579982</v>
      </c>
      <c r="X134" s="2" t="str">
        <f t="shared" si="16"/>
        <v/>
      </c>
      <c r="Y134" s="1" t="s">
        <v>25</v>
      </c>
      <c r="Z134" s="1">
        <v>7</v>
      </c>
    </row>
    <row r="135" spans="1:26" x14ac:dyDescent="0.2">
      <c r="A135" s="1">
        <v>5</v>
      </c>
      <c r="B135" s="1">
        <v>3</v>
      </c>
      <c r="C135" s="2" t="s">
        <v>21</v>
      </c>
      <c r="D135" s="2">
        <v>18.098413444108822</v>
      </c>
      <c r="E135" s="2">
        <v>75.702235021520963</v>
      </c>
      <c r="F135" s="2">
        <v>1.051242884398375</v>
      </c>
      <c r="G135" s="2">
        <v>2.6460231625007959</v>
      </c>
      <c r="H135" s="2">
        <v>2.5668760926611558</v>
      </c>
      <c r="I135" s="2">
        <v>49.575616382917367</v>
      </c>
      <c r="J135" s="2">
        <v>45.421341012912578</v>
      </c>
      <c r="K135" s="2">
        <v>0.89355645173861875</v>
      </c>
      <c r="L135" s="2">
        <v>2.2491196881256759</v>
      </c>
      <c r="M135" s="2">
        <v>1.9251570694958671</v>
      </c>
      <c r="N135" s="1">
        <v>0.98241138231325886</v>
      </c>
      <c r="O135" s="1">
        <v>0.23011000000000001</v>
      </c>
      <c r="P135" s="1"/>
      <c r="Q135" s="1"/>
      <c r="R135" s="1"/>
      <c r="S135" s="1" t="str">
        <f t="shared" si="14"/>
        <v/>
      </c>
      <c r="T135" s="2" t="str">
        <f t="shared" si="15"/>
        <v/>
      </c>
      <c r="U135" s="1"/>
      <c r="V135" s="1">
        <v>24.861419999999999</v>
      </c>
      <c r="W135" s="19">
        <v>674.69301484691789</v>
      </c>
      <c r="X135" s="2" t="str">
        <f t="shared" si="16"/>
        <v/>
      </c>
      <c r="Y135" s="1" t="s">
        <v>25</v>
      </c>
      <c r="Z135" s="1">
        <v>7</v>
      </c>
    </row>
    <row r="136" spans="1:26" x14ac:dyDescent="0.2">
      <c r="A136" s="1">
        <v>5</v>
      </c>
      <c r="B136" s="1">
        <v>3</v>
      </c>
      <c r="C136" s="2" t="s">
        <v>22</v>
      </c>
      <c r="D136" s="2">
        <v>18.098413444108822</v>
      </c>
      <c r="E136" s="2">
        <v>75.702235021520963</v>
      </c>
      <c r="F136" s="2">
        <v>1.051242884398375</v>
      </c>
      <c r="G136" s="2">
        <v>2.6460231625007959</v>
      </c>
      <c r="H136" s="2">
        <v>2.5668760926611558</v>
      </c>
      <c r="I136" s="2">
        <v>49.575616382917367</v>
      </c>
      <c r="J136" s="2">
        <v>45.421341012912578</v>
      </c>
      <c r="K136" s="2">
        <v>0.89355645173861875</v>
      </c>
      <c r="L136" s="2">
        <v>2.2491196881256759</v>
      </c>
      <c r="M136" s="2">
        <v>1.9251570694958671</v>
      </c>
      <c r="N136" s="1">
        <v>0.98771651369815749</v>
      </c>
      <c r="O136" s="1">
        <v>0.29329</v>
      </c>
      <c r="P136" s="1">
        <v>6842</v>
      </c>
      <c r="Q136" s="1">
        <v>6410</v>
      </c>
      <c r="R136" s="1">
        <v>6674</v>
      </c>
      <c r="S136" s="1">
        <f t="shared" si="14"/>
        <v>684.2</v>
      </c>
      <c r="T136" s="2">
        <f t="shared" si="15"/>
        <v>3.1828488953677168</v>
      </c>
      <c r="U136" s="1"/>
      <c r="V136" s="1">
        <v>24.004439999999999</v>
      </c>
      <c r="W136" s="19">
        <v>514.78507286029424</v>
      </c>
      <c r="X136" s="2">
        <f t="shared" si="16"/>
        <v>608.87108680373035</v>
      </c>
      <c r="Y136" s="1" t="s">
        <v>25</v>
      </c>
      <c r="Z136" s="1">
        <v>7</v>
      </c>
    </row>
  </sheetData>
  <conditionalFormatting sqref="V1:V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{7AB49BD7-70EA-E544-AFB4-CE6B396DAAF3}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7:X1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{60C02521-9D80-574F-BC65-EFC19B4959BB}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B49BD7-70EA-E544-AFB4-CE6B396DA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X92:X96</xm:sqref>
        </x14:conditionalFormatting>
        <x14:conditionalFormatting xmlns:xm="http://schemas.microsoft.com/office/excel/2006/main">
          <x14:cfRule type="dataBar" id="{60C02521-9D80-574F-BC65-EFC19B495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X97:X101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136"/>
  <sheetViews>
    <sheetView zoomScaleNormal="100" workbookViewId="0">
      <pane ySplit="1" topLeftCell="A75" activePane="bottomLeft" state="frozen"/>
      <selection pane="bottomLeft" activeCell="AA98" sqref="AA98"/>
    </sheetView>
  </sheetViews>
  <sheetFormatPr baseColWidth="10" defaultColWidth="8.83203125" defaultRowHeight="15" x14ac:dyDescent="0.2"/>
  <cols>
    <col min="1" max="3" width="2.83203125" customWidth="1"/>
    <col min="4" max="13" width="6" customWidth="1"/>
    <col min="14" max="15" width="9.6640625" customWidth="1"/>
    <col min="16" max="19" width="8.5" customWidth="1"/>
    <col min="20" max="21" width="6" customWidth="1"/>
    <col min="22" max="22" width="7.5" customWidth="1"/>
    <col min="23" max="23" width="5.6640625" customWidth="1"/>
    <col min="24" max="24" width="8.5" customWidth="1"/>
    <col min="25" max="25" width="10.1640625" customWidth="1"/>
    <col min="26" max="26" width="2.83203125" customWidth="1"/>
  </cols>
  <sheetData>
    <row r="1" spans="1:26" s="9" customFormat="1" ht="87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40</v>
      </c>
      <c r="O1" s="10" t="s">
        <v>26</v>
      </c>
      <c r="P1" s="10" t="s">
        <v>29</v>
      </c>
      <c r="Q1" s="10" t="s">
        <v>27</v>
      </c>
      <c r="R1" s="10" t="s">
        <v>28</v>
      </c>
      <c r="S1" s="10" t="s">
        <v>13</v>
      </c>
      <c r="T1" s="10" t="s">
        <v>30</v>
      </c>
      <c r="U1" s="10" t="s">
        <v>31</v>
      </c>
      <c r="V1" s="10" t="s">
        <v>14</v>
      </c>
      <c r="W1" s="10" t="s">
        <v>32</v>
      </c>
      <c r="X1" s="10" t="s">
        <v>15</v>
      </c>
      <c r="Y1" s="10" t="s">
        <v>16</v>
      </c>
      <c r="Z1" s="10" t="s">
        <v>39</v>
      </c>
    </row>
    <row r="2" spans="1:26" x14ac:dyDescent="0.2">
      <c r="A2" s="3">
        <v>1</v>
      </c>
      <c r="B2" s="3">
        <v>1</v>
      </c>
      <c r="C2" s="4" t="s">
        <v>17</v>
      </c>
      <c r="D2" s="4">
        <v>14.85807269337695</v>
      </c>
      <c r="E2" s="4">
        <v>83.910342527079948</v>
      </c>
      <c r="F2" s="4">
        <v>0.57752020266315851</v>
      </c>
      <c r="G2" s="4">
        <v>0.62800901984620339</v>
      </c>
      <c r="H2" s="4">
        <v>0.05</v>
      </c>
      <c r="I2" s="4">
        <v>48.615539087585333</v>
      </c>
      <c r="J2" s="4">
        <v>50.34620551624797</v>
      </c>
      <c r="K2" s="4">
        <v>0.4908921722636847</v>
      </c>
      <c r="L2" s="4">
        <v>0.53380766686927283</v>
      </c>
      <c r="M2" s="4">
        <v>3.7500000000000012E-2</v>
      </c>
      <c r="N2" s="4">
        <v>0.97413042655463467</v>
      </c>
      <c r="O2" s="3">
        <v>0.45512999999999998</v>
      </c>
      <c r="P2" s="3">
        <v>16020</v>
      </c>
      <c r="Q2" s="3">
        <v>14300</v>
      </c>
      <c r="R2" s="3">
        <v>16850</v>
      </c>
      <c r="S2" s="3">
        <f>IF(ISNUMBER(P2),P2/10,"")</f>
        <v>1602</v>
      </c>
      <c r="T2" s="4">
        <f t="shared" ref="T2:T4" si="0">IFERROR(_xlfn.STDEV.S(P2:R2)/P2*100,"")</f>
        <v>8.118776862773073</v>
      </c>
      <c r="U2" s="3"/>
      <c r="V2" s="3">
        <v>27.593019999999999</v>
      </c>
      <c r="W2" s="15">
        <v>166.50881593913681</v>
      </c>
      <c r="X2" s="4">
        <f t="shared" ref="X2:X4" si="1">IFERROR(1/(V2*S2)*10000000,"")</f>
        <v>226.22377881917996</v>
      </c>
      <c r="Y2" s="3" t="s">
        <v>24</v>
      </c>
      <c r="Z2" s="3">
        <v>7</v>
      </c>
    </row>
    <row r="3" spans="1:26" x14ac:dyDescent="0.2">
      <c r="A3" s="3">
        <v>1</v>
      </c>
      <c r="B3" s="3">
        <v>1</v>
      </c>
      <c r="C3" s="4" t="s">
        <v>19</v>
      </c>
      <c r="D3" s="4">
        <v>14.85807269337695</v>
      </c>
      <c r="E3" s="4">
        <v>83.910342527079948</v>
      </c>
      <c r="F3" s="4">
        <v>0.57752020266315851</v>
      </c>
      <c r="G3" s="4">
        <v>0.62800901984620339</v>
      </c>
      <c r="H3" s="4">
        <v>0.05</v>
      </c>
      <c r="I3" s="4">
        <v>48.615539087585333</v>
      </c>
      <c r="J3" s="4">
        <v>50.34620551624797</v>
      </c>
      <c r="K3" s="4">
        <v>0.4908921722636847</v>
      </c>
      <c r="L3" s="4">
        <v>0.53380766686927283</v>
      </c>
      <c r="M3" s="4">
        <v>3.7500000000000012E-2</v>
      </c>
      <c r="N3" s="3">
        <v>0.99628844114528115</v>
      </c>
      <c r="O3" s="3">
        <v>0.43247000000000002</v>
      </c>
      <c r="P3" s="3"/>
      <c r="Q3" s="3"/>
      <c r="R3" s="3"/>
      <c r="S3" s="3" t="str">
        <f>IF(ISNUMBER(P3),P3/10,"")</f>
        <v/>
      </c>
      <c r="T3" s="4" t="str">
        <f t="shared" si="0"/>
        <v/>
      </c>
      <c r="U3" s="3"/>
      <c r="V3" s="3">
        <v>22.751639999999998</v>
      </c>
      <c r="W3" s="15">
        <v>402.53927268386133</v>
      </c>
      <c r="X3" s="4" t="str">
        <f t="shared" si="1"/>
        <v/>
      </c>
      <c r="Y3" s="3" t="s">
        <v>24</v>
      </c>
      <c r="Z3" s="3">
        <v>7</v>
      </c>
    </row>
    <row r="4" spans="1:26" x14ac:dyDescent="0.2">
      <c r="A4" s="3">
        <v>1</v>
      </c>
      <c r="B4" s="3">
        <v>1</v>
      </c>
      <c r="C4" s="4" t="s">
        <v>20</v>
      </c>
      <c r="D4" s="4">
        <v>14.85807269337695</v>
      </c>
      <c r="E4" s="4">
        <v>83.910342527079948</v>
      </c>
      <c r="F4" s="4">
        <v>0.57752020266315851</v>
      </c>
      <c r="G4" s="4">
        <v>0.62800901984620339</v>
      </c>
      <c r="H4" s="4">
        <v>0.05</v>
      </c>
      <c r="I4" s="4">
        <v>48.615539087585333</v>
      </c>
      <c r="J4" s="4">
        <v>50.34620551624797</v>
      </c>
      <c r="K4" s="4">
        <v>0.4908921722636847</v>
      </c>
      <c r="L4" s="4">
        <v>0.53380766686927283</v>
      </c>
      <c r="M4" s="4">
        <v>3.7500000000000012E-2</v>
      </c>
      <c r="N4" s="3">
        <v>0.99068635883321454</v>
      </c>
      <c r="O4" s="3">
        <v>0.45107000000000003</v>
      </c>
      <c r="P4" s="3"/>
      <c r="Q4" s="3"/>
      <c r="R4" s="3"/>
      <c r="S4" s="3" t="str">
        <f>IF(ISNUMBER(P4),P4/10,"")</f>
        <v/>
      </c>
      <c r="T4" s="4" t="str">
        <f t="shared" si="0"/>
        <v/>
      </c>
      <c r="U4" s="3"/>
      <c r="V4" s="3">
        <v>18.297840000000001</v>
      </c>
      <c r="W4" s="15">
        <v>425.26862889686868</v>
      </c>
      <c r="X4" s="4" t="str">
        <f t="shared" si="1"/>
        <v/>
      </c>
      <c r="Y4" s="3" t="s">
        <v>24</v>
      </c>
      <c r="Z4" s="3">
        <v>7</v>
      </c>
    </row>
    <row r="5" spans="1:26" x14ac:dyDescent="0.2">
      <c r="A5" s="3">
        <v>1</v>
      </c>
      <c r="B5" s="3">
        <v>1</v>
      </c>
      <c r="C5" s="4" t="s">
        <v>21</v>
      </c>
      <c r="D5" s="4">
        <v>14.85807269337695</v>
      </c>
      <c r="E5" s="4">
        <v>83.910342527079948</v>
      </c>
      <c r="F5" s="4">
        <v>0.57752020266315851</v>
      </c>
      <c r="G5" s="4">
        <v>0.62800901984620339</v>
      </c>
      <c r="H5" s="4">
        <v>0.05</v>
      </c>
      <c r="I5" s="4">
        <v>48.615539087585333</v>
      </c>
      <c r="J5" s="4">
        <v>50.34620551624797</v>
      </c>
      <c r="K5" s="4">
        <v>0.4908921722636847</v>
      </c>
      <c r="L5" s="4">
        <v>0.53380766686927283</v>
      </c>
      <c r="M5" s="4">
        <v>3.7500000000000012E-2</v>
      </c>
      <c r="N5" s="3">
        <v>0.9568017863277225</v>
      </c>
      <c r="O5" s="3">
        <v>0.42542999999999997</v>
      </c>
      <c r="P5" s="3"/>
      <c r="Q5" s="3"/>
      <c r="R5" s="3"/>
      <c r="S5" s="3" t="str">
        <f t="shared" ref="S5:S37" si="2">IF(ISNUMBER(P5),P5/10,"")</f>
        <v/>
      </c>
      <c r="T5" s="4" t="str">
        <f>IFERROR(_xlfn.STDEV.S(P5:R5)/P5*100,"")</f>
        <v/>
      </c>
      <c r="U5" s="3"/>
      <c r="V5" s="3">
        <v>20.162430000000001</v>
      </c>
      <c r="W5" s="15">
        <v>362.6321438366362</v>
      </c>
      <c r="X5" s="4" t="str">
        <f>IFERROR(1/(V5*S5)*10000000,"")</f>
        <v/>
      </c>
      <c r="Y5" s="3" t="s">
        <v>24</v>
      </c>
      <c r="Z5" s="3">
        <v>7</v>
      </c>
    </row>
    <row r="6" spans="1:26" x14ac:dyDescent="0.2">
      <c r="A6" s="3">
        <v>1</v>
      </c>
      <c r="B6" s="3">
        <v>1</v>
      </c>
      <c r="C6" s="4" t="s">
        <v>22</v>
      </c>
      <c r="D6" s="4">
        <v>14.85807269337695</v>
      </c>
      <c r="E6" s="4">
        <v>83.910342527079948</v>
      </c>
      <c r="F6" s="4">
        <v>0.57752020266315851</v>
      </c>
      <c r="G6" s="4">
        <v>0.62800901984620339</v>
      </c>
      <c r="H6" s="4">
        <v>0.05</v>
      </c>
      <c r="I6" s="4">
        <v>48.615539087585333</v>
      </c>
      <c r="J6" s="4">
        <v>50.34620551624797</v>
      </c>
      <c r="K6" s="4">
        <v>0.4908921722636847</v>
      </c>
      <c r="L6" s="4">
        <v>0.53380766686927283</v>
      </c>
      <c r="M6" s="4">
        <v>3.7500000000000012E-2</v>
      </c>
      <c r="N6" s="3">
        <v>0.9981815082116271</v>
      </c>
      <c r="O6" s="3">
        <v>0.39904000000000001</v>
      </c>
      <c r="P6" s="3"/>
      <c r="Q6" s="3"/>
      <c r="R6" s="3"/>
      <c r="S6" s="3" t="str">
        <f t="shared" si="2"/>
        <v/>
      </c>
      <c r="T6" s="4" t="str">
        <f t="shared" ref="T6:T69" si="3">IFERROR(_xlfn.STDEV.S(P6:R6)/P6*100,"")</f>
        <v/>
      </c>
      <c r="U6" s="3"/>
      <c r="V6" s="3">
        <v>46.316360000000003</v>
      </c>
      <c r="W6" s="15">
        <v>318.7802808680396</v>
      </c>
      <c r="X6" s="4" t="str">
        <f t="shared" ref="X6:X32" si="4">IFERROR(1/(V6*S6)*10000000,"")</f>
        <v/>
      </c>
      <c r="Y6" s="3" t="s">
        <v>24</v>
      </c>
      <c r="Z6" s="3">
        <v>7</v>
      </c>
    </row>
    <row r="7" spans="1:26" x14ac:dyDescent="0.2">
      <c r="A7" s="3">
        <v>1</v>
      </c>
      <c r="B7" s="3">
        <v>2</v>
      </c>
      <c r="C7" s="4" t="s">
        <v>17</v>
      </c>
      <c r="D7" s="4">
        <v>15.40512300477643</v>
      </c>
      <c r="E7" s="4">
        <v>83.397661927813644</v>
      </c>
      <c r="F7" s="4">
        <v>0.76104370041147384</v>
      </c>
      <c r="G7" s="4">
        <v>0.05</v>
      </c>
      <c r="H7" s="4">
        <v>0.41579407368958549</v>
      </c>
      <c r="I7" s="4">
        <v>48.989792849386014</v>
      </c>
      <c r="J7" s="4">
        <v>50.038597156688184</v>
      </c>
      <c r="K7" s="4">
        <v>0.64688714534975278</v>
      </c>
      <c r="L7" s="4">
        <v>4.2500000000000003E-2</v>
      </c>
      <c r="M7" s="4">
        <v>0.3118455552671891</v>
      </c>
      <c r="N7" s="3">
        <v>1.1255301620236171</v>
      </c>
      <c r="O7" s="3">
        <v>0.12257999999999999</v>
      </c>
      <c r="P7" s="3"/>
      <c r="Q7" s="3"/>
      <c r="R7" s="3"/>
      <c r="S7" s="3" t="str">
        <f t="shared" si="2"/>
        <v/>
      </c>
      <c r="T7" s="4" t="str">
        <f t="shared" si="3"/>
        <v/>
      </c>
      <c r="U7" s="3"/>
      <c r="V7" s="3">
        <v>39.172339999999998</v>
      </c>
      <c r="W7" s="15">
        <v>571.33977693966904</v>
      </c>
      <c r="X7" s="4" t="str">
        <f t="shared" si="4"/>
        <v/>
      </c>
      <c r="Y7" s="3" t="s">
        <v>24</v>
      </c>
      <c r="Z7" s="3">
        <v>7</v>
      </c>
    </row>
    <row r="8" spans="1:26" x14ac:dyDescent="0.2">
      <c r="A8" s="3">
        <v>1</v>
      </c>
      <c r="B8" s="3">
        <v>2</v>
      </c>
      <c r="C8" s="4" t="s">
        <v>19</v>
      </c>
      <c r="D8" s="4">
        <v>15.40512300477643</v>
      </c>
      <c r="E8" s="4">
        <v>83.397661927813644</v>
      </c>
      <c r="F8" s="4">
        <v>0.76104370041147384</v>
      </c>
      <c r="G8" s="4">
        <v>0.05</v>
      </c>
      <c r="H8" s="4">
        <v>0.41579407368958549</v>
      </c>
      <c r="I8" s="4">
        <v>48.989792849386014</v>
      </c>
      <c r="J8" s="4">
        <v>50.038597156688184</v>
      </c>
      <c r="K8" s="4">
        <v>0.64688714534975278</v>
      </c>
      <c r="L8" s="4">
        <v>4.2500000000000003E-2</v>
      </c>
      <c r="M8" s="4">
        <v>0.3118455552671891</v>
      </c>
      <c r="N8" s="3">
        <v>1.061597133941985</v>
      </c>
      <c r="O8" s="3">
        <v>0.16051000000000001</v>
      </c>
      <c r="P8" s="3"/>
      <c r="Q8" s="3"/>
      <c r="R8" s="3"/>
      <c r="S8" s="3" t="str">
        <f t="shared" si="2"/>
        <v/>
      </c>
      <c r="T8" s="4" t="str">
        <f t="shared" si="3"/>
        <v/>
      </c>
      <c r="U8" s="3"/>
      <c r="V8" s="3">
        <v>41.002920000000003</v>
      </c>
      <c r="W8" s="15">
        <v>527.83586244515345</v>
      </c>
      <c r="X8" s="4" t="str">
        <f t="shared" si="4"/>
        <v/>
      </c>
      <c r="Y8" s="3" t="s">
        <v>24</v>
      </c>
      <c r="Z8" s="3">
        <v>7</v>
      </c>
    </row>
    <row r="9" spans="1:26" x14ac:dyDescent="0.2">
      <c r="A9" s="3">
        <v>1</v>
      </c>
      <c r="B9" s="3">
        <v>2</v>
      </c>
      <c r="C9" s="4" t="s">
        <v>20</v>
      </c>
      <c r="D9" s="4">
        <v>15.40512300477643</v>
      </c>
      <c r="E9" s="4">
        <v>83.397661927813644</v>
      </c>
      <c r="F9" s="4">
        <v>0.76104370041147384</v>
      </c>
      <c r="G9" s="4">
        <v>0.05</v>
      </c>
      <c r="H9" s="4">
        <v>0.41579407368958549</v>
      </c>
      <c r="I9" s="4">
        <v>48.989792849386014</v>
      </c>
      <c r="J9" s="4">
        <v>50.038597156688184</v>
      </c>
      <c r="K9" s="4">
        <v>0.64688714534975278</v>
      </c>
      <c r="L9" s="4">
        <v>4.2500000000000003E-2</v>
      </c>
      <c r="M9" s="4">
        <v>0.3118455552671891</v>
      </c>
      <c r="N9" s="3">
        <v>1.065433367591641</v>
      </c>
      <c r="O9" s="3">
        <v>0.20935000000000001</v>
      </c>
      <c r="P9" s="3"/>
      <c r="Q9" s="3"/>
      <c r="R9" s="3"/>
      <c r="S9" s="3" t="str">
        <f t="shared" si="2"/>
        <v/>
      </c>
      <c r="T9" s="4" t="str">
        <f t="shared" si="3"/>
        <v/>
      </c>
      <c r="U9" s="3"/>
      <c r="V9" s="3">
        <v>41.548340000000003</v>
      </c>
      <c r="W9" s="15">
        <v>403.53431777398742</v>
      </c>
      <c r="X9" s="4" t="str">
        <f t="shared" si="4"/>
        <v/>
      </c>
      <c r="Y9" s="3" t="s">
        <v>24</v>
      </c>
      <c r="Z9" s="3">
        <v>7</v>
      </c>
    </row>
    <row r="10" spans="1:26" x14ac:dyDescent="0.2">
      <c r="A10" s="3">
        <v>1</v>
      </c>
      <c r="B10" s="3">
        <v>2</v>
      </c>
      <c r="C10" s="4" t="s">
        <v>21</v>
      </c>
      <c r="D10" s="4">
        <v>15.40512300477643</v>
      </c>
      <c r="E10" s="4">
        <v>83.397661927813644</v>
      </c>
      <c r="F10" s="4">
        <v>0.76104370041147384</v>
      </c>
      <c r="G10" s="4">
        <v>0.05</v>
      </c>
      <c r="H10" s="4">
        <v>0.41579407368958549</v>
      </c>
      <c r="I10" s="4">
        <v>48.989792849386014</v>
      </c>
      <c r="J10" s="4">
        <v>50.038597156688184</v>
      </c>
      <c r="K10" s="4">
        <v>0.64688714534975278</v>
      </c>
      <c r="L10" s="4">
        <v>4.2500000000000003E-2</v>
      </c>
      <c r="M10" s="4">
        <v>0.3118455552671891</v>
      </c>
      <c r="N10" s="3">
        <v>1.060317285446734</v>
      </c>
      <c r="O10" s="3">
        <v>0.19550000000000001</v>
      </c>
      <c r="P10" s="3"/>
      <c r="Q10" s="3"/>
      <c r="R10" s="3"/>
      <c r="S10" s="3" t="str">
        <f t="shared" si="2"/>
        <v/>
      </c>
      <c r="T10" s="4" t="str">
        <f t="shared" si="3"/>
        <v/>
      </c>
      <c r="U10" s="3"/>
      <c r="V10" s="3">
        <v>41.429160000000003</v>
      </c>
      <c r="W10" s="15">
        <v>437.87038080149898</v>
      </c>
      <c r="X10" s="4" t="str">
        <f t="shared" si="4"/>
        <v/>
      </c>
      <c r="Y10" s="3" t="s">
        <v>24</v>
      </c>
      <c r="Z10" s="3">
        <v>7</v>
      </c>
    </row>
    <row r="11" spans="1:26" x14ac:dyDescent="0.2">
      <c r="A11" s="3">
        <v>1</v>
      </c>
      <c r="B11" s="3">
        <v>2</v>
      </c>
      <c r="C11" s="4" t="s">
        <v>22</v>
      </c>
      <c r="D11" s="4">
        <v>15.40512300477643</v>
      </c>
      <c r="E11" s="4">
        <v>83.397661927813644</v>
      </c>
      <c r="F11" s="4">
        <v>0.76104370041147384</v>
      </c>
      <c r="G11" s="4">
        <v>0.05</v>
      </c>
      <c r="H11" s="4">
        <v>0.41579407368958549</v>
      </c>
      <c r="I11" s="4">
        <v>48.989792849386014</v>
      </c>
      <c r="J11" s="4">
        <v>50.038597156688184</v>
      </c>
      <c r="K11" s="4">
        <v>0.64688714534975278</v>
      </c>
      <c r="L11" s="4">
        <v>4.2500000000000003E-2</v>
      </c>
      <c r="M11" s="4">
        <v>0.3118455552671891</v>
      </c>
      <c r="N11" s="3">
        <v>1.019659907735222</v>
      </c>
      <c r="O11" s="3">
        <v>0.22958000000000001</v>
      </c>
      <c r="P11" s="3"/>
      <c r="Q11" s="3"/>
      <c r="R11" s="3"/>
      <c r="S11" s="3" t="str">
        <f t="shared" si="2"/>
        <v/>
      </c>
      <c r="T11" s="4" t="str">
        <f t="shared" si="3"/>
        <v/>
      </c>
      <c r="U11" s="3"/>
      <c r="V11" s="3">
        <v>50.117919999999998</v>
      </c>
      <c r="W11" s="15">
        <v>390.29550499078073</v>
      </c>
      <c r="X11" s="4" t="str">
        <f t="shared" si="4"/>
        <v/>
      </c>
      <c r="Y11" s="3" t="s">
        <v>24</v>
      </c>
      <c r="Z11" s="3">
        <v>7</v>
      </c>
    </row>
    <row r="12" spans="1:26" x14ac:dyDescent="0.2">
      <c r="A12" s="3">
        <v>1</v>
      </c>
      <c r="B12" s="3">
        <v>3</v>
      </c>
      <c r="C12" s="4" t="s">
        <v>17</v>
      </c>
      <c r="D12" s="4">
        <v>48.892444880156852</v>
      </c>
      <c r="E12" s="4">
        <v>48.777755513445939</v>
      </c>
      <c r="F12" s="4">
        <v>0.6306957178624738</v>
      </c>
      <c r="G12" s="4">
        <v>0.20915097642491551</v>
      </c>
      <c r="H12" s="4">
        <v>1.51259936400296</v>
      </c>
      <c r="I12" s="4">
        <v>68.907673930679067</v>
      </c>
      <c r="J12" s="4">
        <v>29.266653308067561</v>
      </c>
      <c r="K12" s="4">
        <v>0.53609136018310277</v>
      </c>
      <c r="L12" s="4">
        <v>0.17777832996117821</v>
      </c>
      <c r="M12" s="4">
        <v>1.13444952300222</v>
      </c>
      <c r="N12" s="3">
        <v>0.897961812981525</v>
      </c>
      <c r="O12" s="3"/>
      <c r="P12" s="3">
        <v>8279</v>
      </c>
      <c r="Q12" s="3">
        <v>6748</v>
      </c>
      <c r="R12" s="3">
        <v>9700</v>
      </c>
      <c r="S12" s="3">
        <f t="shared" si="2"/>
        <v>827.9</v>
      </c>
      <c r="T12" s="4">
        <f t="shared" si="3"/>
        <v>17.832365464642191</v>
      </c>
      <c r="U12" s="3"/>
      <c r="V12" s="3">
        <v>143.12638999999999</v>
      </c>
      <c r="W12" s="15"/>
      <c r="X12" s="4">
        <f t="shared" si="4"/>
        <v>84.392217763905208</v>
      </c>
      <c r="Y12" s="3" t="s">
        <v>24</v>
      </c>
      <c r="Z12" s="3">
        <v>7</v>
      </c>
    </row>
    <row r="13" spans="1:26" x14ac:dyDescent="0.2">
      <c r="A13" s="3">
        <v>1</v>
      </c>
      <c r="B13" s="3">
        <v>3</v>
      </c>
      <c r="C13" s="4" t="s">
        <v>19</v>
      </c>
      <c r="D13" s="4">
        <v>48.892444880156852</v>
      </c>
      <c r="E13" s="4">
        <v>48.777755513445939</v>
      </c>
      <c r="F13" s="4">
        <v>0.6306957178624738</v>
      </c>
      <c r="G13" s="4">
        <v>0.20915097642491551</v>
      </c>
      <c r="H13" s="4">
        <v>1.51259936400296</v>
      </c>
      <c r="I13" s="4">
        <v>68.907673930679067</v>
      </c>
      <c r="J13" s="4">
        <v>29.266653308067561</v>
      </c>
      <c r="K13" s="4">
        <v>0.53609136018310277</v>
      </c>
      <c r="L13" s="4">
        <v>0.17777832996117821</v>
      </c>
      <c r="M13" s="4">
        <v>1.13444952300222</v>
      </c>
      <c r="N13" s="3">
        <v>0.85520328961775227</v>
      </c>
      <c r="O13" s="3"/>
      <c r="P13" s="3">
        <v>8979</v>
      </c>
      <c r="Q13" s="3">
        <v>7571</v>
      </c>
      <c r="R13" s="3">
        <v>9816</v>
      </c>
      <c r="S13" s="3">
        <f t="shared" si="2"/>
        <v>897.9</v>
      </c>
      <c r="T13" s="4">
        <f t="shared" si="3"/>
        <v>12.635459831296373</v>
      </c>
      <c r="U13" s="3"/>
      <c r="V13" s="3">
        <v>121.17174</v>
      </c>
      <c r="W13" s="15"/>
      <c r="X13" s="4">
        <f t="shared" si="4"/>
        <v>91.911675712064437</v>
      </c>
      <c r="Y13" s="3" t="s">
        <v>24</v>
      </c>
      <c r="Z13" s="3">
        <v>7</v>
      </c>
    </row>
    <row r="14" spans="1:26" x14ac:dyDescent="0.2">
      <c r="A14" s="3">
        <v>1</v>
      </c>
      <c r="B14" s="3">
        <v>3</v>
      </c>
      <c r="C14" s="4" t="s">
        <v>20</v>
      </c>
      <c r="D14" s="4">
        <v>48.892444880156852</v>
      </c>
      <c r="E14" s="4">
        <v>48.777755513445939</v>
      </c>
      <c r="F14" s="4">
        <v>0.6306957178624738</v>
      </c>
      <c r="G14" s="4">
        <v>0.20915097642491551</v>
      </c>
      <c r="H14" s="4">
        <v>1.51259936400296</v>
      </c>
      <c r="I14" s="4">
        <v>68.907673930679067</v>
      </c>
      <c r="J14" s="4">
        <v>29.266653308067561</v>
      </c>
      <c r="K14" s="4">
        <v>0.53609136018310277</v>
      </c>
      <c r="L14" s="4">
        <v>0.17777832996117821</v>
      </c>
      <c r="M14" s="4">
        <v>1.13444952300222</v>
      </c>
      <c r="N14" s="3">
        <v>0.94091191809004349</v>
      </c>
      <c r="O14" s="3"/>
      <c r="P14" s="3">
        <v>8693</v>
      </c>
      <c r="Q14" s="3">
        <v>8365</v>
      </c>
      <c r="R14" s="3">
        <v>7637</v>
      </c>
      <c r="S14" s="3">
        <f t="shared" si="2"/>
        <v>869.3</v>
      </c>
      <c r="T14" s="4">
        <f t="shared" si="3"/>
        <v>6.2174025086576581</v>
      </c>
      <c r="U14" s="3"/>
      <c r="V14" s="3">
        <v>109.05065999999999</v>
      </c>
      <c r="W14" s="15"/>
      <c r="X14" s="4">
        <f t="shared" si="4"/>
        <v>105.48774826409934</v>
      </c>
      <c r="Y14" s="3" t="s">
        <v>24</v>
      </c>
      <c r="Z14" s="3">
        <v>7</v>
      </c>
    </row>
    <row r="15" spans="1:26" x14ac:dyDescent="0.2">
      <c r="A15" s="3">
        <v>1</v>
      </c>
      <c r="B15" s="3">
        <v>3</v>
      </c>
      <c r="C15" s="4" t="s">
        <v>21</v>
      </c>
      <c r="D15" s="4">
        <v>48.892444880156852</v>
      </c>
      <c r="E15" s="4">
        <v>48.777755513445939</v>
      </c>
      <c r="F15" s="4">
        <v>0.6306957178624738</v>
      </c>
      <c r="G15" s="4">
        <v>0.20915097642491551</v>
      </c>
      <c r="H15" s="4">
        <v>1.51259936400296</v>
      </c>
      <c r="I15" s="4">
        <v>68.907673930679067</v>
      </c>
      <c r="J15" s="4">
        <v>29.266653308067561</v>
      </c>
      <c r="K15" s="4">
        <v>0.53609136018310277</v>
      </c>
      <c r="L15" s="4">
        <v>0.17777832996117821</v>
      </c>
      <c r="M15" s="4">
        <v>1.13444952300222</v>
      </c>
      <c r="N15" s="3">
        <v>0.92080575265488829</v>
      </c>
      <c r="O15" s="3"/>
      <c r="P15" s="3">
        <v>9225</v>
      </c>
      <c r="Q15" s="3">
        <v>8975</v>
      </c>
      <c r="R15" s="3">
        <v>9182</v>
      </c>
      <c r="S15" s="3">
        <f t="shared" si="2"/>
        <v>922.5</v>
      </c>
      <c r="T15" s="4">
        <f t="shared" si="3"/>
        <v>1.4489431343733001</v>
      </c>
      <c r="U15" s="3"/>
      <c r="V15" s="3">
        <v>125.53095999999999</v>
      </c>
      <c r="W15" s="15"/>
      <c r="X15" s="4">
        <f t="shared" si="4"/>
        <v>86.354062783268844</v>
      </c>
      <c r="Y15" s="3" t="s">
        <v>24</v>
      </c>
      <c r="Z15" s="3">
        <v>7</v>
      </c>
    </row>
    <row r="16" spans="1:26" x14ac:dyDescent="0.2">
      <c r="A16" s="3">
        <v>1</v>
      </c>
      <c r="B16" s="3">
        <v>3</v>
      </c>
      <c r="C16" s="4" t="s">
        <v>22</v>
      </c>
      <c r="D16" s="4">
        <v>48.892444880156852</v>
      </c>
      <c r="E16" s="4">
        <v>48.777755513445939</v>
      </c>
      <c r="F16" s="4">
        <v>0.6306957178624738</v>
      </c>
      <c r="G16" s="4">
        <v>0.20915097642491551</v>
      </c>
      <c r="H16" s="4">
        <v>1.51259936400296</v>
      </c>
      <c r="I16" s="4">
        <v>68.907673930679067</v>
      </c>
      <c r="J16" s="4">
        <v>29.266653308067561</v>
      </c>
      <c r="K16" s="4">
        <v>0.53609136018310277</v>
      </c>
      <c r="L16" s="4">
        <v>0.17777832996117821</v>
      </c>
      <c r="M16" s="4">
        <v>1.13444952300222</v>
      </c>
      <c r="N16" s="3">
        <v>0.88401921457930965</v>
      </c>
      <c r="O16" s="3"/>
      <c r="P16" s="3">
        <v>6652</v>
      </c>
      <c r="Q16" s="3">
        <v>3955</v>
      </c>
      <c r="R16" s="3">
        <v>8416</v>
      </c>
      <c r="S16" s="3">
        <f t="shared" si="2"/>
        <v>665.2</v>
      </c>
      <c r="T16" s="4">
        <f t="shared" si="3"/>
        <v>33.774838393949054</v>
      </c>
      <c r="U16" s="3"/>
      <c r="V16" s="3">
        <v>123.10213</v>
      </c>
      <c r="W16" s="15"/>
      <c r="X16" s="4">
        <f t="shared" si="4"/>
        <v>122.11870550145767</v>
      </c>
      <c r="Y16" s="3" t="s">
        <v>24</v>
      </c>
      <c r="Z16" s="3">
        <v>7</v>
      </c>
    </row>
    <row r="17" spans="1:26" x14ac:dyDescent="0.2">
      <c r="A17" s="3">
        <v>1</v>
      </c>
      <c r="B17" s="3">
        <v>4</v>
      </c>
      <c r="C17" s="4" t="s">
        <v>17</v>
      </c>
      <c r="D17" s="4">
        <v>65.858516303764191</v>
      </c>
      <c r="E17" s="4">
        <v>31.38710381615747</v>
      </c>
      <c r="F17" s="4">
        <v>1.535837926546088</v>
      </c>
      <c r="G17" s="4">
        <v>0.05</v>
      </c>
      <c r="H17" s="4">
        <v>1.2621176579247091</v>
      </c>
      <c r="I17" s="4">
        <v>78.966762933690262</v>
      </c>
      <c r="J17" s="4">
        <v>18.83226228969448</v>
      </c>
      <c r="K17" s="4">
        <v>1.3054622375641749</v>
      </c>
      <c r="L17" s="4">
        <v>4.2500000000000003E-2</v>
      </c>
      <c r="M17" s="4">
        <v>0.94658824344353176</v>
      </c>
      <c r="N17" s="3">
        <v>0.77295746785361041</v>
      </c>
      <c r="O17" s="3"/>
      <c r="P17" s="3">
        <v>13680</v>
      </c>
      <c r="Q17" s="3">
        <v>8699</v>
      </c>
      <c r="R17" s="3">
        <v>16320</v>
      </c>
      <c r="S17" s="3">
        <f t="shared" si="2"/>
        <v>1368</v>
      </c>
      <c r="T17" s="4">
        <f t="shared" si="3"/>
        <v>28.289190666540442</v>
      </c>
      <c r="U17" s="3"/>
      <c r="V17" s="3">
        <v>95.894800000000004</v>
      </c>
      <c r="W17" s="15"/>
      <c r="X17" s="4">
        <f t="shared" si="4"/>
        <v>76.228758185718476</v>
      </c>
      <c r="Y17" s="3" t="s">
        <v>24</v>
      </c>
      <c r="Z17" s="3">
        <v>7</v>
      </c>
    </row>
    <row r="18" spans="1:26" x14ac:dyDescent="0.2">
      <c r="A18" s="3">
        <v>1</v>
      </c>
      <c r="B18" s="3">
        <v>4</v>
      </c>
      <c r="C18" s="4" t="s">
        <v>19</v>
      </c>
      <c r="D18" s="4">
        <v>65.858516303764191</v>
      </c>
      <c r="E18" s="4">
        <v>31.38710381615747</v>
      </c>
      <c r="F18" s="4">
        <v>1.535837926546088</v>
      </c>
      <c r="G18" s="4">
        <v>0.05</v>
      </c>
      <c r="H18" s="4">
        <v>1.2621176579247091</v>
      </c>
      <c r="I18" s="4">
        <v>78.966762933690262</v>
      </c>
      <c r="J18" s="4">
        <v>18.83226228969448</v>
      </c>
      <c r="K18" s="4">
        <v>1.3054622375641749</v>
      </c>
      <c r="L18" s="4">
        <v>4.2500000000000003E-2</v>
      </c>
      <c r="M18" s="4">
        <v>0.94658824344353176</v>
      </c>
      <c r="N18" s="3">
        <v>0.81832888457494135</v>
      </c>
      <c r="O18" s="3"/>
      <c r="P18" s="3">
        <v>15380</v>
      </c>
      <c r="Q18" s="3">
        <v>13730</v>
      </c>
      <c r="R18" s="3">
        <v>15900</v>
      </c>
      <c r="S18" s="3">
        <f t="shared" si="2"/>
        <v>1538</v>
      </c>
      <c r="T18" s="4">
        <f t="shared" si="3"/>
        <v>7.3665502840366202</v>
      </c>
      <c r="U18" s="3"/>
      <c r="V18" s="3">
        <v>96.65943</v>
      </c>
      <c r="W18" s="15"/>
      <c r="X18" s="4">
        <f t="shared" si="4"/>
        <v>67.266593494039356</v>
      </c>
      <c r="Y18" s="3" t="s">
        <v>24</v>
      </c>
      <c r="Z18" s="3">
        <v>7</v>
      </c>
    </row>
    <row r="19" spans="1:26" x14ac:dyDescent="0.2">
      <c r="A19" s="3">
        <v>1</v>
      </c>
      <c r="B19" s="3">
        <v>4</v>
      </c>
      <c r="C19" s="4" t="s">
        <v>20</v>
      </c>
      <c r="D19" s="4">
        <v>65.858516303764191</v>
      </c>
      <c r="E19" s="4">
        <v>31.38710381615747</v>
      </c>
      <c r="F19" s="4">
        <v>1.535837926546088</v>
      </c>
      <c r="G19" s="4">
        <v>0.05</v>
      </c>
      <c r="H19" s="4">
        <v>1.2621176579247091</v>
      </c>
      <c r="I19" s="4">
        <v>78.966762933690262</v>
      </c>
      <c r="J19" s="4">
        <v>18.83226228969448</v>
      </c>
      <c r="K19" s="4">
        <v>1.3054622375641749</v>
      </c>
      <c r="L19" s="4">
        <v>4.2500000000000003E-2</v>
      </c>
      <c r="M19" s="4">
        <v>0.94658824344353176</v>
      </c>
      <c r="N19" s="3">
        <v>0.82685386768560887</v>
      </c>
      <c r="O19" s="3"/>
      <c r="P19" s="3">
        <v>13660</v>
      </c>
      <c r="Q19" s="3">
        <v>10940</v>
      </c>
      <c r="R19" s="3">
        <v>14900</v>
      </c>
      <c r="S19" s="3">
        <f t="shared" si="2"/>
        <v>1366</v>
      </c>
      <c r="T19" s="4">
        <f t="shared" si="3"/>
        <v>14.828476417713532</v>
      </c>
      <c r="U19" s="3"/>
      <c r="V19" s="3">
        <v>89.777029999999996</v>
      </c>
      <c r="W19" s="15"/>
      <c r="X19" s="4">
        <f t="shared" si="4"/>
        <v>81.542508330817682</v>
      </c>
      <c r="Y19" s="3" t="s">
        <v>24</v>
      </c>
      <c r="Z19" s="3">
        <v>7</v>
      </c>
    </row>
    <row r="20" spans="1:26" x14ac:dyDescent="0.2">
      <c r="A20" s="3">
        <v>1</v>
      </c>
      <c r="B20" s="3">
        <v>4</v>
      </c>
      <c r="C20" s="4" t="s">
        <v>21</v>
      </c>
      <c r="D20" s="4">
        <v>65.858516303764191</v>
      </c>
      <c r="E20" s="4">
        <v>31.38710381615747</v>
      </c>
      <c r="F20" s="4">
        <v>1.535837926546088</v>
      </c>
      <c r="G20" s="4">
        <v>0.05</v>
      </c>
      <c r="H20" s="4">
        <v>1.2621176579247091</v>
      </c>
      <c r="I20" s="4">
        <v>78.966762933690262</v>
      </c>
      <c r="J20" s="4">
        <v>18.83226228969448</v>
      </c>
      <c r="K20" s="4">
        <v>1.3054622375641749</v>
      </c>
      <c r="L20" s="4">
        <v>4.2500000000000003E-2</v>
      </c>
      <c r="M20" s="4">
        <v>0.94658824344353176</v>
      </c>
      <c r="N20" s="3">
        <v>0.78830172076652338</v>
      </c>
      <c r="O20" s="3"/>
      <c r="P20" s="3">
        <v>13620</v>
      </c>
      <c r="Q20" s="3">
        <v>12660</v>
      </c>
      <c r="R20" s="3">
        <v>13630</v>
      </c>
      <c r="S20" s="3">
        <f t="shared" si="2"/>
        <v>1362</v>
      </c>
      <c r="T20" s="4">
        <f t="shared" si="3"/>
        <v>4.0907888781758839</v>
      </c>
      <c r="U20" s="3"/>
      <c r="V20" s="3">
        <v>99.802220000000005</v>
      </c>
      <c r="W20" s="15"/>
      <c r="X20" s="4">
        <f t="shared" si="4"/>
        <v>73.566939753650345</v>
      </c>
      <c r="Y20" s="3" t="s">
        <v>24</v>
      </c>
      <c r="Z20" s="3">
        <v>7</v>
      </c>
    </row>
    <row r="21" spans="1:26" x14ac:dyDescent="0.2">
      <c r="A21" s="3">
        <v>1</v>
      </c>
      <c r="B21" s="3">
        <v>4</v>
      </c>
      <c r="C21" s="4" t="s">
        <v>22</v>
      </c>
      <c r="D21" s="4">
        <v>65.858516303764191</v>
      </c>
      <c r="E21" s="4">
        <v>31.38710381615747</v>
      </c>
      <c r="F21" s="4">
        <v>1.535837926546088</v>
      </c>
      <c r="G21" s="4">
        <v>0.05</v>
      </c>
      <c r="H21" s="4">
        <v>1.2621176579247091</v>
      </c>
      <c r="I21" s="4">
        <v>78.966762933690262</v>
      </c>
      <c r="J21" s="4">
        <v>18.83226228969448</v>
      </c>
      <c r="K21" s="4">
        <v>1.3054622375641749</v>
      </c>
      <c r="L21" s="4">
        <v>4.2500000000000003E-2</v>
      </c>
      <c r="M21" s="4">
        <v>0.94658824344353176</v>
      </c>
      <c r="N21" s="3">
        <v>0.78491187678628138</v>
      </c>
      <c r="O21" s="3"/>
      <c r="P21" s="3">
        <v>13010</v>
      </c>
      <c r="Q21" s="3">
        <v>14200</v>
      </c>
      <c r="R21" s="3">
        <v>9825</v>
      </c>
      <c r="S21" s="3">
        <f t="shared" si="2"/>
        <v>1301</v>
      </c>
      <c r="T21" s="4">
        <f t="shared" si="3"/>
        <v>17.386933193604253</v>
      </c>
      <c r="U21" s="3"/>
      <c r="V21" s="3">
        <v>99.014979999999994</v>
      </c>
      <c r="W21" s="15"/>
      <c r="X21" s="4">
        <f t="shared" si="4"/>
        <v>77.628608122802717</v>
      </c>
      <c r="Y21" s="3" t="s">
        <v>24</v>
      </c>
      <c r="Z21" s="3">
        <v>7</v>
      </c>
    </row>
    <row r="22" spans="1:26" x14ac:dyDescent="0.2">
      <c r="A22" s="3">
        <v>1</v>
      </c>
      <c r="B22" s="3">
        <v>5</v>
      </c>
      <c r="C22" s="4" t="s">
        <v>17</v>
      </c>
      <c r="D22" s="4">
        <v>64.680026298461399</v>
      </c>
      <c r="E22" s="4">
        <v>32.139219537394389</v>
      </c>
      <c r="F22" s="4">
        <v>0.05</v>
      </c>
      <c r="G22" s="4">
        <v>1.6778271526080939</v>
      </c>
      <c r="H22" s="4">
        <v>1.477120842756114</v>
      </c>
      <c r="I22" s="4">
        <v>78.164168396999401</v>
      </c>
      <c r="J22" s="4">
        <v>19.283531722436631</v>
      </c>
      <c r="K22" s="4">
        <v>4.2500000000000003E-2</v>
      </c>
      <c r="L22" s="4">
        <v>1.42615307971688</v>
      </c>
      <c r="M22" s="4">
        <v>1.1078406320670851</v>
      </c>
      <c r="N22" s="3">
        <v>0.7703074661411905</v>
      </c>
      <c r="O22" s="3"/>
      <c r="P22" s="3">
        <v>13490</v>
      </c>
      <c r="Q22" s="3">
        <v>11950</v>
      </c>
      <c r="R22" s="3">
        <v>14290</v>
      </c>
      <c r="S22" s="3">
        <f t="shared" si="2"/>
        <v>1349</v>
      </c>
      <c r="T22" s="4">
        <f t="shared" si="3"/>
        <v>8.8164681581217881</v>
      </c>
      <c r="U22" s="3"/>
      <c r="V22" s="3">
        <v>109.49896</v>
      </c>
      <c r="W22" s="15"/>
      <c r="X22" s="4">
        <f t="shared" si="4"/>
        <v>67.698345658180926</v>
      </c>
      <c r="Y22" s="3" t="s">
        <v>24</v>
      </c>
      <c r="Z22" s="3">
        <v>7</v>
      </c>
    </row>
    <row r="23" spans="1:26" x14ac:dyDescent="0.2">
      <c r="A23" s="3">
        <v>1</v>
      </c>
      <c r="B23" s="3">
        <v>5</v>
      </c>
      <c r="C23" s="4" t="s">
        <v>19</v>
      </c>
      <c r="D23" s="4">
        <v>64.680026298461399</v>
      </c>
      <c r="E23" s="4">
        <v>32.139219537394389</v>
      </c>
      <c r="F23" s="4">
        <v>0.05</v>
      </c>
      <c r="G23" s="4">
        <v>1.6778271526080939</v>
      </c>
      <c r="H23" s="4">
        <v>1.477120842756114</v>
      </c>
      <c r="I23" s="4">
        <v>78.164168396999401</v>
      </c>
      <c r="J23" s="4">
        <v>19.283531722436631</v>
      </c>
      <c r="K23" s="4">
        <v>4.2500000000000003E-2</v>
      </c>
      <c r="L23" s="4">
        <v>1.42615307971688</v>
      </c>
      <c r="M23" s="4">
        <v>1.1078406320670851</v>
      </c>
      <c r="N23" s="3">
        <v>0.77820159979399028</v>
      </c>
      <c r="O23" s="3"/>
      <c r="P23" s="3">
        <v>16270</v>
      </c>
      <c r="Q23" s="3">
        <v>13570</v>
      </c>
      <c r="R23" s="3">
        <v>17450</v>
      </c>
      <c r="S23" s="3">
        <f t="shared" si="2"/>
        <v>1627</v>
      </c>
      <c r="T23" s="4">
        <f t="shared" si="3"/>
        <v>12.224972958715624</v>
      </c>
      <c r="U23" s="3"/>
      <c r="V23" s="3">
        <v>105.33399</v>
      </c>
      <c r="W23" s="15"/>
      <c r="X23" s="4">
        <f t="shared" si="4"/>
        <v>58.350409964463374</v>
      </c>
      <c r="Y23" s="3" t="s">
        <v>24</v>
      </c>
      <c r="Z23" s="3">
        <v>7</v>
      </c>
    </row>
    <row r="24" spans="1:26" x14ac:dyDescent="0.2">
      <c r="A24" s="3">
        <v>1</v>
      </c>
      <c r="B24" s="3">
        <v>5</v>
      </c>
      <c r="C24" s="4" t="s">
        <v>20</v>
      </c>
      <c r="D24" s="4">
        <v>64.680026298461399</v>
      </c>
      <c r="E24" s="4">
        <v>32.139219537394389</v>
      </c>
      <c r="F24" s="4">
        <v>0.05</v>
      </c>
      <c r="G24" s="4">
        <v>1.6778271526080939</v>
      </c>
      <c r="H24" s="4">
        <v>1.477120842756114</v>
      </c>
      <c r="I24" s="4">
        <v>78.164168396999401</v>
      </c>
      <c r="J24" s="4">
        <v>19.283531722436631</v>
      </c>
      <c r="K24" s="4">
        <v>4.2500000000000003E-2</v>
      </c>
      <c r="L24" s="4">
        <v>1.42615307971688</v>
      </c>
      <c r="M24" s="4">
        <v>1.1078406320670851</v>
      </c>
      <c r="N24" s="3">
        <v>0.78628052357249401</v>
      </c>
      <c r="O24" s="3"/>
      <c r="P24" s="3">
        <v>16260</v>
      </c>
      <c r="Q24" s="3">
        <v>15150</v>
      </c>
      <c r="R24" s="3">
        <v>16480</v>
      </c>
      <c r="S24" s="3">
        <f t="shared" si="2"/>
        <v>1626</v>
      </c>
      <c r="T24" s="4">
        <f t="shared" si="3"/>
        <v>4.3844087068693627</v>
      </c>
      <c r="U24" s="3"/>
      <c r="V24" s="3">
        <v>113.49708</v>
      </c>
      <c r="W24" s="15"/>
      <c r="X24" s="4">
        <f t="shared" si="4"/>
        <v>54.186957943014974</v>
      </c>
      <c r="Y24" s="3" t="s">
        <v>24</v>
      </c>
      <c r="Z24" s="3">
        <v>7</v>
      </c>
    </row>
    <row r="25" spans="1:26" x14ac:dyDescent="0.2">
      <c r="A25" s="3">
        <v>1</v>
      </c>
      <c r="B25" s="3">
        <v>5</v>
      </c>
      <c r="C25" s="4" t="s">
        <v>21</v>
      </c>
      <c r="D25" s="4">
        <v>64.680026298461399</v>
      </c>
      <c r="E25" s="4">
        <v>32.139219537394389</v>
      </c>
      <c r="F25" s="4">
        <v>0.05</v>
      </c>
      <c r="G25" s="4">
        <v>1.6778271526080939</v>
      </c>
      <c r="H25" s="4">
        <v>1.477120842756114</v>
      </c>
      <c r="I25" s="4">
        <v>78.164168396999401</v>
      </c>
      <c r="J25" s="4">
        <v>19.283531722436631</v>
      </c>
      <c r="K25" s="4">
        <v>4.2500000000000003E-2</v>
      </c>
      <c r="L25" s="4">
        <v>1.42615307971688</v>
      </c>
      <c r="M25" s="4">
        <v>1.1078406320670851</v>
      </c>
      <c r="N25" s="3">
        <v>0.81335560307821975</v>
      </c>
      <c r="O25" s="3"/>
      <c r="P25" s="3">
        <v>15240</v>
      </c>
      <c r="Q25" s="3">
        <v>14050</v>
      </c>
      <c r="R25" s="3">
        <v>14440</v>
      </c>
      <c r="S25" s="3">
        <f t="shared" si="2"/>
        <v>1524</v>
      </c>
      <c r="T25" s="4">
        <f t="shared" si="3"/>
        <v>3.9806923168529713</v>
      </c>
      <c r="U25" s="3"/>
      <c r="V25" s="3">
        <v>107.47838</v>
      </c>
      <c r="W25" s="15"/>
      <c r="X25" s="4">
        <f t="shared" si="4"/>
        <v>61.051160149848251</v>
      </c>
      <c r="Y25" s="3" t="s">
        <v>24</v>
      </c>
      <c r="Z25" s="3">
        <v>7</v>
      </c>
    </row>
    <row r="26" spans="1:26" x14ac:dyDescent="0.2">
      <c r="A26" s="3">
        <v>1</v>
      </c>
      <c r="B26" s="3">
        <v>5</v>
      </c>
      <c r="C26" s="4" t="s">
        <v>22</v>
      </c>
      <c r="D26" s="4">
        <v>64.680026298461399</v>
      </c>
      <c r="E26" s="4">
        <v>32.139219537394389</v>
      </c>
      <c r="F26" s="4">
        <v>0.05</v>
      </c>
      <c r="G26" s="4">
        <v>1.6778271526080939</v>
      </c>
      <c r="H26" s="4">
        <v>1.477120842756114</v>
      </c>
      <c r="I26" s="4">
        <v>78.164168396999401</v>
      </c>
      <c r="J26" s="4">
        <v>19.283531722436631</v>
      </c>
      <c r="K26" s="4">
        <v>4.2500000000000003E-2</v>
      </c>
      <c r="L26" s="4">
        <v>1.42615307971688</v>
      </c>
      <c r="M26" s="4">
        <v>1.1078406320670851</v>
      </c>
      <c r="N26" s="3">
        <v>0.80065359477124176</v>
      </c>
      <c r="O26" s="3"/>
      <c r="P26" s="3">
        <v>14280</v>
      </c>
      <c r="Q26" s="3">
        <v>14620</v>
      </c>
      <c r="R26" s="3">
        <v>12910</v>
      </c>
      <c r="S26" s="3">
        <f t="shared" si="2"/>
        <v>1428</v>
      </c>
      <c r="T26" s="4">
        <f t="shared" si="3"/>
        <v>6.3391146387611661</v>
      </c>
      <c r="U26" s="3"/>
      <c r="V26" s="3">
        <v>114.53892</v>
      </c>
      <c r="W26" s="15"/>
      <c r="X26" s="4">
        <f t="shared" si="4"/>
        <v>61.13905317466044</v>
      </c>
      <c r="Y26" s="3" t="s">
        <v>24</v>
      </c>
      <c r="Z26" s="3">
        <v>7</v>
      </c>
    </row>
    <row r="27" spans="1:26" x14ac:dyDescent="0.2">
      <c r="A27" s="3">
        <v>1</v>
      </c>
      <c r="B27" s="3">
        <v>6</v>
      </c>
      <c r="C27" s="4" t="s">
        <v>17</v>
      </c>
      <c r="D27" s="4">
        <v>13.55311361412809</v>
      </c>
      <c r="E27" s="4">
        <v>83.784925636868266</v>
      </c>
      <c r="F27" s="4">
        <v>1.7258861329887321</v>
      </c>
      <c r="G27" s="4">
        <v>0.7667918096594466</v>
      </c>
      <c r="H27" s="4">
        <v>0.21215723786353649</v>
      </c>
      <c r="I27" s="4">
        <v>47.494024869738517</v>
      </c>
      <c r="J27" s="4">
        <v>50.27095538212096</v>
      </c>
      <c r="K27" s="4">
        <v>1.467003213040422</v>
      </c>
      <c r="L27" s="4">
        <v>0.65177303821052957</v>
      </c>
      <c r="M27" s="4">
        <v>0.1591179283976524</v>
      </c>
      <c r="N27" s="3">
        <v>0.96143793650113551</v>
      </c>
      <c r="O27" s="3">
        <v>0.45175999999999999</v>
      </c>
      <c r="P27" s="3">
        <v>9469</v>
      </c>
      <c r="Q27" s="3">
        <v>9481</v>
      </c>
      <c r="R27" s="3">
        <v>8287</v>
      </c>
      <c r="S27" s="3">
        <f t="shared" si="2"/>
        <v>946.9</v>
      </c>
      <c r="T27" s="4">
        <f t="shared" si="3"/>
        <v>7.243831053852551</v>
      </c>
      <c r="U27" s="3"/>
      <c r="V27" s="3">
        <v>32.438850000000002</v>
      </c>
      <c r="W27" s="15">
        <v>273.52704086917089</v>
      </c>
      <c r="X27" s="4">
        <f>IFERROR(1/(V27*S27)*10000000,"")</f>
        <v>325.55954582876115</v>
      </c>
      <c r="Y27" s="3" t="s">
        <v>24</v>
      </c>
      <c r="Z27" s="3">
        <v>7</v>
      </c>
    </row>
    <row r="28" spans="1:26" x14ac:dyDescent="0.2">
      <c r="A28" s="3">
        <v>1</v>
      </c>
      <c r="B28" s="3">
        <v>6</v>
      </c>
      <c r="C28" s="4" t="s">
        <v>19</v>
      </c>
      <c r="D28" s="4">
        <v>13.55311361412809</v>
      </c>
      <c r="E28" s="4">
        <v>83.784925636868266</v>
      </c>
      <c r="F28" s="4">
        <v>1.7258861329887321</v>
      </c>
      <c r="G28" s="4">
        <v>0.7667918096594466</v>
      </c>
      <c r="H28" s="4">
        <v>0.21215723786353649</v>
      </c>
      <c r="I28" s="4">
        <v>47.494024869738517</v>
      </c>
      <c r="J28" s="4">
        <v>50.27095538212096</v>
      </c>
      <c r="K28" s="4">
        <v>1.467003213040422</v>
      </c>
      <c r="L28" s="4">
        <v>0.65177303821052957</v>
      </c>
      <c r="M28" s="4">
        <v>0.1591179283976524</v>
      </c>
      <c r="N28" s="3">
        <v>0.95576161499082402</v>
      </c>
      <c r="O28" s="3">
        <v>0.30603999999999998</v>
      </c>
      <c r="P28" s="3"/>
      <c r="Q28" s="3"/>
      <c r="R28" s="3"/>
      <c r="S28" s="3" t="str">
        <f t="shared" si="2"/>
        <v/>
      </c>
      <c r="T28" s="4" t="str">
        <f t="shared" si="3"/>
        <v/>
      </c>
      <c r="U28" s="3"/>
      <c r="V28" s="3">
        <v>33.205570000000002</v>
      </c>
      <c r="W28" s="15">
        <v>315.66858958070043</v>
      </c>
      <c r="X28" s="4" t="str">
        <f t="shared" si="4"/>
        <v/>
      </c>
      <c r="Y28" s="3" t="s">
        <v>24</v>
      </c>
      <c r="Z28" s="3">
        <v>7</v>
      </c>
    </row>
    <row r="29" spans="1:26" x14ac:dyDescent="0.2">
      <c r="A29" s="3">
        <v>1</v>
      </c>
      <c r="B29" s="3">
        <v>6</v>
      </c>
      <c r="C29" s="4" t="s">
        <v>20</v>
      </c>
      <c r="D29" s="4">
        <v>13.55311361412809</v>
      </c>
      <c r="E29" s="4">
        <v>83.784925636868266</v>
      </c>
      <c r="F29" s="4">
        <v>1.7258861329887321</v>
      </c>
      <c r="G29" s="4">
        <v>0.7667918096594466</v>
      </c>
      <c r="H29" s="4">
        <v>0.21215723786353649</v>
      </c>
      <c r="I29" s="4">
        <v>47.494024869738517</v>
      </c>
      <c r="J29" s="4">
        <v>50.27095538212096</v>
      </c>
      <c r="K29" s="4">
        <v>1.467003213040422</v>
      </c>
      <c r="L29" s="4">
        <v>0.65177303821052957</v>
      </c>
      <c r="M29" s="4">
        <v>0.1591179283976524</v>
      </c>
      <c r="N29" s="3">
        <v>1.004225879500027</v>
      </c>
      <c r="O29" s="3">
        <v>0.29049999999999998</v>
      </c>
      <c r="P29" s="3"/>
      <c r="Q29" s="3"/>
      <c r="R29" s="3"/>
      <c r="S29" s="3" t="str">
        <f t="shared" si="2"/>
        <v/>
      </c>
      <c r="T29" s="4" t="str">
        <f t="shared" si="3"/>
        <v/>
      </c>
      <c r="U29" s="3"/>
      <c r="V29" s="3">
        <v>45.977379999999997</v>
      </c>
      <c r="W29" s="15">
        <v>262.7947955930008</v>
      </c>
      <c r="X29" s="4" t="str">
        <f t="shared" si="4"/>
        <v/>
      </c>
      <c r="Y29" s="3" t="s">
        <v>24</v>
      </c>
      <c r="Z29" s="3">
        <v>7</v>
      </c>
    </row>
    <row r="30" spans="1:26" x14ac:dyDescent="0.2">
      <c r="A30" s="3">
        <v>1</v>
      </c>
      <c r="B30" s="3">
        <v>6</v>
      </c>
      <c r="C30" s="4" t="s">
        <v>21</v>
      </c>
      <c r="D30" s="4">
        <v>13.55311361412809</v>
      </c>
      <c r="E30" s="4">
        <v>83.784925636868266</v>
      </c>
      <c r="F30" s="4">
        <v>1.7258861329887321</v>
      </c>
      <c r="G30" s="4">
        <v>0.7667918096594466</v>
      </c>
      <c r="H30" s="4">
        <v>0.21215723786353649</v>
      </c>
      <c r="I30" s="4">
        <v>47.494024869738517</v>
      </c>
      <c r="J30" s="4">
        <v>50.27095538212096</v>
      </c>
      <c r="K30" s="4">
        <v>1.467003213040422</v>
      </c>
      <c r="L30" s="4">
        <v>0.65177303821052957</v>
      </c>
      <c r="M30" s="4">
        <v>0.1591179283976524</v>
      </c>
      <c r="N30" s="3">
        <v>1.0409645361784159</v>
      </c>
      <c r="O30" s="3">
        <v>0.39097999999999999</v>
      </c>
      <c r="P30" s="3"/>
      <c r="Q30" s="3"/>
      <c r="R30" s="3"/>
      <c r="S30" s="3" t="str">
        <f t="shared" si="2"/>
        <v/>
      </c>
      <c r="T30" s="4" t="str">
        <f t="shared" si="3"/>
        <v/>
      </c>
      <c r="U30" s="3"/>
      <c r="V30" s="3">
        <v>36.332689999999999</v>
      </c>
      <c r="W30" s="15">
        <v>270.35949996778658</v>
      </c>
      <c r="X30" s="4" t="str">
        <f t="shared" si="4"/>
        <v/>
      </c>
      <c r="Y30" s="3" t="s">
        <v>24</v>
      </c>
      <c r="Z30" s="3">
        <v>7</v>
      </c>
    </row>
    <row r="31" spans="1:26" x14ac:dyDescent="0.2">
      <c r="A31" s="3">
        <v>1</v>
      </c>
      <c r="B31" s="3">
        <v>6</v>
      </c>
      <c r="C31" s="4" t="s">
        <v>22</v>
      </c>
      <c r="D31" s="4">
        <v>13.55311361412809</v>
      </c>
      <c r="E31" s="4">
        <v>83.784925636868266</v>
      </c>
      <c r="F31" s="4">
        <v>1.7258861329887321</v>
      </c>
      <c r="G31" s="4">
        <v>0.7667918096594466</v>
      </c>
      <c r="H31" s="4">
        <v>0.21215723786353649</v>
      </c>
      <c r="I31" s="4">
        <v>47.494024869738517</v>
      </c>
      <c r="J31" s="4">
        <v>50.27095538212096</v>
      </c>
      <c r="K31" s="4">
        <v>1.467003213040422</v>
      </c>
      <c r="L31" s="4">
        <v>0.65177303821052957</v>
      </c>
      <c r="M31" s="4">
        <v>0.1591179283976524</v>
      </c>
      <c r="N31" s="3">
        <v>0.99117375013717524</v>
      </c>
      <c r="O31" s="3">
        <v>0.45695000000000002</v>
      </c>
      <c r="P31" s="3"/>
      <c r="Q31" s="3"/>
      <c r="R31" s="3"/>
      <c r="S31" s="3" t="str">
        <f t="shared" si="2"/>
        <v/>
      </c>
      <c r="T31" s="4" t="str">
        <f t="shared" si="3"/>
        <v/>
      </c>
      <c r="U31" s="3"/>
      <c r="V31" s="3">
        <v>28.405280000000001</v>
      </c>
      <c r="W31" s="15">
        <v>236.7952494031822</v>
      </c>
      <c r="X31" s="4" t="str">
        <f t="shared" si="4"/>
        <v/>
      </c>
      <c r="Y31" s="3" t="s">
        <v>24</v>
      </c>
      <c r="Z31" s="3">
        <v>7</v>
      </c>
    </row>
    <row r="32" spans="1:26" x14ac:dyDescent="0.2">
      <c r="A32" s="5">
        <v>2</v>
      </c>
      <c r="B32" s="5">
        <v>1</v>
      </c>
      <c r="C32" s="6" t="s">
        <v>17</v>
      </c>
      <c r="D32" s="6">
        <v>48.534168437551102</v>
      </c>
      <c r="E32" s="6">
        <v>49.616370094540038</v>
      </c>
      <c r="F32" s="6">
        <v>0.97411089567508691</v>
      </c>
      <c r="G32" s="6">
        <v>0.66359473001527425</v>
      </c>
      <c r="H32" s="6">
        <v>0.2068906900278549</v>
      </c>
      <c r="I32" s="6">
        <v>68.678094991727647</v>
      </c>
      <c r="J32" s="6">
        <v>29.769822056724021</v>
      </c>
      <c r="K32" s="6">
        <v>0.82799426132382381</v>
      </c>
      <c r="L32" s="6">
        <v>0.56405552051298313</v>
      </c>
      <c r="M32" s="6">
        <v>0.15516801752089121</v>
      </c>
      <c r="N32" s="5">
        <v>1.0329886064855389</v>
      </c>
      <c r="O32" s="5">
        <v>0.16883999999999999</v>
      </c>
      <c r="P32" s="5"/>
      <c r="Q32" s="5"/>
      <c r="R32" s="5"/>
      <c r="S32" s="5" t="str">
        <f t="shared" si="2"/>
        <v/>
      </c>
      <c r="T32" s="6" t="str">
        <f t="shared" si="3"/>
        <v/>
      </c>
      <c r="U32" s="5"/>
      <c r="V32" s="5">
        <v>39.636069999999997</v>
      </c>
      <c r="W32" s="16">
        <v>433.69479057031361</v>
      </c>
      <c r="X32" s="6" t="str">
        <f t="shared" si="4"/>
        <v/>
      </c>
      <c r="Y32" s="5" t="s">
        <v>24</v>
      </c>
      <c r="Z32" s="5">
        <v>7</v>
      </c>
    </row>
    <row r="33" spans="1:26" x14ac:dyDescent="0.2">
      <c r="A33" s="5">
        <v>2</v>
      </c>
      <c r="B33" s="5">
        <v>1</v>
      </c>
      <c r="C33" s="6" t="s">
        <v>19</v>
      </c>
      <c r="D33" s="6">
        <v>48.534168437551102</v>
      </c>
      <c r="E33" s="6">
        <v>49.616370094540038</v>
      </c>
      <c r="F33" s="6">
        <v>0.97411089567508691</v>
      </c>
      <c r="G33" s="6">
        <v>0.66359473001527425</v>
      </c>
      <c r="H33" s="6">
        <v>0.2068906900278549</v>
      </c>
      <c r="I33" s="6">
        <v>68.678094991727647</v>
      </c>
      <c r="J33" s="6">
        <v>29.769822056724021</v>
      </c>
      <c r="K33" s="6">
        <v>0.82799426132382381</v>
      </c>
      <c r="L33" s="6">
        <v>0.56405552051298313</v>
      </c>
      <c r="M33" s="6">
        <v>0.15516801752089121</v>
      </c>
      <c r="N33" s="5">
        <v>1.0710660856113341</v>
      </c>
      <c r="O33" s="5">
        <v>0.21836</v>
      </c>
      <c r="P33" s="5">
        <v>10850</v>
      </c>
      <c r="Q33" s="5">
        <v>10470</v>
      </c>
      <c r="R33" s="5">
        <v>10080</v>
      </c>
      <c r="S33" s="5">
        <f t="shared" si="2"/>
        <v>1085</v>
      </c>
      <c r="T33" s="6">
        <f t="shared" si="3"/>
        <v>3.548486842015798</v>
      </c>
      <c r="U33" s="5"/>
      <c r="V33" s="5">
        <v>55.304380000000002</v>
      </c>
      <c r="W33" s="16">
        <v>436.47992007322568</v>
      </c>
      <c r="X33" s="6">
        <f>IFERROR(1/(V33*S33)*10000000,"")</f>
        <v>166.65207822149262</v>
      </c>
      <c r="Y33" s="5" t="s">
        <v>24</v>
      </c>
      <c r="Z33" s="5">
        <v>7</v>
      </c>
    </row>
    <row r="34" spans="1:26" x14ac:dyDescent="0.2">
      <c r="A34" s="5">
        <v>2</v>
      </c>
      <c r="B34" s="5">
        <v>1</v>
      </c>
      <c r="C34" s="6" t="s">
        <v>20</v>
      </c>
      <c r="D34" s="6">
        <v>48.534168437551102</v>
      </c>
      <c r="E34" s="6">
        <v>49.616370094540038</v>
      </c>
      <c r="F34" s="6">
        <v>0.97411089567508691</v>
      </c>
      <c r="G34" s="6">
        <v>0.66359473001527425</v>
      </c>
      <c r="H34" s="6">
        <v>0.2068906900278549</v>
      </c>
      <c r="I34" s="6">
        <v>68.678094991727647</v>
      </c>
      <c r="J34" s="6">
        <v>29.769822056724021</v>
      </c>
      <c r="K34" s="6">
        <v>0.82799426132382381</v>
      </c>
      <c r="L34" s="6">
        <v>0.56405552051298313</v>
      </c>
      <c r="M34" s="6">
        <v>0.15516801752089121</v>
      </c>
      <c r="N34" s="5">
        <v>1.1319970035905249</v>
      </c>
      <c r="O34" s="5">
        <v>0.15195</v>
      </c>
      <c r="P34" s="5"/>
      <c r="Q34" s="5"/>
      <c r="R34" s="5"/>
      <c r="S34" s="5" t="str">
        <f t="shared" si="2"/>
        <v/>
      </c>
      <c r="T34" s="6" t="str">
        <f t="shared" si="3"/>
        <v/>
      </c>
      <c r="U34" s="5"/>
      <c r="V34" s="5">
        <v>46.993180000000002</v>
      </c>
      <c r="W34" s="16">
        <v>491.55438831657358</v>
      </c>
      <c r="X34" s="6" t="str">
        <f t="shared" ref="X34:X61" si="5">IFERROR(1/(V34*S34)*10000000,"")</f>
        <v/>
      </c>
      <c r="Y34" s="5" t="s">
        <v>24</v>
      </c>
      <c r="Z34" s="5">
        <v>7</v>
      </c>
    </row>
    <row r="35" spans="1:26" x14ac:dyDescent="0.2">
      <c r="A35" s="5">
        <v>2</v>
      </c>
      <c r="B35" s="5">
        <v>1</v>
      </c>
      <c r="C35" s="6" t="s">
        <v>21</v>
      </c>
      <c r="D35" s="6">
        <v>48.534168437551102</v>
      </c>
      <c r="E35" s="6">
        <v>49.616370094540038</v>
      </c>
      <c r="F35" s="6">
        <v>0.97411089567508691</v>
      </c>
      <c r="G35" s="6">
        <v>0.66359473001527425</v>
      </c>
      <c r="H35" s="6">
        <v>0.2068906900278549</v>
      </c>
      <c r="I35" s="6">
        <v>68.678094991727647</v>
      </c>
      <c r="J35" s="6">
        <v>29.769822056724021</v>
      </c>
      <c r="K35" s="6">
        <v>0.82799426132382381</v>
      </c>
      <c r="L35" s="6">
        <v>0.56405552051298313</v>
      </c>
      <c r="M35" s="6">
        <v>0.15516801752089121</v>
      </c>
      <c r="N35" s="5">
        <v>1.018233541045787</v>
      </c>
      <c r="O35" s="5">
        <v>7.1340000000000001E-2</v>
      </c>
      <c r="P35" s="5"/>
      <c r="Q35" s="5"/>
      <c r="R35" s="5"/>
      <c r="S35" s="5" t="str">
        <f t="shared" si="2"/>
        <v/>
      </c>
      <c r="T35" s="6" t="str">
        <f t="shared" si="3"/>
        <v/>
      </c>
      <c r="U35" s="5"/>
      <c r="V35" s="5">
        <v>36.827289999999998</v>
      </c>
      <c r="W35" s="16">
        <v>889.6403729952641</v>
      </c>
      <c r="X35" s="6" t="str">
        <f t="shared" si="5"/>
        <v/>
      </c>
      <c r="Y35" s="5" t="s">
        <v>24</v>
      </c>
      <c r="Z35" s="5">
        <v>7</v>
      </c>
    </row>
    <row r="36" spans="1:26" x14ac:dyDescent="0.2">
      <c r="A36" s="5">
        <v>2</v>
      </c>
      <c r="B36" s="5">
        <v>1</v>
      </c>
      <c r="C36" s="6" t="s">
        <v>22</v>
      </c>
      <c r="D36" s="6">
        <v>48.534168437551102</v>
      </c>
      <c r="E36" s="6">
        <v>49.616370094540038</v>
      </c>
      <c r="F36" s="6">
        <v>0.97411089567508691</v>
      </c>
      <c r="G36" s="6">
        <v>0.66359473001527425</v>
      </c>
      <c r="H36" s="6">
        <v>0.2068906900278549</v>
      </c>
      <c r="I36" s="6">
        <v>68.678094991727647</v>
      </c>
      <c r="J36" s="6">
        <v>29.769822056724021</v>
      </c>
      <c r="K36" s="6">
        <v>0.82799426132382381</v>
      </c>
      <c r="L36" s="6">
        <v>0.56405552051298313</v>
      </c>
      <c r="M36" s="6">
        <v>0.15516801752089121</v>
      </c>
      <c r="N36" s="5">
        <v>1.0405048848320619</v>
      </c>
      <c r="O36" s="5">
        <v>0.12449</v>
      </c>
      <c r="P36" s="5"/>
      <c r="Q36" s="5"/>
      <c r="R36" s="5"/>
      <c r="S36" s="5" t="str">
        <f t="shared" si="2"/>
        <v/>
      </c>
      <c r="T36" s="6" t="str">
        <f t="shared" si="3"/>
        <v/>
      </c>
      <c r="U36" s="5"/>
      <c r="V36" s="5">
        <v>47.934429999999999</v>
      </c>
      <c r="W36" s="16">
        <v>711.34791481201444</v>
      </c>
      <c r="X36" s="6" t="str">
        <f t="shared" si="5"/>
        <v/>
      </c>
      <c r="Y36" s="5" t="s">
        <v>24</v>
      </c>
      <c r="Z36" s="5">
        <v>7</v>
      </c>
    </row>
    <row r="37" spans="1:26" x14ac:dyDescent="0.2">
      <c r="A37" s="5">
        <v>2</v>
      </c>
      <c r="B37" s="5">
        <v>2</v>
      </c>
      <c r="C37" s="6" t="s">
        <v>17</v>
      </c>
      <c r="D37" s="6">
        <v>66.739098078919497</v>
      </c>
      <c r="E37" s="6">
        <v>30.008260309425381</v>
      </c>
      <c r="F37" s="6">
        <v>1.3564714964510609</v>
      </c>
      <c r="G37" s="6">
        <v>1.100874400675129</v>
      </c>
      <c r="H37" s="6">
        <v>0.78844408164127899</v>
      </c>
      <c r="I37" s="6">
        <v>79.308115107668897</v>
      </c>
      <c r="J37" s="6">
        <v>18.004956185655232</v>
      </c>
      <c r="K37" s="6">
        <v>1.1530007719834019</v>
      </c>
      <c r="L37" s="6">
        <v>0.9357432405738596</v>
      </c>
      <c r="M37" s="6">
        <v>0.5913330612309593</v>
      </c>
      <c r="N37" s="5">
        <v>0.95121064495019259</v>
      </c>
      <c r="O37" s="5"/>
      <c r="P37" s="5">
        <v>12130</v>
      </c>
      <c r="Q37" s="5">
        <v>13990</v>
      </c>
      <c r="R37" s="5">
        <v>9170</v>
      </c>
      <c r="S37" s="5">
        <f t="shared" si="2"/>
        <v>1213</v>
      </c>
      <c r="T37" s="6">
        <f t="shared" si="3"/>
        <v>20.039816671972446</v>
      </c>
      <c r="U37" s="5"/>
      <c r="V37" s="5">
        <v>91.593639999999994</v>
      </c>
      <c r="W37" s="16"/>
      <c r="X37" s="6">
        <f t="shared" si="5"/>
        <v>90.006501360407043</v>
      </c>
      <c r="Y37" s="5" t="s">
        <v>24</v>
      </c>
      <c r="Z37" s="5">
        <v>7</v>
      </c>
    </row>
    <row r="38" spans="1:26" x14ac:dyDescent="0.2">
      <c r="A38" s="5">
        <v>2</v>
      </c>
      <c r="B38" s="5">
        <v>2</v>
      </c>
      <c r="C38" s="6" t="s">
        <v>19</v>
      </c>
      <c r="D38" s="6">
        <v>66.739098078919497</v>
      </c>
      <c r="E38" s="6">
        <v>30.008260309425381</v>
      </c>
      <c r="F38" s="6">
        <v>1.3564714964510609</v>
      </c>
      <c r="G38" s="6">
        <v>1.100874400675129</v>
      </c>
      <c r="H38" s="6">
        <v>0.78844408164127899</v>
      </c>
      <c r="I38" s="6">
        <v>79.308115107668897</v>
      </c>
      <c r="J38" s="6">
        <v>18.004956185655232</v>
      </c>
      <c r="K38" s="6">
        <v>1.1530007719834019</v>
      </c>
      <c r="L38" s="6">
        <v>0.9357432405738596</v>
      </c>
      <c r="M38" s="6">
        <v>0.5913330612309593</v>
      </c>
      <c r="N38" s="5">
        <v>0.88653604983450174</v>
      </c>
      <c r="O38" s="5"/>
      <c r="P38" s="5">
        <v>10310</v>
      </c>
      <c r="Q38" s="5">
        <v>10270</v>
      </c>
      <c r="R38" s="5">
        <v>8624</v>
      </c>
      <c r="S38" s="5">
        <f>IF(ISNUMBER(P38),P38/10,"")</f>
        <v>1031</v>
      </c>
      <c r="T38" s="6">
        <f t="shared" si="3"/>
        <v>9.331459313957831</v>
      </c>
      <c r="U38" s="5"/>
      <c r="V38" s="5">
        <v>90.161709999999999</v>
      </c>
      <c r="W38" s="16"/>
      <c r="X38" s="6">
        <f t="shared" si="5"/>
        <v>107.57694200261589</v>
      </c>
      <c r="Y38" s="5" t="s">
        <v>24</v>
      </c>
      <c r="Z38" s="5">
        <v>7</v>
      </c>
    </row>
    <row r="39" spans="1:26" x14ac:dyDescent="0.2">
      <c r="A39" s="5">
        <v>2</v>
      </c>
      <c r="B39" s="5">
        <v>2</v>
      </c>
      <c r="C39" s="6" t="s">
        <v>20</v>
      </c>
      <c r="D39" s="6">
        <v>66.739098078919497</v>
      </c>
      <c r="E39" s="6">
        <v>30.008260309425381</v>
      </c>
      <c r="F39" s="6">
        <v>1.3564714964510609</v>
      </c>
      <c r="G39" s="6">
        <v>1.100874400675129</v>
      </c>
      <c r="H39" s="6">
        <v>0.78844408164127899</v>
      </c>
      <c r="I39" s="6">
        <v>79.308115107668897</v>
      </c>
      <c r="J39" s="6">
        <v>18.004956185655232</v>
      </c>
      <c r="K39" s="6">
        <v>1.1530007719834019</v>
      </c>
      <c r="L39" s="6">
        <v>0.9357432405738596</v>
      </c>
      <c r="M39" s="6">
        <v>0.5913330612309593</v>
      </c>
      <c r="N39" s="5">
        <v>0.82331697576105201</v>
      </c>
      <c r="O39" s="5"/>
      <c r="P39" s="5">
        <v>8949</v>
      </c>
      <c r="Q39" s="5">
        <v>9352</v>
      </c>
      <c r="R39" s="5">
        <v>7070</v>
      </c>
      <c r="S39" s="5">
        <f>IF(ISNUMBER(P39),P39/10,"")</f>
        <v>894.9</v>
      </c>
      <c r="T39" s="6">
        <f t="shared" si="3"/>
        <v>13.610023477681132</v>
      </c>
      <c r="U39" s="5"/>
      <c r="V39" s="5">
        <v>106.67252000000001</v>
      </c>
      <c r="W39" s="16"/>
      <c r="X39" s="6">
        <f t="shared" si="5"/>
        <v>104.75456000786754</v>
      </c>
      <c r="Y39" s="5" t="s">
        <v>24</v>
      </c>
      <c r="Z39" s="5">
        <v>7</v>
      </c>
    </row>
    <row r="40" spans="1:26" x14ac:dyDescent="0.2">
      <c r="A40" s="5">
        <v>2</v>
      </c>
      <c r="B40" s="5">
        <v>2</v>
      </c>
      <c r="C40" s="6" t="s">
        <v>21</v>
      </c>
      <c r="D40" s="6">
        <v>66.739098078919497</v>
      </c>
      <c r="E40" s="6">
        <v>30.008260309425381</v>
      </c>
      <c r="F40" s="6">
        <v>1.3564714964510609</v>
      </c>
      <c r="G40" s="6">
        <v>1.100874400675129</v>
      </c>
      <c r="H40" s="6">
        <v>0.78844408164127899</v>
      </c>
      <c r="I40" s="6">
        <v>79.308115107668897</v>
      </c>
      <c r="J40" s="6">
        <v>18.004956185655232</v>
      </c>
      <c r="K40" s="6">
        <v>1.1530007719834019</v>
      </c>
      <c r="L40" s="6">
        <v>0.9357432405738596</v>
      </c>
      <c r="M40" s="6">
        <v>0.5913330612309593</v>
      </c>
      <c r="N40" s="5">
        <v>0.91218855218855222</v>
      </c>
      <c r="O40" s="5"/>
      <c r="P40" s="5">
        <v>8620</v>
      </c>
      <c r="Q40" s="5">
        <v>10090</v>
      </c>
      <c r="R40" s="5">
        <v>6520</v>
      </c>
      <c r="S40" s="5">
        <f>IF(ISNUMBER(P40),P40/10,"")</f>
        <v>862</v>
      </c>
      <c r="T40" s="6">
        <f t="shared" si="3"/>
        <v>20.814858312258487</v>
      </c>
      <c r="U40" s="5"/>
      <c r="V40" s="5">
        <v>86.691810000000004</v>
      </c>
      <c r="W40" s="16"/>
      <c r="X40" s="6">
        <f t="shared" si="5"/>
        <v>133.81803972308273</v>
      </c>
      <c r="Y40" s="5" t="s">
        <v>24</v>
      </c>
      <c r="Z40" s="5">
        <v>7</v>
      </c>
    </row>
    <row r="41" spans="1:26" x14ac:dyDescent="0.2">
      <c r="A41" s="5">
        <v>2</v>
      </c>
      <c r="B41" s="5">
        <v>2</v>
      </c>
      <c r="C41" s="6" t="s">
        <v>22</v>
      </c>
      <c r="D41" s="6">
        <v>66.739098078919497</v>
      </c>
      <c r="E41" s="6">
        <v>30.008260309425381</v>
      </c>
      <c r="F41" s="6">
        <v>1.3564714964510609</v>
      </c>
      <c r="G41" s="6">
        <v>1.100874400675129</v>
      </c>
      <c r="H41" s="6">
        <v>0.78844408164127899</v>
      </c>
      <c r="I41" s="6">
        <v>79.308115107668897</v>
      </c>
      <c r="J41" s="6">
        <v>18.004956185655232</v>
      </c>
      <c r="K41" s="6">
        <v>1.1530007719834019</v>
      </c>
      <c r="L41" s="6">
        <v>0.9357432405738596</v>
      </c>
      <c r="M41" s="6">
        <v>0.5913330612309593</v>
      </c>
      <c r="N41" s="5">
        <v>0.90017696794913804</v>
      </c>
      <c r="O41" s="5"/>
      <c r="P41" s="5">
        <v>13050</v>
      </c>
      <c r="Q41" s="5">
        <v>13650</v>
      </c>
      <c r="R41" s="5">
        <v>10210</v>
      </c>
      <c r="S41" s="5">
        <f t="shared" ref="S41:S73" si="6">IF(ISNUMBER(P41),P41/10,"")</f>
        <v>1305</v>
      </c>
      <c r="T41" s="6">
        <f>IFERROR(_xlfn.STDEV.S(P41:R41)/P41*100,"")</f>
        <v>14.080724752287235</v>
      </c>
      <c r="U41" s="5"/>
      <c r="V41" s="5">
        <v>68.985550000000003</v>
      </c>
      <c r="W41" s="16"/>
      <c r="X41" s="6">
        <f t="shared" si="5"/>
        <v>111.07884548346929</v>
      </c>
      <c r="Y41" s="5" t="s">
        <v>24</v>
      </c>
      <c r="Z41" s="5">
        <v>7</v>
      </c>
    </row>
    <row r="42" spans="1:26" x14ac:dyDescent="0.2">
      <c r="A42" s="5">
        <v>2</v>
      </c>
      <c r="B42" s="5">
        <v>3</v>
      </c>
      <c r="C42" s="6" t="s">
        <v>17</v>
      </c>
      <c r="D42" s="6">
        <v>32.310995092744882</v>
      </c>
      <c r="E42" s="6">
        <v>66.055330612506054</v>
      </c>
      <c r="F42" s="6">
        <v>1.488736016915047</v>
      </c>
      <c r="G42" s="6">
        <v>7.1960253606982064E-2</v>
      </c>
      <c r="H42" s="6">
        <v>7.0029752633211748E-2</v>
      </c>
      <c r="I42" s="6">
        <v>58.984739216483923</v>
      </c>
      <c r="J42" s="6">
        <v>39.633198367503631</v>
      </c>
      <c r="K42" s="6">
        <v>1.26542561437779</v>
      </c>
      <c r="L42" s="6">
        <v>6.1166215565934753E-2</v>
      </c>
      <c r="M42" s="6">
        <v>5.2522314474908807E-2</v>
      </c>
      <c r="N42" s="5">
        <v>0.98006898111500618</v>
      </c>
      <c r="O42" s="5">
        <v>0.27838000000000002</v>
      </c>
      <c r="P42" s="5"/>
      <c r="Q42" s="5"/>
      <c r="R42" s="5"/>
      <c r="S42" s="5" t="str">
        <f t="shared" si="6"/>
        <v/>
      </c>
      <c r="T42" s="6" t="str">
        <f t="shared" si="3"/>
        <v/>
      </c>
      <c r="U42" s="5"/>
      <c r="V42" s="5">
        <v>33.022970000000001</v>
      </c>
      <c r="W42" s="16">
        <v>480.17074774606579</v>
      </c>
      <c r="X42" s="6" t="str">
        <f t="shared" si="5"/>
        <v/>
      </c>
      <c r="Y42" s="5" t="s">
        <v>24</v>
      </c>
      <c r="Z42" s="5">
        <v>7</v>
      </c>
    </row>
    <row r="43" spans="1:26" x14ac:dyDescent="0.2">
      <c r="A43" s="5">
        <v>2</v>
      </c>
      <c r="B43" s="5">
        <v>3</v>
      </c>
      <c r="C43" s="6" t="s">
        <v>19</v>
      </c>
      <c r="D43" s="6">
        <v>32.310995092744882</v>
      </c>
      <c r="E43" s="6">
        <v>66.055330612506054</v>
      </c>
      <c r="F43" s="6">
        <v>1.488736016915047</v>
      </c>
      <c r="G43" s="6">
        <v>7.1960253606982064E-2</v>
      </c>
      <c r="H43" s="6">
        <v>7.0029752633211748E-2</v>
      </c>
      <c r="I43" s="6">
        <v>58.984739216483923</v>
      </c>
      <c r="J43" s="6">
        <v>39.633198367503631</v>
      </c>
      <c r="K43" s="6">
        <v>1.26542561437779</v>
      </c>
      <c r="L43" s="6">
        <v>6.1166215565934753E-2</v>
      </c>
      <c r="M43" s="6">
        <v>5.2522314474908807E-2</v>
      </c>
      <c r="N43" s="5">
        <v>0.9197742334044704</v>
      </c>
      <c r="O43" s="5">
        <v>0.30530000000000002</v>
      </c>
      <c r="P43" s="5"/>
      <c r="Q43" s="5"/>
      <c r="R43" s="5"/>
      <c r="S43" s="5" t="str">
        <f t="shared" si="6"/>
        <v/>
      </c>
      <c r="T43" s="6" t="str">
        <f t="shared" si="3"/>
        <v/>
      </c>
      <c r="U43" s="5"/>
      <c r="V43" s="5">
        <v>23.345030000000001</v>
      </c>
      <c r="W43" s="16">
        <v>474.88395472196231</v>
      </c>
      <c r="X43" s="6" t="str">
        <f t="shared" si="5"/>
        <v/>
      </c>
      <c r="Y43" s="5" t="s">
        <v>24</v>
      </c>
      <c r="Z43" s="5">
        <v>7</v>
      </c>
    </row>
    <row r="44" spans="1:26" x14ac:dyDescent="0.2">
      <c r="A44" s="5">
        <v>2</v>
      </c>
      <c r="B44" s="5">
        <v>3</v>
      </c>
      <c r="C44" s="6" t="s">
        <v>20</v>
      </c>
      <c r="D44" s="6">
        <v>32.310995092744882</v>
      </c>
      <c r="E44" s="6">
        <v>66.055330612506054</v>
      </c>
      <c r="F44" s="6">
        <v>1.488736016915047</v>
      </c>
      <c r="G44" s="6">
        <v>7.1960253606982064E-2</v>
      </c>
      <c r="H44" s="6">
        <v>7.0029752633211748E-2</v>
      </c>
      <c r="I44" s="6">
        <v>58.984739216483923</v>
      </c>
      <c r="J44" s="6">
        <v>39.633198367503631</v>
      </c>
      <c r="K44" s="6">
        <v>1.26542561437779</v>
      </c>
      <c r="L44" s="6">
        <v>6.1166215565934753E-2</v>
      </c>
      <c r="M44" s="6">
        <v>5.2522314474908807E-2</v>
      </c>
      <c r="N44" s="5">
        <v>0.98171010516689527</v>
      </c>
      <c r="O44" s="5">
        <v>0.27078000000000002</v>
      </c>
      <c r="P44" s="5"/>
      <c r="Q44" s="5"/>
      <c r="R44" s="5"/>
      <c r="S44" s="5" t="str">
        <f t="shared" si="6"/>
        <v/>
      </c>
      <c r="T44" s="6" t="str">
        <f t="shared" si="3"/>
        <v/>
      </c>
      <c r="U44" s="5"/>
      <c r="V44" s="5">
        <v>29.158329999999999</v>
      </c>
      <c r="W44" s="16">
        <v>444.5574429587648</v>
      </c>
      <c r="X44" s="6" t="str">
        <f t="shared" si="5"/>
        <v/>
      </c>
      <c r="Y44" s="5" t="s">
        <v>24</v>
      </c>
      <c r="Z44" s="5">
        <v>7</v>
      </c>
    </row>
    <row r="45" spans="1:26" x14ac:dyDescent="0.2">
      <c r="A45" s="5">
        <v>2</v>
      </c>
      <c r="B45" s="5">
        <v>3</v>
      </c>
      <c r="C45" s="6" t="s">
        <v>21</v>
      </c>
      <c r="D45" s="6">
        <v>32.310995092744882</v>
      </c>
      <c r="E45" s="6">
        <v>66.055330612506054</v>
      </c>
      <c r="F45" s="6">
        <v>1.488736016915047</v>
      </c>
      <c r="G45" s="6">
        <v>7.1960253606982064E-2</v>
      </c>
      <c r="H45" s="6">
        <v>7.0029752633211748E-2</v>
      </c>
      <c r="I45" s="6">
        <v>58.984739216483923</v>
      </c>
      <c r="J45" s="6">
        <v>39.633198367503631</v>
      </c>
      <c r="K45" s="6">
        <v>1.26542561437779</v>
      </c>
      <c r="L45" s="6">
        <v>6.1166215565934753E-2</v>
      </c>
      <c r="M45" s="6">
        <v>5.2522314474908807E-2</v>
      </c>
      <c r="N45" s="5">
        <v>0.94095559699611908</v>
      </c>
      <c r="O45" s="5">
        <v>0.37492999999999999</v>
      </c>
      <c r="P45" s="5"/>
      <c r="Q45" s="5"/>
      <c r="R45" s="5"/>
      <c r="S45" s="5" t="str">
        <f t="shared" si="6"/>
        <v/>
      </c>
      <c r="T45" s="6" t="str">
        <f t="shared" si="3"/>
        <v/>
      </c>
      <c r="U45" s="5"/>
      <c r="V45" s="5">
        <v>24.209890000000001</v>
      </c>
      <c r="W45" s="16">
        <v>401.01672716654849</v>
      </c>
      <c r="X45" s="6" t="str">
        <f t="shared" si="5"/>
        <v/>
      </c>
      <c r="Y45" s="5" t="s">
        <v>24</v>
      </c>
      <c r="Z45" s="5">
        <v>7</v>
      </c>
    </row>
    <row r="46" spans="1:26" x14ac:dyDescent="0.2">
      <c r="A46" s="5">
        <v>2</v>
      </c>
      <c r="B46" s="5">
        <v>3</v>
      </c>
      <c r="C46" s="6" t="s">
        <v>22</v>
      </c>
      <c r="D46" s="6">
        <v>32.310995092744882</v>
      </c>
      <c r="E46" s="6">
        <v>66.055330612506054</v>
      </c>
      <c r="F46" s="6">
        <v>1.488736016915047</v>
      </c>
      <c r="G46" s="6">
        <v>7.1960253606982064E-2</v>
      </c>
      <c r="H46" s="6">
        <v>7.0029752633211748E-2</v>
      </c>
      <c r="I46" s="6">
        <v>58.984739216483923</v>
      </c>
      <c r="J46" s="6">
        <v>39.633198367503631</v>
      </c>
      <c r="K46" s="6">
        <v>1.26542561437779</v>
      </c>
      <c r="L46" s="6">
        <v>6.1166215565934753E-2</v>
      </c>
      <c r="M46" s="6">
        <v>5.2522314474908807E-2</v>
      </c>
      <c r="N46" s="5">
        <v>1.0609040058367789</v>
      </c>
      <c r="O46" s="5">
        <v>0.20910000000000001</v>
      </c>
      <c r="P46" s="5"/>
      <c r="Q46" s="5"/>
      <c r="R46" s="5"/>
      <c r="S46" s="5" t="str">
        <f t="shared" si="6"/>
        <v/>
      </c>
      <c r="T46" s="6" t="str">
        <f t="shared" si="3"/>
        <v/>
      </c>
      <c r="U46" s="5"/>
      <c r="V46" s="5">
        <v>26.258710000000001</v>
      </c>
      <c r="W46" s="16"/>
      <c r="X46" s="6" t="str">
        <f t="shared" si="5"/>
        <v/>
      </c>
      <c r="Y46" s="5" t="s">
        <v>24</v>
      </c>
      <c r="Z46" s="5">
        <v>7</v>
      </c>
    </row>
    <row r="47" spans="1:26" x14ac:dyDescent="0.2">
      <c r="A47" s="5">
        <v>2</v>
      </c>
      <c r="B47" s="5">
        <v>4</v>
      </c>
      <c r="C47" s="6" t="s">
        <v>17</v>
      </c>
      <c r="D47" s="6">
        <v>13.11074434603133</v>
      </c>
      <c r="E47" s="6">
        <v>83.210293782062735</v>
      </c>
      <c r="F47" s="6">
        <v>0.825484198899613</v>
      </c>
      <c r="G47" s="6">
        <v>1.922245937336132</v>
      </c>
      <c r="H47" s="6">
        <v>0.97898589057785246</v>
      </c>
      <c r="I47" s="6">
        <v>47.051767851936248</v>
      </c>
      <c r="J47" s="6">
        <v>49.926176269237637</v>
      </c>
      <c r="K47" s="6">
        <v>0.70166156906467103</v>
      </c>
      <c r="L47" s="6">
        <v>1.633909046735712</v>
      </c>
      <c r="M47" s="6">
        <v>0.73423941793338932</v>
      </c>
      <c r="N47" s="5">
        <v>0.91095404270420544</v>
      </c>
      <c r="O47" s="5">
        <v>0.25480999999999998</v>
      </c>
      <c r="P47" s="5"/>
      <c r="Q47" s="5"/>
      <c r="R47" s="5"/>
      <c r="S47" s="5" t="str">
        <f t="shared" si="6"/>
        <v/>
      </c>
      <c r="T47" s="6" t="str">
        <f t="shared" si="3"/>
        <v/>
      </c>
      <c r="U47" s="5"/>
      <c r="V47" s="5">
        <v>23.282499999999999</v>
      </c>
      <c r="W47" s="16">
        <v>438.31682103559831</v>
      </c>
      <c r="X47" s="6" t="str">
        <f t="shared" si="5"/>
        <v/>
      </c>
      <c r="Y47" s="5" t="s">
        <v>18</v>
      </c>
      <c r="Z47" s="5">
        <v>7</v>
      </c>
    </row>
    <row r="48" spans="1:26" x14ac:dyDescent="0.2">
      <c r="A48" s="5">
        <v>2</v>
      </c>
      <c r="B48" s="5">
        <v>4</v>
      </c>
      <c r="C48" s="6" t="s">
        <v>19</v>
      </c>
      <c r="D48" s="6">
        <v>13.11074434603133</v>
      </c>
      <c r="E48" s="6">
        <v>83.210293782062735</v>
      </c>
      <c r="F48" s="6">
        <v>0.825484198899613</v>
      </c>
      <c r="G48" s="6">
        <v>1.922245937336132</v>
      </c>
      <c r="H48" s="6">
        <v>0.97898589057785246</v>
      </c>
      <c r="I48" s="6">
        <v>47.051767851936248</v>
      </c>
      <c r="J48" s="6">
        <v>49.926176269237637</v>
      </c>
      <c r="K48" s="6">
        <v>0.70166156906467103</v>
      </c>
      <c r="L48" s="6">
        <v>1.633909046735712</v>
      </c>
      <c r="M48" s="6">
        <v>0.73423941793338932</v>
      </c>
      <c r="N48" s="5">
        <v>0.92117389054530219</v>
      </c>
      <c r="O48" s="5">
        <v>0.26428000000000001</v>
      </c>
      <c r="P48" s="5"/>
      <c r="Q48" s="5"/>
      <c r="R48" s="5"/>
      <c r="S48" s="5" t="str">
        <f t="shared" si="6"/>
        <v/>
      </c>
      <c r="T48" s="6" t="str">
        <f t="shared" si="3"/>
        <v/>
      </c>
      <c r="U48" s="5"/>
      <c r="V48" s="5">
        <v>20.561039999999998</v>
      </c>
      <c r="W48" s="16">
        <v>736.1018689851436</v>
      </c>
      <c r="X48" s="6" t="str">
        <f t="shared" si="5"/>
        <v/>
      </c>
      <c r="Y48" s="5" t="s">
        <v>18</v>
      </c>
      <c r="Z48" s="5">
        <v>7</v>
      </c>
    </row>
    <row r="49" spans="1:26" x14ac:dyDescent="0.2">
      <c r="A49" s="5">
        <v>2</v>
      </c>
      <c r="B49" s="5">
        <v>4</v>
      </c>
      <c r="C49" s="6" t="s">
        <v>20</v>
      </c>
      <c r="D49" s="6">
        <v>13.11074434603133</v>
      </c>
      <c r="E49" s="6">
        <v>83.210293782062735</v>
      </c>
      <c r="F49" s="6">
        <v>0.825484198899613</v>
      </c>
      <c r="G49" s="6">
        <v>1.922245937336132</v>
      </c>
      <c r="H49" s="6">
        <v>0.97898589057785246</v>
      </c>
      <c r="I49" s="6">
        <v>47.051767851936248</v>
      </c>
      <c r="J49" s="6">
        <v>49.926176269237637</v>
      </c>
      <c r="K49" s="6">
        <v>0.70166156906467103</v>
      </c>
      <c r="L49" s="6">
        <v>1.633909046735712</v>
      </c>
      <c r="M49" s="6">
        <v>0.73423941793338932</v>
      </c>
      <c r="N49" s="5">
        <v>0.92770763411645629</v>
      </c>
      <c r="O49" s="5">
        <v>0.24736</v>
      </c>
      <c r="P49" s="5"/>
      <c r="Q49" s="5"/>
      <c r="R49" s="5"/>
      <c r="S49" s="5" t="str">
        <f t="shared" si="6"/>
        <v/>
      </c>
      <c r="T49" s="6" t="str">
        <f t="shared" si="3"/>
        <v/>
      </c>
      <c r="U49" s="5"/>
      <c r="V49" s="5">
        <v>26.078779999999998</v>
      </c>
      <c r="W49" s="16">
        <v>544.11459280966005</v>
      </c>
      <c r="X49" s="6" t="str">
        <f t="shared" si="5"/>
        <v/>
      </c>
      <c r="Y49" s="5" t="s">
        <v>18</v>
      </c>
      <c r="Z49" s="5">
        <v>7</v>
      </c>
    </row>
    <row r="50" spans="1:26" x14ac:dyDescent="0.2">
      <c r="A50" s="5">
        <v>2</v>
      </c>
      <c r="B50" s="5">
        <v>4</v>
      </c>
      <c r="C50" s="6" t="s">
        <v>21</v>
      </c>
      <c r="D50" s="6">
        <v>13.11074434603133</v>
      </c>
      <c r="E50" s="6">
        <v>83.210293782062735</v>
      </c>
      <c r="F50" s="6">
        <v>0.825484198899613</v>
      </c>
      <c r="G50" s="6">
        <v>1.922245937336132</v>
      </c>
      <c r="H50" s="6">
        <v>0.97898589057785246</v>
      </c>
      <c r="I50" s="6">
        <v>47.051767851936248</v>
      </c>
      <c r="J50" s="6">
        <v>49.926176269237637</v>
      </c>
      <c r="K50" s="6">
        <v>0.70166156906467103</v>
      </c>
      <c r="L50" s="6">
        <v>1.633909046735712</v>
      </c>
      <c r="M50" s="6">
        <v>0.73423941793338932</v>
      </c>
      <c r="N50" s="5">
        <v>0.92530964928707093</v>
      </c>
      <c r="O50" s="5">
        <v>0.31170999999999999</v>
      </c>
      <c r="P50" s="5">
        <v>10260</v>
      </c>
      <c r="Q50" s="5">
        <v>9695</v>
      </c>
      <c r="R50" s="5">
        <v>9375</v>
      </c>
      <c r="S50" s="5">
        <f t="shared" si="6"/>
        <v>1026</v>
      </c>
      <c r="T50" s="6">
        <f t="shared" si="3"/>
        <v>4.3676065138734304</v>
      </c>
      <c r="U50" s="5"/>
      <c r="V50" s="5">
        <v>18.042840000000002</v>
      </c>
      <c r="W50" s="16">
        <v>547.66035469066173</v>
      </c>
      <c r="X50" s="6">
        <f t="shared" si="5"/>
        <v>540.19149390878124</v>
      </c>
      <c r="Y50" s="5" t="s">
        <v>18</v>
      </c>
      <c r="Z50" s="5">
        <v>7</v>
      </c>
    </row>
    <row r="51" spans="1:26" x14ac:dyDescent="0.2">
      <c r="A51" s="5">
        <v>2</v>
      </c>
      <c r="B51" s="5">
        <v>4</v>
      </c>
      <c r="C51" s="6" t="s">
        <v>22</v>
      </c>
      <c r="D51" s="6">
        <v>13.11074434603133</v>
      </c>
      <c r="E51" s="6">
        <v>83.210293782062735</v>
      </c>
      <c r="F51" s="6">
        <v>0.825484198899613</v>
      </c>
      <c r="G51" s="6">
        <v>1.922245937336132</v>
      </c>
      <c r="H51" s="6">
        <v>0.97898589057785246</v>
      </c>
      <c r="I51" s="6">
        <v>47.051767851936248</v>
      </c>
      <c r="J51" s="6">
        <v>49.926176269237637</v>
      </c>
      <c r="K51" s="6">
        <v>0.70166156906467103</v>
      </c>
      <c r="L51" s="6">
        <v>1.633909046735712</v>
      </c>
      <c r="M51" s="6">
        <v>0.73423941793338932</v>
      </c>
      <c r="N51" s="5">
        <v>0.89298851225171183</v>
      </c>
      <c r="O51" s="5">
        <v>0.30713000000000001</v>
      </c>
      <c r="P51" s="5"/>
      <c r="Q51" s="5"/>
      <c r="R51" s="5"/>
      <c r="S51" s="5" t="str">
        <f t="shared" si="6"/>
        <v/>
      </c>
      <c r="T51" s="6" t="str">
        <f t="shared" si="3"/>
        <v/>
      </c>
      <c r="U51" s="5"/>
      <c r="V51" s="5">
        <v>31.426970000000001</v>
      </c>
      <c r="W51" s="16">
        <v>490.85731232777761</v>
      </c>
      <c r="X51" s="6" t="str">
        <f t="shared" si="5"/>
        <v/>
      </c>
      <c r="Y51" s="5" t="s">
        <v>18</v>
      </c>
      <c r="Z51" s="5">
        <v>7</v>
      </c>
    </row>
    <row r="52" spans="1:26" x14ac:dyDescent="0.2">
      <c r="A52" s="5">
        <v>2</v>
      </c>
      <c r="B52" s="5">
        <v>5</v>
      </c>
      <c r="C52" s="6" t="s">
        <v>17</v>
      </c>
      <c r="D52" s="6">
        <v>46.67006112910979</v>
      </c>
      <c r="E52" s="6">
        <v>49.20827817317911</v>
      </c>
      <c r="F52" s="6">
        <v>0.94859071010331708</v>
      </c>
      <c r="G52" s="6">
        <v>1.631365465165022</v>
      </c>
      <c r="H52" s="6">
        <v>1.5061749549322561</v>
      </c>
      <c r="I52" s="6">
        <v>67.116909563404747</v>
      </c>
      <c r="J52" s="6">
        <v>29.524966903907469</v>
      </c>
      <c r="K52" s="6">
        <v>0.80630210358781951</v>
      </c>
      <c r="L52" s="6">
        <v>1.386660645390269</v>
      </c>
      <c r="M52" s="6">
        <v>1.1296312161991919</v>
      </c>
      <c r="N52" s="5">
        <v>0.99761069790743373</v>
      </c>
      <c r="O52" s="5">
        <v>2.3230000000000001E-2</v>
      </c>
      <c r="P52" s="5"/>
      <c r="Q52" s="5"/>
      <c r="R52" s="5"/>
      <c r="S52" s="5" t="str">
        <f t="shared" si="6"/>
        <v/>
      </c>
      <c r="T52" s="6" t="str">
        <f t="shared" si="3"/>
        <v/>
      </c>
      <c r="U52" s="5"/>
      <c r="V52" s="5">
        <v>55.658329999999999</v>
      </c>
      <c r="W52" s="16">
        <v>2637.1314848495981</v>
      </c>
      <c r="X52" s="6" t="str">
        <f t="shared" si="5"/>
        <v/>
      </c>
      <c r="Y52" s="5" t="s">
        <v>18</v>
      </c>
      <c r="Z52" s="5">
        <v>7</v>
      </c>
    </row>
    <row r="53" spans="1:26" x14ac:dyDescent="0.2">
      <c r="A53" s="5">
        <v>2</v>
      </c>
      <c r="B53" s="5">
        <v>5</v>
      </c>
      <c r="C53" s="6" t="s">
        <v>19</v>
      </c>
      <c r="D53" s="6">
        <v>46.67006112910979</v>
      </c>
      <c r="E53" s="6">
        <v>49.20827817317911</v>
      </c>
      <c r="F53" s="6">
        <v>0.94859071010331708</v>
      </c>
      <c r="G53" s="6">
        <v>1.631365465165022</v>
      </c>
      <c r="H53" s="6">
        <v>1.5061749549322561</v>
      </c>
      <c r="I53" s="6">
        <v>67.116909563404747</v>
      </c>
      <c r="J53" s="6">
        <v>29.524966903907469</v>
      </c>
      <c r="K53" s="6">
        <v>0.80630210358781951</v>
      </c>
      <c r="L53" s="6">
        <v>1.386660645390269</v>
      </c>
      <c r="M53" s="6">
        <v>1.1296312161991919</v>
      </c>
      <c r="N53" s="5">
        <v>0.95052361097643756</v>
      </c>
      <c r="O53" s="5">
        <v>5.5449999999999999E-2</v>
      </c>
      <c r="P53" s="5"/>
      <c r="Q53" s="5"/>
      <c r="R53" s="5"/>
      <c r="S53" s="5" t="str">
        <f t="shared" si="6"/>
        <v/>
      </c>
      <c r="T53" s="6" t="str">
        <f t="shared" si="3"/>
        <v/>
      </c>
      <c r="U53" s="5"/>
      <c r="V53" s="5">
        <v>58.12688</v>
      </c>
      <c r="W53" s="16">
        <v>1227.312184501199</v>
      </c>
      <c r="X53" s="6" t="str">
        <f t="shared" si="5"/>
        <v/>
      </c>
      <c r="Y53" s="5" t="s">
        <v>18</v>
      </c>
      <c r="Z53" s="5">
        <v>7</v>
      </c>
    </row>
    <row r="54" spans="1:26" x14ac:dyDescent="0.2">
      <c r="A54" s="5">
        <v>2</v>
      </c>
      <c r="B54" s="5">
        <v>5</v>
      </c>
      <c r="C54" s="6" t="s">
        <v>20</v>
      </c>
      <c r="D54" s="6">
        <v>46.67006112910979</v>
      </c>
      <c r="E54" s="6">
        <v>49.20827817317911</v>
      </c>
      <c r="F54" s="6">
        <v>0.94859071010331708</v>
      </c>
      <c r="G54" s="6">
        <v>1.631365465165022</v>
      </c>
      <c r="H54" s="6">
        <v>1.5061749549322561</v>
      </c>
      <c r="I54" s="6">
        <v>67.116909563404747</v>
      </c>
      <c r="J54" s="6">
        <v>29.524966903907469</v>
      </c>
      <c r="K54" s="6">
        <v>0.80630210358781951</v>
      </c>
      <c r="L54" s="6">
        <v>1.386660645390269</v>
      </c>
      <c r="M54" s="6">
        <v>1.1296312161991919</v>
      </c>
      <c r="N54" s="5">
        <v>0.97537120453787118</v>
      </c>
      <c r="O54" s="5">
        <v>3.245E-2</v>
      </c>
      <c r="P54" s="5">
        <v>10430</v>
      </c>
      <c r="Q54" s="5">
        <v>9956</v>
      </c>
      <c r="R54" s="5">
        <v>10310</v>
      </c>
      <c r="S54" s="5">
        <f t="shared" si="6"/>
        <v>1043</v>
      </c>
      <c r="T54" s="6">
        <f t="shared" si="3"/>
        <v>2.3627865132785639</v>
      </c>
      <c r="U54" s="5"/>
      <c r="V54" s="5">
        <v>53.431730000000002</v>
      </c>
      <c r="W54" s="16">
        <v>2024.385320507592</v>
      </c>
      <c r="X54" s="6">
        <f t="shared" si="5"/>
        <v>179.4388410881152</v>
      </c>
      <c r="Y54" s="5" t="s">
        <v>18</v>
      </c>
      <c r="Z54" s="5">
        <v>7</v>
      </c>
    </row>
    <row r="55" spans="1:26" x14ac:dyDescent="0.2">
      <c r="A55" s="5">
        <v>2</v>
      </c>
      <c r="B55" s="5">
        <v>5</v>
      </c>
      <c r="C55" s="6" t="s">
        <v>21</v>
      </c>
      <c r="D55" s="6">
        <v>46.67006112910979</v>
      </c>
      <c r="E55" s="6">
        <v>49.20827817317911</v>
      </c>
      <c r="F55" s="6">
        <v>0.94859071010331708</v>
      </c>
      <c r="G55" s="6">
        <v>1.631365465165022</v>
      </c>
      <c r="H55" s="6">
        <v>1.5061749549322561</v>
      </c>
      <c r="I55" s="6">
        <v>67.116909563404747</v>
      </c>
      <c r="J55" s="6">
        <v>29.524966903907469</v>
      </c>
      <c r="K55" s="6">
        <v>0.80630210358781951</v>
      </c>
      <c r="L55" s="6">
        <v>1.386660645390269</v>
      </c>
      <c r="M55" s="6">
        <v>1.1296312161991919</v>
      </c>
      <c r="N55" s="5">
        <v>1.0139470298748241</v>
      </c>
      <c r="O55" s="5">
        <v>8.1110000000000002E-2</v>
      </c>
      <c r="P55" s="5"/>
      <c r="Q55" s="5"/>
      <c r="R55" s="5"/>
      <c r="S55" s="5" t="str">
        <f t="shared" si="6"/>
        <v/>
      </c>
      <c r="T55" s="6" t="str">
        <f t="shared" si="3"/>
        <v/>
      </c>
      <c r="U55" s="5"/>
      <c r="V55" s="5">
        <v>51.576340000000002</v>
      </c>
      <c r="W55" s="16">
        <v>744.4845724560746</v>
      </c>
      <c r="X55" s="6" t="str">
        <f t="shared" si="5"/>
        <v/>
      </c>
      <c r="Y55" s="5" t="s">
        <v>18</v>
      </c>
      <c r="Z55" s="5">
        <v>7</v>
      </c>
    </row>
    <row r="56" spans="1:26" x14ac:dyDescent="0.2">
      <c r="A56" s="5">
        <v>2</v>
      </c>
      <c r="B56" s="5">
        <v>5</v>
      </c>
      <c r="C56" s="6" t="s">
        <v>22</v>
      </c>
      <c r="D56" s="6">
        <v>46.67006112910979</v>
      </c>
      <c r="E56" s="6">
        <v>49.20827817317911</v>
      </c>
      <c r="F56" s="6">
        <v>0.94859071010331708</v>
      </c>
      <c r="G56" s="6">
        <v>1.631365465165022</v>
      </c>
      <c r="H56" s="6">
        <v>1.5061749549322561</v>
      </c>
      <c r="I56" s="6">
        <v>67.116909563404747</v>
      </c>
      <c r="J56" s="6">
        <v>29.524966903907469</v>
      </c>
      <c r="K56" s="6">
        <v>0.80630210358781951</v>
      </c>
      <c r="L56" s="6">
        <v>1.386660645390269</v>
      </c>
      <c r="M56" s="6">
        <v>1.1296312161991919</v>
      </c>
      <c r="N56" s="5">
        <v>0.99675698097554533</v>
      </c>
      <c r="O56" s="5">
        <v>5.6559999999999999E-2</v>
      </c>
      <c r="P56" s="5"/>
      <c r="Q56" s="5"/>
      <c r="R56" s="5"/>
      <c r="S56" s="5" t="str">
        <f t="shared" si="6"/>
        <v/>
      </c>
      <c r="T56" s="6" t="str">
        <f t="shared" si="3"/>
        <v/>
      </c>
      <c r="U56" s="5"/>
      <c r="V56" s="5">
        <v>57.296239999999997</v>
      </c>
      <c r="W56" s="16">
        <v>1114.9811989227319</v>
      </c>
      <c r="X56" s="6" t="str">
        <f t="shared" si="5"/>
        <v/>
      </c>
      <c r="Y56" s="5" t="s">
        <v>18</v>
      </c>
      <c r="Z56" s="5">
        <v>7</v>
      </c>
    </row>
    <row r="57" spans="1:26" x14ac:dyDescent="0.2">
      <c r="A57" s="5">
        <v>2</v>
      </c>
      <c r="B57" s="5">
        <v>6</v>
      </c>
      <c r="C57" s="6" t="s">
        <v>17</v>
      </c>
      <c r="D57" s="6">
        <v>16.333330972847381</v>
      </c>
      <c r="E57" s="6">
        <v>79.890733831704367</v>
      </c>
      <c r="F57" s="6">
        <v>2.0256685270644512</v>
      </c>
      <c r="G57" s="6">
        <v>0.49720062019935979</v>
      </c>
      <c r="H57" s="6">
        <v>1.3108015547491001</v>
      </c>
      <c r="I57" s="6">
        <v>48.995755266305977</v>
      </c>
      <c r="J57" s="6">
        <v>47.934440299022619</v>
      </c>
      <c r="K57" s="6">
        <v>1.721818248004783</v>
      </c>
      <c r="L57" s="6">
        <v>0.42262052716945581</v>
      </c>
      <c r="M57" s="6">
        <v>0.98310116606182507</v>
      </c>
      <c r="N57" s="5">
        <v>0.92637193279342445</v>
      </c>
      <c r="O57" s="5">
        <v>0.50790999999999997</v>
      </c>
      <c r="P57" s="5"/>
      <c r="Q57" s="5"/>
      <c r="R57" s="5"/>
      <c r="S57" s="5" t="str">
        <f t="shared" si="6"/>
        <v/>
      </c>
      <c r="T57" s="6" t="str">
        <f t="shared" si="3"/>
        <v/>
      </c>
      <c r="U57" s="5"/>
      <c r="V57" s="5">
        <v>24.477460000000001</v>
      </c>
      <c r="W57" s="16">
        <v>272.86850246327913</v>
      </c>
      <c r="X57" s="6" t="str">
        <f t="shared" si="5"/>
        <v/>
      </c>
      <c r="Y57" s="5" t="s">
        <v>18</v>
      </c>
      <c r="Z57" s="5">
        <v>7</v>
      </c>
    </row>
    <row r="58" spans="1:26" x14ac:dyDescent="0.2">
      <c r="A58" s="5">
        <v>2</v>
      </c>
      <c r="B58" s="5">
        <v>6</v>
      </c>
      <c r="C58" s="6" t="s">
        <v>19</v>
      </c>
      <c r="D58" s="6">
        <v>16.333330972847381</v>
      </c>
      <c r="E58" s="6">
        <v>79.890733831704367</v>
      </c>
      <c r="F58" s="6">
        <v>2.0256685270644512</v>
      </c>
      <c r="G58" s="6">
        <v>0.49720062019935979</v>
      </c>
      <c r="H58" s="6">
        <v>1.3108015547491001</v>
      </c>
      <c r="I58" s="6">
        <v>48.995755266305977</v>
      </c>
      <c r="J58" s="6">
        <v>47.934440299022619</v>
      </c>
      <c r="K58" s="6">
        <v>1.721818248004783</v>
      </c>
      <c r="L58" s="6">
        <v>0.42262052716945581</v>
      </c>
      <c r="M58" s="6">
        <v>0.98310116606182507</v>
      </c>
      <c r="N58" s="5">
        <v>0.90987020142276098</v>
      </c>
      <c r="O58" s="5">
        <v>0.47443000000000002</v>
      </c>
      <c r="P58" s="5"/>
      <c r="Q58" s="5"/>
      <c r="R58" s="5"/>
      <c r="S58" s="5" t="str">
        <f t="shared" si="6"/>
        <v/>
      </c>
      <c r="T58" s="6" t="str">
        <f t="shared" si="3"/>
        <v/>
      </c>
      <c r="U58" s="5"/>
      <c r="V58" s="5">
        <v>21.037030000000001</v>
      </c>
      <c r="W58" s="16">
        <v>351.41505551733098</v>
      </c>
      <c r="X58" s="6" t="str">
        <f t="shared" si="5"/>
        <v/>
      </c>
      <c r="Y58" s="5" t="s">
        <v>18</v>
      </c>
      <c r="Z58" s="5">
        <v>7</v>
      </c>
    </row>
    <row r="59" spans="1:26" x14ac:dyDescent="0.2">
      <c r="A59" s="5">
        <v>2</v>
      </c>
      <c r="B59" s="5">
        <v>6</v>
      </c>
      <c r="C59" s="6" t="s">
        <v>20</v>
      </c>
      <c r="D59" s="6">
        <v>16.333330972847381</v>
      </c>
      <c r="E59" s="6">
        <v>79.890733831704367</v>
      </c>
      <c r="F59" s="6">
        <v>2.0256685270644512</v>
      </c>
      <c r="G59" s="6">
        <v>0.49720062019935979</v>
      </c>
      <c r="H59" s="6">
        <v>1.3108015547491001</v>
      </c>
      <c r="I59" s="6">
        <v>48.995755266305977</v>
      </c>
      <c r="J59" s="6">
        <v>47.934440299022619</v>
      </c>
      <c r="K59" s="6">
        <v>1.721818248004783</v>
      </c>
      <c r="L59" s="6">
        <v>0.42262052716945581</v>
      </c>
      <c r="M59" s="6">
        <v>0.98310116606182507</v>
      </c>
      <c r="N59" s="5">
        <v>0.95339477368175451</v>
      </c>
      <c r="O59" s="5">
        <v>0.50322999999999996</v>
      </c>
      <c r="P59" s="5"/>
      <c r="Q59" s="5"/>
      <c r="R59" s="5"/>
      <c r="S59" s="5" t="str">
        <f t="shared" si="6"/>
        <v/>
      </c>
      <c r="T59" s="6" t="str">
        <f t="shared" si="3"/>
        <v/>
      </c>
      <c r="U59" s="5"/>
      <c r="V59" s="5">
        <v>20.91563</v>
      </c>
      <c r="W59" s="16">
        <v>333.47988444452182</v>
      </c>
      <c r="X59" s="6" t="str">
        <f t="shared" si="5"/>
        <v/>
      </c>
      <c r="Y59" s="5" t="s">
        <v>18</v>
      </c>
      <c r="Z59" s="5">
        <v>7</v>
      </c>
    </row>
    <row r="60" spans="1:26" x14ac:dyDescent="0.2">
      <c r="A60" s="5">
        <v>2</v>
      </c>
      <c r="B60" s="5">
        <v>6</v>
      </c>
      <c r="C60" s="6" t="s">
        <v>21</v>
      </c>
      <c r="D60" s="6">
        <v>16.333330972847381</v>
      </c>
      <c r="E60" s="6">
        <v>79.890733831704367</v>
      </c>
      <c r="F60" s="6">
        <v>2.0256685270644512</v>
      </c>
      <c r="G60" s="6">
        <v>0.49720062019935979</v>
      </c>
      <c r="H60" s="6">
        <v>1.3108015547491001</v>
      </c>
      <c r="I60" s="6">
        <v>48.995755266305977</v>
      </c>
      <c r="J60" s="6">
        <v>47.934440299022619</v>
      </c>
      <c r="K60" s="6">
        <v>1.721818248004783</v>
      </c>
      <c r="L60" s="6">
        <v>0.42262052716945581</v>
      </c>
      <c r="M60" s="6">
        <v>0.98310116606182507</v>
      </c>
      <c r="N60" s="5">
        <v>0.94654636439457118</v>
      </c>
      <c r="O60" s="5">
        <v>0.53763000000000005</v>
      </c>
      <c r="P60" s="5"/>
      <c r="Q60" s="5"/>
      <c r="R60" s="5"/>
      <c r="S60" s="5" t="str">
        <f t="shared" si="6"/>
        <v/>
      </c>
      <c r="T60" s="6" t="str">
        <f t="shared" si="3"/>
        <v/>
      </c>
      <c r="U60" s="5"/>
      <c r="V60" s="5">
        <v>21.05303</v>
      </c>
      <c r="W60" s="16">
        <v>310.34102888853539</v>
      </c>
      <c r="X60" s="6" t="str">
        <f t="shared" si="5"/>
        <v/>
      </c>
      <c r="Y60" s="5" t="s">
        <v>18</v>
      </c>
      <c r="Z60" s="5">
        <v>7</v>
      </c>
    </row>
    <row r="61" spans="1:26" x14ac:dyDescent="0.2">
      <c r="A61" s="5">
        <v>2</v>
      </c>
      <c r="B61" s="5">
        <v>6</v>
      </c>
      <c r="C61" s="6" t="s">
        <v>22</v>
      </c>
      <c r="D61" s="6">
        <v>16.333330972847381</v>
      </c>
      <c r="E61" s="6">
        <v>79.890733831704367</v>
      </c>
      <c r="F61" s="6">
        <v>2.0256685270644512</v>
      </c>
      <c r="G61" s="6">
        <v>0.49720062019935979</v>
      </c>
      <c r="H61" s="6">
        <v>1.3108015547491001</v>
      </c>
      <c r="I61" s="6">
        <v>48.995755266305977</v>
      </c>
      <c r="J61" s="6">
        <v>47.934440299022619</v>
      </c>
      <c r="K61" s="6">
        <v>1.721818248004783</v>
      </c>
      <c r="L61" s="6">
        <v>0.42262052716945581</v>
      </c>
      <c r="M61" s="6">
        <v>0.98310116606182507</v>
      </c>
      <c r="N61" s="5">
        <v>0.95498583525066127</v>
      </c>
      <c r="O61" s="5">
        <v>0.51785999999999999</v>
      </c>
      <c r="P61" s="5"/>
      <c r="Q61" s="5"/>
      <c r="R61" s="5"/>
      <c r="S61" s="5" t="str">
        <f t="shared" si="6"/>
        <v/>
      </c>
      <c r="T61" s="6" t="str">
        <f t="shared" si="3"/>
        <v/>
      </c>
      <c r="U61" s="5"/>
      <c r="V61" s="5">
        <v>25.32602</v>
      </c>
      <c r="W61" s="16">
        <v>276.90347116112162</v>
      </c>
      <c r="X61" s="6" t="str">
        <f t="shared" si="5"/>
        <v/>
      </c>
      <c r="Y61" s="5" t="s">
        <v>18</v>
      </c>
      <c r="Z61" s="5">
        <v>7</v>
      </c>
    </row>
    <row r="62" spans="1:26" x14ac:dyDescent="0.2">
      <c r="A62" s="11">
        <v>3</v>
      </c>
      <c r="B62" s="11">
        <v>1</v>
      </c>
      <c r="C62" s="12" t="s">
        <v>17</v>
      </c>
      <c r="D62" s="12">
        <v>36.768468938139613</v>
      </c>
      <c r="E62" s="12">
        <v>4.5807804922001729</v>
      </c>
      <c r="F62" s="12">
        <v>2.648768906716922</v>
      </c>
      <c r="G62" s="12">
        <v>2.3088411869109819</v>
      </c>
      <c r="H62" s="12">
        <v>53.738538907335553</v>
      </c>
      <c r="I62" s="12">
        <v>52.77905737589775</v>
      </c>
      <c r="J62" s="12">
        <v>2.7484682953201038</v>
      </c>
      <c r="K62" s="12">
        <v>2.251453570709383</v>
      </c>
      <c r="L62" s="12">
        <v>1.9625150088743351</v>
      </c>
      <c r="M62" s="12">
        <v>40.303904180501661</v>
      </c>
      <c r="N62" s="11">
        <v>1.4050527484730699</v>
      </c>
      <c r="O62" s="11"/>
      <c r="P62" s="11">
        <v>5397</v>
      </c>
      <c r="Q62" s="11">
        <v>4873</v>
      </c>
      <c r="R62" s="11">
        <v>5969</v>
      </c>
      <c r="S62" s="11">
        <f t="shared" si="6"/>
        <v>539.70000000000005</v>
      </c>
      <c r="T62" s="12">
        <f t="shared" si="3"/>
        <v>10.157034546782963</v>
      </c>
      <c r="U62" s="11"/>
      <c r="V62" s="11">
        <v>134.17662000000001</v>
      </c>
      <c r="W62" s="17"/>
      <c r="X62" s="12" t="s">
        <v>33</v>
      </c>
      <c r="Y62" s="11" t="s">
        <v>18</v>
      </c>
      <c r="Z62" s="11">
        <v>7</v>
      </c>
    </row>
    <row r="63" spans="1:26" x14ac:dyDescent="0.2">
      <c r="A63" s="11">
        <v>3</v>
      </c>
      <c r="B63" s="11">
        <v>1</v>
      </c>
      <c r="C63" s="12" t="s">
        <v>19</v>
      </c>
      <c r="D63" s="12">
        <v>36.768468938139613</v>
      </c>
      <c r="E63" s="12">
        <v>4.5807804922001729</v>
      </c>
      <c r="F63" s="12">
        <v>2.648768906716922</v>
      </c>
      <c r="G63" s="12">
        <v>2.3088411869109819</v>
      </c>
      <c r="H63" s="12">
        <v>53.738538907335553</v>
      </c>
      <c r="I63" s="12">
        <v>52.77905737589775</v>
      </c>
      <c r="J63" s="12">
        <v>2.7484682953201038</v>
      </c>
      <c r="K63" s="12">
        <v>2.251453570709383</v>
      </c>
      <c r="L63" s="12">
        <v>1.9625150088743351</v>
      </c>
      <c r="M63" s="12">
        <v>40.303904180501661</v>
      </c>
      <c r="N63" s="11">
        <v>1.3224436458673641</v>
      </c>
      <c r="O63" s="11"/>
      <c r="P63" s="11">
        <v>5539</v>
      </c>
      <c r="Q63" s="11">
        <v>5241</v>
      </c>
      <c r="R63" s="11">
        <v>4199</v>
      </c>
      <c r="S63" s="11">
        <f t="shared" si="6"/>
        <v>553.9</v>
      </c>
      <c r="T63" s="12">
        <f t="shared" si="3"/>
        <v>12.702333678022255</v>
      </c>
      <c r="U63" s="11"/>
      <c r="V63" s="11">
        <v>192.82674</v>
      </c>
      <c r="W63" s="17"/>
      <c r="X63" s="12">
        <v>166.65207822149262</v>
      </c>
      <c r="Y63" s="11" t="s">
        <v>18</v>
      </c>
      <c r="Z63" s="11">
        <v>7</v>
      </c>
    </row>
    <row r="64" spans="1:26" x14ac:dyDescent="0.2">
      <c r="A64" s="11">
        <v>3</v>
      </c>
      <c r="B64" s="11">
        <v>1</v>
      </c>
      <c r="C64" s="12" t="s">
        <v>20</v>
      </c>
      <c r="D64" s="12">
        <v>36.768468938139613</v>
      </c>
      <c r="E64" s="12">
        <v>4.5807804922001729</v>
      </c>
      <c r="F64" s="12">
        <v>2.648768906716922</v>
      </c>
      <c r="G64" s="12">
        <v>2.3088411869109819</v>
      </c>
      <c r="H64" s="12">
        <v>53.738538907335553</v>
      </c>
      <c r="I64" s="12">
        <v>52.77905737589775</v>
      </c>
      <c r="J64" s="12">
        <v>2.7484682953201038</v>
      </c>
      <c r="K64" s="12">
        <v>2.251453570709383</v>
      </c>
      <c r="L64" s="12">
        <v>1.9625150088743351</v>
      </c>
      <c r="M64" s="12">
        <v>40.303904180501661</v>
      </c>
      <c r="N64" s="11">
        <v>0.93134195274186349</v>
      </c>
      <c r="O64" s="11"/>
      <c r="P64" s="11">
        <v>4848</v>
      </c>
      <c r="Q64" s="11">
        <v>5262</v>
      </c>
      <c r="R64" s="11">
        <v>4053</v>
      </c>
      <c r="S64" s="11">
        <f t="shared" si="6"/>
        <v>484.8</v>
      </c>
      <c r="T64" s="12">
        <f t="shared" si="3"/>
        <v>12.673764864279629</v>
      </c>
      <c r="U64" s="11"/>
      <c r="V64" s="11">
        <v>203.72405000000001</v>
      </c>
      <c r="W64" s="17"/>
      <c r="X64" s="12" t="s">
        <v>33</v>
      </c>
      <c r="Y64" s="11" t="s">
        <v>18</v>
      </c>
      <c r="Z64" s="11">
        <v>7</v>
      </c>
    </row>
    <row r="65" spans="1:29" x14ac:dyDescent="0.2">
      <c r="A65" s="11">
        <v>3</v>
      </c>
      <c r="B65" s="11">
        <v>1</v>
      </c>
      <c r="C65" s="12" t="s">
        <v>21</v>
      </c>
      <c r="D65" s="12">
        <v>36.768468938139613</v>
      </c>
      <c r="E65" s="12">
        <v>4.5807804922001729</v>
      </c>
      <c r="F65" s="12">
        <v>2.648768906716922</v>
      </c>
      <c r="G65" s="12">
        <v>2.3088411869109819</v>
      </c>
      <c r="H65" s="12">
        <v>53.738538907335553</v>
      </c>
      <c r="I65" s="12">
        <v>52.77905737589775</v>
      </c>
      <c r="J65" s="12">
        <v>2.7484682953201038</v>
      </c>
      <c r="K65" s="12">
        <v>2.251453570709383</v>
      </c>
      <c r="L65" s="12">
        <v>1.9625150088743351</v>
      </c>
      <c r="M65" s="12">
        <v>40.303904180501661</v>
      </c>
      <c r="N65" s="11">
        <v>0.90656050088471485</v>
      </c>
      <c r="O65" s="11"/>
      <c r="P65" s="11">
        <v>5357</v>
      </c>
      <c r="Q65" s="11">
        <v>5596</v>
      </c>
      <c r="R65" s="11">
        <v>3901</v>
      </c>
      <c r="S65" s="11">
        <f t="shared" si="6"/>
        <v>535.70000000000005</v>
      </c>
      <c r="T65" s="12">
        <f t="shared" si="3"/>
        <v>17.125842411740237</v>
      </c>
      <c r="U65" s="11"/>
      <c r="V65" s="11">
        <v>194.50162</v>
      </c>
      <c r="W65" s="17"/>
      <c r="X65" s="12" t="s">
        <v>33</v>
      </c>
      <c r="Y65" s="11" t="s">
        <v>18</v>
      </c>
      <c r="Z65" s="11">
        <v>7</v>
      </c>
    </row>
    <row r="66" spans="1:29" x14ac:dyDescent="0.2">
      <c r="A66" s="11">
        <v>3</v>
      </c>
      <c r="B66" s="11">
        <v>1</v>
      </c>
      <c r="C66" s="12" t="s">
        <v>22</v>
      </c>
      <c r="D66" s="12">
        <v>36.768468938139613</v>
      </c>
      <c r="E66" s="12">
        <v>4.5807804922001729</v>
      </c>
      <c r="F66" s="12">
        <v>2.648768906716922</v>
      </c>
      <c r="G66" s="12">
        <v>2.3088411869109819</v>
      </c>
      <c r="H66" s="12">
        <v>53.738538907335553</v>
      </c>
      <c r="I66" s="12">
        <v>52.77905737589775</v>
      </c>
      <c r="J66" s="12">
        <v>2.7484682953201038</v>
      </c>
      <c r="K66" s="12">
        <v>2.251453570709383</v>
      </c>
      <c r="L66" s="12">
        <v>1.9625150088743351</v>
      </c>
      <c r="M66" s="12">
        <v>40.303904180501661</v>
      </c>
      <c r="N66" s="11">
        <v>1.0377966416754441</v>
      </c>
      <c r="O66" s="11"/>
      <c r="P66" s="11">
        <v>5280</v>
      </c>
      <c r="Q66" s="11">
        <v>5728</v>
      </c>
      <c r="R66" s="11">
        <v>3775</v>
      </c>
      <c r="S66" s="11">
        <f t="shared" si="6"/>
        <v>528</v>
      </c>
      <c r="T66" s="12">
        <f t="shared" si="3"/>
        <v>19.376178662174759</v>
      </c>
      <c r="U66" s="11"/>
      <c r="V66" s="11">
        <v>204.89012</v>
      </c>
      <c r="W66" s="17"/>
      <c r="X66" s="12" t="s">
        <v>33</v>
      </c>
      <c r="Y66" s="11" t="s">
        <v>18</v>
      </c>
      <c r="Z66" s="11">
        <v>7</v>
      </c>
    </row>
    <row r="67" spans="1:29" x14ac:dyDescent="0.2">
      <c r="A67" s="11">
        <v>3</v>
      </c>
      <c r="B67" s="11">
        <v>2</v>
      </c>
      <c r="C67" s="12" t="s">
        <v>17</v>
      </c>
      <c r="D67" s="12">
        <v>31.14663165300874</v>
      </c>
      <c r="E67" s="12">
        <v>63.51060290440882</v>
      </c>
      <c r="F67" s="12">
        <v>1.404960610174548</v>
      </c>
      <c r="G67" s="12">
        <v>0.47063015067261887</v>
      </c>
      <c r="H67" s="12">
        <v>3.5506656410504598</v>
      </c>
      <c r="I67" s="12">
        <v>57.71987783916196</v>
      </c>
      <c r="J67" s="12">
        <v>38.106361742645291</v>
      </c>
      <c r="K67" s="12">
        <v>1.194216518648366</v>
      </c>
      <c r="L67" s="12">
        <v>0.40003562807172599</v>
      </c>
      <c r="M67" s="12">
        <v>2.662999230787845</v>
      </c>
      <c r="N67" s="11">
        <v>0.92991153468096932</v>
      </c>
      <c r="O67" s="11">
        <v>0.23687</v>
      </c>
      <c r="P67" s="11"/>
      <c r="Q67" s="11"/>
      <c r="R67" s="11"/>
      <c r="S67" s="11" t="str">
        <f t="shared" si="6"/>
        <v/>
      </c>
      <c r="T67" s="12" t="str">
        <f t="shared" si="3"/>
        <v/>
      </c>
      <c r="U67" s="11"/>
      <c r="V67" s="11">
        <v>21.54992</v>
      </c>
      <c r="W67" s="17">
        <v>574.76621632397632</v>
      </c>
      <c r="X67" s="12">
        <v>90.006501360407043</v>
      </c>
      <c r="Y67" s="11" t="s">
        <v>18</v>
      </c>
      <c r="Z67" s="11">
        <v>7</v>
      </c>
      <c r="AA67">
        <f>LN(X67)</f>
        <v>4.4998819050591301</v>
      </c>
      <c r="AB67">
        <f>STDEV(X67:X71)</f>
        <v>15.811859427443107</v>
      </c>
      <c r="AC67">
        <f>STDEV(AA67:AA71)</f>
        <v>0.14209523566996785</v>
      </c>
    </row>
    <row r="68" spans="1:29" x14ac:dyDescent="0.2">
      <c r="A68" s="11">
        <v>3</v>
      </c>
      <c r="B68" s="11">
        <v>2</v>
      </c>
      <c r="C68" s="12" t="s">
        <v>19</v>
      </c>
      <c r="D68" s="12">
        <v>31.14663165300874</v>
      </c>
      <c r="E68" s="12">
        <v>63.51060290440882</v>
      </c>
      <c r="F68" s="12">
        <v>1.404960610174548</v>
      </c>
      <c r="G68" s="12">
        <v>0.47063015067261887</v>
      </c>
      <c r="H68" s="12">
        <v>3.5506656410504598</v>
      </c>
      <c r="I68" s="12">
        <v>57.71987783916196</v>
      </c>
      <c r="J68" s="12">
        <v>38.106361742645291</v>
      </c>
      <c r="K68" s="12">
        <v>1.194216518648366</v>
      </c>
      <c r="L68" s="12">
        <v>0.40003562807172599</v>
      </c>
      <c r="M68" s="12">
        <v>2.662999230787845</v>
      </c>
      <c r="N68" s="11">
        <v>1.1115314695622269</v>
      </c>
      <c r="O68" s="11">
        <v>0.18723000000000001</v>
      </c>
      <c r="P68" s="11">
        <v>10490</v>
      </c>
      <c r="Q68" s="11">
        <v>11030</v>
      </c>
      <c r="R68" s="11">
        <v>9268</v>
      </c>
      <c r="S68" s="11">
        <f t="shared" si="6"/>
        <v>1049</v>
      </c>
      <c r="T68" s="12">
        <f t="shared" si="3"/>
        <v>8.605623772878495</v>
      </c>
      <c r="U68" s="11"/>
      <c r="V68" s="11">
        <v>25.990600000000001</v>
      </c>
      <c r="W68" s="17">
        <v>626.04572815677716</v>
      </c>
      <c r="X68" s="12">
        <v>107.57694200261589</v>
      </c>
      <c r="Y68" s="11" t="s">
        <v>18</v>
      </c>
      <c r="Z68" s="11">
        <v>7</v>
      </c>
      <c r="AA68">
        <f t="shared" ref="AA68:AA71" si="7">LN(X68)</f>
        <v>4.6782063311075319</v>
      </c>
    </row>
    <row r="69" spans="1:29" x14ac:dyDescent="0.2">
      <c r="A69" s="11">
        <v>3</v>
      </c>
      <c r="B69" s="11">
        <v>2</v>
      </c>
      <c r="C69" s="12" t="s">
        <v>20</v>
      </c>
      <c r="D69" s="12">
        <v>31.14663165300874</v>
      </c>
      <c r="E69" s="12">
        <v>63.51060290440882</v>
      </c>
      <c r="F69" s="12">
        <v>1.404960610174548</v>
      </c>
      <c r="G69" s="12">
        <v>0.47063015067261887</v>
      </c>
      <c r="H69" s="12">
        <v>3.5506656410504598</v>
      </c>
      <c r="I69" s="12">
        <v>57.71987783916196</v>
      </c>
      <c r="J69" s="12">
        <v>38.106361742645291</v>
      </c>
      <c r="K69" s="12">
        <v>1.194216518648366</v>
      </c>
      <c r="L69" s="12">
        <v>0.40003562807172599</v>
      </c>
      <c r="M69" s="12">
        <v>2.662999230787845</v>
      </c>
      <c r="N69" s="11">
        <v>1.099321791897198</v>
      </c>
      <c r="O69" s="11">
        <v>0.21101</v>
      </c>
      <c r="P69" s="11">
        <v>10380</v>
      </c>
      <c r="Q69" s="11">
        <v>9989</v>
      </c>
      <c r="R69" s="11">
        <v>8669</v>
      </c>
      <c r="S69" s="11">
        <f t="shared" si="6"/>
        <v>1038</v>
      </c>
      <c r="T69" s="12">
        <f t="shared" si="3"/>
        <v>8.6372748062207183</v>
      </c>
      <c r="U69" s="11"/>
      <c r="V69" s="11">
        <v>26.183689999999999</v>
      </c>
      <c r="W69" s="17">
        <v>635.29176886127914</v>
      </c>
      <c r="X69" s="12">
        <v>104.75456000786754</v>
      </c>
      <c r="Y69" s="11" t="s">
        <v>18</v>
      </c>
      <c r="Z69" s="11">
        <v>7</v>
      </c>
      <c r="AA69">
        <f t="shared" si="7"/>
        <v>4.6516200901494225</v>
      </c>
    </row>
    <row r="70" spans="1:29" x14ac:dyDescent="0.2">
      <c r="A70" s="11">
        <v>3</v>
      </c>
      <c r="B70" s="11">
        <v>2</v>
      </c>
      <c r="C70" s="12" t="s">
        <v>21</v>
      </c>
      <c r="D70" s="12">
        <v>31.14663165300874</v>
      </c>
      <c r="E70" s="12">
        <v>63.51060290440882</v>
      </c>
      <c r="F70" s="12">
        <v>1.404960610174548</v>
      </c>
      <c r="G70" s="12">
        <v>0.47063015067261887</v>
      </c>
      <c r="H70" s="12">
        <v>3.5506656410504598</v>
      </c>
      <c r="I70" s="12">
        <v>57.71987783916196</v>
      </c>
      <c r="J70" s="12">
        <v>38.106361742645291</v>
      </c>
      <c r="K70" s="12">
        <v>1.194216518648366</v>
      </c>
      <c r="L70" s="12">
        <v>0.40003562807172599</v>
      </c>
      <c r="M70" s="12">
        <v>2.662999230787845</v>
      </c>
      <c r="N70" s="11">
        <v>0.90788262958797683</v>
      </c>
      <c r="O70" s="11">
        <v>0.27081</v>
      </c>
      <c r="P70" s="11"/>
      <c r="Q70" s="11"/>
      <c r="R70" s="11"/>
      <c r="S70" s="11" t="str">
        <f t="shared" si="6"/>
        <v/>
      </c>
      <c r="T70" s="12" t="str">
        <f t="shared" ref="T70:T76" si="8">IFERROR(_xlfn.STDEV.S(P70:R70)/P70*100,"")</f>
        <v/>
      </c>
      <c r="U70" s="11"/>
      <c r="V70" s="11">
        <v>29.94509</v>
      </c>
      <c r="W70" s="17">
        <v>498.68478026862988</v>
      </c>
      <c r="X70" s="12">
        <v>133.81803972308273</v>
      </c>
      <c r="Y70" s="11" t="s">
        <v>18</v>
      </c>
      <c r="Z70" s="11">
        <v>7</v>
      </c>
      <c r="AA70">
        <f t="shared" si="7"/>
        <v>4.8964809646379237</v>
      </c>
    </row>
    <row r="71" spans="1:29" x14ac:dyDescent="0.2">
      <c r="A71" s="11">
        <v>3</v>
      </c>
      <c r="B71" s="11">
        <v>2</v>
      </c>
      <c r="C71" s="12" t="s">
        <v>22</v>
      </c>
      <c r="D71" s="12">
        <v>31.14663165300874</v>
      </c>
      <c r="E71" s="12">
        <v>63.51060290440882</v>
      </c>
      <c r="F71" s="12">
        <v>1.404960610174548</v>
      </c>
      <c r="G71" s="12">
        <v>0.47063015067261887</v>
      </c>
      <c r="H71" s="12">
        <v>3.5506656410504598</v>
      </c>
      <c r="I71" s="12">
        <v>57.71987783916196</v>
      </c>
      <c r="J71" s="12">
        <v>38.106361742645291</v>
      </c>
      <c r="K71" s="12">
        <v>1.194216518648366</v>
      </c>
      <c r="L71" s="12">
        <v>0.40003562807172599</v>
      </c>
      <c r="M71" s="12">
        <v>2.662999230787845</v>
      </c>
      <c r="N71" s="11">
        <v>0.8806922846249412</v>
      </c>
      <c r="O71" s="11">
        <v>0.32966000000000001</v>
      </c>
      <c r="P71" s="11"/>
      <c r="Q71" s="11"/>
      <c r="R71" s="11"/>
      <c r="S71" s="11" t="str">
        <f t="shared" si="6"/>
        <v/>
      </c>
      <c r="T71" s="12" t="str">
        <f t="shared" si="8"/>
        <v/>
      </c>
      <c r="U71" s="11"/>
      <c r="V71" s="11">
        <v>25.781359999999999</v>
      </c>
      <c r="W71" s="17">
        <v>494.07764003083611</v>
      </c>
      <c r="X71" s="12">
        <v>111.07884548346929</v>
      </c>
      <c r="Y71" s="11" t="s">
        <v>18</v>
      </c>
      <c r="Z71" s="11">
        <v>7</v>
      </c>
      <c r="AA71">
        <f t="shared" si="7"/>
        <v>4.7102402688256122</v>
      </c>
    </row>
    <row r="72" spans="1:29" x14ac:dyDescent="0.2">
      <c r="A72" s="11">
        <v>3</v>
      </c>
      <c r="B72" s="11">
        <v>3</v>
      </c>
      <c r="C72" s="12" t="s">
        <v>17</v>
      </c>
      <c r="D72" s="12">
        <v>14.494022415380339</v>
      </c>
      <c r="E72" s="12">
        <v>81.903728533942214</v>
      </c>
      <c r="F72" s="12">
        <v>1.960871304560559</v>
      </c>
      <c r="G72" s="12">
        <v>0.71295328286314019</v>
      </c>
      <c r="H72" s="12">
        <v>0.96652123088025044</v>
      </c>
      <c r="I72" s="12">
        <v>47.898217824790841</v>
      </c>
      <c r="J72" s="12">
        <v>49.14223712036533</v>
      </c>
      <c r="K72" s="12">
        <v>1.6667406088764749</v>
      </c>
      <c r="L72" s="12">
        <v>0.60601029043366916</v>
      </c>
      <c r="M72" s="12">
        <v>0.72489092316018788</v>
      </c>
      <c r="N72" s="11">
        <v>0.98428281815903962</v>
      </c>
      <c r="O72" s="11">
        <v>0.39382</v>
      </c>
      <c r="P72" s="11"/>
      <c r="Q72" s="11"/>
      <c r="R72" s="11"/>
      <c r="S72" s="11" t="str">
        <f t="shared" si="6"/>
        <v/>
      </c>
      <c r="T72" s="12" t="str">
        <f t="shared" si="8"/>
        <v/>
      </c>
      <c r="U72" s="11"/>
      <c r="V72" s="11">
        <v>20.94755</v>
      </c>
      <c r="W72" s="17">
        <v>439.8768537493109</v>
      </c>
      <c r="X72" s="12" t="s">
        <v>33</v>
      </c>
      <c r="Y72" s="11" t="s">
        <v>18</v>
      </c>
      <c r="Z72" s="11">
        <v>7</v>
      </c>
    </row>
    <row r="73" spans="1:29" x14ac:dyDescent="0.2">
      <c r="A73" s="11">
        <v>3</v>
      </c>
      <c r="B73" s="11">
        <v>3</v>
      </c>
      <c r="C73" s="12" t="s">
        <v>19</v>
      </c>
      <c r="D73" s="12">
        <v>14.494022415380339</v>
      </c>
      <c r="E73" s="12">
        <v>81.903728533942214</v>
      </c>
      <c r="F73" s="12">
        <v>1.960871304560559</v>
      </c>
      <c r="G73" s="12">
        <v>0.71295328286314019</v>
      </c>
      <c r="H73" s="12">
        <v>0.96652123088025044</v>
      </c>
      <c r="I73" s="12">
        <v>47.898217824790841</v>
      </c>
      <c r="J73" s="12">
        <v>49.14223712036533</v>
      </c>
      <c r="K73" s="12">
        <v>1.6667406088764749</v>
      </c>
      <c r="L73" s="12">
        <v>0.60601029043366916</v>
      </c>
      <c r="M73" s="12">
        <v>0.72489092316018788</v>
      </c>
      <c r="N73" s="11">
        <v>0.97704611792177465</v>
      </c>
      <c r="O73" s="11">
        <v>0.37536000000000003</v>
      </c>
      <c r="P73" s="11"/>
      <c r="Q73" s="11"/>
      <c r="R73" s="11"/>
      <c r="S73" s="11" t="str">
        <f t="shared" si="6"/>
        <v/>
      </c>
      <c r="T73" s="12" t="str">
        <f t="shared" si="8"/>
        <v/>
      </c>
      <c r="U73" s="11"/>
      <c r="V73" s="11">
        <v>19.78407</v>
      </c>
      <c r="W73" s="17">
        <v>457.79709704691072</v>
      </c>
      <c r="X73" s="12" t="s">
        <v>33</v>
      </c>
      <c r="Y73" s="11" t="s">
        <v>18</v>
      </c>
      <c r="Z73" s="11">
        <v>7</v>
      </c>
    </row>
    <row r="74" spans="1:29" x14ac:dyDescent="0.2">
      <c r="A74" s="11">
        <v>3</v>
      </c>
      <c r="B74" s="11">
        <v>3</v>
      </c>
      <c r="C74" s="12" t="s">
        <v>20</v>
      </c>
      <c r="D74" s="12">
        <v>14.494022415380339</v>
      </c>
      <c r="E74" s="12">
        <v>81.903728533942214</v>
      </c>
      <c r="F74" s="12">
        <v>1.960871304560559</v>
      </c>
      <c r="G74" s="12">
        <v>0.71295328286314019</v>
      </c>
      <c r="H74" s="12">
        <v>0.96652123088025044</v>
      </c>
      <c r="I74" s="12">
        <v>47.898217824790841</v>
      </c>
      <c r="J74" s="12">
        <v>49.14223712036533</v>
      </c>
      <c r="K74" s="12">
        <v>1.6667406088764749</v>
      </c>
      <c r="L74" s="12">
        <v>0.60601029043366916</v>
      </c>
      <c r="M74" s="12">
        <v>0.72489092316018788</v>
      </c>
      <c r="N74" s="11">
        <v>0.97454408138785853</v>
      </c>
      <c r="O74" s="11">
        <v>0.35748000000000002</v>
      </c>
      <c r="P74" s="11"/>
      <c r="Q74" s="11"/>
      <c r="R74" s="11"/>
      <c r="S74" s="11" t="str">
        <f>IF(ISNUMBER(P74),P74/10,"")</f>
        <v/>
      </c>
      <c r="T74" s="12" t="str">
        <f t="shared" si="8"/>
        <v/>
      </c>
      <c r="U74" s="11"/>
      <c r="V74" s="11">
        <v>20.172409999999999</v>
      </c>
      <c r="W74" s="17">
        <v>486.74060847587248</v>
      </c>
      <c r="X74" s="12" t="s">
        <v>33</v>
      </c>
      <c r="Y74" s="11" t="s">
        <v>18</v>
      </c>
      <c r="Z74" s="11">
        <v>7</v>
      </c>
    </row>
    <row r="75" spans="1:29" x14ac:dyDescent="0.2">
      <c r="A75" s="11">
        <v>3</v>
      </c>
      <c r="B75" s="11">
        <v>3</v>
      </c>
      <c r="C75" s="12" t="s">
        <v>21</v>
      </c>
      <c r="D75" s="12">
        <v>14.494022415380339</v>
      </c>
      <c r="E75" s="12">
        <v>81.903728533942214</v>
      </c>
      <c r="F75" s="12">
        <v>1.960871304560559</v>
      </c>
      <c r="G75" s="12">
        <v>0.71295328286314019</v>
      </c>
      <c r="H75" s="12">
        <v>0.96652123088025044</v>
      </c>
      <c r="I75" s="12">
        <v>47.898217824790841</v>
      </c>
      <c r="J75" s="12">
        <v>49.14223712036533</v>
      </c>
      <c r="K75" s="12">
        <v>1.6667406088764749</v>
      </c>
      <c r="L75" s="12">
        <v>0.60601029043366916</v>
      </c>
      <c r="M75" s="12">
        <v>0.72489092316018788</v>
      </c>
      <c r="N75" s="11">
        <v>0.98785122555299343</v>
      </c>
      <c r="O75" s="11">
        <v>0.38158999999999998</v>
      </c>
      <c r="P75" s="11"/>
      <c r="Q75" s="11"/>
      <c r="R75" s="11"/>
      <c r="S75" s="11" t="str">
        <f>IF(ISNUMBER(P75),P75/10,"")</f>
        <v/>
      </c>
      <c r="T75" s="12" t="str">
        <f t="shared" si="8"/>
        <v/>
      </c>
      <c r="U75" s="11"/>
      <c r="V75" s="11">
        <v>20.426130000000001</v>
      </c>
      <c r="W75" s="17">
        <v>464.93740946966022</v>
      </c>
      <c r="X75" s="12" t="s">
        <v>33</v>
      </c>
      <c r="Y75" s="11" t="s">
        <v>18</v>
      </c>
      <c r="Z75" s="11">
        <v>7</v>
      </c>
    </row>
    <row r="76" spans="1:29" x14ac:dyDescent="0.2">
      <c r="A76" s="11">
        <v>3</v>
      </c>
      <c r="B76" s="11">
        <v>3</v>
      </c>
      <c r="C76" s="12" t="s">
        <v>22</v>
      </c>
      <c r="D76" s="12">
        <v>14.494022415380339</v>
      </c>
      <c r="E76" s="12">
        <v>81.903728533942214</v>
      </c>
      <c r="F76" s="12">
        <v>1.960871304560559</v>
      </c>
      <c r="G76" s="12">
        <v>0.71295328286314019</v>
      </c>
      <c r="H76" s="12">
        <v>0.96652123088025044</v>
      </c>
      <c r="I76" s="12">
        <v>47.898217824790841</v>
      </c>
      <c r="J76" s="12">
        <v>49.14223712036533</v>
      </c>
      <c r="K76" s="12">
        <v>1.6667406088764749</v>
      </c>
      <c r="L76" s="12">
        <v>0.60601029043366916</v>
      </c>
      <c r="M76" s="12">
        <v>0.72489092316018788</v>
      </c>
      <c r="N76" s="11">
        <v>0.987035958980789</v>
      </c>
      <c r="O76" s="11">
        <v>0.37007000000000001</v>
      </c>
      <c r="P76" s="11"/>
      <c r="Q76" s="11"/>
      <c r="R76" s="11"/>
      <c r="S76" s="11" t="str">
        <f>IF(ISNUMBER(P76),P76/10,"")</f>
        <v/>
      </c>
      <c r="T76" s="12" t="str">
        <f t="shared" si="8"/>
        <v/>
      </c>
      <c r="U76" s="11"/>
      <c r="V76" s="11">
        <v>20.261810000000001</v>
      </c>
      <c r="W76" s="17">
        <v>452.78288321456029</v>
      </c>
      <c r="X76" s="12" t="s">
        <v>33</v>
      </c>
      <c r="Y76" s="11" t="s">
        <v>18</v>
      </c>
      <c r="Z76" s="11">
        <v>7</v>
      </c>
    </row>
    <row r="77" spans="1:29" x14ac:dyDescent="0.2">
      <c r="A77" s="11">
        <v>3</v>
      </c>
      <c r="B77" s="11">
        <v>4</v>
      </c>
      <c r="C77" s="12" t="s">
        <v>17</v>
      </c>
      <c r="D77" s="12">
        <v>30.256902595765041</v>
      </c>
      <c r="E77" s="12">
        <v>62.794789338612908</v>
      </c>
      <c r="F77" s="12">
        <v>3.59772465113371</v>
      </c>
      <c r="G77" s="12">
        <v>1.3323309650794251</v>
      </c>
      <c r="H77" s="12">
        <v>2.0408839953976678</v>
      </c>
      <c r="I77" s="12">
        <v>56.624547672491587</v>
      </c>
      <c r="J77" s="12">
        <v>37.676873603167742</v>
      </c>
      <c r="K77" s="12">
        <v>3.058065953463653</v>
      </c>
      <c r="L77" s="12">
        <v>1.132481320317511</v>
      </c>
      <c r="M77" s="12">
        <v>1.530662996548251</v>
      </c>
      <c r="N77" s="11">
        <v>0.8500202129093114</v>
      </c>
      <c r="O77" s="11">
        <v>0.24718000000000001</v>
      </c>
      <c r="P77" s="11"/>
      <c r="Q77" s="11"/>
      <c r="R77" s="11"/>
      <c r="S77" s="11" t="str">
        <f t="shared" ref="S77:S109" si="9">IF(ISNUMBER(P77),P77/10,"")</f>
        <v/>
      </c>
      <c r="T77" s="12" t="str">
        <f>IFERROR(_xlfn.STDEV.S(P77:R77)/P77*100,"")</f>
        <v/>
      </c>
      <c r="U77" s="11"/>
      <c r="V77" s="11">
        <v>34.404159999999997</v>
      </c>
      <c r="W77" s="17">
        <v>434.92082573674332</v>
      </c>
      <c r="X77" s="12" t="s">
        <v>33</v>
      </c>
      <c r="Y77" s="11" t="s">
        <v>18</v>
      </c>
      <c r="Z77" s="11">
        <v>7</v>
      </c>
    </row>
    <row r="78" spans="1:29" x14ac:dyDescent="0.2">
      <c r="A78" s="11">
        <v>3</v>
      </c>
      <c r="B78" s="11">
        <v>4</v>
      </c>
      <c r="C78" s="12" t="s">
        <v>19</v>
      </c>
      <c r="D78" s="12">
        <v>30.256902595765041</v>
      </c>
      <c r="E78" s="12">
        <v>62.794789338612908</v>
      </c>
      <c r="F78" s="12">
        <v>3.59772465113371</v>
      </c>
      <c r="G78" s="12">
        <v>1.3323309650794251</v>
      </c>
      <c r="H78" s="12">
        <v>2.0408839953976678</v>
      </c>
      <c r="I78" s="12">
        <v>56.624547672491587</v>
      </c>
      <c r="J78" s="12">
        <v>37.676873603167742</v>
      </c>
      <c r="K78" s="12">
        <v>3.058065953463653</v>
      </c>
      <c r="L78" s="12">
        <v>1.132481320317511</v>
      </c>
      <c r="M78" s="12">
        <v>1.530662996548251</v>
      </c>
      <c r="N78" s="11">
        <v>0.97648815873693184</v>
      </c>
      <c r="O78" s="11">
        <v>0.19538</v>
      </c>
      <c r="P78" s="11"/>
      <c r="Q78" s="11"/>
      <c r="R78" s="11"/>
      <c r="S78" s="11" t="str">
        <f t="shared" si="9"/>
        <v/>
      </c>
      <c r="T78" s="12" t="str">
        <f t="shared" ref="T78:T112" si="10">IFERROR(_xlfn.STDEV.S(P78:R78)/P78*100,"")</f>
        <v/>
      </c>
      <c r="U78" s="11"/>
      <c r="V78" s="11">
        <v>32.452309999999997</v>
      </c>
      <c r="W78" s="17">
        <v>519.57018666380156</v>
      </c>
      <c r="X78" s="12" t="s">
        <v>33</v>
      </c>
      <c r="Y78" s="11" t="s">
        <v>18</v>
      </c>
      <c r="Z78" s="11">
        <v>7</v>
      </c>
    </row>
    <row r="79" spans="1:29" x14ac:dyDescent="0.2">
      <c r="A79" s="11">
        <v>3</v>
      </c>
      <c r="B79" s="11">
        <v>4</v>
      </c>
      <c r="C79" s="12" t="s">
        <v>20</v>
      </c>
      <c r="D79" s="12">
        <v>30.256902595765041</v>
      </c>
      <c r="E79" s="12">
        <v>62.794789338612908</v>
      </c>
      <c r="F79" s="12">
        <v>3.59772465113371</v>
      </c>
      <c r="G79" s="12">
        <v>1.3323309650794251</v>
      </c>
      <c r="H79" s="12">
        <v>2.0408839953976678</v>
      </c>
      <c r="I79" s="12">
        <v>56.624547672491587</v>
      </c>
      <c r="J79" s="12">
        <v>37.676873603167742</v>
      </c>
      <c r="K79" s="12">
        <v>3.058065953463653</v>
      </c>
      <c r="L79" s="12">
        <v>1.132481320317511</v>
      </c>
      <c r="M79" s="12">
        <v>1.530662996548251</v>
      </c>
      <c r="N79" s="11">
        <v>1.014961774776042</v>
      </c>
      <c r="O79" s="11">
        <v>0.18576000000000001</v>
      </c>
      <c r="P79" s="11"/>
      <c r="Q79" s="11"/>
      <c r="R79" s="11"/>
      <c r="S79" s="11" t="str">
        <f t="shared" si="9"/>
        <v/>
      </c>
      <c r="T79" s="12" t="str">
        <f t="shared" si="10"/>
        <v/>
      </c>
      <c r="U79" s="11"/>
      <c r="V79" s="11">
        <v>32.769570000000002</v>
      </c>
      <c r="W79" s="17">
        <v>576.61265732840877</v>
      </c>
      <c r="X79" s="12" t="s">
        <v>33</v>
      </c>
      <c r="Y79" s="11" t="s">
        <v>18</v>
      </c>
      <c r="Z79" s="11">
        <v>7</v>
      </c>
    </row>
    <row r="80" spans="1:29" x14ac:dyDescent="0.2">
      <c r="A80" s="11">
        <v>3</v>
      </c>
      <c r="B80" s="11">
        <v>4</v>
      </c>
      <c r="C80" s="12" t="s">
        <v>21</v>
      </c>
      <c r="D80" s="12">
        <v>30.256902595765041</v>
      </c>
      <c r="E80" s="12">
        <v>62.794789338612908</v>
      </c>
      <c r="F80" s="12">
        <v>3.59772465113371</v>
      </c>
      <c r="G80" s="12">
        <v>1.3323309650794251</v>
      </c>
      <c r="H80" s="12">
        <v>2.0408839953976678</v>
      </c>
      <c r="I80" s="12">
        <v>56.624547672491587</v>
      </c>
      <c r="J80" s="12">
        <v>37.676873603167742</v>
      </c>
      <c r="K80" s="12">
        <v>3.058065953463653</v>
      </c>
      <c r="L80" s="12">
        <v>1.132481320317511</v>
      </c>
      <c r="M80" s="12">
        <v>1.530662996548251</v>
      </c>
      <c r="N80" s="11">
        <v>0.91939314623624635</v>
      </c>
      <c r="O80" s="11">
        <v>0.22691</v>
      </c>
      <c r="P80" s="11">
        <v>10260</v>
      </c>
      <c r="Q80" s="11">
        <v>9695</v>
      </c>
      <c r="R80" s="11">
        <v>9375</v>
      </c>
      <c r="S80" s="11">
        <f t="shared" si="9"/>
        <v>1026</v>
      </c>
      <c r="T80" s="12">
        <f t="shared" si="10"/>
        <v>4.3676065138734304</v>
      </c>
      <c r="U80" s="11"/>
      <c r="V80" s="11">
        <v>34.576639999999998</v>
      </c>
      <c r="W80" s="17">
        <v>476.65907376361321</v>
      </c>
      <c r="X80" s="12">
        <v>540.19149390878124</v>
      </c>
      <c r="Y80" s="11" t="s">
        <v>18</v>
      </c>
      <c r="Z80" s="11">
        <v>7</v>
      </c>
    </row>
    <row r="81" spans="1:27" x14ac:dyDescent="0.2">
      <c r="A81" s="11">
        <v>3</v>
      </c>
      <c r="B81" s="11">
        <v>4</v>
      </c>
      <c r="C81" s="12" t="s">
        <v>22</v>
      </c>
      <c r="D81" s="12">
        <v>30.256902595765041</v>
      </c>
      <c r="E81" s="12">
        <v>62.794789338612908</v>
      </c>
      <c r="F81" s="12">
        <v>3.59772465113371</v>
      </c>
      <c r="G81" s="12">
        <v>1.3323309650794251</v>
      </c>
      <c r="H81" s="12">
        <v>2.0408839953976678</v>
      </c>
      <c r="I81" s="12">
        <v>56.624547672491587</v>
      </c>
      <c r="J81" s="12">
        <v>37.676873603167742</v>
      </c>
      <c r="K81" s="12">
        <v>3.058065953463653</v>
      </c>
      <c r="L81" s="12">
        <v>1.132481320317511</v>
      </c>
      <c r="M81" s="12">
        <v>1.530662996548251</v>
      </c>
      <c r="N81" s="11">
        <v>0.90406784152643438</v>
      </c>
      <c r="O81" s="11">
        <v>0.26572000000000001</v>
      </c>
      <c r="P81" s="11"/>
      <c r="Q81" s="11"/>
      <c r="R81" s="11"/>
      <c r="S81" s="11" t="str">
        <f t="shared" si="9"/>
        <v/>
      </c>
      <c r="T81" s="12" t="str">
        <f t="shared" si="10"/>
        <v/>
      </c>
      <c r="U81" s="11"/>
      <c r="V81" s="11">
        <v>32.650030000000001</v>
      </c>
      <c r="W81" s="17">
        <v>383.94756175938159</v>
      </c>
      <c r="X81" s="12" t="s">
        <v>33</v>
      </c>
      <c r="Y81" s="11" t="s">
        <v>18</v>
      </c>
      <c r="Z81" s="11">
        <v>7</v>
      </c>
    </row>
    <row r="82" spans="1:27" x14ac:dyDescent="0.2">
      <c r="A82" s="11">
        <v>3</v>
      </c>
      <c r="B82" s="11">
        <v>5</v>
      </c>
      <c r="C82" s="12" t="s">
        <v>17</v>
      </c>
      <c r="D82" s="12">
        <v>27.69082283936773</v>
      </c>
      <c r="E82" s="12">
        <v>65.752162740380143</v>
      </c>
      <c r="F82" s="12">
        <v>3.6734958966765769</v>
      </c>
      <c r="G82" s="12">
        <v>1.619351880278785</v>
      </c>
      <c r="H82" s="12">
        <v>1.278497527072292</v>
      </c>
      <c r="I82" s="12">
        <v>55.10523948383117</v>
      </c>
      <c r="J82" s="12">
        <v>39.451297644228077</v>
      </c>
      <c r="K82" s="12">
        <v>3.1224715121750899</v>
      </c>
      <c r="L82" s="12">
        <v>1.376449098236967</v>
      </c>
      <c r="M82" s="12">
        <v>0.95887314530421897</v>
      </c>
      <c r="N82" s="11">
        <v>0.96789666907843608</v>
      </c>
      <c r="O82" s="11">
        <v>0.27106000000000002</v>
      </c>
      <c r="P82" s="11"/>
      <c r="Q82" s="11"/>
      <c r="R82" s="11"/>
      <c r="S82" s="11" t="str">
        <f t="shared" si="9"/>
        <v/>
      </c>
      <c r="T82" s="12" t="str">
        <f t="shared" si="10"/>
        <v/>
      </c>
      <c r="U82" s="11"/>
      <c r="V82" s="11">
        <v>31.29589</v>
      </c>
      <c r="W82" s="17">
        <v>407.91573229665278</v>
      </c>
      <c r="X82" s="12" t="s">
        <v>33</v>
      </c>
      <c r="Y82" s="11" t="s">
        <v>18</v>
      </c>
      <c r="Z82" s="11">
        <v>7</v>
      </c>
    </row>
    <row r="83" spans="1:27" x14ac:dyDescent="0.2">
      <c r="A83" s="11">
        <v>3</v>
      </c>
      <c r="B83" s="11">
        <v>5</v>
      </c>
      <c r="C83" s="12" t="s">
        <v>19</v>
      </c>
      <c r="D83" s="12">
        <v>27.69082283936773</v>
      </c>
      <c r="E83" s="12">
        <v>65.752162740380143</v>
      </c>
      <c r="F83" s="12">
        <v>3.6734958966765769</v>
      </c>
      <c r="G83" s="12">
        <v>1.619351880278785</v>
      </c>
      <c r="H83" s="12">
        <v>1.278497527072292</v>
      </c>
      <c r="I83" s="12">
        <v>55.10523948383117</v>
      </c>
      <c r="J83" s="12">
        <v>39.451297644228077</v>
      </c>
      <c r="K83" s="12">
        <v>3.1224715121750899</v>
      </c>
      <c r="L83" s="12">
        <v>1.376449098236967</v>
      </c>
      <c r="M83" s="12">
        <v>0.95887314530421897</v>
      </c>
      <c r="N83" s="11">
        <v>0.97982621208766874</v>
      </c>
      <c r="O83" s="11">
        <v>0.34145999999999999</v>
      </c>
      <c r="P83" s="11"/>
      <c r="Q83" s="11"/>
      <c r="R83" s="11"/>
      <c r="S83" s="11" t="str">
        <f t="shared" si="9"/>
        <v/>
      </c>
      <c r="T83" s="12" t="str">
        <f t="shared" si="10"/>
        <v/>
      </c>
      <c r="U83" s="11"/>
      <c r="V83" s="11">
        <v>31.265889999999999</v>
      </c>
      <c r="W83" s="17">
        <v>368.31184928165243</v>
      </c>
      <c r="X83" s="12" t="s">
        <v>33</v>
      </c>
      <c r="Y83" s="11" t="s">
        <v>18</v>
      </c>
      <c r="Z83" s="11">
        <v>7</v>
      </c>
    </row>
    <row r="84" spans="1:27" x14ac:dyDescent="0.2">
      <c r="A84" s="11">
        <v>3</v>
      </c>
      <c r="B84" s="11">
        <v>5</v>
      </c>
      <c r="C84" s="12" t="s">
        <v>20</v>
      </c>
      <c r="D84" s="12">
        <v>27.69082283936773</v>
      </c>
      <c r="E84" s="12">
        <v>65.752162740380143</v>
      </c>
      <c r="F84" s="12">
        <v>3.6734958966765769</v>
      </c>
      <c r="G84" s="12">
        <v>1.619351880278785</v>
      </c>
      <c r="H84" s="12">
        <v>1.278497527072292</v>
      </c>
      <c r="I84" s="12">
        <v>55.10523948383117</v>
      </c>
      <c r="J84" s="12">
        <v>39.451297644228077</v>
      </c>
      <c r="K84" s="12">
        <v>3.1224715121750899</v>
      </c>
      <c r="L84" s="12">
        <v>1.376449098236967</v>
      </c>
      <c r="M84" s="12">
        <v>0.95887314530421897</v>
      </c>
      <c r="N84" s="11">
        <v>1.046994227791074</v>
      </c>
      <c r="O84" s="11">
        <v>0.27816000000000002</v>
      </c>
      <c r="P84" s="11">
        <v>10430</v>
      </c>
      <c r="Q84" s="11">
        <v>9956</v>
      </c>
      <c r="R84" s="11">
        <v>10130</v>
      </c>
      <c r="S84" s="11">
        <f t="shared" si="9"/>
        <v>1043</v>
      </c>
      <c r="T84" s="12">
        <f t="shared" si="10"/>
        <v>2.2988963991587443</v>
      </c>
      <c r="U84" s="11"/>
      <c r="V84" s="11">
        <v>33.810549999999999</v>
      </c>
      <c r="W84" s="17">
        <v>373.21595643442612</v>
      </c>
      <c r="X84" s="12">
        <v>179.4388410881152</v>
      </c>
      <c r="Y84" s="11" t="s">
        <v>18</v>
      </c>
      <c r="Z84" s="11">
        <v>7</v>
      </c>
    </row>
    <row r="85" spans="1:27" x14ac:dyDescent="0.2">
      <c r="A85" s="11">
        <v>3</v>
      </c>
      <c r="B85" s="11">
        <v>5</v>
      </c>
      <c r="C85" s="12" t="s">
        <v>21</v>
      </c>
      <c r="D85" s="12">
        <v>27.69082283936773</v>
      </c>
      <c r="E85" s="12">
        <v>65.752162740380143</v>
      </c>
      <c r="F85" s="12">
        <v>3.6734958966765769</v>
      </c>
      <c r="G85" s="12">
        <v>1.619351880278785</v>
      </c>
      <c r="H85" s="12">
        <v>1.278497527072292</v>
      </c>
      <c r="I85" s="12">
        <v>55.10523948383117</v>
      </c>
      <c r="J85" s="12">
        <v>39.451297644228077</v>
      </c>
      <c r="K85" s="12">
        <v>3.1224715121750899</v>
      </c>
      <c r="L85" s="12">
        <v>1.376449098236967</v>
      </c>
      <c r="M85" s="12">
        <v>0.95887314530421897</v>
      </c>
      <c r="N85" s="11">
        <v>0.9817509681962211</v>
      </c>
      <c r="O85" s="11">
        <v>0.26634000000000002</v>
      </c>
      <c r="P85" s="11"/>
      <c r="Q85" s="11"/>
      <c r="R85" s="11"/>
      <c r="S85" s="11" t="str">
        <f t="shared" si="9"/>
        <v/>
      </c>
      <c r="T85" s="12" t="str">
        <f t="shared" si="10"/>
        <v/>
      </c>
      <c r="U85" s="11"/>
      <c r="V85" s="11">
        <v>27.909469999999999</v>
      </c>
      <c r="W85" s="17">
        <v>421.50227736048492</v>
      </c>
      <c r="X85" s="12" t="s">
        <v>33</v>
      </c>
      <c r="Y85" s="11" t="s">
        <v>18</v>
      </c>
      <c r="Z85" s="11">
        <v>7</v>
      </c>
    </row>
    <row r="86" spans="1:27" x14ac:dyDescent="0.2">
      <c r="A86" s="11">
        <v>3</v>
      </c>
      <c r="B86" s="11">
        <v>5</v>
      </c>
      <c r="C86" s="12" t="s">
        <v>22</v>
      </c>
      <c r="D86" s="12">
        <v>27.69082283936773</v>
      </c>
      <c r="E86" s="12">
        <v>65.752162740380143</v>
      </c>
      <c r="F86" s="12">
        <v>3.6734958966765769</v>
      </c>
      <c r="G86" s="12">
        <v>1.619351880278785</v>
      </c>
      <c r="H86" s="12">
        <v>1.278497527072292</v>
      </c>
      <c r="I86" s="12">
        <v>55.10523948383117</v>
      </c>
      <c r="J86" s="12">
        <v>39.451297644228077</v>
      </c>
      <c r="K86" s="12">
        <v>3.1224715121750899</v>
      </c>
      <c r="L86" s="12">
        <v>1.376449098236967</v>
      </c>
      <c r="M86" s="12">
        <v>0.95887314530421897</v>
      </c>
      <c r="N86" s="11">
        <v>0.95303162012387255</v>
      </c>
      <c r="O86" s="11">
        <v>0.30992999999999998</v>
      </c>
      <c r="P86" s="11"/>
      <c r="Q86" s="11"/>
      <c r="R86" s="11"/>
      <c r="S86" s="11" t="str">
        <f t="shared" si="9"/>
        <v/>
      </c>
      <c r="T86" s="12" t="str">
        <f t="shared" si="10"/>
        <v/>
      </c>
      <c r="U86" s="11"/>
      <c r="V86" s="11">
        <v>31.744700000000002</v>
      </c>
      <c r="W86" s="17">
        <v>361.87301062127591</v>
      </c>
      <c r="X86" s="12" t="s">
        <v>33</v>
      </c>
      <c r="Y86" s="11" t="s">
        <v>18</v>
      </c>
      <c r="Z86" s="11">
        <v>7</v>
      </c>
    </row>
    <row r="87" spans="1:27" x14ac:dyDescent="0.2">
      <c r="A87" s="11">
        <v>3</v>
      </c>
      <c r="B87" s="11">
        <v>6</v>
      </c>
      <c r="C87" s="12" t="s">
        <v>17</v>
      </c>
      <c r="D87" s="12">
        <v>15.924409421996209</v>
      </c>
      <c r="E87" s="12">
        <v>80.114359488358858</v>
      </c>
      <c r="F87" s="12">
        <v>1.3167349017511529</v>
      </c>
      <c r="G87" s="12">
        <v>1.2712158892855181</v>
      </c>
      <c r="H87" s="12">
        <v>1.4289135739483729</v>
      </c>
      <c r="I87" s="12">
        <v>48.71557422948235</v>
      </c>
      <c r="J87" s="12">
        <v>48.06861569301531</v>
      </c>
      <c r="K87" s="12">
        <v>1.11922466648848</v>
      </c>
      <c r="L87" s="12">
        <v>1.0805335058926899</v>
      </c>
      <c r="M87" s="12">
        <v>1.0716851804612799</v>
      </c>
      <c r="N87" s="11">
        <v>0.96339924937710908</v>
      </c>
      <c r="O87" s="11">
        <v>0.4642</v>
      </c>
      <c r="P87" s="11"/>
      <c r="Q87" s="11"/>
      <c r="R87" s="11"/>
      <c r="S87" s="11" t="str">
        <f t="shared" si="9"/>
        <v/>
      </c>
      <c r="T87" s="12" t="str">
        <f t="shared" si="10"/>
        <v/>
      </c>
      <c r="U87" s="11"/>
      <c r="V87" s="11">
        <v>18.323920000000001</v>
      </c>
      <c r="W87" s="17">
        <v>299.71856826065078</v>
      </c>
      <c r="X87" s="12" t="s">
        <v>33</v>
      </c>
      <c r="Y87" s="11" t="s">
        <v>18</v>
      </c>
      <c r="Z87" s="11">
        <v>7</v>
      </c>
    </row>
    <row r="88" spans="1:27" x14ac:dyDescent="0.2">
      <c r="A88" s="11">
        <v>3</v>
      </c>
      <c r="B88" s="11">
        <v>6</v>
      </c>
      <c r="C88" s="12" t="s">
        <v>19</v>
      </c>
      <c r="D88" s="12">
        <v>15.924409421996209</v>
      </c>
      <c r="E88" s="12">
        <v>80.114359488358858</v>
      </c>
      <c r="F88" s="12">
        <v>1.3167349017511529</v>
      </c>
      <c r="G88" s="12">
        <v>1.2712158892855181</v>
      </c>
      <c r="H88" s="12">
        <v>1.4289135739483729</v>
      </c>
      <c r="I88" s="12">
        <v>48.71557422948235</v>
      </c>
      <c r="J88" s="12">
        <v>48.06861569301531</v>
      </c>
      <c r="K88" s="12">
        <v>1.11922466648848</v>
      </c>
      <c r="L88" s="12">
        <v>1.0805335058926899</v>
      </c>
      <c r="M88" s="12">
        <v>1.0716851804612799</v>
      </c>
      <c r="N88" s="11">
        <v>0.99866484600212413</v>
      </c>
      <c r="O88" s="11">
        <v>0.42838999999999999</v>
      </c>
      <c r="P88" s="11"/>
      <c r="Q88" s="11"/>
      <c r="R88" s="11"/>
      <c r="S88" s="11" t="str">
        <f t="shared" si="9"/>
        <v/>
      </c>
      <c r="T88" s="12" t="str">
        <f t="shared" si="10"/>
        <v/>
      </c>
      <c r="U88" s="11"/>
      <c r="V88" s="11">
        <v>28.844609999999999</v>
      </c>
      <c r="W88" s="17">
        <v>299.77533934949611</v>
      </c>
      <c r="X88" s="12" t="s">
        <v>33</v>
      </c>
      <c r="Y88" s="11" t="s">
        <v>18</v>
      </c>
      <c r="Z88" s="11">
        <v>7</v>
      </c>
    </row>
    <row r="89" spans="1:27" x14ac:dyDescent="0.2">
      <c r="A89" s="11">
        <v>3</v>
      </c>
      <c r="B89" s="11">
        <v>6</v>
      </c>
      <c r="C89" s="12" t="s">
        <v>20</v>
      </c>
      <c r="D89" s="12">
        <v>15.924409421996209</v>
      </c>
      <c r="E89" s="12">
        <v>80.114359488358858</v>
      </c>
      <c r="F89" s="12">
        <v>1.3167349017511529</v>
      </c>
      <c r="G89" s="12">
        <v>1.2712158892855181</v>
      </c>
      <c r="H89" s="12">
        <v>1.4289135739483729</v>
      </c>
      <c r="I89" s="12">
        <v>48.71557422948235</v>
      </c>
      <c r="J89" s="12">
        <v>48.06861569301531</v>
      </c>
      <c r="K89" s="12">
        <v>1.11922466648848</v>
      </c>
      <c r="L89" s="12">
        <v>1.0805335058926899</v>
      </c>
      <c r="M89" s="12">
        <v>1.0716851804612799</v>
      </c>
      <c r="N89" s="11">
        <v>0.98554713222010226</v>
      </c>
      <c r="O89" s="11">
        <v>0.3901</v>
      </c>
      <c r="P89" s="11"/>
      <c r="Q89" s="11"/>
      <c r="R89" s="11"/>
      <c r="S89" s="11" t="str">
        <f t="shared" si="9"/>
        <v/>
      </c>
      <c r="T89" s="12" t="str">
        <f t="shared" si="10"/>
        <v/>
      </c>
      <c r="U89" s="11"/>
      <c r="V89" s="11">
        <v>29.35988</v>
      </c>
      <c r="W89" s="17">
        <v>306.46218238141978</v>
      </c>
      <c r="X89" s="12" t="s">
        <v>33</v>
      </c>
      <c r="Y89" s="11" t="s">
        <v>18</v>
      </c>
      <c r="Z89" s="11">
        <v>7</v>
      </c>
    </row>
    <row r="90" spans="1:27" x14ac:dyDescent="0.2">
      <c r="A90" s="11">
        <v>3</v>
      </c>
      <c r="B90" s="11">
        <v>6</v>
      </c>
      <c r="C90" s="12" t="s">
        <v>21</v>
      </c>
      <c r="D90" s="12">
        <v>15.924409421996209</v>
      </c>
      <c r="E90" s="12">
        <v>80.114359488358858</v>
      </c>
      <c r="F90" s="12">
        <v>1.3167349017511529</v>
      </c>
      <c r="G90" s="12">
        <v>1.2712158892855181</v>
      </c>
      <c r="H90" s="12">
        <v>1.4289135739483729</v>
      </c>
      <c r="I90" s="12">
        <v>48.71557422948235</v>
      </c>
      <c r="J90" s="12">
        <v>48.06861569301531</v>
      </c>
      <c r="K90" s="12">
        <v>1.11922466648848</v>
      </c>
      <c r="L90" s="12">
        <v>1.0805335058926899</v>
      </c>
      <c r="M90" s="12">
        <v>1.0716851804612799</v>
      </c>
      <c r="N90" s="11">
        <v>0.98106262335139882</v>
      </c>
      <c r="O90" s="11">
        <v>0.47635</v>
      </c>
      <c r="P90" s="11"/>
      <c r="Q90" s="11"/>
      <c r="R90" s="11"/>
      <c r="S90" s="11" t="str">
        <f t="shared" si="9"/>
        <v/>
      </c>
      <c r="T90" s="12" t="str">
        <f t="shared" si="10"/>
        <v/>
      </c>
      <c r="U90" s="11"/>
      <c r="V90" s="11">
        <v>27.33203</v>
      </c>
      <c r="W90" s="17">
        <v>255.45609879743401</v>
      </c>
      <c r="X90" s="12" t="s">
        <v>33</v>
      </c>
      <c r="Y90" s="11" t="s">
        <v>18</v>
      </c>
      <c r="Z90" s="11">
        <v>7</v>
      </c>
    </row>
    <row r="91" spans="1:27" x14ac:dyDescent="0.2">
      <c r="A91" s="11">
        <v>3</v>
      </c>
      <c r="B91" s="11">
        <v>6</v>
      </c>
      <c r="C91" s="12" t="s">
        <v>22</v>
      </c>
      <c r="D91" s="12">
        <v>15.924409421996209</v>
      </c>
      <c r="E91" s="12">
        <v>80.114359488358858</v>
      </c>
      <c r="F91" s="12">
        <v>1.3167349017511529</v>
      </c>
      <c r="G91" s="12">
        <v>1.2712158892855181</v>
      </c>
      <c r="H91" s="12">
        <v>1.4289135739483729</v>
      </c>
      <c r="I91" s="12">
        <v>48.71557422948235</v>
      </c>
      <c r="J91" s="12">
        <v>48.06861569301531</v>
      </c>
      <c r="K91" s="12">
        <v>1.11922466648848</v>
      </c>
      <c r="L91" s="12">
        <v>1.0805335058926899</v>
      </c>
      <c r="M91" s="12">
        <v>1.0716851804612799</v>
      </c>
      <c r="N91" s="11">
        <v>0.95236657716201401</v>
      </c>
      <c r="O91" s="11">
        <v>0.49493999999999999</v>
      </c>
      <c r="P91" s="11"/>
      <c r="Q91" s="11"/>
      <c r="R91" s="11"/>
      <c r="S91" s="11" t="str">
        <f t="shared" si="9"/>
        <v/>
      </c>
      <c r="T91" s="12" t="str">
        <f t="shared" si="10"/>
        <v/>
      </c>
      <c r="U91" s="11"/>
      <c r="V91" s="11">
        <v>25.22832</v>
      </c>
      <c r="W91" s="17">
        <v>387.02246567526328</v>
      </c>
      <c r="X91" s="12" t="s">
        <v>33</v>
      </c>
      <c r="Y91" s="11" t="s">
        <v>18</v>
      </c>
      <c r="Z91" s="11">
        <v>7</v>
      </c>
    </row>
    <row r="92" spans="1:27" x14ac:dyDescent="0.2">
      <c r="A92" s="7">
        <v>4</v>
      </c>
      <c r="B92" s="7">
        <v>1</v>
      </c>
      <c r="C92" s="8" t="s">
        <v>17</v>
      </c>
      <c r="D92" s="8">
        <v>7.5286129008579437</v>
      </c>
      <c r="E92" s="8">
        <v>91.134857932784712</v>
      </c>
      <c r="F92" s="8">
        <v>5.0000000000000037E-2</v>
      </c>
      <c r="G92" s="8">
        <v>0.33539824070239149</v>
      </c>
      <c r="H92" s="8">
        <v>1.0357092272596979</v>
      </c>
      <c r="I92" s="8">
        <v>44.299293116892123</v>
      </c>
      <c r="J92" s="8">
        <v>54.680914759670827</v>
      </c>
      <c r="K92" s="8">
        <v>4.2500000000000031E-2</v>
      </c>
      <c r="L92" s="8">
        <v>0.28508850459703278</v>
      </c>
      <c r="M92" s="8">
        <v>0.77678192044477345</v>
      </c>
      <c r="N92" s="7"/>
      <c r="O92" s="7"/>
      <c r="P92" s="7"/>
      <c r="Q92" s="7"/>
      <c r="R92" s="7"/>
      <c r="S92" s="7"/>
      <c r="T92" s="8"/>
      <c r="U92" s="7"/>
      <c r="V92" s="7"/>
      <c r="W92" s="18"/>
      <c r="X92" s="8"/>
      <c r="Y92" s="7" t="s">
        <v>25</v>
      </c>
      <c r="Z92" s="7">
        <v>7</v>
      </c>
    </row>
    <row r="93" spans="1:27" s="23" customFormat="1" x14ac:dyDescent="0.2">
      <c r="A93" s="20">
        <v>4</v>
      </c>
      <c r="B93" s="20">
        <v>1</v>
      </c>
      <c r="C93" s="21" t="s">
        <v>19</v>
      </c>
      <c r="D93" s="21">
        <v>7.5286129008579437</v>
      </c>
      <c r="E93" s="21">
        <v>91.134857932784712</v>
      </c>
      <c r="F93" s="21">
        <v>5.0000000000000037E-2</v>
      </c>
      <c r="G93" s="21">
        <v>0.33539824070239149</v>
      </c>
      <c r="H93" s="21">
        <v>1.0357092272596979</v>
      </c>
      <c r="I93" s="21">
        <v>44.299293116892123</v>
      </c>
      <c r="J93" s="21">
        <v>54.680914759670827</v>
      </c>
      <c r="K93" s="21">
        <v>4.2500000000000031E-2</v>
      </c>
      <c r="L93" s="21">
        <v>0.28508850459703278</v>
      </c>
      <c r="M93" s="21">
        <v>0.77678192044477345</v>
      </c>
      <c r="N93" s="20">
        <v>1.019126819126819</v>
      </c>
      <c r="O93" s="20">
        <v>0.36606</v>
      </c>
      <c r="P93" s="20">
        <v>8962</v>
      </c>
      <c r="Q93" s="20">
        <v>8943</v>
      </c>
      <c r="R93" s="20">
        <v>8725</v>
      </c>
      <c r="S93" s="20">
        <f t="shared" si="9"/>
        <v>896.2</v>
      </c>
      <c r="T93" s="21">
        <f t="shared" si="10"/>
        <v>1.4694297393310236</v>
      </c>
      <c r="U93" s="20"/>
      <c r="V93" s="20">
        <v>16.906410000000001</v>
      </c>
      <c r="W93" s="22">
        <v>450.67347902828101</v>
      </c>
      <c r="X93" s="21">
        <f>IFERROR(1/(V93*S93)*10000000,"")</f>
        <v>659.99958659473884</v>
      </c>
      <c r="Y93" s="20" t="s">
        <v>25</v>
      </c>
      <c r="Z93" s="7">
        <v>7</v>
      </c>
      <c r="AA93"/>
    </row>
    <row r="94" spans="1:27" s="23" customFormat="1" x14ac:dyDescent="0.2">
      <c r="A94" s="20">
        <v>4</v>
      </c>
      <c r="B94" s="20">
        <v>1</v>
      </c>
      <c r="C94" s="21" t="s">
        <v>20</v>
      </c>
      <c r="D94" s="21">
        <v>7.5286129008579437</v>
      </c>
      <c r="E94" s="21">
        <v>91.134857932784712</v>
      </c>
      <c r="F94" s="21">
        <v>5.0000000000000037E-2</v>
      </c>
      <c r="G94" s="21">
        <v>0.33539824070239149</v>
      </c>
      <c r="H94" s="21">
        <v>1.0357092272596979</v>
      </c>
      <c r="I94" s="21">
        <v>44.299293116892123</v>
      </c>
      <c r="J94" s="21">
        <v>54.680914759670827</v>
      </c>
      <c r="K94" s="21">
        <v>4.2500000000000031E-2</v>
      </c>
      <c r="L94" s="21">
        <v>0.28508850459703278</v>
      </c>
      <c r="M94" s="21">
        <v>0.77678192044477345</v>
      </c>
      <c r="N94" s="20">
        <v>0.98826252659636649</v>
      </c>
      <c r="O94" s="20">
        <v>0.40501999999999999</v>
      </c>
      <c r="P94" s="20">
        <v>11640</v>
      </c>
      <c r="Q94" s="20">
        <v>11090</v>
      </c>
      <c r="R94" s="20">
        <v>11010</v>
      </c>
      <c r="S94" s="20">
        <f t="shared" si="9"/>
        <v>1164</v>
      </c>
      <c r="T94" s="21">
        <f t="shared" si="10"/>
        <v>2.9465391884290844</v>
      </c>
      <c r="U94" s="20"/>
      <c r="V94" s="20">
        <v>15.5563</v>
      </c>
      <c r="W94" s="22">
        <v>557.08868460119174</v>
      </c>
      <c r="X94" s="21">
        <f t="shared" ref="X94:X122" si="11">IFERROR(1/(V94*S94)*10000000,"")</f>
        <v>552.25633936708721</v>
      </c>
      <c r="Y94" s="20" t="s">
        <v>25</v>
      </c>
      <c r="Z94" s="7">
        <v>7</v>
      </c>
      <c r="AA94"/>
    </row>
    <row r="95" spans="1:27" x14ac:dyDescent="0.2">
      <c r="A95" s="7">
        <v>4</v>
      </c>
      <c r="B95" s="7">
        <v>1</v>
      </c>
      <c r="C95" s="8" t="s">
        <v>21</v>
      </c>
      <c r="D95" s="8">
        <v>7.5286129008579437</v>
      </c>
      <c r="E95" s="8">
        <v>91.134857932784712</v>
      </c>
      <c r="F95" s="8">
        <v>5.0000000000000037E-2</v>
      </c>
      <c r="G95" s="8">
        <v>0.33539824070239149</v>
      </c>
      <c r="H95" s="8">
        <v>1.0357092272596979</v>
      </c>
      <c r="I95" s="8">
        <v>44.299293116892123</v>
      </c>
      <c r="J95" s="8">
        <v>54.680914759670827</v>
      </c>
      <c r="K95" s="8">
        <v>4.2500000000000031E-2</v>
      </c>
      <c r="L95" s="8">
        <v>0.28508850459703278</v>
      </c>
      <c r="M95" s="8">
        <v>0.77678192044477345</v>
      </c>
      <c r="N95" s="7"/>
      <c r="O95" s="7"/>
      <c r="P95" s="7"/>
      <c r="Q95" s="7"/>
      <c r="R95" s="7"/>
      <c r="S95" s="7"/>
      <c r="T95" s="8"/>
      <c r="U95" s="7"/>
      <c r="V95" s="7"/>
      <c r="W95" s="18"/>
      <c r="X95" s="8"/>
      <c r="Y95" s="7" t="s">
        <v>25</v>
      </c>
      <c r="Z95" s="7">
        <v>7</v>
      </c>
    </row>
    <row r="96" spans="1:27" s="23" customFormat="1" x14ac:dyDescent="0.2">
      <c r="A96" s="20">
        <v>4</v>
      </c>
      <c r="B96" s="20">
        <v>1</v>
      </c>
      <c r="C96" s="21" t="s">
        <v>22</v>
      </c>
      <c r="D96" s="21">
        <v>7.5286129008579437</v>
      </c>
      <c r="E96" s="21">
        <v>91.134857932784712</v>
      </c>
      <c r="F96" s="21">
        <v>5.0000000000000037E-2</v>
      </c>
      <c r="G96" s="21">
        <v>0.33539824070239149</v>
      </c>
      <c r="H96" s="21">
        <v>1.0357092272596979</v>
      </c>
      <c r="I96" s="21">
        <v>44.299293116892123</v>
      </c>
      <c r="J96" s="21">
        <v>54.680914759670827</v>
      </c>
      <c r="K96" s="21">
        <v>4.2500000000000031E-2</v>
      </c>
      <c r="L96" s="21">
        <v>0.28508850459703278</v>
      </c>
      <c r="M96" s="21">
        <v>0.77678192044477345</v>
      </c>
      <c r="N96" s="20"/>
      <c r="O96" s="20"/>
      <c r="P96" s="20"/>
      <c r="Q96" s="20"/>
      <c r="R96" s="20"/>
      <c r="S96" s="20"/>
      <c r="T96" s="21"/>
      <c r="U96" s="20"/>
      <c r="V96" s="20"/>
      <c r="W96" s="22"/>
      <c r="X96" s="21"/>
      <c r="Y96" s="20" t="s">
        <v>25</v>
      </c>
      <c r="Z96" s="7">
        <v>7</v>
      </c>
      <c r="AA96"/>
    </row>
    <row r="97" spans="1:27" x14ac:dyDescent="0.2">
      <c r="A97" s="7">
        <v>4</v>
      </c>
      <c r="B97" s="7">
        <v>2</v>
      </c>
      <c r="C97" s="8" t="s">
        <v>17</v>
      </c>
      <c r="D97" s="8">
        <v>6.6839161514083436</v>
      </c>
      <c r="E97" s="8">
        <v>86.379894191929424</v>
      </c>
      <c r="F97" s="8">
        <v>3.2385351661624879</v>
      </c>
      <c r="G97" s="8">
        <v>3.3761160232360252</v>
      </c>
      <c r="H97" s="8">
        <v>0.4209097190686491</v>
      </c>
      <c r="I97" s="8">
        <v>42.333298936357053</v>
      </c>
      <c r="J97" s="8">
        <v>51.827936515157653</v>
      </c>
      <c r="K97" s="8">
        <v>2.7527548912381148</v>
      </c>
      <c r="L97" s="8">
        <v>2.869698619750622</v>
      </c>
      <c r="M97" s="8">
        <v>0.31568228930148678</v>
      </c>
      <c r="N97" s="7"/>
      <c r="O97" s="7"/>
      <c r="P97" s="7"/>
      <c r="Q97" s="7"/>
      <c r="R97" s="7"/>
      <c r="S97" s="7"/>
      <c r="T97" s="8"/>
      <c r="U97" s="7"/>
      <c r="V97" s="7"/>
      <c r="W97" s="18"/>
      <c r="X97" s="8"/>
      <c r="Y97" s="7" t="s">
        <v>25</v>
      </c>
      <c r="Z97" s="7">
        <v>7</v>
      </c>
    </row>
    <row r="98" spans="1:27" s="23" customFormat="1" x14ac:dyDescent="0.2">
      <c r="A98" s="20">
        <v>4</v>
      </c>
      <c r="B98" s="20">
        <v>2</v>
      </c>
      <c r="C98" s="21" t="s">
        <v>19</v>
      </c>
      <c r="D98" s="21">
        <v>6.6839161514083436</v>
      </c>
      <c r="E98" s="21">
        <v>86.379894191929424</v>
      </c>
      <c r="F98" s="21">
        <v>3.2385351661624879</v>
      </c>
      <c r="G98" s="21">
        <v>3.3761160232360252</v>
      </c>
      <c r="H98" s="21">
        <v>0.4209097190686491</v>
      </c>
      <c r="I98" s="21">
        <v>42.333298936357053</v>
      </c>
      <c r="J98" s="21">
        <v>51.827936515157653</v>
      </c>
      <c r="K98" s="21">
        <v>2.7527548912381148</v>
      </c>
      <c r="L98" s="21">
        <v>2.869698619750622</v>
      </c>
      <c r="M98" s="21">
        <v>0.31568228930148678</v>
      </c>
      <c r="N98" s="20">
        <v>0.98228171116300345</v>
      </c>
      <c r="O98" s="20">
        <v>0.40222999999999998</v>
      </c>
      <c r="P98" s="20">
        <v>8271</v>
      </c>
      <c r="Q98" s="20">
        <v>7496</v>
      </c>
      <c r="R98" s="20">
        <v>8272</v>
      </c>
      <c r="S98" s="20">
        <f t="shared" si="9"/>
        <v>827.1</v>
      </c>
      <c r="T98" s="21">
        <f t="shared" si="10"/>
        <v>5.4133165631650728</v>
      </c>
      <c r="U98" s="20"/>
      <c r="V98" s="20">
        <v>22.557310000000001</v>
      </c>
      <c r="W98" s="22">
        <v>412.16526357398368</v>
      </c>
      <c r="X98" s="21">
        <f t="shared" si="11"/>
        <v>535.98751201966797</v>
      </c>
      <c r="Y98" s="20" t="s">
        <v>25</v>
      </c>
      <c r="Z98" s="7">
        <v>7</v>
      </c>
      <c r="AA98"/>
    </row>
    <row r="99" spans="1:27" s="23" customFormat="1" x14ac:dyDescent="0.2">
      <c r="A99" s="20">
        <v>4</v>
      </c>
      <c r="B99" s="20">
        <v>2</v>
      </c>
      <c r="C99" s="21" t="s">
        <v>20</v>
      </c>
      <c r="D99" s="21">
        <v>6.6839161514083436</v>
      </c>
      <c r="E99" s="21">
        <v>86.379894191929424</v>
      </c>
      <c r="F99" s="21">
        <v>3.2385351661624879</v>
      </c>
      <c r="G99" s="21">
        <v>3.3761160232360252</v>
      </c>
      <c r="H99" s="21">
        <v>0.4209097190686491</v>
      </c>
      <c r="I99" s="21">
        <v>42.333298936357053</v>
      </c>
      <c r="J99" s="21">
        <v>51.827936515157653</v>
      </c>
      <c r="K99" s="21">
        <v>2.7527548912381148</v>
      </c>
      <c r="L99" s="21">
        <v>2.869698619750622</v>
      </c>
      <c r="M99" s="21">
        <v>0.31568228930148678</v>
      </c>
      <c r="N99" s="20">
        <v>0.96791484996152855</v>
      </c>
      <c r="O99" s="20">
        <v>0.43226999999999999</v>
      </c>
      <c r="P99" s="20">
        <v>9500</v>
      </c>
      <c r="Q99" s="20">
        <v>8995</v>
      </c>
      <c r="R99" s="20">
        <v>9488</v>
      </c>
      <c r="S99" s="20">
        <f t="shared" si="9"/>
        <v>950</v>
      </c>
      <c r="T99" s="21">
        <f t="shared" si="10"/>
        <v>3.0332658561995465</v>
      </c>
      <c r="U99" s="20"/>
      <c r="V99" s="20">
        <v>19.89432</v>
      </c>
      <c r="W99" s="22">
        <v>408.15293243728468</v>
      </c>
      <c r="X99" s="21">
        <f t="shared" si="11"/>
        <v>529.11161524865815</v>
      </c>
      <c r="Y99" s="20" t="s">
        <v>25</v>
      </c>
      <c r="Z99" s="7">
        <v>7</v>
      </c>
      <c r="AA99"/>
    </row>
    <row r="100" spans="1:27" s="23" customFormat="1" x14ac:dyDescent="0.2">
      <c r="A100" s="20">
        <v>4</v>
      </c>
      <c r="B100" s="20">
        <v>2</v>
      </c>
      <c r="C100" s="21" t="s">
        <v>21</v>
      </c>
      <c r="D100" s="21">
        <v>6.6839161514083436</v>
      </c>
      <c r="E100" s="21">
        <v>86.379894191929424</v>
      </c>
      <c r="F100" s="21">
        <v>3.2385351661624879</v>
      </c>
      <c r="G100" s="21">
        <v>3.3761160232360252</v>
      </c>
      <c r="H100" s="21">
        <v>0.4209097190686491</v>
      </c>
      <c r="I100" s="21">
        <v>42.333298936357053</v>
      </c>
      <c r="J100" s="21">
        <v>51.827936515157653</v>
      </c>
      <c r="K100" s="21">
        <v>2.7527548912381148</v>
      </c>
      <c r="L100" s="21">
        <v>2.869698619750622</v>
      </c>
      <c r="M100" s="21">
        <v>0.31568228930148678</v>
      </c>
      <c r="N100" s="20">
        <v>0.98943483975331104</v>
      </c>
      <c r="O100" s="20">
        <v>0.43902999999999998</v>
      </c>
      <c r="P100" s="20">
        <v>9934</v>
      </c>
      <c r="Q100" s="20">
        <v>8938</v>
      </c>
      <c r="R100" s="20">
        <v>9093</v>
      </c>
      <c r="S100" s="20">
        <f t="shared" si="9"/>
        <v>993.4</v>
      </c>
      <c r="T100" s="21">
        <f t="shared" si="10"/>
        <v>5.3949004507219165</v>
      </c>
      <c r="U100" s="20"/>
      <c r="V100" s="20">
        <v>21.171970000000002</v>
      </c>
      <c r="W100" s="22">
        <v>354.42603054052131</v>
      </c>
      <c r="X100" s="21">
        <f t="shared" si="11"/>
        <v>475.46064414699248</v>
      </c>
      <c r="Y100" s="20" t="s">
        <v>25</v>
      </c>
      <c r="Z100" s="7">
        <v>7</v>
      </c>
      <c r="AA100"/>
    </row>
    <row r="101" spans="1:27" s="23" customFormat="1" x14ac:dyDescent="0.2">
      <c r="A101" s="20">
        <v>4</v>
      </c>
      <c r="B101" s="20">
        <v>2</v>
      </c>
      <c r="C101" s="21" t="s">
        <v>22</v>
      </c>
      <c r="D101" s="21">
        <v>6.6839161514083436</v>
      </c>
      <c r="E101" s="21">
        <v>86.379894191929424</v>
      </c>
      <c r="F101" s="21">
        <v>3.2385351661624879</v>
      </c>
      <c r="G101" s="21">
        <v>3.3761160232360252</v>
      </c>
      <c r="H101" s="21">
        <v>0.4209097190686491</v>
      </c>
      <c r="I101" s="21">
        <v>42.333298936357053</v>
      </c>
      <c r="J101" s="21">
        <v>51.827936515157653</v>
      </c>
      <c r="K101" s="21">
        <v>2.7527548912381148</v>
      </c>
      <c r="L101" s="21">
        <v>2.869698619750622</v>
      </c>
      <c r="M101" s="21">
        <v>0.31568228930148678</v>
      </c>
      <c r="N101" s="20"/>
      <c r="O101" s="20"/>
      <c r="P101" s="20"/>
      <c r="Q101" s="20"/>
      <c r="R101" s="20"/>
      <c r="S101" s="20"/>
      <c r="T101" s="21"/>
      <c r="U101" s="20"/>
      <c r="V101" s="20"/>
      <c r="W101" s="22"/>
      <c r="X101" s="21"/>
      <c r="Y101" s="20" t="s">
        <v>25</v>
      </c>
      <c r="Z101" s="7">
        <v>7</v>
      </c>
      <c r="AA101"/>
    </row>
    <row r="102" spans="1:27" x14ac:dyDescent="0.2">
      <c r="A102" s="7">
        <v>4</v>
      </c>
      <c r="B102" s="7">
        <v>3</v>
      </c>
      <c r="C102" s="8" t="s">
        <v>17</v>
      </c>
      <c r="D102" s="8">
        <v>8.9145971608124164</v>
      </c>
      <c r="E102" s="8">
        <v>88.202156981027485</v>
      </c>
      <c r="F102" s="8">
        <v>0.25220449622583541</v>
      </c>
      <c r="G102" s="8">
        <v>1.553215543798119</v>
      </c>
      <c r="H102" s="8">
        <v>1.1185477550758769</v>
      </c>
      <c r="I102" s="8">
        <v>44.745909897995958</v>
      </c>
      <c r="J102" s="8">
        <v>52.921294188616493</v>
      </c>
      <c r="K102" s="8">
        <v>0.2143738217919601</v>
      </c>
      <c r="L102" s="8">
        <v>1.3202332122284011</v>
      </c>
      <c r="M102" s="8">
        <v>0.83891081630690767</v>
      </c>
      <c r="N102" s="7">
        <v>0.99424872665534803</v>
      </c>
      <c r="O102" s="7">
        <v>0.43285000000000001</v>
      </c>
      <c r="P102" s="7"/>
      <c r="Q102" s="7"/>
      <c r="R102" s="7"/>
      <c r="S102" s="7" t="str">
        <f t="shared" si="9"/>
        <v/>
      </c>
      <c r="T102" s="8" t="str">
        <f t="shared" si="10"/>
        <v/>
      </c>
      <c r="U102" s="7"/>
      <c r="V102" s="7">
        <v>25.062259999999998</v>
      </c>
      <c r="W102" s="18">
        <v>387.26658368226367</v>
      </c>
      <c r="X102" s="8" t="str">
        <f t="shared" si="11"/>
        <v/>
      </c>
      <c r="Y102" s="7" t="s">
        <v>25</v>
      </c>
      <c r="Z102" s="7">
        <v>7</v>
      </c>
    </row>
    <row r="103" spans="1:27" x14ac:dyDescent="0.2">
      <c r="A103" s="7">
        <v>4</v>
      </c>
      <c r="B103" s="7">
        <v>3</v>
      </c>
      <c r="C103" s="8" t="s">
        <v>19</v>
      </c>
      <c r="D103" s="8">
        <v>8.9145971608124164</v>
      </c>
      <c r="E103" s="8">
        <v>88.202156981027485</v>
      </c>
      <c r="F103" s="8">
        <v>0.25220449622583541</v>
      </c>
      <c r="G103" s="8">
        <v>1.553215543798119</v>
      </c>
      <c r="H103" s="8">
        <v>1.1185477550758769</v>
      </c>
      <c r="I103" s="8">
        <v>44.745909897995958</v>
      </c>
      <c r="J103" s="8">
        <v>52.921294188616493</v>
      </c>
      <c r="K103" s="8">
        <v>0.2143738217919601</v>
      </c>
      <c r="L103" s="8">
        <v>1.3202332122284011</v>
      </c>
      <c r="M103" s="8">
        <v>0.83891081630690767</v>
      </c>
      <c r="N103" s="7">
        <v>1.0446517363459169</v>
      </c>
      <c r="O103" s="7">
        <v>0.44030000000000002</v>
      </c>
      <c r="P103" s="7"/>
      <c r="Q103" s="7"/>
      <c r="R103" s="7"/>
      <c r="S103" s="7" t="str">
        <f t="shared" si="9"/>
        <v/>
      </c>
      <c r="T103" s="8" t="str">
        <f t="shared" si="10"/>
        <v/>
      </c>
      <c r="U103" s="7"/>
      <c r="V103" s="7">
        <v>27.499210000000001</v>
      </c>
      <c r="W103" s="18">
        <v>462.45425882547971</v>
      </c>
      <c r="X103" s="8" t="str">
        <f t="shared" si="11"/>
        <v/>
      </c>
      <c r="Y103" s="7" t="s">
        <v>25</v>
      </c>
      <c r="Z103" s="7">
        <v>7</v>
      </c>
    </row>
    <row r="104" spans="1:27" x14ac:dyDescent="0.2">
      <c r="A104" s="7">
        <v>4</v>
      </c>
      <c r="B104" s="7">
        <v>3</v>
      </c>
      <c r="C104" s="8" t="s">
        <v>20</v>
      </c>
      <c r="D104" s="8">
        <v>8.9145971608124164</v>
      </c>
      <c r="E104" s="8">
        <v>88.202156981027485</v>
      </c>
      <c r="F104" s="8">
        <v>0.25220449622583541</v>
      </c>
      <c r="G104" s="8">
        <v>1.553215543798119</v>
      </c>
      <c r="H104" s="8">
        <v>1.1185477550758769</v>
      </c>
      <c r="I104" s="8">
        <v>44.745909897995958</v>
      </c>
      <c r="J104" s="8">
        <v>52.921294188616493</v>
      </c>
      <c r="K104" s="8">
        <v>0.2143738217919601</v>
      </c>
      <c r="L104" s="8">
        <v>1.3202332122284011</v>
      </c>
      <c r="M104" s="8">
        <v>0.83891081630690767</v>
      </c>
      <c r="N104" s="7">
        <v>1.0146417701735631</v>
      </c>
      <c r="O104" s="7">
        <v>0.42860999999999999</v>
      </c>
      <c r="P104" s="7"/>
      <c r="Q104" s="7"/>
      <c r="R104" s="7"/>
      <c r="S104" s="7" t="str">
        <f t="shared" si="9"/>
        <v/>
      </c>
      <c r="T104" s="8" t="str">
        <f t="shared" si="10"/>
        <v/>
      </c>
      <c r="U104" s="7"/>
      <c r="V104" s="7">
        <v>21.2075</v>
      </c>
      <c r="W104" s="18">
        <v>386.14937952766849</v>
      </c>
      <c r="X104" s="8" t="str">
        <f t="shared" si="11"/>
        <v/>
      </c>
      <c r="Y104" s="7" t="s">
        <v>25</v>
      </c>
      <c r="Z104" s="7">
        <v>7</v>
      </c>
    </row>
    <row r="105" spans="1:27" x14ac:dyDescent="0.2">
      <c r="A105" s="7">
        <v>4</v>
      </c>
      <c r="B105" s="7">
        <v>3</v>
      </c>
      <c r="C105" s="8" t="s">
        <v>21</v>
      </c>
      <c r="D105" s="8">
        <v>8.9145971608124164</v>
      </c>
      <c r="E105" s="8">
        <v>88.202156981027485</v>
      </c>
      <c r="F105" s="8">
        <v>0.25220449622583541</v>
      </c>
      <c r="G105" s="8">
        <v>1.553215543798119</v>
      </c>
      <c r="H105" s="8">
        <v>1.1185477550758769</v>
      </c>
      <c r="I105" s="8">
        <v>44.745909897995958</v>
      </c>
      <c r="J105" s="8">
        <v>52.921294188616493</v>
      </c>
      <c r="K105" s="8">
        <v>0.2143738217919601</v>
      </c>
      <c r="L105" s="8">
        <v>1.3202332122284011</v>
      </c>
      <c r="M105" s="8">
        <v>0.83891081630690767</v>
      </c>
      <c r="N105" s="7">
        <v>1.030206172473646</v>
      </c>
      <c r="O105" s="7">
        <v>0.42968000000000001</v>
      </c>
      <c r="P105" s="7"/>
      <c r="Q105" s="7"/>
      <c r="R105" s="7"/>
      <c r="S105" s="7" t="str">
        <f t="shared" si="9"/>
        <v/>
      </c>
      <c r="T105" s="8" t="str">
        <f t="shared" si="10"/>
        <v/>
      </c>
      <c r="U105" s="7"/>
      <c r="V105" s="7">
        <v>17.238109999999999</v>
      </c>
      <c r="W105" s="18">
        <v>297.05834664477618</v>
      </c>
      <c r="X105" s="8" t="str">
        <f t="shared" si="11"/>
        <v/>
      </c>
      <c r="Y105" s="7" t="s">
        <v>25</v>
      </c>
      <c r="Z105" s="7">
        <v>7</v>
      </c>
    </row>
    <row r="106" spans="1:27" x14ac:dyDescent="0.2">
      <c r="A106" s="7">
        <v>4</v>
      </c>
      <c r="B106" s="7">
        <v>3</v>
      </c>
      <c r="C106" s="8" t="s">
        <v>22</v>
      </c>
      <c r="D106" s="8">
        <v>8.9145971608124164</v>
      </c>
      <c r="E106" s="8">
        <v>88.202156981027485</v>
      </c>
      <c r="F106" s="8">
        <v>0.25220449622583541</v>
      </c>
      <c r="G106" s="8">
        <v>1.553215543798119</v>
      </c>
      <c r="H106" s="8">
        <v>1.1185477550758769</v>
      </c>
      <c r="I106" s="8">
        <v>44.745909897995958</v>
      </c>
      <c r="J106" s="8">
        <v>52.921294188616493</v>
      </c>
      <c r="K106" s="8">
        <v>0.2143738217919601</v>
      </c>
      <c r="L106" s="8">
        <v>1.3202332122284011</v>
      </c>
      <c r="M106" s="8">
        <v>0.83891081630690767</v>
      </c>
      <c r="N106" s="7">
        <v>1.0312321341605439</v>
      </c>
      <c r="O106" s="7">
        <v>0.42763000000000001</v>
      </c>
      <c r="P106" s="7">
        <v>8783</v>
      </c>
      <c r="Q106" s="7">
        <v>8293</v>
      </c>
      <c r="R106" s="7">
        <v>8287</v>
      </c>
      <c r="S106" s="7">
        <f t="shared" si="9"/>
        <v>878.3</v>
      </c>
      <c r="T106" s="8">
        <f t="shared" si="10"/>
        <v>3.2409141758604916</v>
      </c>
      <c r="U106" s="7"/>
      <c r="V106" s="7">
        <v>20.93918</v>
      </c>
      <c r="W106" s="18">
        <v>327.50559233578463</v>
      </c>
      <c r="X106" s="8">
        <f t="shared" si="11"/>
        <v>543.74771759244766</v>
      </c>
      <c r="Y106" s="7" t="s">
        <v>25</v>
      </c>
      <c r="Z106" s="7">
        <v>7</v>
      </c>
    </row>
    <row r="107" spans="1:27" x14ac:dyDescent="0.2">
      <c r="A107" s="7">
        <v>4</v>
      </c>
      <c r="B107" s="7">
        <v>4</v>
      </c>
      <c r="C107" s="8" t="s">
        <v>17</v>
      </c>
      <c r="D107" s="8">
        <v>9.2462592473277745</v>
      </c>
      <c r="E107" s="8">
        <v>83.117746059304324</v>
      </c>
      <c r="F107" s="8">
        <v>0.17445380542878999</v>
      </c>
      <c r="G107" s="8">
        <v>2.832152166721388</v>
      </c>
      <c r="H107" s="8">
        <v>4.6862381102768857</v>
      </c>
      <c r="I107" s="8">
        <v>44.115908094441259</v>
      </c>
      <c r="J107" s="8">
        <v>49.870647635582593</v>
      </c>
      <c r="K107" s="8">
        <v>0.1482857346144715</v>
      </c>
      <c r="L107" s="8">
        <v>2.4073293417131798</v>
      </c>
      <c r="M107" s="8">
        <v>3.5146785827076639</v>
      </c>
      <c r="N107" s="7">
        <v>0.95265956155470854</v>
      </c>
      <c r="O107" s="7">
        <v>0.45313999999999999</v>
      </c>
      <c r="P107" s="7"/>
      <c r="Q107" s="7"/>
      <c r="R107" s="7"/>
      <c r="S107" s="7" t="str">
        <f t="shared" si="9"/>
        <v/>
      </c>
      <c r="T107" s="8" t="str">
        <f t="shared" si="10"/>
        <v/>
      </c>
      <c r="U107" s="7"/>
      <c r="V107" s="7">
        <v>29.174859999999999</v>
      </c>
      <c r="W107" s="18">
        <v>435.62144664141368</v>
      </c>
      <c r="X107" s="8" t="str">
        <f t="shared" si="11"/>
        <v/>
      </c>
      <c r="Y107" s="7" t="s">
        <v>25</v>
      </c>
      <c r="Z107" s="7">
        <v>7</v>
      </c>
    </row>
    <row r="108" spans="1:27" x14ac:dyDescent="0.2">
      <c r="A108" s="7">
        <v>4</v>
      </c>
      <c r="B108" s="7">
        <v>4</v>
      </c>
      <c r="C108" s="8" t="s">
        <v>19</v>
      </c>
      <c r="D108" s="8">
        <v>9.2462592473277745</v>
      </c>
      <c r="E108" s="8">
        <v>83.117746059304324</v>
      </c>
      <c r="F108" s="8">
        <v>0.17445380542878999</v>
      </c>
      <c r="G108" s="8">
        <v>2.832152166721388</v>
      </c>
      <c r="H108" s="8">
        <v>4.6862381102768857</v>
      </c>
      <c r="I108" s="8">
        <v>44.115908094441259</v>
      </c>
      <c r="J108" s="8">
        <v>49.870647635582593</v>
      </c>
      <c r="K108" s="8">
        <v>0.1482857346144715</v>
      </c>
      <c r="L108" s="8">
        <v>2.4073293417131798</v>
      </c>
      <c r="M108" s="8">
        <v>3.5146785827076639</v>
      </c>
      <c r="N108" s="7">
        <v>0.93321190042501523</v>
      </c>
      <c r="O108" s="7">
        <v>0.43353000000000003</v>
      </c>
      <c r="P108" s="7"/>
      <c r="Q108" s="7"/>
      <c r="R108" s="7"/>
      <c r="S108" s="7" t="str">
        <f t="shared" si="9"/>
        <v/>
      </c>
      <c r="T108" s="8" t="str">
        <f t="shared" si="10"/>
        <v/>
      </c>
      <c r="U108" s="7"/>
      <c r="V108" s="7">
        <v>21.918780000000002</v>
      </c>
      <c r="W108" s="18">
        <v>417.56559728950538</v>
      </c>
      <c r="X108" s="8" t="str">
        <f t="shared" si="11"/>
        <v/>
      </c>
      <c r="Y108" s="7" t="s">
        <v>25</v>
      </c>
      <c r="Z108" s="7">
        <v>7</v>
      </c>
    </row>
    <row r="109" spans="1:27" x14ac:dyDescent="0.2">
      <c r="A109" s="7">
        <v>4</v>
      </c>
      <c r="B109" s="7">
        <v>4</v>
      </c>
      <c r="C109" s="8" t="s">
        <v>20</v>
      </c>
      <c r="D109" s="8">
        <v>9.2462592473277745</v>
      </c>
      <c r="E109" s="8">
        <v>83.117746059304324</v>
      </c>
      <c r="F109" s="8">
        <v>0.17445380542878999</v>
      </c>
      <c r="G109" s="8">
        <v>2.832152166721388</v>
      </c>
      <c r="H109" s="8">
        <v>4.6862381102768857</v>
      </c>
      <c r="I109" s="8">
        <v>44.115908094441259</v>
      </c>
      <c r="J109" s="8">
        <v>49.870647635582593</v>
      </c>
      <c r="K109" s="8">
        <v>0.1482857346144715</v>
      </c>
      <c r="L109" s="8">
        <v>2.4073293417131798</v>
      </c>
      <c r="M109" s="8">
        <v>3.5146785827076639</v>
      </c>
      <c r="N109" s="7">
        <v>0.93430533900804857</v>
      </c>
      <c r="O109" s="7">
        <v>0.46626000000000001</v>
      </c>
      <c r="P109" s="7"/>
      <c r="Q109" s="7"/>
      <c r="R109" s="7"/>
      <c r="S109" s="7" t="str">
        <f t="shared" si="9"/>
        <v/>
      </c>
      <c r="T109" s="8" t="str">
        <f t="shared" si="10"/>
        <v/>
      </c>
      <c r="U109" s="7"/>
      <c r="V109" s="7">
        <v>13.26318</v>
      </c>
      <c r="W109" s="18">
        <v>567.58550180621046</v>
      </c>
      <c r="X109" s="8" t="str">
        <f t="shared" si="11"/>
        <v/>
      </c>
      <c r="Y109" s="7" t="s">
        <v>25</v>
      </c>
      <c r="Z109" s="7">
        <v>7</v>
      </c>
    </row>
    <row r="110" spans="1:27" x14ac:dyDescent="0.2">
      <c r="A110" s="7">
        <v>4</v>
      </c>
      <c r="B110" s="7">
        <v>4</v>
      </c>
      <c r="C110" s="8" t="s">
        <v>21</v>
      </c>
      <c r="D110" s="8">
        <v>9.2462592473277745</v>
      </c>
      <c r="E110" s="8">
        <v>83.117746059304324</v>
      </c>
      <c r="F110" s="8">
        <v>0.17445380542878999</v>
      </c>
      <c r="G110" s="8">
        <v>2.832152166721388</v>
      </c>
      <c r="H110" s="8">
        <v>4.6862381102768857</v>
      </c>
      <c r="I110" s="8">
        <v>44.115908094441259</v>
      </c>
      <c r="J110" s="8">
        <v>49.870647635582593</v>
      </c>
      <c r="K110" s="8">
        <v>0.1482857346144715</v>
      </c>
      <c r="L110" s="8">
        <v>2.4073293417131798</v>
      </c>
      <c r="M110" s="8">
        <v>3.5146785827076639</v>
      </c>
      <c r="N110" s="7">
        <v>0.92962045585328634</v>
      </c>
      <c r="O110" s="7">
        <v>0.45269999999999999</v>
      </c>
      <c r="P110" s="7"/>
      <c r="Q110" s="7"/>
      <c r="R110" s="7"/>
      <c r="S110" s="7" t="str">
        <f>IF(ISNUMBER(P110),P110/10,"")</f>
        <v/>
      </c>
      <c r="T110" s="8" t="str">
        <f t="shared" si="10"/>
        <v/>
      </c>
      <c r="U110" s="7"/>
      <c r="V110" s="7">
        <v>19.38935</v>
      </c>
      <c r="W110" s="18">
        <v>353.73680128403629</v>
      </c>
      <c r="X110" s="8" t="str">
        <f t="shared" si="11"/>
        <v/>
      </c>
      <c r="Y110" s="7" t="s">
        <v>25</v>
      </c>
      <c r="Z110" s="7">
        <v>7</v>
      </c>
    </row>
    <row r="111" spans="1:27" x14ac:dyDescent="0.2">
      <c r="A111" s="7">
        <v>4</v>
      </c>
      <c r="B111" s="7">
        <v>4</v>
      </c>
      <c r="C111" s="8" t="s">
        <v>22</v>
      </c>
      <c r="D111" s="8">
        <v>9.2462592473277745</v>
      </c>
      <c r="E111" s="8">
        <v>83.117746059304324</v>
      </c>
      <c r="F111" s="8">
        <v>0.17445380542878999</v>
      </c>
      <c r="G111" s="8">
        <v>2.832152166721388</v>
      </c>
      <c r="H111" s="8">
        <v>4.6862381102768857</v>
      </c>
      <c r="I111" s="8">
        <v>44.115908094441259</v>
      </c>
      <c r="J111" s="8">
        <v>49.870647635582593</v>
      </c>
      <c r="K111" s="8">
        <v>0.1482857346144715</v>
      </c>
      <c r="L111" s="8">
        <v>2.4073293417131798</v>
      </c>
      <c r="M111" s="8">
        <v>3.5146785827076639</v>
      </c>
      <c r="N111" s="7">
        <v>1.0276634071024191</v>
      </c>
      <c r="O111" s="7">
        <v>0.37302999999999997</v>
      </c>
      <c r="P111" s="7"/>
      <c r="Q111" s="7"/>
      <c r="R111" s="7"/>
      <c r="S111" s="7" t="str">
        <f>IF(ISNUMBER(P111),P111/10,"")</f>
        <v/>
      </c>
      <c r="T111" s="8" t="str">
        <f t="shared" si="10"/>
        <v/>
      </c>
      <c r="U111" s="7"/>
      <c r="V111" s="7">
        <v>17.781379999999999</v>
      </c>
      <c r="W111" s="18">
        <v>322.51845859322628</v>
      </c>
      <c r="X111" s="8" t="str">
        <f t="shared" si="11"/>
        <v/>
      </c>
      <c r="Y111" s="7" t="s">
        <v>25</v>
      </c>
      <c r="Z111" s="7">
        <v>7</v>
      </c>
    </row>
    <row r="112" spans="1:27" x14ac:dyDescent="0.2">
      <c r="A112" s="7">
        <v>4</v>
      </c>
      <c r="B112" s="7">
        <v>5</v>
      </c>
      <c r="C112" s="8" t="s">
        <v>17</v>
      </c>
      <c r="D112" s="8">
        <v>4.3797222723196594</v>
      </c>
      <c r="E112" s="8">
        <v>90.805325246333211</v>
      </c>
      <c r="F112" s="8">
        <v>2.3766956750421331</v>
      </c>
      <c r="G112" s="8">
        <v>1.464262739521988</v>
      </c>
      <c r="H112" s="8">
        <v>1.048889893987661</v>
      </c>
      <c r="I112" s="8">
        <v>41.540218606534467</v>
      </c>
      <c r="J112" s="8">
        <v>54.483195147799933</v>
      </c>
      <c r="K112" s="8">
        <v>2.0201913237858129</v>
      </c>
      <c r="L112" s="8">
        <v>1.2446233285936901</v>
      </c>
      <c r="M112" s="8">
        <v>0.78666742049074578</v>
      </c>
      <c r="N112" s="7">
        <v>0.93390408908579281</v>
      </c>
      <c r="O112" s="7">
        <v>0.63039999999999996</v>
      </c>
      <c r="P112" s="7"/>
      <c r="Q112" s="7"/>
      <c r="R112" s="7"/>
      <c r="S112" s="7" t="str">
        <f>IF(ISNUMBER(P112),P112/10,"")</f>
        <v/>
      </c>
      <c r="T112" s="8" t="str">
        <f t="shared" si="10"/>
        <v/>
      </c>
      <c r="U112" s="7"/>
      <c r="V112" s="7">
        <v>19.75337</v>
      </c>
      <c r="W112" s="18">
        <v>352.84182529529068</v>
      </c>
      <c r="X112" s="8" t="str">
        <f t="shared" si="11"/>
        <v/>
      </c>
      <c r="Y112" s="7" t="s">
        <v>25</v>
      </c>
      <c r="Z112" s="7">
        <v>7</v>
      </c>
    </row>
    <row r="113" spans="1:26" x14ac:dyDescent="0.2">
      <c r="A113" s="7">
        <v>4</v>
      </c>
      <c r="B113" s="7">
        <v>5</v>
      </c>
      <c r="C113" s="8" t="s">
        <v>19</v>
      </c>
      <c r="D113" s="8">
        <v>4.3797222723196594</v>
      </c>
      <c r="E113" s="8">
        <v>90.805325246333211</v>
      </c>
      <c r="F113" s="8">
        <v>2.3766956750421331</v>
      </c>
      <c r="G113" s="8">
        <v>1.464262739521988</v>
      </c>
      <c r="H113" s="8">
        <v>1.048889893987661</v>
      </c>
      <c r="I113" s="8">
        <v>41.540218606534467</v>
      </c>
      <c r="J113" s="8">
        <v>54.483195147799933</v>
      </c>
      <c r="K113" s="8">
        <v>2.0201913237858129</v>
      </c>
      <c r="L113" s="8">
        <v>1.2446233285936901</v>
      </c>
      <c r="M113" s="8">
        <v>0.78666742049074578</v>
      </c>
      <c r="N113" s="7">
        <v>0.93106668299552997</v>
      </c>
      <c r="O113" s="7">
        <v>0.62114000000000003</v>
      </c>
      <c r="P113" s="7"/>
      <c r="Q113" s="7"/>
      <c r="R113" s="7"/>
      <c r="S113" s="7" t="str">
        <f t="shared" ref="S113:S136" si="12">IF(ISNUMBER(P113),P113/10,"")</f>
        <v/>
      </c>
      <c r="T113" s="8" t="str">
        <f>IFERROR(_xlfn.STDEV.S(P113:R113)/P113*100,"")</f>
        <v/>
      </c>
      <c r="U113" s="7"/>
      <c r="V113" s="7">
        <v>34.929920000000003</v>
      </c>
      <c r="W113" s="18">
        <v>421.44413421875822</v>
      </c>
      <c r="X113" s="8" t="str">
        <f t="shared" si="11"/>
        <v/>
      </c>
      <c r="Y113" s="7" t="s">
        <v>25</v>
      </c>
      <c r="Z113" s="7">
        <v>7</v>
      </c>
    </row>
    <row r="114" spans="1:26" x14ac:dyDescent="0.2">
      <c r="A114" s="7">
        <v>4</v>
      </c>
      <c r="B114" s="7">
        <v>5</v>
      </c>
      <c r="C114" s="8" t="s">
        <v>20</v>
      </c>
      <c r="D114" s="8">
        <v>4.3797222723196594</v>
      </c>
      <c r="E114" s="8">
        <v>90.805325246333211</v>
      </c>
      <c r="F114" s="8">
        <v>2.3766956750421331</v>
      </c>
      <c r="G114" s="8">
        <v>1.464262739521988</v>
      </c>
      <c r="H114" s="8">
        <v>1.048889893987661</v>
      </c>
      <c r="I114" s="8">
        <v>41.540218606534467</v>
      </c>
      <c r="J114" s="8">
        <v>54.483195147799933</v>
      </c>
      <c r="K114" s="8">
        <v>2.0201913237858129</v>
      </c>
      <c r="L114" s="8">
        <v>1.2446233285936901</v>
      </c>
      <c r="M114" s="8">
        <v>0.78666742049074578</v>
      </c>
      <c r="N114" s="7">
        <v>0.92889373196635772</v>
      </c>
      <c r="O114" s="7">
        <v>0.61297000000000001</v>
      </c>
      <c r="P114" s="7"/>
      <c r="Q114" s="7"/>
      <c r="R114" s="7"/>
      <c r="S114" s="7" t="str">
        <f t="shared" si="12"/>
        <v/>
      </c>
      <c r="T114" s="8" t="str">
        <f t="shared" ref="T114:T136" si="13">IFERROR(_xlfn.STDEV.S(P114:R114)/P114*100,"")</f>
        <v/>
      </c>
      <c r="U114" s="7"/>
      <c r="V114" s="7">
        <v>15.831530000000001</v>
      </c>
      <c r="W114" s="18">
        <v>361.69708479559091</v>
      </c>
      <c r="X114" s="8" t="str">
        <f t="shared" si="11"/>
        <v/>
      </c>
      <c r="Y114" s="7" t="s">
        <v>25</v>
      </c>
      <c r="Z114" s="7">
        <v>7</v>
      </c>
    </row>
    <row r="115" spans="1:26" x14ac:dyDescent="0.2">
      <c r="A115" s="7">
        <v>4</v>
      </c>
      <c r="B115" s="7">
        <v>5</v>
      </c>
      <c r="C115" s="8" t="s">
        <v>21</v>
      </c>
      <c r="D115" s="8">
        <v>4.3797222723196594</v>
      </c>
      <c r="E115" s="8">
        <v>90.805325246333211</v>
      </c>
      <c r="F115" s="8">
        <v>2.3766956750421331</v>
      </c>
      <c r="G115" s="8">
        <v>1.464262739521988</v>
      </c>
      <c r="H115" s="8">
        <v>1.048889893987661</v>
      </c>
      <c r="I115" s="8">
        <v>41.540218606534467</v>
      </c>
      <c r="J115" s="8">
        <v>54.483195147799933</v>
      </c>
      <c r="K115" s="8">
        <v>2.0201913237858129</v>
      </c>
      <c r="L115" s="8">
        <v>1.2446233285936901</v>
      </c>
      <c r="M115" s="8">
        <v>0.78666742049074578</v>
      </c>
      <c r="N115" s="7">
        <v>0.93960883228580883</v>
      </c>
      <c r="O115" s="7">
        <v>0.42537999999999998</v>
      </c>
      <c r="P115" s="7"/>
      <c r="Q115" s="7"/>
      <c r="R115" s="7"/>
      <c r="S115" s="7" t="str">
        <f t="shared" si="12"/>
        <v/>
      </c>
      <c r="T115" s="8" t="str">
        <f t="shared" si="13"/>
        <v/>
      </c>
      <c r="U115" s="7"/>
      <c r="V115" s="7">
        <v>13.40842</v>
      </c>
      <c r="W115" s="18">
        <v>236.22859045020749</v>
      </c>
      <c r="X115" s="8" t="str">
        <f t="shared" si="11"/>
        <v/>
      </c>
      <c r="Y115" s="7" t="s">
        <v>25</v>
      </c>
      <c r="Z115" s="7">
        <v>7</v>
      </c>
    </row>
    <row r="116" spans="1:26" x14ac:dyDescent="0.2">
      <c r="A116" s="7">
        <v>4</v>
      </c>
      <c r="B116" s="7">
        <v>5</v>
      </c>
      <c r="C116" s="8" t="s">
        <v>22</v>
      </c>
      <c r="D116" s="8">
        <v>4.3797222723196594</v>
      </c>
      <c r="E116" s="8">
        <v>90.805325246333211</v>
      </c>
      <c r="F116" s="8">
        <v>2.3766956750421331</v>
      </c>
      <c r="G116" s="8">
        <v>1.464262739521988</v>
      </c>
      <c r="H116" s="8">
        <v>1.048889893987661</v>
      </c>
      <c r="I116" s="8">
        <v>41.540218606534467</v>
      </c>
      <c r="J116" s="8">
        <v>54.483195147799933</v>
      </c>
      <c r="K116" s="8">
        <v>2.0201913237858129</v>
      </c>
      <c r="L116" s="8">
        <v>1.2446233285936901</v>
      </c>
      <c r="M116" s="8">
        <v>0.78666742049074578</v>
      </c>
      <c r="N116" s="7">
        <v>0.91982606332382111</v>
      </c>
      <c r="O116" s="7">
        <v>0.55128999999999995</v>
      </c>
      <c r="P116" s="7"/>
      <c r="Q116" s="7"/>
      <c r="R116" s="7"/>
      <c r="S116" s="7" t="str">
        <f t="shared" si="12"/>
        <v/>
      </c>
      <c r="T116" s="8" t="str">
        <f t="shared" si="13"/>
        <v/>
      </c>
      <c r="U116" s="7"/>
      <c r="V116" s="7">
        <v>15.780139999999999</v>
      </c>
      <c r="W116" s="18">
        <v>322.318922927541</v>
      </c>
      <c r="X116" s="8" t="str">
        <f t="shared" si="11"/>
        <v/>
      </c>
      <c r="Y116" s="7" t="s">
        <v>25</v>
      </c>
      <c r="Z116" s="7">
        <v>7</v>
      </c>
    </row>
    <row r="117" spans="1:26" x14ac:dyDescent="0.2">
      <c r="A117" s="7">
        <v>4</v>
      </c>
      <c r="B117" s="7">
        <v>6</v>
      </c>
      <c r="C117" s="8" t="s">
        <v>17</v>
      </c>
      <c r="D117" s="8">
        <v>19.705030907682939</v>
      </c>
      <c r="E117" s="8">
        <v>74.094952060395983</v>
      </c>
      <c r="F117" s="8">
        <v>1.303198724441242</v>
      </c>
      <c r="G117" s="8">
        <v>0.66848130142359752</v>
      </c>
      <c r="H117" s="8">
        <v>4.2432230293911912</v>
      </c>
      <c r="I117" s="8">
        <v>50.699569493068857</v>
      </c>
      <c r="J117" s="8">
        <v>44.456971236237592</v>
      </c>
      <c r="K117" s="8">
        <v>1.107718915775056</v>
      </c>
      <c r="L117" s="8">
        <v>0.56820910621005782</v>
      </c>
      <c r="M117" s="8">
        <v>3.1824172720433932</v>
      </c>
      <c r="N117" s="7">
        <v>0.9654676713583874</v>
      </c>
      <c r="O117" s="7">
        <v>0.5101</v>
      </c>
      <c r="P117" s="7"/>
      <c r="Q117" s="7"/>
      <c r="R117" s="7"/>
      <c r="S117" s="7" t="str">
        <f t="shared" si="12"/>
        <v/>
      </c>
      <c r="T117" s="8" t="str">
        <f t="shared" si="13"/>
        <v/>
      </c>
      <c r="U117" s="7"/>
      <c r="V117" s="7">
        <v>26.14601</v>
      </c>
      <c r="W117" s="18">
        <v>262.04882098125461</v>
      </c>
      <c r="X117" s="8" t="str">
        <f t="shared" si="11"/>
        <v/>
      </c>
      <c r="Y117" s="7" t="s">
        <v>25</v>
      </c>
      <c r="Z117" s="7">
        <v>7</v>
      </c>
    </row>
    <row r="118" spans="1:26" x14ac:dyDescent="0.2">
      <c r="A118" s="7">
        <v>4</v>
      </c>
      <c r="B118" s="7">
        <v>6</v>
      </c>
      <c r="C118" s="8" t="s">
        <v>19</v>
      </c>
      <c r="D118" s="8">
        <v>19.705030907682939</v>
      </c>
      <c r="E118" s="8">
        <v>74.094952060395983</v>
      </c>
      <c r="F118" s="8">
        <v>1.303198724441242</v>
      </c>
      <c r="G118" s="8">
        <v>0.66848130142359752</v>
      </c>
      <c r="H118" s="8">
        <v>4.2432230293911912</v>
      </c>
      <c r="I118" s="8">
        <v>50.699569493068857</v>
      </c>
      <c r="J118" s="8">
        <v>44.456971236237592</v>
      </c>
      <c r="K118" s="8">
        <v>1.107718915775056</v>
      </c>
      <c r="L118" s="8">
        <v>0.56820910621005782</v>
      </c>
      <c r="M118" s="8">
        <v>3.1824172720433932</v>
      </c>
      <c r="N118" s="7">
        <v>0.97901652878347467</v>
      </c>
      <c r="O118" s="7">
        <v>0.54673000000000005</v>
      </c>
      <c r="P118" s="7"/>
      <c r="Q118" s="7"/>
      <c r="R118" s="7"/>
      <c r="S118" s="7" t="str">
        <f t="shared" si="12"/>
        <v/>
      </c>
      <c r="T118" s="8" t="str">
        <f t="shared" si="13"/>
        <v/>
      </c>
      <c r="U118" s="7"/>
      <c r="V118" s="7">
        <v>23.199780000000001</v>
      </c>
      <c r="W118" s="18">
        <v>224.26722392033909</v>
      </c>
      <c r="X118" s="8" t="str">
        <f t="shared" si="11"/>
        <v/>
      </c>
      <c r="Y118" s="7" t="s">
        <v>25</v>
      </c>
      <c r="Z118" s="7">
        <v>7</v>
      </c>
    </row>
    <row r="119" spans="1:26" x14ac:dyDescent="0.2">
      <c r="A119" s="7">
        <v>4</v>
      </c>
      <c r="B119" s="7">
        <v>6</v>
      </c>
      <c r="C119" s="8" t="s">
        <v>20</v>
      </c>
      <c r="D119" s="8">
        <v>19.705030907682939</v>
      </c>
      <c r="E119" s="8">
        <v>74.094952060395983</v>
      </c>
      <c r="F119" s="8">
        <v>1.303198724441242</v>
      </c>
      <c r="G119" s="8">
        <v>0.66848130142359752</v>
      </c>
      <c r="H119" s="8">
        <v>4.2432230293911912</v>
      </c>
      <c r="I119" s="8">
        <v>50.699569493068857</v>
      </c>
      <c r="J119" s="8">
        <v>44.456971236237592</v>
      </c>
      <c r="K119" s="8">
        <v>1.107718915775056</v>
      </c>
      <c r="L119" s="8">
        <v>0.56820910621005782</v>
      </c>
      <c r="M119" s="8">
        <v>3.1824172720433932</v>
      </c>
      <c r="N119" s="7">
        <v>0.98331475828204995</v>
      </c>
      <c r="O119" s="7">
        <v>0.51819999999999999</v>
      </c>
      <c r="P119" s="7"/>
      <c r="Q119" s="7"/>
      <c r="R119" s="7"/>
      <c r="S119" s="7" t="str">
        <f t="shared" si="12"/>
        <v/>
      </c>
      <c r="T119" s="8" t="str">
        <f t="shared" si="13"/>
        <v/>
      </c>
      <c r="U119" s="7"/>
      <c r="V119" s="7">
        <v>29.013459999999998</v>
      </c>
      <c r="W119" s="18">
        <v>233.4587651984713</v>
      </c>
      <c r="X119" s="8" t="str">
        <f t="shared" si="11"/>
        <v/>
      </c>
      <c r="Y119" s="7" t="s">
        <v>25</v>
      </c>
      <c r="Z119" s="7">
        <v>7</v>
      </c>
    </row>
    <row r="120" spans="1:26" x14ac:dyDescent="0.2">
      <c r="A120" s="7">
        <v>4</v>
      </c>
      <c r="B120" s="7">
        <v>6</v>
      </c>
      <c r="C120" s="8" t="s">
        <v>21</v>
      </c>
      <c r="D120" s="8">
        <v>19.705030907682939</v>
      </c>
      <c r="E120" s="8">
        <v>74.094952060395983</v>
      </c>
      <c r="F120" s="8">
        <v>1.303198724441242</v>
      </c>
      <c r="G120" s="8">
        <v>0.66848130142359752</v>
      </c>
      <c r="H120" s="8">
        <v>4.2432230293911912</v>
      </c>
      <c r="I120" s="8">
        <v>50.699569493068857</v>
      </c>
      <c r="J120" s="8">
        <v>44.456971236237592</v>
      </c>
      <c r="K120" s="8">
        <v>1.107718915775056</v>
      </c>
      <c r="L120" s="8">
        <v>0.56820910621005782</v>
      </c>
      <c r="M120" s="8">
        <v>3.1824172720433932</v>
      </c>
      <c r="N120" s="7">
        <v>0.95384640185710612</v>
      </c>
      <c r="O120" s="7">
        <v>0.57793000000000005</v>
      </c>
      <c r="P120" s="7"/>
      <c r="Q120" s="7"/>
      <c r="R120" s="7"/>
      <c r="S120" s="7" t="str">
        <f t="shared" si="12"/>
        <v/>
      </c>
      <c r="T120" s="8" t="str">
        <f t="shared" si="13"/>
        <v/>
      </c>
      <c r="U120" s="7"/>
      <c r="V120" s="7">
        <v>28.62651</v>
      </c>
      <c r="W120" s="18">
        <v>261.78696059706482</v>
      </c>
      <c r="X120" s="8" t="str">
        <f t="shared" si="11"/>
        <v/>
      </c>
      <c r="Y120" s="7" t="s">
        <v>25</v>
      </c>
      <c r="Z120" s="7">
        <v>7</v>
      </c>
    </row>
    <row r="121" spans="1:26" x14ac:dyDescent="0.2">
      <c r="A121" s="7">
        <v>4</v>
      </c>
      <c r="B121" s="7">
        <v>6</v>
      </c>
      <c r="C121" s="8" t="s">
        <v>22</v>
      </c>
      <c r="D121" s="8">
        <v>19.705030907682939</v>
      </c>
      <c r="E121" s="8">
        <v>74.094952060395983</v>
      </c>
      <c r="F121" s="8">
        <v>1.303198724441242</v>
      </c>
      <c r="G121" s="8">
        <v>0.66848130142359752</v>
      </c>
      <c r="H121" s="8">
        <v>4.2432230293911912</v>
      </c>
      <c r="I121" s="8">
        <v>50.699569493068857</v>
      </c>
      <c r="J121" s="8">
        <v>44.456971236237592</v>
      </c>
      <c r="K121" s="8">
        <v>1.107718915775056</v>
      </c>
      <c r="L121" s="8">
        <v>0.56820910621005782</v>
      </c>
      <c r="M121" s="8">
        <v>3.1824172720433932</v>
      </c>
      <c r="N121" s="7">
        <v>0.9252555366269164</v>
      </c>
      <c r="O121" s="7">
        <v>0.55023</v>
      </c>
      <c r="P121" s="7"/>
      <c r="Q121" s="7"/>
      <c r="R121" s="7"/>
      <c r="S121" s="7" t="str">
        <f t="shared" si="12"/>
        <v/>
      </c>
      <c r="T121" s="8" t="str">
        <f t="shared" si="13"/>
        <v/>
      </c>
      <c r="U121" s="7"/>
      <c r="V121" s="7">
        <v>26.258479999999999</v>
      </c>
      <c r="W121" s="18">
        <v>243.98179825710099</v>
      </c>
      <c r="X121" s="8" t="str">
        <f t="shared" si="11"/>
        <v/>
      </c>
      <c r="Y121" s="7" t="s">
        <v>25</v>
      </c>
      <c r="Z121" s="7">
        <v>7</v>
      </c>
    </row>
    <row r="122" spans="1:26" x14ac:dyDescent="0.2">
      <c r="A122" s="1">
        <v>5</v>
      </c>
      <c r="B122" s="1">
        <v>1</v>
      </c>
      <c r="C122" s="2" t="s">
        <v>17</v>
      </c>
      <c r="D122" s="2">
        <v>20.243861393446661</v>
      </c>
      <c r="E122" s="2">
        <v>76.513314722584525</v>
      </c>
      <c r="F122" s="2">
        <v>5.0000000000000711E-2</v>
      </c>
      <c r="G122" s="2">
        <v>0.76979017092879531</v>
      </c>
      <c r="H122" s="2">
        <v>2.5067637941738008</v>
      </c>
      <c r="I122" s="2">
        <v>51.598846756663242</v>
      </c>
      <c r="J122" s="2">
        <v>45.907988833550711</v>
      </c>
      <c r="K122" s="2">
        <v>4.25000000000006E-2</v>
      </c>
      <c r="L122" s="2">
        <v>0.65432164528947601</v>
      </c>
      <c r="M122" s="2">
        <v>1.880072845630351</v>
      </c>
      <c r="N122" s="1">
        <v>0.9772050559028258</v>
      </c>
      <c r="O122" s="1">
        <v>0.31423000000000001</v>
      </c>
      <c r="P122" s="1"/>
      <c r="Q122" s="1"/>
      <c r="R122" s="1"/>
      <c r="S122" s="1" t="str">
        <f t="shared" si="12"/>
        <v/>
      </c>
      <c r="T122" s="2" t="str">
        <f t="shared" si="13"/>
        <v/>
      </c>
      <c r="U122" s="1"/>
      <c r="V122" s="1">
        <v>20.66911</v>
      </c>
      <c r="W122" s="19">
        <v>465.55183068249119</v>
      </c>
      <c r="X122" s="2" t="str">
        <f t="shared" si="11"/>
        <v/>
      </c>
      <c r="Y122" s="1" t="s">
        <v>25</v>
      </c>
      <c r="Z122" s="1">
        <v>7</v>
      </c>
    </row>
    <row r="123" spans="1:26" x14ac:dyDescent="0.2">
      <c r="A123" s="1">
        <v>5</v>
      </c>
      <c r="B123" s="1">
        <v>1</v>
      </c>
      <c r="C123" s="2" t="s">
        <v>19</v>
      </c>
      <c r="D123" s="2">
        <v>20.243861393446661</v>
      </c>
      <c r="E123" s="2">
        <v>76.513314722584525</v>
      </c>
      <c r="F123" s="2">
        <v>5.0000000000000711E-2</v>
      </c>
      <c r="G123" s="2">
        <v>0.76979017092879531</v>
      </c>
      <c r="H123" s="2">
        <v>2.5067637941738008</v>
      </c>
      <c r="I123" s="2">
        <v>51.598846756663242</v>
      </c>
      <c r="J123" s="2">
        <v>45.907988833550711</v>
      </c>
      <c r="K123" s="2">
        <v>4.25000000000006E-2</v>
      </c>
      <c r="L123" s="2">
        <v>0.65432164528947601</v>
      </c>
      <c r="M123" s="2">
        <v>1.880072845630351</v>
      </c>
      <c r="N123" s="1">
        <v>0.99457438562896094</v>
      </c>
      <c r="O123" s="1">
        <v>0.23219000000000001</v>
      </c>
      <c r="P123" s="1"/>
      <c r="Q123" s="1"/>
      <c r="R123" s="1"/>
      <c r="S123" s="1" t="str">
        <f t="shared" si="12"/>
        <v/>
      </c>
      <c r="T123" s="2" t="str">
        <f t="shared" si="13"/>
        <v/>
      </c>
      <c r="U123" s="1"/>
      <c r="V123" s="1">
        <v>18.483560000000001</v>
      </c>
      <c r="W123" s="19">
        <v>581.70296187528231</v>
      </c>
      <c r="X123" s="2" t="str">
        <f>IFERROR(1/(V123*S123)*10000000,"")</f>
        <v/>
      </c>
      <c r="Y123" s="1" t="s">
        <v>25</v>
      </c>
      <c r="Z123" s="1">
        <v>7</v>
      </c>
    </row>
    <row r="124" spans="1:26" x14ac:dyDescent="0.2">
      <c r="A124" s="1">
        <v>5</v>
      </c>
      <c r="B124" s="1">
        <v>1</v>
      </c>
      <c r="C124" s="2" t="s">
        <v>20</v>
      </c>
      <c r="D124" s="2">
        <v>20.243861393446661</v>
      </c>
      <c r="E124" s="2">
        <v>76.513314722584525</v>
      </c>
      <c r="F124" s="2">
        <v>5.0000000000000711E-2</v>
      </c>
      <c r="G124" s="2">
        <v>0.76979017092879531</v>
      </c>
      <c r="H124" s="2">
        <v>2.5067637941738008</v>
      </c>
      <c r="I124" s="2">
        <v>51.598846756663242</v>
      </c>
      <c r="J124" s="2">
        <v>45.907988833550711</v>
      </c>
      <c r="K124" s="2">
        <v>4.25000000000006E-2</v>
      </c>
      <c r="L124" s="2">
        <v>0.65432164528947601</v>
      </c>
      <c r="M124" s="2">
        <v>1.880072845630351</v>
      </c>
      <c r="N124" s="1">
        <v>0.98390451664025369</v>
      </c>
      <c r="O124" s="1">
        <v>0.32131999999999999</v>
      </c>
      <c r="P124" s="1"/>
      <c r="Q124" s="1"/>
      <c r="R124" s="1"/>
      <c r="S124" s="1" t="str">
        <f t="shared" si="12"/>
        <v/>
      </c>
      <c r="T124" s="2" t="str">
        <f t="shared" si="13"/>
        <v/>
      </c>
      <c r="U124" s="1"/>
      <c r="V124" s="1">
        <v>20.125389999999999</v>
      </c>
      <c r="W124" s="19">
        <v>542.78152024178939</v>
      </c>
      <c r="X124" s="2" t="str">
        <f t="shared" ref="X124:X136" si="14">IFERROR(1/(V124*S124)*10000000,"")</f>
        <v/>
      </c>
      <c r="Y124" s="1" t="s">
        <v>25</v>
      </c>
      <c r="Z124" s="1">
        <v>7</v>
      </c>
    </row>
    <row r="125" spans="1:26" x14ac:dyDescent="0.2">
      <c r="A125" s="1">
        <v>5</v>
      </c>
      <c r="B125" s="1">
        <v>1</v>
      </c>
      <c r="C125" s="2" t="s">
        <v>21</v>
      </c>
      <c r="D125" s="2">
        <v>20.243861393446661</v>
      </c>
      <c r="E125" s="2">
        <v>76.513314722584525</v>
      </c>
      <c r="F125" s="2">
        <v>5.0000000000000711E-2</v>
      </c>
      <c r="G125" s="2">
        <v>0.76979017092879531</v>
      </c>
      <c r="H125" s="2">
        <v>2.5067637941738008</v>
      </c>
      <c r="I125" s="2">
        <v>51.598846756663242</v>
      </c>
      <c r="J125" s="2">
        <v>45.907988833550711</v>
      </c>
      <c r="K125" s="2">
        <v>4.25000000000006E-2</v>
      </c>
      <c r="L125" s="2">
        <v>0.65432164528947601</v>
      </c>
      <c r="M125" s="2">
        <v>1.880072845630351</v>
      </c>
      <c r="N125" s="1">
        <v>0.99207575380014945</v>
      </c>
      <c r="O125" s="1">
        <v>0.27110000000000001</v>
      </c>
      <c r="P125" s="1"/>
      <c r="Q125" s="1"/>
      <c r="R125" s="1"/>
      <c r="S125" s="1" t="str">
        <f t="shared" si="12"/>
        <v/>
      </c>
      <c r="T125" s="2" t="str">
        <f t="shared" si="13"/>
        <v/>
      </c>
      <c r="U125" s="1"/>
      <c r="V125" s="1">
        <v>25.987369999999999</v>
      </c>
      <c r="W125" s="19">
        <v>700.47393124240023</v>
      </c>
      <c r="X125" s="2" t="str">
        <f t="shared" si="14"/>
        <v/>
      </c>
      <c r="Y125" s="1" t="s">
        <v>25</v>
      </c>
      <c r="Z125" s="1">
        <v>7</v>
      </c>
    </row>
    <row r="126" spans="1:26" x14ac:dyDescent="0.2">
      <c r="A126" s="1">
        <v>5</v>
      </c>
      <c r="B126" s="1">
        <v>1</v>
      </c>
      <c r="C126" s="2" t="s">
        <v>22</v>
      </c>
      <c r="D126" s="2">
        <v>20.243861393446661</v>
      </c>
      <c r="E126" s="2">
        <v>76.513314722584525</v>
      </c>
      <c r="F126" s="2">
        <v>5.0000000000000711E-2</v>
      </c>
      <c r="G126" s="2">
        <v>0.76979017092879531</v>
      </c>
      <c r="H126" s="2">
        <v>2.5067637941738008</v>
      </c>
      <c r="I126" s="2">
        <v>51.598846756663242</v>
      </c>
      <c r="J126" s="2">
        <v>45.907988833550711</v>
      </c>
      <c r="K126" s="2">
        <v>4.25000000000006E-2</v>
      </c>
      <c r="L126" s="2">
        <v>0.65432164528947601</v>
      </c>
      <c r="M126" s="2">
        <v>1.880072845630351</v>
      </c>
      <c r="N126" s="1">
        <v>0.98854606819208579</v>
      </c>
      <c r="O126" s="1">
        <v>0.28038999999999997</v>
      </c>
      <c r="P126" s="1"/>
      <c r="Q126" s="1"/>
      <c r="R126" s="1"/>
      <c r="S126" s="1" t="str">
        <f t="shared" si="12"/>
        <v/>
      </c>
      <c r="T126" s="2" t="str">
        <f t="shared" si="13"/>
        <v/>
      </c>
      <c r="U126" s="1"/>
      <c r="V126" s="1">
        <v>23.993379999999998</v>
      </c>
      <c r="W126" s="19">
        <v>605.6515308413783</v>
      </c>
      <c r="X126" s="2" t="str">
        <f t="shared" si="14"/>
        <v/>
      </c>
      <c r="Y126" s="1" t="s">
        <v>25</v>
      </c>
      <c r="Z126" s="1">
        <v>7</v>
      </c>
    </row>
    <row r="127" spans="1:26" x14ac:dyDescent="0.2">
      <c r="A127" s="1">
        <v>5</v>
      </c>
      <c r="B127" s="1">
        <v>2</v>
      </c>
      <c r="C127" s="2" t="s">
        <v>17</v>
      </c>
      <c r="D127" s="2">
        <v>23.862494461118871</v>
      </c>
      <c r="E127" s="2">
        <v>74.304692050450953</v>
      </c>
      <c r="F127" s="2">
        <v>0.05</v>
      </c>
      <c r="G127" s="2">
        <v>0.63476230064593719</v>
      </c>
      <c r="H127" s="2">
        <v>1.1932429285166031</v>
      </c>
      <c r="I127" s="2">
        <v>53.9853963585253</v>
      </c>
      <c r="J127" s="2">
        <v>44.582815230270569</v>
      </c>
      <c r="K127" s="2">
        <v>4.2500000000000003E-2</v>
      </c>
      <c r="L127" s="2">
        <v>0.53954795554904655</v>
      </c>
      <c r="M127" s="2">
        <v>0.89493219638745236</v>
      </c>
      <c r="N127" s="1">
        <v>0.99321110128367562</v>
      </c>
      <c r="O127" s="1">
        <v>0.28627000000000002</v>
      </c>
      <c r="P127" s="1"/>
      <c r="Q127" s="1"/>
      <c r="R127" s="1"/>
      <c r="S127" s="1" t="str">
        <f t="shared" si="12"/>
        <v/>
      </c>
      <c r="T127" s="2" t="str">
        <f t="shared" si="13"/>
        <v/>
      </c>
      <c r="U127" s="1"/>
      <c r="V127" s="1">
        <v>31.15221</v>
      </c>
      <c r="W127" s="19">
        <v>394.56872346307301</v>
      </c>
      <c r="X127" s="2" t="str">
        <f t="shared" si="14"/>
        <v/>
      </c>
      <c r="Y127" s="1" t="s">
        <v>25</v>
      </c>
      <c r="Z127" s="1">
        <v>7</v>
      </c>
    </row>
    <row r="128" spans="1:26" x14ac:dyDescent="0.2">
      <c r="A128" s="1">
        <v>5</v>
      </c>
      <c r="B128" s="1">
        <v>2</v>
      </c>
      <c r="C128" s="2" t="s">
        <v>19</v>
      </c>
      <c r="D128" s="2">
        <v>23.862494461118871</v>
      </c>
      <c r="E128" s="2">
        <v>74.304692050450953</v>
      </c>
      <c r="F128" s="2">
        <v>0.05</v>
      </c>
      <c r="G128" s="2">
        <v>0.63476230064593719</v>
      </c>
      <c r="H128" s="2">
        <v>1.1932429285166031</v>
      </c>
      <c r="I128" s="2">
        <v>53.9853963585253</v>
      </c>
      <c r="J128" s="2">
        <v>44.582815230270569</v>
      </c>
      <c r="K128" s="2">
        <v>4.2500000000000003E-2</v>
      </c>
      <c r="L128" s="2">
        <v>0.53954795554904655</v>
      </c>
      <c r="M128" s="2">
        <v>0.89493219638745236</v>
      </c>
      <c r="N128" s="1">
        <v>1.005764770844837</v>
      </c>
      <c r="O128" s="1">
        <v>0.24182000000000001</v>
      </c>
      <c r="P128" s="1"/>
      <c r="Q128" s="1"/>
      <c r="R128" s="1"/>
      <c r="S128" s="1" t="str">
        <f t="shared" si="12"/>
        <v/>
      </c>
      <c r="T128" s="2" t="str">
        <f t="shared" si="13"/>
        <v/>
      </c>
      <c r="U128" s="1"/>
      <c r="V128" s="1">
        <v>27.885349999999999</v>
      </c>
      <c r="W128" s="19">
        <v>541.66325057709969</v>
      </c>
      <c r="X128" s="2" t="str">
        <f t="shared" si="14"/>
        <v/>
      </c>
      <c r="Y128" s="1" t="s">
        <v>25</v>
      </c>
      <c r="Z128" s="1">
        <v>7</v>
      </c>
    </row>
    <row r="129" spans="1:26" x14ac:dyDescent="0.2">
      <c r="A129" s="1">
        <v>5</v>
      </c>
      <c r="B129" s="1">
        <v>2</v>
      </c>
      <c r="C129" s="2" t="s">
        <v>20</v>
      </c>
      <c r="D129" s="2">
        <v>23.862494461118871</v>
      </c>
      <c r="E129" s="2">
        <v>74.304692050450953</v>
      </c>
      <c r="F129" s="2">
        <v>0.05</v>
      </c>
      <c r="G129" s="2">
        <v>0.63476230064593719</v>
      </c>
      <c r="H129" s="2">
        <v>1.1932429285166031</v>
      </c>
      <c r="I129" s="2">
        <v>53.9853963585253</v>
      </c>
      <c r="J129" s="2">
        <v>44.582815230270569</v>
      </c>
      <c r="K129" s="2">
        <v>4.2500000000000003E-2</v>
      </c>
      <c r="L129" s="2">
        <v>0.53954795554904655</v>
      </c>
      <c r="M129" s="2">
        <v>0.89493219638745236</v>
      </c>
      <c r="N129" s="1">
        <v>0.96525216849322182</v>
      </c>
      <c r="O129" s="1">
        <v>0.19377</v>
      </c>
      <c r="P129" s="1"/>
      <c r="Q129" s="1"/>
      <c r="R129" s="1"/>
      <c r="S129" s="1" t="str">
        <f t="shared" si="12"/>
        <v/>
      </c>
      <c r="T129" s="2" t="str">
        <f t="shared" si="13"/>
        <v/>
      </c>
      <c r="U129" s="1"/>
      <c r="V129" s="1">
        <v>32.21152</v>
      </c>
      <c r="W129" s="19">
        <v>562.35344290634646</v>
      </c>
      <c r="X129" s="2" t="str">
        <f t="shared" si="14"/>
        <v/>
      </c>
      <c r="Y129" s="1" t="s">
        <v>25</v>
      </c>
      <c r="Z129" s="1">
        <v>7</v>
      </c>
    </row>
    <row r="130" spans="1:26" x14ac:dyDescent="0.2">
      <c r="A130" s="1">
        <v>5</v>
      </c>
      <c r="B130" s="1">
        <v>2</v>
      </c>
      <c r="C130" s="2" t="s">
        <v>21</v>
      </c>
      <c r="D130" s="2">
        <v>23.862494461118871</v>
      </c>
      <c r="E130" s="2">
        <v>74.304692050450953</v>
      </c>
      <c r="F130" s="2">
        <v>0.05</v>
      </c>
      <c r="G130" s="2">
        <v>0.63476230064593719</v>
      </c>
      <c r="H130" s="2">
        <v>1.1932429285166031</v>
      </c>
      <c r="I130" s="2">
        <v>53.9853963585253</v>
      </c>
      <c r="J130" s="2">
        <v>44.582815230270569</v>
      </c>
      <c r="K130" s="2">
        <v>4.2500000000000003E-2</v>
      </c>
      <c r="L130" s="2">
        <v>0.53954795554904655</v>
      </c>
      <c r="M130" s="2">
        <v>0.89493219638745236</v>
      </c>
      <c r="N130" s="1">
        <v>1.00469513490546</v>
      </c>
      <c r="O130" s="1">
        <v>0.25278</v>
      </c>
      <c r="P130" s="1">
        <v>6731</v>
      </c>
      <c r="Q130" s="1">
        <v>6589</v>
      </c>
      <c r="R130" s="1">
        <v>5792</v>
      </c>
      <c r="S130" s="1">
        <f t="shared" si="12"/>
        <v>673.1</v>
      </c>
      <c r="T130" s="2">
        <f t="shared" si="13"/>
        <v>7.5196044792849737</v>
      </c>
      <c r="U130" s="1"/>
      <c r="V130" s="1">
        <v>26.796959999999999</v>
      </c>
      <c r="W130" s="19">
        <v>497.95294714156142</v>
      </c>
      <c r="X130" s="2">
        <f t="shared" si="14"/>
        <v>554.41488463064013</v>
      </c>
      <c r="Y130" s="1" t="s">
        <v>25</v>
      </c>
      <c r="Z130" s="1">
        <v>7</v>
      </c>
    </row>
    <row r="131" spans="1:26" x14ac:dyDescent="0.2">
      <c r="A131" s="1">
        <v>5</v>
      </c>
      <c r="B131" s="1">
        <v>2</v>
      </c>
      <c r="C131" s="2" t="s">
        <v>22</v>
      </c>
      <c r="D131" s="2">
        <v>23.862494461118871</v>
      </c>
      <c r="E131" s="2">
        <v>74.304692050450953</v>
      </c>
      <c r="F131" s="2">
        <v>0.05</v>
      </c>
      <c r="G131" s="2">
        <v>0.63476230064593719</v>
      </c>
      <c r="H131" s="2">
        <v>1.1932429285166031</v>
      </c>
      <c r="I131" s="2">
        <v>53.9853963585253</v>
      </c>
      <c r="J131" s="2">
        <v>44.582815230270569</v>
      </c>
      <c r="K131" s="2">
        <v>4.2500000000000003E-2</v>
      </c>
      <c r="L131" s="2">
        <v>0.53954795554904655</v>
      </c>
      <c r="M131" s="2">
        <v>0.89493219638745236</v>
      </c>
      <c r="N131" s="1">
        <v>0.99088351153629717</v>
      </c>
      <c r="O131" s="1">
        <v>0.24709999999999999</v>
      </c>
      <c r="P131" s="1"/>
      <c r="Q131" s="1"/>
      <c r="R131" s="1"/>
      <c r="S131" s="1" t="str">
        <f t="shared" si="12"/>
        <v/>
      </c>
      <c r="T131" s="2" t="str">
        <f t="shared" si="13"/>
        <v/>
      </c>
      <c r="U131" s="1"/>
      <c r="V131" s="1">
        <v>31.074819999999999</v>
      </c>
      <c r="W131" s="19">
        <v>455.97970078453812</v>
      </c>
      <c r="X131" s="2" t="str">
        <f t="shared" si="14"/>
        <v/>
      </c>
      <c r="Y131" s="1" t="s">
        <v>25</v>
      </c>
      <c r="Z131" s="1">
        <v>7</v>
      </c>
    </row>
    <row r="132" spans="1:26" x14ac:dyDescent="0.2">
      <c r="A132" s="1">
        <v>5</v>
      </c>
      <c r="B132" s="1">
        <v>3</v>
      </c>
      <c r="C132" s="2" t="s">
        <v>17</v>
      </c>
      <c r="D132" s="2">
        <v>18.098413444108822</v>
      </c>
      <c r="E132" s="2">
        <v>75.702235021520963</v>
      </c>
      <c r="F132" s="2">
        <v>1.051242884398375</v>
      </c>
      <c r="G132" s="2">
        <v>2.6460231625007959</v>
      </c>
      <c r="H132" s="2">
        <v>2.5668760926611558</v>
      </c>
      <c r="I132" s="2">
        <v>49.575616382917367</v>
      </c>
      <c r="J132" s="2">
        <v>45.421341012912578</v>
      </c>
      <c r="K132" s="2">
        <v>0.89355645173861875</v>
      </c>
      <c r="L132" s="2">
        <v>2.2491196881256759</v>
      </c>
      <c r="M132" s="2">
        <v>1.9251570694958671</v>
      </c>
      <c r="N132" s="1">
        <v>0.96684155299055619</v>
      </c>
      <c r="O132" s="1">
        <v>0.30231999999999998</v>
      </c>
      <c r="P132" s="1"/>
      <c r="Q132" s="1"/>
      <c r="R132" s="1"/>
      <c r="S132" s="1" t="str">
        <f t="shared" si="12"/>
        <v/>
      </c>
      <c r="T132" s="2" t="str">
        <f t="shared" si="13"/>
        <v/>
      </c>
      <c r="U132" s="1"/>
      <c r="V132" s="1">
        <v>23.247910000000001</v>
      </c>
      <c r="W132" s="19">
        <v>483.66945208547372</v>
      </c>
      <c r="X132" s="2" t="str">
        <f t="shared" si="14"/>
        <v/>
      </c>
      <c r="Y132" s="1" t="s">
        <v>25</v>
      </c>
      <c r="Z132" s="1">
        <v>7</v>
      </c>
    </row>
    <row r="133" spans="1:26" x14ac:dyDescent="0.2">
      <c r="A133" s="1">
        <v>5</v>
      </c>
      <c r="B133" s="1">
        <v>3</v>
      </c>
      <c r="C133" s="2" t="s">
        <v>19</v>
      </c>
      <c r="D133" s="2">
        <v>18.098413444108822</v>
      </c>
      <c r="E133" s="2">
        <v>75.702235021520963</v>
      </c>
      <c r="F133" s="2">
        <v>1.051242884398375</v>
      </c>
      <c r="G133" s="2">
        <v>2.6460231625007959</v>
      </c>
      <c r="H133" s="2">
        <v>2.5668760926611558</v>
      </c>
      <c r="I133" s="2">
        <v>49.575616382917367</v>
      </c>
      <c r="J133" s="2">
        <v>45.421341012912578</v>
      </c>
      <c r="K133" s="2">
        <v>0.89355645173861875</v>
      </c>
      <c r="L133" s="2">
        <v>2.2491196881256759</v>
      </c>
      <c r="M133" s="2">
        <v>1.9251570694958671</v>
      </c>
      <c r="N133" s="1">
        <v>0.95799084625443676</v>
      </c>
      <c r="O133" s="1">
        <v>0.25472</v>
      </c>
      <c r="P133" s="1"/>
      <c r="Q133" s="1"/>
      <c r="R133" s="1"/>
      <c r="S133" s="1" t="str">
        <f t="shared" si="12"/>
        <v/>
      </c>
      <c r="T133" s="2" t="str">
        <f t="shared" si="13"/>
        <v/>
      </c>
      <c r="U133" s="1"/>
      <c r="V133" s="1">
        <v>22.608170000000001</v>
      </c>
      <c r="W133" s="19">
        <v>554.26587392904696</v>
      </c>
      <c r="X133" s="2" t="str">
        <f t="shared" si="14"/>
        <v/>
      </c>
      <c r="Y133" s="1" t="s">
        <v>25</v>
      </c>
      <c r="Z133" s="1">
        <v>7</v>
      </c>
    </row>
    <row r="134" spans="1:26" x14ac:dyDescent="0.2">
      <c r="A134" s="1">
        <v>5</v>
      </c>
      <c r="B134" s="1">
        <v>3</v>
      </c>
      <c r="C134" s="2" t="s">
        <v>20</v>
      </c>
      <c r="D134" s="2">
        <v>18.098413444108822</v>
      </c>
      <c r="E134" s="2">
        <v>75.702235021520963</v>
      </c>
      <c r="F134" s="2">
        <v>1.051242884398375</v>
      </c>
      <c r="G134" s="2">
        <v>2.6460231625007959</v>
      </c>
      <c r="H134" s="2">
        <v>2.5668760926611558</v>
      </c>
      <c r="I134" s="2">
        <v>49.575616382917367</v>
      </c>
      <c r="J134" s="2">
        <v>45.421341012912578</v>
      </c>
      <c r="K134" s="2">
        <v>0.89355645173861875</v>
      </c>
      <c r="L134" s="2">
        <v>2.2491196881256759</v>
      </c>
      <c r="M134" s="2">
        <v>1.9251570694958671</v>
      </c>
      <c r="N134" s="1">
        <v>0.97860578648862084</v>
      </c>
      <c r="O134" s="1">
        <v>0.24795</v>
      </c>
      <c r="P134" s="1"/>
      <c r="Q134" s="1"/>
      <c r="R134" s="1"/>
      <c r="S134" s="1" t="str">
        <f t="shared" si="12"/>
        <v/>
      </c>
      <c r="T134" s="2" t="str">
        <f t="shared" si="13"/>
        <v/>
      </c>
      <c r="U134" s="1"/>
      <c r="V134" s="1">
        <v>30.873249999999999</v>
      </c>
      <c r="W134" s="19">
        <v>458.52250264579982</v>
      </c>
      <c r="X134" s="2" t="str">
        <f t="shared" si="14"/>
        <v/>
      </c>
      <c r="Y134" s="1" t="s">
        <v>25</v>
      </c>
      <c r="Z134" s="1">
        <v>7</v>
      </c>
    </row>
    <row r="135" spans="1:26" x14ac:dyDescent="0.2">
      <c r="A135" s="1">
        <v>5</v>
      </c>
      <c r="B135" s="1">
        <v>3</v>
      </c>
      <c r="C135" s="2" t="s">
        <v>21</v>
      </c>
      <c r="D135" s="2">
        <v>18.098413444108822</v>
      </c>
      <c r="E135" s="2">
        <v>75.702235021520963</v>
      </c>
      <c r="F135" s="2">
        <v>1.051242884398375</v>
      </c>
      <c r="G135" s="2">
        <v>2.6460231625007959</v>
      </c>
      <c r="H135" s="2">
        <v>2.5668760926611558</v>
      </c>
      <c r="I135" s="2">
        <v>49.575616382917367</v>
      </c>
      <c r="J135" s="2">
        <v>45.421341012912578</v>
      </c>
      <c r="K135" s="2">
        <v>0.89355645173861875</v>
      </c>
      <c r="L135" s="2">
        <v>2.2491196881256759</v>
      </c>
      <c r="M135" s="2">
        <v>1.9251570694958671</v>
      </c>
      <c r="N135" s="1">
        <v>0.98241138231325886</v>
      </c>
      <c r="O135" s="1">
        <v>0.23011000000000001</v>
      </c>
      <c r="P135" s="1"/>
      <c r="Q135" s="1"/>
      <c r="R135" s="1"/>
      <c r="S135" s="1" t="str">
        <f t="shared" si="12"/>
        <v/>
      </c>
      <c r="T135" s="2" t="str">
        <f t="shared" si="13"/>
        <v/>
      </c>
      <c r="U135" s="1"/>
      <c r="V135" s="1">
        <v>24.861419999999999</v>
      </c>
      <c r="W135" s="19">
        <v>674.69301484691789</v>
      </c>
      <c r="X135" s="2" t="str">
        <f t="shared" si="14"/>
        <v/>
      </c>
      <c r="Y135" s="1" t="s">
        <v>25</v>
      </c>
      <c r="Z135" s="1">
        <v>7</v>
      </c>
    </row>
    <row r="136" spans="1:26" x14ac:dyDescent="0.2">
      <c r="A136" s="1">
        <v>5</v>
      </c>
      <c r="B136" s="1">
        <v>3</v>
      </c>
      <c r="C136" s="2" t="s">
        <v>22</v>
      </c>
      <c r="D136" s="2">
        <v>18.098413444108822</v>
      </c>
      <c r="E136" s="2">
        <v>75.702235021520963</v>
      </c>
      <c r="F136" s="2">
        <v>1.051242884398375</v>
      </c>
      <c r="G136" s="2">
        <v>2.6460231625007959</v>
      </c>
      <c r="H136" s="2">
        <v>2.5668760926611558</v>
      </c>
      <c r="I136" s="2">
        <v>49.575616382917367</v>
      </c>
      <c r="J136" s="2">
        <v>45.421341012912578</v>
      </c>
      <c r="K136" s="2">
        <v>0.89355645173861875</v>
      </c>
      <c r="L136" s="2">
        <v>2.2491196881256759</v>
      </c>
      <c r="M136" s="2">
        <v>1.9251570694958671</v>
      </c>
      <c r="N136" s="1">
        <v>0.98771651369815749</v>
      </c>
      <c r="O136" s="1">
        <v>0.29329</v>
      </c>
      <c r="P136" s="1">
        <v>6842</v>
      </c>
      <c r="Q136" s="1">
        <v>6410</v>
      </c>
      <c r="R136" s="1">
        <v>6674</v>
      </c>
      <c r="S136" s="1">
        <f t="shared" si="12"/>
        <v>684.2</v>
      </c>
      <c r="T136" s="2">
        <f t="shared" si="13"/>
        <v>3.1828488953677168</v>
      </c>
      <c r="U136" s="1"/>
      <c r="V136" s="1">
        <v>24.004439999999999</v>
      </c>
      <c r="W136" s="19">
        <v>514.78507286029424</v>
      </c>
      <c r="X136" s="2">
        <f t="shared" si="14"/>
        <v>608.87108680373035</v>
      </c>
      <c r="Y136" s="1" t="s">
        <v>25</v>
      </c>
      <c r="Z136" s="1">
        <v>7</v>
      </c>
    </row>
  </sheetData>
  <conditionalFormatting sqref="V1:V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{8BADBD2E-653D-F14E-B6B9-8106D6337B52}</x14:id>
        </ext>
      </extLst>
    </cfRule>
  </conditionalFormatting>
  <conditionalFormatting sqref="X97:X1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{9BCA92EB-EDBB-0C4A-A670-9311BF19A4BB}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DBD2E-653D-F14E-B6B9-8106D6337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X92:X96</xm:sqref>
        </x14:conditionalFormatting>
        <x14:conditionalFormatting xmlns:xm="http://schemas.microsoft.com/office/excel/2006/main">
          <x14:cfRule type="dataBar" id="{9BCA92EB-EDBB-0C4A-A670-9311BF19A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X97:X101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B3C6800EB99479CE83B701889BEF4" ma:contentTypeVersion="10" ma:contentTypeDescription="Create a new document." ma:contentTypeScope="" ma:versionID="d3234b4cb20225ab07738d89b24d8eb0">
  <xsd:schema xmlns:xsd="http://www.w3.org/2001/XMLSchema" xmlns:xs="http://www.w3.org/2001/XMLSchema" xmlns:p="http://schemas.microsoft.com/office/2006/metadata/properties" xmlns:ns3="d8c1e38a-5574-4df3-a0a9-022475bed39a" targetNamespace="http://schemas.microsoft.com/office/2006/metadata/properties" ma:root="true" ma:fieldsID="3f8eabdbec3331b98852fa2e8fd55465" ns3:_="">
    <xsd:import namespace="d8c1e38a-5574-4df3-a0a9-022475bed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e38a-5574-4df3-a0a9-022475bed3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8E1421-E6F7-4D5A-A69A-F88BDAD795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e38a-5574-4df3-a0a9-022475bed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88128B-212E-47FD-91ED-41A630331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537A6-8592-488F-B812-5B39A04D068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d8c1e38a-5574-4df3-a0a9-022475bed39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Run 1-back</vt:lpstr>
      <vt:lpstr>Run 1</vt:lpstr>
      <vt:lpstr>Run 2</vt:lpstr>
      <vt:lpstr>Run 3</vt:lpstr>
      <vt:lpstr>Run 4</vt:lpstr>
      <vt:lpstr>Run 5</vt:lpstr>
      <vt:lpstr>Run 6</vt:lpstr>
      <vt:lpstr>Run 7-back</vt:lpstr>
      <vt:lpstr>Run 7</vt:lpstr>
      <vt:lpstr>Run 8</vt:lpstr>
      <vt:lpstr>Run 9</vt:lpstr>
      <vt:lpstr>Run 10</vt:lpstr>
      <vt:lpstr>Run 11</vt:lpstr>
      <vt:lpstr>Run 12</vt:lpstr>
      <vt:lpstr>Run 13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Cai YongQiang</cp:lastModifiedBy>
  <dcterms:created xsi:type="dcterms:W3CDTF">2020-02-25T02:37:28Z</dcterms:created>
  <dcterms:modified xsi:type="dcterms:W3CDTF">2020-03-31T03:56:37Z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0x010100E7EB3C6800EB99479CE83B701889BEF4</vt:lpwstr>
  </property>
</Properties>
</file>