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dereau" sheetId="1" r:id="rId4"/>
    <sheet state="visible" name="Prestation intégration" sheetId="2" r:id="rId5"/>
    <sheet state="visible" name="Détail économique" sheetId="3" r:id="rId6"/>
  </sheets>
  <definedNames/>
  <calcPr/>
  <extLst>
    <ext uri="GoogleSheetsCustomDataVersion2">
      <go:sheetsCustomData xmlns:go="http://customooxmlschemas.google.com/" r:id="rId7" roundtripDataChecksum="+U0QM8t1JjUunS8Mgt9l+J9nSZDa8FQfCK/EqSZ4huE="/>
    </ext>
  </extLst>
</workbook>
</file>

<file path=xl/sharedStrings.xml><?xml version="1.0" encoding="utf-8"?>
<sst xmlns="http://schemas.openxmlformats.org/spreadsheetml/2006/main" count="162" uniqueCount="108">
  <si>
    <t>PRESTATION MATERIEL, LOGICIEL et D'INTEGRATION</t>
  </si>
  <si>
    <t>Désignation</t>
  </si>
  <si>
    <t>Qté</t>
  </si>
  <si>
    <t>Unité</t>
  </si>
  <si>
    <t>Prix Unitaire HT</t>
  </si>
  <si>
    <t>Prix HT</t>
  </si>
  <si>
    <t>Système de communication et applications</t>
  </si>
  <si>
    <t>Serveur de communication</t>
  </si>
  <si>
    <t>Ensemble</t>
  </si>
  <si>
    <t>Serveur de communication de secours</t>
  </si>
  <si>
    <t xml:space="preserve">Poste IP </t>
  </si>
  <si>
    <t>Unité(s)</t>
  </si>
  <si>
    <t>Poste sans fil DECT</t>
  </si>
  <si>
    <t>Applications de téléphonie</t>
  </si>
  <si>
    <t>Application de Téléphonie sur PC</t>
  </si>
  <si>
    <t>Application de distribution d'appels pour la gestion de crise</t>
  </si>
  <si>
    <t xml:space="preserve">Serveurs et commutateur </t>
  </si>
  <si>
    <t>Infrastructure de de réseau LAN et WLAN</t>
  </si>
  <si>
    <t>Serveur de gestion des données</t>
  </si>
  <si>
    <t xml:space="preserve">1 VLAN pour les données administratives </t>
  </si>
  <si>
    <t xml:space="preserve">1 VLAN pour les données médicales </t>
  </si>
  <si>
    <t>1 VLAN de direction</t>
  </si>
  <si>
    <t>Routeur Cisco 1841/1900</t>
  </si>
  <si>
    <t>Switch  24 ports Niveau 3 100/1000Base T  PoE 802.3af</t>
  </si>
  <si>
    <t>Module de stack 10 Gigabits pour switch 24 ports</t>
  </si>
  <si>
    <t>Module 1000Base LX</t>
  </si>
  <si>
    <t>Point d'accès Wifi 802.11n / 1 port 1000Base T avec support mural</t>
  </si>
  <si>
    <t>Pont Wifi 802.11a/b/g avec supports et mat de fixation</t>
  </si>
  <si>
    <t>Sécurité des accès Internet</t>
  </si>
  <si>
    <t>Firewall Stormshield</t>
  </si>
  <si>
    <t>Filtrage Firewalls avec une année de mise à jour</t>
  </si>
  <si>
    <t>Prévention des intrusion avec une année de mise à jour</t>
  </si>
  <si>
    <t>Traçabilité des accès visiteurs</t>
  </si>
  <si>
    <t>Application de traçabilité des accès</t>
  </si>
  <si>
    <t>Sauvegarde des alimentations électriques</t>
  </si>
  <si>
    <t xml:space="preserve">Onduleur 5KVA + batterie et câblage </t>
  </si>
  <si>
    <t>Infrastructures de câblage</t>
  </si>
  <si>
    <t>Local Technique et câblage hôpital</t>
  </si>
  <si>
    <t>Prestation d'intégration</t>
  </si>
  <si>
    <t>Collecte de données</t>
  </si>
  <si>
    <t>Jour(s)</t>
  </si>
  <si>
    <t>Pose, déploiement et mise en service systèmes, applications et câblages</t>
  </si>
  <si>
    <t>Procédure de recette du câblage</t>
  </si>
  <si>
    <t>Dossier technique et documentation</t>
  </si>
  <si>
    <t>Formation utilisateurs</t>
  </si>
  <si>
    <t>TOTAL HT</t>
  </si>
  <si>
    <t>TVA 20%</t>
  </si>
  <si>
    <t>TOTAL TTC</t>
  </si>
  <si>
    <t>PRESTATION DE SERVICES</t>
  </si>
  <si>
    <t>Prix HT annuel</t>
  </si>
  <si>
    <t>Service de maintenance</t>
  </si>
  <si>
    <t>Service d'assistance utilisateurs</t>
  </si>
  <si>
    <t>Service de mise à jour software système téléphonique</t>
  </si>
  <si>
    <t>TOTAL HT Annuel</t>
  </si>
  <si>
    <t>TOTAL TTC Annuel</t>
  </si>
  <si>
    <t>OPTIONS SERVICE DE FILTRAGE URL ET PREVENTION DES INTRUSIONS</t>
  </si>
  <si>
    <t>Service de mise à jour filtrage URL et sonde de prévention des intrusions</t>
  </si>
  <si>
    <t>Année</t>
  </si>
  <si>
    <t xml:space="preserve">TOTAL TTC </t>
  </si>
  <si>
    <t>PRIX</t>
  </si>
  <si>
    <t>Prix TTC annuel</t>
  </si>
  <si>
    <t>PRESTATION D'INTEGRATION</t>
  </si>
  <si>
    <t>Heures 8h/j</t>
  </si>
  <si>
    <t>Collecte de données Téléphonie</t>
  </si>
  <si>
    <t>Collecte de données LAN / WIFI</t>
  </si>
  <si>
    <t>Total</t>
  </si>
  <si>
    <t>Mise en place Gateway Mairie</t>
  </si>
  <si>
    <t>Mise en place Gateway Médiathèque</t>
  </si>
  <si>
    <t>20 postes</t>
  </si>
  <si>
    <t>Install KVM</t>
  </si>
  <si>
    <t>Platine tel</t>
  </si>
  <si>
    <t>Onduleurs</t>
  </si>
  <si>
    <t>Switchs</t>
  </si>
  <si>
    <t>Wifi</t>
  </si>
  <si>
    <t>Firewall</t>
  </si>
  <si>
    <t>Programmation</t>
  </si>
  <si>
    <t>Application téléphonie</t>
  </si>
  <si>
    <t>Application téléphonie sur PC</t>
  </si>
  <si>
    <t>Application de téléphonie distrib appels</t>
  </si>
  <si>
    <t>Application taxation</t>
  </si>
  <si>
    <t>LAN</t>
  </si>
  <si>
    <t>WLAN</t>
  </si>
  <si>
    <t>VABF</t>
  </si>
  <si>
    <t>Tests</t>
  </si>
  <si>
    <t>Migration</t>
  </si>
  <si>
    <t>Réseau</t>
  </si>
  <si>
    <t>Téléphonie</t>
  </si>
  <si>
    <t>Tests post bascule</t>
  </si>
  <si>
    <t>Jours</t>
  </si>
  <si>
    <t>TAUX HORAIRE TECHNICIEN</t>
  </si>
  <si>
    <t>Techniciens</t>
  </si>
  <si>
    <t>Taux horaires</t>
  </si>
  <si>
    <t>Prix/j</t>
  </si>
  <si>
    <t>Technicien N1</t>
  </si>
  <si>
    <t>Déplacements</t>
  </si>
  <si>
    <t>Technicien N2</t>
  </si>
  <si>
    <t>Technicen N3</t>
  </si>
  <si>
    <t>Total MO installation Prog Dep</t>
  </si>
  <si>
    <t>Bilan économique</t>
  </si>
  <si>
    <t>Détail économique (PRC)</t>
  </si>
  <si>
    <t>Prix de revient commercial total</t>
  </si>
  <si>
    <t>Prix de vente total</t>
  </si>
  <si>
    <t>Marge brut</t>
  </si>
  <si>
    <t>Taux de marge</t>
  </si>
  <si>
    <t>Marge</t>
  </si>
  <si>
    <t>Réseaux</t>
  </si>
  <si>
    <t>Sécurité accès internet + traçabilité</t>
  </si>
  <si>
    <t>Alimentation câblage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</si>
</sst>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.00\ &quot;€&quot;_-;\-* #,##0.00\ &quot;€&quot;_-;_-* &quot;-&quot;??\ &quot;€&quot;_-;_-@"/>
    <numFmt numFmtId="166" formatCode="0.0%"/>
  </numFmts>
  <fonts count="6">
    <font>
      <sz val="11.0"/>
      <color theme="1"/>
      <name val="Calibri"/>
      <scheme val="minor"/>
    </font>
    <font>
      <b/>
      <sz val="12.0"/>
      <color theme="1"/>
      <name val="Arial Narrow"/>
    </font>
    <font/>
    <font>
      <sz val="12.0"/>
      <color theme="1"/>
      <name val="Arial Narrow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4BD97"/>
        <bgColor rgb="FFC4BD97"/>
      </patternFill>
    </fill>
    <fill>
      <patternFill patternType="solid">
        <fgColor rgb="FFD99594"/>
        <bgColor rgb="FFD99594"/>
      </patternFill>
    </fill>
  </fills>
  <borders count="47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6" fillId="0" fontId="1" numFmtId="164" xfId="0" applyBorder="1" applyFont="1" applyNumberFormat="1"/>
    <xf borderId="7" fillId="0" fontId="3" numFmtId="0" xfId="0" applyBorder="1" applyFont="1"/>
    <xf borderId="8" fillId="0" fontId="3" numFmtId="0" xfId="0" applyAlignment="1" applyBorder="1" applyFont="1">
      <alignment horizontal="center"/>
    </xf>
    <xf borderId="8" fillId="2" fontId="3" numFmtId="164" xfId="0" applyBorder="1" applyFill="1" applyFont="1" applyNumberFormat="1"/>
    <xf borderId="9" fillId="2" fontId="3" numFmtId="164" xfId="0" applyBorder="1" applyFont="1" applyNumberFormat="1"/>
    <xf borderId="10" fillId="0" fontId="1" numFmtId="0" xfId="0" applyBorder="1" applyFont="1"/>
    <xf borderId="11" fillId="0" fontId="1" numFmtId="0" xfId="0" applyBorder="1" applyFont="1"/>
    <xf borderId="12" fillId="2" fontId="3" numFmtId="164" xfId="0" applyBorder="1" applyFont="1" applyNumberFormat="1"/>
    <xf borderId="13" fillId="2" fontId="3" numFmtId="164" xfId="0" applyBorder="1" applyFont="1" applyNumberFormat="1"/>
    <xf borderId="14" fillId="0" fontId="3" numFmtId="0" xfId="0" applyAlignment="1" applyBorder="1" applyFont="1">
      <alignment horizontal="center"/>
    </xf>
    <xf borderId="15" fillId="2" fontId="3" numFmtId="164" xfId="0" applyBorder="1" applyFont="1" applyNumberFormat="1"/>
    <xf borderId="7" fillId="2" fontId="3" numFmtId="0" xfId="0" applyBorder="1" applyFont="1"/>
    <xf borderId="8" fillId="2" fontId="3" numFmtId="0" xfId="0" applyAlignment="1" applyBorder="1" applyFont="1">
      <alignment horizontal="center"/>
    </xf>
    <xf borderId="16" fillId="2" fontId="1" numFmtId="0" xfId="0" applyBorder="1" applyFont="1"/>
    <xf borderId="17" fillId="2" fontId="1" numFmtId="0" xfId="0" applyBorder="1" applyFont="1"/>
    <xf borderId="18" fillId="2" fontId="3" numFmtId="0" xfId="0" applyAlignment="1" applyBorder="1" applyFont="1">
      <alignment horizontal="center"/>
    </xf>
    <xf borderId="19" fillId="2" fontId="1" numFmtId="0" xfId="0" applyBorder="1" applyFont="1"/>
    <xf borderId="20" fillId="2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8" fillId="0" fontId="3" numFmtId="164" xfId="0" applyBorder="1" applyFont="1" applyNumberFormat="1"/>
    <xf borderId="9" fillId="0" fontId="3" numFmtId="164" xfId="0" applyBorder="1" applyFont="1" applyNumberFormat="1"/>
    <xf borderId="0" fillId="0" fontId="3" numFmtId="0" xfId="0" applyAlignment="1" applyFont="1">
      <alignment horizontal="center"/>
    </xf>
    <xf borderId="23" fillId="0" fontId="1" numFmtId="164" xfId="0" applyBorder="1" applyFont="1" applyNumberFormat="1"/>
    <xf borderId="24" fillId="0" fontId="3" numFmtId="164" xfId="0" applyBorder="1" applyFont="1" applyNumberFormat="1"/>
    <xf borderId="7" fillId="0" fontId="1" numFmtId="164" xfId="0" applyBorder="1" applyFont="1" applyNumberFormat="1"/>
    <xf borderId="25" fillId="0" fontId="1" numFmtId="164" xfId="0" applyBorder="1" applyFont="1" applyNumberFormat="1"/>
    <xf borderId="26" fillId="0" fontId="3" numFmtId="164" xfId="0" applyBorder="1" applyFont="1" applyNumberFormat="1"/>
    <xf borderId="23" fillId="0" fontId="3" numFmtId="0" xfId="0" applyBorder="1" applyFont="1"/>
    <xf borderId="27" fillId="0" fontId="3" numFmtId="0" xfId="0" applyAlignment="1" applyBorder="1" applyFont="1">
      <alignment horizontal="center"/>
    </xf>
    <xf borderId="27" fillId="3" fontId="3" numFmtId="164" xfId="0" applyBorder="1" applyFill="1" applyFont="1" applyNumberFormat="1"/>
    <xf borderId="25" fillId="0" fontId="3" numFmtId="0" xfId="0" applyBorder="1" applyFont="1"/>
    <xf borderId="28" fillId="0" fontId="3" numFmtId="0" xfId="0" applyAlignment="1" applyBorder="1" applyFont="1">
      <alignment horizontal="center"/>
    </xf>
    <xf borderId="28" fillId="3" fontId="3" numFmtId="164" xfId="0" applyBorder="1" applyFont="1" applyNumberFormat="1"/>
    <xf borderId="29" fillId="0" fontId="1" numFmtId="164" xfId="0" applyBorder="1" applyFont="1" applyNumberFormat="1"/>
    <xf borderId="30" fillId="0" fontId="3" numFmtId="164" xfId="0" applyBorder="1" applyFont="1" applyNumberFormat="1"/>
    <xf borderId="0" fillId="0" fontId="1" numFmtId="164" xfId="0" applyFont="1" applyNumberFormat="1"/>
    <xf borderId="0" fillId="0" fontId="3" numFmtId="164" xfId="0" applyFont="1" applyNumberFormat="1"/>
    <xf borderId="2" fillId="0" fontId="1" numFmtId="0" xfId="0" applyBorder="1" applyFont="1"/>
    <xf borderId="26" fillId="0" fontId="1" numFmtId="164" xfId="0" applyBorder="1" applyFont="1" applyNumberFormat="1"/>
    <xf borderId="31" fillId="0" fontId="1" numFmtId="165" xfId="0" applyBorder="1" applyFont="1" applyNumberFormat="1"/>
    <xf borderId="31" fillId="0" fontId="1" numFmtId="0" xfId="0" applyBorder="1" applyFont="1"/>
    <xf borderId="32" fillId="0" fontId="4" numFmtId="0" xfId="0" applyBorder="1" applyFont="1"/>
    <xf borderId="33" fillId="0" fontId="5" numFmtId="0" xfId="0" applyBorder="1" applyFont="1"/>
    <xf borderId="34" fillId="0" fontId="5" numFmtId="0" xfId="0" applyBorder="1" applyFont="1"/>
    <xf borderId="0" fillId="0" fontId="5" numFmtId="0" xfId="0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38" fillId="0" fontId="4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37" fillId="0" fontId="4" numFmtId="0" xfId="0" applyBorder="1" applyFont="1"/>
    <xf borderId="2" fillId="0" fontId="5" numFmtId="0" xfId="0" applyBorder="1" applyFont="1"/>
    <xf borderId="41" fillId="0" fontId="5" numFmtId="0" xfId="0" applyBorder="1" applyFont="1"/>
    <xf borderId="42" fillId="0" fontId="4" numFmtId="0" xfId="0" applyBorder="1" applyFont="1"/>
    <xf borderId="0" fillId="0" fontId="4" numFmtId="0" xfId="0" applyFont="1"/>
    <xf borderId="43" fillId="0" fontId="4" numFmtId="0" xfId="0" applyBorder="1" applyFont="1"/>
    <xf borderId="7" fillId="0" fontId="4" numFmtId="0" xfId="0" applyBorder="1" applyFont="1"/>
    <xf borderId="7" fillId="0" fontId="5" numFmtId="165" xfId="0" applyBorder="1" applyFont="1" applyNumberFormat="1"/>
    <xf borderId="44" fillId="4" fontId="5" numFmtId="165" xfId="0" applyBorder="1" applyFill="1" applyFont="1" applyNumberFormat="1"/>
    <xf borderId="44" fillId="0" fontId="5" numFmtId="165" xfId="0" applyBorder="1" applyFont="1" applyNumberFormat="1"/>
    <xf borderId="45" fillId="0" fontId="5" numFmtId="0" xfId="0" applyBorder="1" applyFont="1"/>
    <xf borderId="25" fillId="0" fontId="4" numFmtId="0" xfId="0" applyBorder="1" applyFont="1"/>
    <xf borderId="25" fillId="0" fontId="5" numFmtId="165" xfId="0" applyBorder="1" applyFont="1" applyNumberFormat="1"/>
    <xf borderId="46" fillId="4" fontId="5" numFmtId="165" xfId="0" applyBorder="1" applyFont="1" applyNumberFormat="1"/>
    <xf borderId="41" fillId="4" fontId="5" numFmtId="0" xfId="0" applyBorder="1" applyFont="1"/>
    <xf borderId="36" fillId="0" fontId="5" numFmtId="0" xfId="0" applyBorder="1" applyFont="1"/>
    <xf borderId="45" fillId="0" fontId="5" numFmtId="164" xfId="0" applyBorder="1" applyFont="1" applyNumberFormat="1"/>
    <xf borderId="33" fillId="0" fontId="5" numFmtId="164" xfId="0" applyBorder="1" applyFont="1" applyNumberFormat="1"/>
    <xf borderId="33" fillId="0" fontId="5" numFmtId="10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0.14"/>
    <col customWidth="1" min="2" max="2" width="6.29"/>
    <col customWidth="1" min="3" max="3" width="11.0"/>
    <col customWidth="1" min="4" max="5" width="24.0"/>
    <col customWidth="1" min="6" max="6" width="26.0"/>
    <col customWidth="1" min="7" max="7" width="32.14"/>
    <col customWidth="1" min="8" max="8" width="32.71"/>
    <col customWidth="1" min="9" max="26" width="11.43"/>
  </cols>
  <sheetData>
    <row r="1" ht="18.7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3"/>
      <c r="G2" s="3"/>
      <c r="H2" s="3"/>
      <c r="I2" s="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75" customHeight="1">
      <c r="A3" s="9" t="s">
        <v>6</v>
      </c>
      <c r="B3" s="10"/>
      <c r="C3" s="10"/>
      <c r="D3" s="11"/>
      <c r="E3" s="1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12" t="s">
        <v>7</v>
      </c>
      <c r="B4" s="13">
        <v>1.0</v>
      </c>
      <c r="C4" s="13" t="s">
        <v>8</v>
      </c>
      <c r="D4" s="14">
        <f t="shared" ref="D4:D11" si="1">ROUNDUP(G4/(1-I4),1)</f>
        <v>0</v>
      </c>
      <c r="E4" s="15">
        <f t="shared" ref="E4:E11" si="2">B4*D4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12" t="s">
        <v>9</v>
      </c>
      <c r="B5" s="13">
        <v>1.0</v>
      </c>
      <c r="C5" s="13" t="s">
        <v>8</v>
      </c>
      <c r="D5" s="14">
        <f t="shared" si="1"/>
        <v>0</v>
      </c>
      <c r="E5" s="15">
        <f t="shared" si="2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2" t="s">
        <v>10</v>
      </c>
      <c r="B6" s="13">
        <v>30.0</v>
      </c>
      <c r="C6" s="13" t="s">
        <v>11</v>
      </c>
      <c r="D6" s="14">
        <f t="shared" si="1"/>
        <v>0</v>
      </c>
      <c r="E6" s="15">
        <f t="shared" si="2"/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75" customHeight="1">
      <c r="A7" s="12" t="s">
        <v>12</v>
      </c>
      <c r="B7" s="13">
        <v>11.0</v>
      </c>
      <c r="C7" s="13" t="s">
        <v>11</v>
      </c>
      <c r="D7" s="14">
        <f t="shared" si="1"/>
        <v>0</v>
      </c>
      <c r="E7" s="15">
        <f t="shared" si="2"/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2" t="s">
        <v>13</v>
      </c>
      <c r="B8" s="13">
        <v>1.0</v>
      </c>
      <c r="C8" s="13" t="s">
        <v>8</v>
      </c>
      <c r="D8" s="14">
        <f t="shared" si="1"/>
        <v>0</v>
      </c>
      <c r="E8" s="15">
        <f t="shared" si="2"/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12" t="s">
        <v>14</v>
      </c>
      <c r="B9" s="13">
        <v>1.0</v>
      </c>
      <c r="C9" s="13" t="s">
        <v>8</v>
      </c>
      <c r="D9" s="14">
        <f t="shared" si="1"/>
        <v>0</v>
      </c>
      <c r="E9" s="15">
        <f t="shared" si="2"/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12" t="s">
        <v>15</v>
      </c>
      <c r="B10" s="13">
        <v>1.0</v>
      </c>
      <c r="C10" s="13" t="s">
        <v>8</v>
      </c>
      <c r="D10" s="14">
        <f t="shared" si="1"/>
        <v>0</v>
      </c>
      <c r="E10" s="15">
        <f t="shared" si="2"/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12" t="s">
        <v>16</v>
      </c>
      <c r="B11" s="13">
        <v>1.0</v>
      </c>
      <c r="C11" s="13" t="s">
        <v>8</v>
      </c>
      <c r="D11" s="14">
        <f t="shared" si="1"/>
        <v>0</v>
      </c>
      <c r="E11" s="15">
        <f t="shared" si="2"/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16" t="s">
        <v>17</v>
      </c>
      <c r="B12" s="17"/>
      <c r="C12" s="17"/>
      <c r="D12" s="18"/>
      <c r="E12" s="1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12" t="s">
        <v>18</v>
      </c>
      <c r="B13" s="13">
        <v>4.0</v>
      </c>
      <c r="C13" s="20" t="s">
        <v>11</v>
      </c>
      <c r="D13" s="14">
        <f t="shared" ref="D13:D22" si="3">ROUNDUP(G13/(1-I13),1)</f>
        <v>0</v>
      </c>
      <c r="E13" s="21">
        <f t="shared" ref="E13:E17" si="4">D13*B13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12" t="s">
        <v>19</v>
      </c>
      <c r="B14" s="13">
        <v>1.0</v>
      </c>
      <c r="C14" s="13" t="s">
        <v>11</v>
      </c>
      <c r="D14" s="14">
        <f t="shared" si="3"/>
        <v>0</v>
      </c>
      <c r="E14" s="21">
        <f t="shared" si="4"/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2" t="s">
        <v>20</v>
      </c>
      <c r="B15" s="13">
        <v>1.0</v>
      </c>
      <c r="C15" s="13" t="s">
        <v>11</v>
      </c>
      <c r="D15" s="14">
        <f t="shared" si="3"/>
        <v>0</v>
      </c>
      <c r="E15" s="21">
        <f t="shared" si="4"/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2" t="s">
        <v>21</v>
      </c>
      <c r="B16" s="13">
        <v>1.0</v>
      </c>
      <c r="C16" s="13" t="s">
        <v>11</v>
      </c>
      <c r="D16" s="14">
        <f t="shared" si="3"/>
        <v>0</v>
      </c>
      <c r="E16" s="21">
        <f t="shared" si="4"/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2" t="s">
        <v>22</v>
      </c>
      <c r="B17" s="13">
        <v>1.0</v>
      </c>
      <c r="C17" s="13" t="s">
        <v>11</v>
      </c>
      <c r="D17" s="14">
        <f t="shared" si="3"/>
        <v>0</v>
      </c>
      <c r="E17" s="21">
        <f t="shared" si="4"/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2" t="s">
        <v>23</v>
      </c>
      <c r="B18" s="13">
        <v>2.0</v>
      </c>
      <c r="C18" s="13" t="s">
        <v>11</v>
      </c>
      <c r="D18" s="14">
        <f t="shared" si="3"/>
        <v>0</v>
      </c>
      <c r="E18" s="15">
        <f t="shared" ref="E18:E22" si="5">B18*D18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12" t="s">
        <v>24</v>
      </c>
      <c r="B19" s="13">
        <v>2.0</v>
      </c>
      <c r="C19" s="13" t="s">
        <v>11</v>
      </c>
      <c r="D19" s="14">
        <f t="shared" si="3"/>
        <v>0</v>
      </c>
      <c r="E19" s="15">
        <f t="shared" si="5"/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12" t="s">
        <v>25</v>
      </c>
      <c r="B20" s="13">
        <v>4.0</v>
      </c>
      <c r="C20" s="13" t="s">
        <v>11</v>
      </c>
      <c r="D20" s="14">
        <f t="shared" si="3"/>
        <v>0</v>
      </c>
      <c r="E20" s="15">
        <f t="shared" si="5"/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22" t="s">
        <v>26</v>
      </c>
      <c r="B21" s="23">
        <v>2.0</v>
      </c>
      <c r="C21" s="13" t="s">
        <v>11</v>
      </c>
      <c r="D21" s="14">
        <f t="shared" si="3"/>
        <v>0</v>
      </c>
      <c r="E21" s="15">
        <f t="shared" si="5"/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22" t="s">
        <v>27</v>
      </c>
      <c r="B22" s="23">
        <v>2.0</v>
      </c>
      <c r="C22" s="23" t="s">
        <v>11</v>
      </c>
      <c r="D22" s="14">
        <f t="shared" si="3"/>
        <v>0</v>
      </c>
      <c r="E22" s="15">
        <f t="shared" si="5"/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24" t="s">
        <v>28</v>
      </c>
      <c r="B23" s="25"/>
      <c r="C23" s="25"/>
      <c r="D23" s="14"/>
      <c r="E23" s="1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22" t="s">
        <v>29</v>
      </c>
      <c r="B24" s="23">
        <v>1.0</v>
      </c>
      <c r="C24" s="13" t="s">
        <v>11</v>
      </c>
      <c r="D24" s="14">
        <f t="shared" ref="D24:D26" si="6">ROUNDUP(G24/(1-I24),1)</f>
        <v>0</v>
      </c>
      <c r="E24" s="15">
        <f t="shared" ref="E24:E26" si="7">B24*D24</f>
        <v>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22" t="s">
        <v>30</v>
      </c>
      <c r="B25" s="26">
        <v>1.0</v>
      </c>
      <c r="C25" s="13" t="s">
        <v>11</v>
      </c>
      <c r="D25" s="14">
        <f t="shared" si="6"/>
        <v>0</v>
      </c>
      <c r="E25" s="15">
        <f t="shared" si="7"/>
        <v>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22" t="s">
        <v>31</v>
      </c>
      <c r="B26" s="23">
        <v>1.0</v>
      </c>
      <c r="C26" s="23" t="s">
        <v>11</v>
      </c>
      <c r="D26" s="14">
        <f t="shared" si="6"/>
        <v>0</v>
      </c>
      <c r="E26" s="15">
        <f t="shared" si="7"/>
        <v>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27" t="s">
        <v>32</v>
      </c>
      <c r="B27" s="28"/>
      <c r="C27" s="28"/>
      <c r="D27" s="14"/>
      <c r="E27" s="1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22" t="s">
        <v>33</v>
      </c>
      <c r="B28" s="23">
        <v>1.0</v>
      </c>
      <c r="C28" s="23" t="s">
        <v>8</v>
      </c>
      <c r="D28" s="14">
        <f>ROUNDUP(G28/(1-I28),1)</f>
        <v>0</v>
      </c>
      <c r="E28" s="15">
        <f>B28*D28</f>
        <v>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27" t="s">
        <v>34</v>
      </c>
      <c r="B29" s="28"/>
      <c r="C29" s="28"/>
      <c r="D29" s="14"/>
      <c r="E29" s="1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22" t="s">
        <v>35</v>
      </c>
      <c r="B30" s="23">
        <v>1.0</v>
      </c>
      <c r="C30" s="23" t="s">
        <v>8</v>
      </c>
      <c r="D30" s="14">
        <f>ROUNDUP(G30/(1-I30),1)</f>
        <v>0</v>
      </c>
      <c r="E30" s="15">
        <f>B30*D30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27" t="s">
        <v>36</v>
      </c>
      <c r="B31" s="28"/>
      <c r="C31" s="28"/>
      <c r="D31" s="14"/>
      <c r="E31" s="1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22" t="s">
        <v>37</v>
      </c>
      <c r="B32" s="23">
        <v>1.0</v>
      </c>
      <c r="C32" s="23" t="s">
        <v>8</v>
      </c>
      <c r="D32" s="14">
        <f>ROUNDUP(G32/(1-I32),1)</f>
        <v>0</v>
      </c>
      <c r="E32" s="15">
        <f>B32*D32</f>
        <v>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75" customHeight="1">
      <c r="A33" s="29" t="s">
        <v>38</v>
      </c>
      <c r="B33" s="30"/>
      <c r="C33" s="30"/>
      <c r="D33" s="30"/>
      <c r="E33" s="3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12" t="s">
        <v>39</v>
      </c>
      <c r="B34" s="13">
        <f>'Prestation intégration'!B6/8</f>
        <v>1.5</v>
      </c>
      <c r="C34" s="13" t="s">
        <v>40</v>
      </c>
      <c r="D34" s="31">
        <f>130*8</f>
        <v>1040</v>
      </c>
      <c r="E34" s="32">
        <f>B34*D34</f>
        <v>1560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12" t="s">
        <v>41</v>
      </c>
      <c r="B35" s="13">
        <f>'Prestation intégration'!C40</f>
        <v>12.9</v>
      </c>
      <c r="C35" s="13" t="s">
        <v>40</v>
      </c>
      <c r="D35" s="31">
        <f>'Prestation intégration'!H37</f>
        <v>320</v>
      </c>
      <c r="E35" s="32">
        <f>D35*B35</f>
        <v>4128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12" t="s">
        <v>42</v>
      </c>
      <c r="B36" s="13">
        <v>1.0</v>
      </c>
      <c r="C36" s="13" t="s">
        <v>40</v>
      </c>
      <c r="D36" s="31">
        <v>0.0</v>
      </c>
      <c r="E36" s="32">
        <v>0.0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12" t="s">
        <v>43</v>
      </c>
      <c r="B37" s="13">
        <v>1.0</v>
      </c>
      <c r="C37" s="13" t="s">
        <v>40</v>
      </c>
      <c r="D37" s="31">
        <f>'Prestation intégration'!H39</f>
        <v>480</v>
      </c>
      <c r="E37" s="32">
        <f t="shared" ref="E37:E38" si="8">D37*B37</f>
        <v>480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12" t="s">
        <v>44</v>
      </c>
      <c r="B38" s="13">
        <v>1.5</v>
      </c>
      <c r="C38" s="13" t="s">
        <v>40</v>
      </c>
      <c r="D38" s="31">
        <f>'Prestation intégration'!H39</f>
        <v>480</v>
      </c>
      <c r="E38" s="32">
        <f t="shared" si="8"/>
        <v>720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3"/>
      <c r="B39" s="33"/>
      <c r="C39" s="33"/>
      <c r="D39" s="34" t="s">
        <v>45</v>
      </c>
      <c r="E39" s="35">
        <f>SUM(E4:E38)</f>
        <v>6888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3"/>
      <c r="B40" s="33"/>
      <c r="C40" s="33"/>
      <c r="D40" s="36" t="s">
        <v>46</v>
      </c>
      <c r="E40" s="32">
        <f>E39*0.2</f>
        <v>1377.6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3"/>
      <c r="B41" s="33"/>
      <c r="C41" s="33"/>
      <c r="D41" s="37" t="s">
        <v>47</v>
      </c>
      <c r="E41" s="38">
        <f>E39+E40</f>
        <v>8265.6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1" t="s">
        <v>48</v>
      </c>
      <c r="B42" s="2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4" t="s">
        <v>1</v>
      </c>
      <c r="B43" s="5" t="s">
        <v>2</v>
      </c>
      <c r="C43" s="5" t="s">
        <v>3</v>
      </c>
      <c r="D43" s="6" t="s">
        <v>49</v>
      </c>
      <c r="E43" s="7" t="s">
        <v>49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75" customHeight="1">
      <c r="A44" s="39" t="s">
        <v>50</v>
      </c>
      <c r="B44" s="40">
        <v>1.0</v>
      </c>
      <c r="C44" s="40" t="s">
        <v>8</v>
      </c>
      <c r="D44" s="31">
        <v>1300.0</v>
      </c>
      <c r="E44" s="35">
        <v>1300.0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12" t="s">
        <v>51</v>
      </c>
      <c r="B45" s="13">
        <v>1.0</v>
      </c>
      <c r="C45" s="13" t="s">
        <v>8</v>
      </c>
      <c r="D45" s="41"/>
      <c r="E45" s="3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42" t="s">
        <v>52</v>
      </c>
      <c r="B46" s="43">
        <v>1.0</v>
      </c>
      <c r="C46" s="43" t="s">
        <v>8</v>
      </c>
      <c r="D46" s="44"/>
      <c r="E46" s="3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3"/>
      <c r="B47" s="33"/>
      <c r="C47" s="33"/>
      <c r="D47" s="45" t="s">
        <v>53</v>
      </c>
      <c r="E47" s="46">
        <f>SUM(E44:E46)</f>
        <v>1300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3"/>
      <c r="B48" s="33"/>
      <c r="C48" s="33"/>
      <c r="D48" s="36" t="s">
        <v>46</v>
      </c>
      <c r="E48" s="46">
        <f>E47*0.2</f>
        <v>260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3"/>
      <c r="B49" s="33"/>
      <c r="C49" s="33"/>
      <c r="D49" s="37" t="s">
        <v>54</v>
      </c>
      <c r="E49" s="38">
        <f>SUM(E47:E48)</f>
        <v>1560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3"/>
      <c r="B50" s="33"/>
      <c r="C50" s="33"/>
      <c r="D50" s="47"/>
      <c r="E50" s="4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3"/>
      <c r="B51" s="33"/>
      <c r="C51" s="33"/>
      <c r="D51" s="47"/>
      <c r="E51" s="4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55</v>
      </c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75" customHeight="1">
      <c r="A53" s="4" t="s">
        <v>1</v>
      </c>
      <c r="B53" s="5" t="s">
        <v>2</v>
      </c>
      <c r="C53" s="5" t="s">
        <v>3</v>
      </c>
      <c r="D53" s="6"/>
      <c r="E53" s="7" t="s">
        <v>49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75" customHeight="1">
      <c r="A54" s="42" t="s">
        <v>56</v>
      </c>
      <c r="B54" s="43">
        <v>1.0</v>
      </c>
      <c r="C54" s="43" t="s">
        <v>57</v>
      </c>
      <c r="D54" s="44"/>
      <c r="E54" s="38">
        <v>0.0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3"/>
      <c r="B55" s="33"/>
      <c r="C55" s="33"/>
      <c r="D55" s="34" t="s">
        <v>45</v>
      </c>
      <c r="E55" s="35">
        <v>0.0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3"/>
      <c r="B56" s="33"/>
      <c r="C56" s="33"/>
      <c r="D56" s="36" t="s">
        <v>46</v>
      </c>
      <c r="E56" s="32">
        <v>0.0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3"/>
      <c r="B57" s="33"/>
      <c r="C57" s="33"/>
      <c r="D57" s="37" t="s">
        <v>58</v>
      </c>
      <c r="E57" s="38">
        <v>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3"/>
      <c r="C58" s="33"/>
      <c r="D58" s="48"/>
      <c r="E58" s="4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3"/>
      <c r="C59" s="33"/>
      <c r="D59" s="48"/>
      <c r="E59" s="4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 t="s">
        <v>59</v>
      </c>
      <c r="B60" s="4" t="s">
        <v>2</v>
      </c>
      <c r="C60" s="5" t="s">
        <v>3</v>
      </c>
      <c r="D60" s="6"/>
      <c r="E60" s="7" t="s">
        <v>60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9" t="s">
        <v>0</v>
      </c>
      <c r="B61" s="43">
        <v>1.0</v>
      </c>
      <c r="C61" s="43" t="s">
        <v>8</v>
      </c>
      <c r="D61" s="44"/>
      <c r="E61" s="50">
        <f>E41</f>
        <v>8265.6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1" t="s">
        <v>48</v>
      </c>
      <c r="B62" s="43">
        <v>1.0</v>
      </c>
      <c r="C62" s="43" t="s">
        <v>8</v>
      </c>
      <c r="D62" s="44"/>
      <c r="E62" s="50">
        <f>E49</f>
        <v>1560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2" t="s">
        <v>55</v>
      </c>
      <c r="B63" s="43">
        <v>1.0</v>
      </c>
      <c r="C63" s="43" t="s">
        <v>8</v>
      </c>
      <c r="D63" s="44"/>
      <c r="E63" s="50">
        <f>E57</f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3"/>
      <c r="C64" s="33"/>
      <c r="D64" s="37" t="s">
        <v>58</v>
      </c>
      <c r="E64" s="50">
        <f>E41+E49+E57</f>
        <v>9825.6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3"/>
      <c r="C65" s="3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3"/>
      <c r="C66" s="3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3"/>
      <c r="C67" s="3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3"/>
      <c r="C68" s="33"/>
      <c r="D68" s="48"/>
      <c r="E68" s="4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3"/>
      <c r="C69" s="33"/>
      <c r="D69" s="48"/>
      <c r="E69" s="4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3"/>
      <c r="C70" s="33"/>
      <c r="D70" s="48"/>
      <c r="E70" s="4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3"/>
      <c r="C71" s="33"/>
      <c r="D71" s="48"/>
      <c r="E71" s="4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3"/>
      <c r="C72" s="33"/>
      <c r="D72" s="48"/>
      <c r="E72" s="4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3"/>
      <c r="C73" s="33"/>
      <c r="D73" s="48"/>
      <c r="E73" s="4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3"/>
      <c r="C74" s="33"/>
      <c r="D74" s="48"/>
      <c r="E74" s="4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3"/>
      <c r="C75" s="33"/>
      <c r="D75" s="48"/>
      <c r="E75" s="4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3"/>
      <c r="C76" s="33"/>
      <c r="D76" s="48"/>
      <c r="E76" s="4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3"/>
      <c r="C77" s="33"/>
      <c r="D77" s="48"/>
      <c r="E77" s="4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3"/>
      <c r="C78" s="33"/>
      <c r="D78" s="48"/>
      <c r="E78" s="4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3"/>
      <c r="C79" s="33"/>
      <c r="D79" s="48"/>
      <c r="E79" s="4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3"/>
      <c r="C80" s="33"/>
      <c r="D80" s="48"/>
      <c r="E80" s="4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3"/>
      <c r="C81" s="33"/>
      <c r="D81" s="48"/>
      <c r="E81" s="4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3"/>
      <c r="C82" s="33"/>
      <c r="D82" s="48"/>
      <c r="E82" s="4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3"/>
      <c r="C83" s="33"/>
      <c r="D83" s="48"/>
      <c r="E83" s="4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3"/>
      <c r="C84" s="33"/>
      <c r="D84" s="48"/>
      <c r="E84" s="4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3"/>
      <c r="C85" s="33"/>
      <c r="D85" s="48"/>
      <c r="E85" s="4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3"/>
      <c r="C86" s="33"/>
      <c r="D86" s="48"/>
      <c r="E86" s="4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3"/>
      <c r="C87" s="33"/>
      <c r="D87" s="48"/>
      <c r="E87" s="4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3"/>
      <c r="C88" s="33"/>
      <c r="D88" s="48"/>
      <c r="E88" s="4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3"/>
      <c r="C89" s="33"/>
      <c r="D89" s="48"/>
      <c r="E89" s="4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3"/>
      <c r="C90" s="33"/>
      <c r="D90" s="48"/>
      <c r="E90" s="4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3"/>
      <c r="C91" s="33"/>
      <c r="D91" s="48"/>
      <c r="E91" s="4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3"/>
      <c r="C92" s="33"/>
      <c r="D92" s="48"/>
      <c r="E92" s="4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3"/>
      <c r="C93" s="33"/>
      <c r="D93" s="48"/>
      <c r="E93" s="4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3"/>
      <c r="C94" s="33"/>
      <c r="D94" s="48"/>
      <c r="E94" s="4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3"/>
      <c r="C95" s="33"/>
      <c r="D95" s="48"/>
      <c r="E95" s="4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3"/>
      <c r="C96" s="33"/>
      <c r="D96" s="48"/>
      <c r="E96" s="4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3"/>
      <c r="C97" s="33"/>
      <c r="D97" s="48"/>
      <c r="E97" s="4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3"/>
      <c r="C98" s="33"/>
      <c r="D98" s="48"/>
      <c r="E98" s="4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3"/>
      <c r="C99" s="33"/>
      <c r="D99" s="48"/>
      <c r="E99" s="4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3"/>
      <c r="C100" s="33"/>
      <c r="D100" s="48"/>
      <c r="E100" s="4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3"/>
      <c r="C101" s="33"/>
      <c r="D101" s="48"/>
      <c r="E101" s="4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3"/>
      <c r="C102" s="33"/>
      <c r="D102" s="48"/>
      <c r="E102" s="4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3"/>
      <c r="C103" s="33"/>
      <c r="D103" s="48"/>
      <c r="E103" s="4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3"/>
      <c r="C104" s="33"/>
      <c r="D104" s="48"/>
      <c r="E104" s="4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3"/>
      <c r="C105" s="33"/>
      <c r="D105" s="48"/>
      <c r="E105" s="4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3"/>
      <c r="C106" s="33"/>
      <c r="D106" s="48"/>
      <c r="E106" s="4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3"/>
      <c r="C107" s="33"/>
      <c r="D107" s="48"/>
      <c r="E107" s="4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3"/>
      <c r="C108" s="33"/>
      <c r="D108" s="48"/>
      <c r="E108" s="4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3"/>
      <c r="C109" s="33"/>
      <c r="D109" s="48"/>
      <c r="E109" s="4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3"/>
      <c r="C110" s="33"/>
      <c r="D110" s="48"/>
      <c r="E110" s="4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3"/>
      <c r="C111" s="33"/>
      <c r="D111" s="48"/>
      <c r="E111" s="4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3"/>
      <c r="C112" s="33"/>
      <c r="D112" s="48"/>
      <c r="E112" s="4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3"/>
      <c r="C113" s="33"/>
      <c r="D113" s="48"/>
      <c r="E113" s="4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3"/>
      <c r="C114" s="33"/>
      <c r="D114" s="48"/>
      <c r="E114" s="4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3"/>
      <c r="C115" s="33"/>
      <c r="D115" s="48"/>
      <c r="E115" s="4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3"/>
      <c r="C116" s="33"/>
      <c r="D116" s="48"/>
      <c r="E116" s="4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3"/>
      <c r="C117" s="33"/>
      <c r="D117" s="48"/>
      <c r="E117" s="4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3"/>
      <c r="C118" s="33"/>
      <c r="D118" s="48"/>
      <c r="E118" s="4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3"/>
      <c r="C119" s="33"/>
      <c r="D119" s="48"/>
      <c r="E119" s="4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3"/>
      <c r="C120" s="33"/>
      <c r="D120" s="48"/>
      <c r="E120" s="4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3"/>
      <c r="C121" s="33"/>
      <c r="D121" s="48"/>
      <c r="E121" s="4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3"/>
      <c r="C122" s="33"/>
      <c r="D122" s="48"/>
      <c r="E122" s="4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3"/>
      <c r="C123" s="33"/>
      <c r="D123" s="48"/>
      <c r="E123" s="4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3"/>
      <c r="C124" s="33"/>
      <c r="D124" s="48"/>
      <c r="E124" s="4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3"/>
      <c r="C125" s="33"/>
      <c r="D125" s="48"/>
      <c r="E125" s="4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3"/>
      <c r="C126" s="33"/>
      <c r="D126" s="48"/>
      <c r="E126" s="4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3"/>
      <c r="C127" s="33"/>
      <c r="D127" s="48"/>
      <c r="E127" s="4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3"/>
      <c r="C128" s="33"/>
      <c r="D128" s="48"/>
      <c r="E128" s="4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3"/>
      <c r="C129" s="33"/>
      <c r="D129" s="48"/>
      <c r="E129" s="4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3"/>
      <c r="C130" s="33"/>
      <c r="D130" s="48"/>
      <c r="E130" s="4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3"/>
      <c r="C131" s="33"/>
      <c r="D131" s="48"/>
      <c r="E131" s="4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3"/>
      <c r="C132" s="33"/>
      <c r="D132" s="48"/>
      <c r="E132" s="4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3"/>
      <c r="C133" s="33"/>
      <c r="D133" s="48"/>
      <c r="E133" s="4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3"/>
      <c r="C134" s="33"/>
      <c r="D134" s="48"/>
      <c r="E134" s="4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3"/>
      <c r="C135" s="33"/>
      <c r="D135" s="48"/>
      <c r="E135" s="4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3"/>
      <c r="C136" s="33"/>
      <c r="D136" s="48"/>
      <c r="E136" s="4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3"/>
      <c r="C137" s="33"/>
      <c r="D137" s="48"/>
      <c r="E137" s="4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3"/>
      <c r="C138" s="33"/>
      <c r="D138" s="48"/>
      <c r="E138" s="4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3"/>
      <c r="C139" s="33"/>
      <c r="D139" s="48"/>
      <c r="E139" s="4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3"/>
      <c r="C140" s="33"/>
      <c r="D140" s="48"/>
      <c r="E140" s="4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3"/>
      <c r="C141" s="33"/>
      <c r="D141" s="48"/>
      <c r="E141" s="4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3"/>
      <c r="C142" s="33"/>
      <c r="D142" s="48"/>
      <c r="E142" s="4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3"/>
      <c r="C143" s="33"/>
      <c r="D143" s="48"/>
      <c r="E143" s="4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3"/>
      <c r="C144" s="33"/>
      <c r="D144" s="48"/>
      <c r="E144" s="4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3"/>
      <c r="C145" s="33"/>
      <c r="D145" s="48"/>
      <c r="E145" s="4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3"/>
      <c r="C146" s="33"/>
      <c r="D146" s="48"/>
      <c r="E146" s="4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3"/>
      <c r="C147" s="33"/>
      <c r="D147" s="48"/>
      <c r="E147" s="4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3"/>
      <c r="C148" s="33"/>
      <c r="D148" s="48"/>
      <c r="E148" s="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3"/>
      <c r="C149" s="33"/>
      <c r="D149" s="48"/>
      <c r="E149" s="4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3"/>
      <c r="C150" s="33"/>
      <c r="D150" s="48"/>
      <c r="E150" s="4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3"/>
      <c r="C151" s="33"/>
      <c r="D151" s="48"/>
      <c r="E151" s="4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3"/>
      <c r="C152" s="33"/>
      <c r="D152" s="48"/>
      <c r="E152" s="4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3"/>
      <c r="C153" s="33"/>
      <c r="D153" s="48"/>
      <c r="E153" s="4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3"/>
      <c r="C154" s="33"/>
      <c r="D154" s="48"/>
      <c r="E154" s="4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3"/>
      <c r="C155" s="33"/>
      <c r="D155" s="48"/>
      <c r="E155" s="4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3"/>
      <c r="C156" s="33"/>
      <c r="D156" s="48"/>
      <c r="E156" s="4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3"/>
      <c r="C157" s="33"/>
      <c r="D157" s="48"/>
      <c r="E157" s="4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3"/>
      <c r="C158" s="33"/>
      <c r="D158" s="48"/>
      <c r="E158" s="4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3"/>
      <c r="C159" s="33"/>
      <c r="D159" s="48"/>
      <c r="E159" s="4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3"/>
      <c r="C160" s="33"/>
      <c r="D160" s="48"/>
      <c r="E160" s="4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3"/>
      <c r="C161" s="33"/>
      <c r="D161" s="48"/>
      <c r="E161" s="4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3"/>
      <c r="C162" s="33"/>
      <c r="D162" s="48"/>
      <c r="E162" s="4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3"/>
      <c r="C163" s="33"/>
      <c r="D163" s="48"/>
      <c r="E163" s="4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3"/>
      <c r="C164" s="33"/>
      <c r="D164" s="48"/>
      <c r="E164" s="4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3"/>
      <c r="C165" s="33"/>
      <c r="D165" s="48"/>
      <c r="E165" s="4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3"/>
      <c r="C166" s="33"/>
      <c r="D166" s="48"/>
      <c r="E166" s="4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3"/>
      <c r="C167" s="33"/>
      <c r="D167" s="48"/>
      <c r="E167" s="4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3"/>
      <c r="C168" s="33"/>
      <c r="D168" s="48"/>
      <c r="E168" s="4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3"/>
      <c r="C169" s="33"/>
      <c r="D169" s="48"/>
      <c r="E169" s="4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3"/>
      <c r="C170" s="33"/>
      <c r="D170" s="48"/>
      <c r="E170" s="4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3"/>
      <c r="C171" s="33"/>
      <c r="D171" s="48"/>
      <c r="E171" s="4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3"/>
      <c r="C172" s="33"/>
      <c r="D172" s="48"/>
      <c r="E172" s="4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3"/>
      <c r="C173" s="33"/>
      <c r="D173" s="48"/>
      <c r="E173" s="4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3"/>
      <c r="C174" s="33"/>
      <c r="D174" s="48"/>
      <c r="E174" s="4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3"/>
      <c r="C175" s="33"/>
      <c r="D175" s="48"/>
      <c r="E175" s="4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3"/>
      <c r="C176" s="33"/>
      <c r="D176" s="48"/>
      <c r="E176" s="4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3"/>
      <c r="C177" s="33"/>
      <c r="D177" s="48"/>
      <c r="E177" s="4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3"/>
      <c r="C178" s="33"/>
      <c r="D178" s="48"/>
      <c r="E178" s="4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3"/>
      <c r="C179" s="33"/>
      <c r="D179" s="48"/>
      <c r="E179" s="4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3"/>
      <c r="C180" s="33"/>
      <c r="D180" s="48"/>
      <c r="E180" s="4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3"/>
      <c r="C181" s="33"/>
      <c r="D181" s="48"/>
      <c r="E181" s="4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3"/>
      <c r="C182" s="33"/>
      <c r="D182" s="48"/>
      <c r="E182" s="4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3"/>
      <c r="C183" s="33"/>
      <c r="D183" s="48"/>
      <c r="E183" s="4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3"/>
      <c r="C184" s="33"/>
      <c r="D184" s="48"/>
      <c r="E184" s="4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3"/>
      <c r="C185" s="33"/>
      <c r="D185" s="48"/>
      <c r="E185" s="4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3"/>
      <c r="C186" s="33"/>
      <c r="D186" s="48"/>
      <c r="E186" s="4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3"/>
      <c r="C187" s="33"/>
      <c r="D187" s="48"/>
      <c r="E187" s="4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3"/>
      <c r="C188" s="33"/>
      <c r="D188" s="48"/>
      <c r="E188" s="4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3"/>
      <c r="C189" s="33"/>
      <c r="D189" s="48"/>
      <c r="E189" s="4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3"/>
      <c r="C190" s="33"/>
      <c r="D190" s="48"/>
      <c r="E190" s="4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3"/>
      <c r="C191" s="33"/>
      <c r="D191" s="48"/>
      <c r="E191" s="4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3"/>
      <c r="C192" s="33"/>
      <c r="D192" s="48"/>
      <c r="E192" s="4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3"/>
      <c r="C193" s="33"/>
      <c r="D193" s="48"/>
      <c r="E193" s="4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3"/>
      <c r="C194" s="33"/>
      <c r="D194" s="48"/>
      <c r="E194" s="4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3"/>
      <c r="C195" s="33"/>
      <c r="D195" s="48"/>
      <c r="E195" s="4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3"/>
      <c r="C196" s="33"/>
      <c r="D196" s="48"/>
      <c r="E196" s="4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3"/>
      <c r="C197" s="33"/>
      <c r="D197" s="48"/>
      <c r="E197" s="4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3"/>
      <c r="C198" s="33"/>
      <c r="D198" s="48"/>
      <c r="E198" s="4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3"/>
      <c r="C199" s="33"/>
      <c r="D199" s="48"/>
      <c r="E199" s="4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3"/>
      <c r="C200" s="33"/>
      <c r="D200" s="48"/>
      <c r="E200" s="4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3"/>
      <c r="C201" s="33"/>
      <c r="D201" s="48"/>
      <c r="E201" s="4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3"/>
      <c r="C202" s="33"/>
      <c r="D202" s="48"/>
      <c r="E202" s="4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3"/>
      <c r="C203" s="33"/>
      <c r="D203" s="48"/>
      <c r="E203" s="4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3"/>
      <c r="C204" s="33"/>
      <c r="D204" s="48"/>
      <c r="E204" s="4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3"/>
      <c r="C205" s="33"/>
      <c r="D205" s="48"/>
      <c r="E205" s="4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3"/>
      <c r="C206" s="33"/>
      <c r="D206" s="48"/>
      <c r="E206" s="4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3"/>
      <c r="C207" s="33"/>
      <c r="D207" s="48"/>
      <c r="E207" s="4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3"/>
      <c r="C208" s="33"/>
      <c r="D208" s="48"/>
      <c r="E208" s="4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3"/>
      <c r="C209" s="33"/>
      <c r="D209" s="48"/>
      <c r="E209" s="4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3"/>
      <c r="C210" s="33"/>
      <c r="D210" s="48"/>
      <c r="E210" s="4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3"/>
      <c r="C211" s="33"/>
      <c r="D211" s="48"/>
      <c r="E211" s="4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3"/>
      <c r="C212" s="33"/>
      <c r="D212" s="48"/>
      <c r="E212" s="4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3"/>
      <c r="C213" s="33"/>
      <c r="D213" s="48"/>
      <c r="E213" s="4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3"/>
      <c r="C214" s="33"/>
      <c r="D214" s="48"/>
      <c r="E214" s="4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3"/>
      <c r="C215" s="33"/>
      <c r="D215" s="48"/>
      <c r="E215" s="4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3"/>
      <c r="C216" s="33"/>
      <c r="D216" s="48"/>
      <c r="E216" s="4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3"/>
      <c r="C217" s="33"/>
      <c r="D217" s="48"/>
      <c r="E217" s="4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3"/>
      <c r="C218" s="33"/>
      <c r="D218" s="48"/>
      <c r="E218" s="4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3"/>
      <c r="C219" s="33"/>
      <c r="D219" s="48"/>
      <c r="E219" s="4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3"/>
      <c r="C220" s="33"/>
      <c r="D220" s="48"/>
      <c r="E220" s="4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3"/>
      <c r="C221" s="33"/>
      <c r="D221" s="48"/>
      <c r="E221" s="4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3"/>
      <c r="C222" s="33"/>
      <c r="D222" s="48"/>
      <c r="E222" s="4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3"/>
      <c r="C223" s="33"/>
      <c r="D223" s="48"/>
      <c r="E223" s="4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3"/>
      <c r="C224" s="33"/>
      <c r="D224" s="48"/>
      <c r="E224" s="4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3"/>
      <c r="C225" s="33"/>
      <c r="D225" s="48"/>
      <c r="E225" s="4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3"/>
      <c r="C226" s="33"/>
      <c r="D226" s="48"/>
      <c r="E226" s="4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3"/>
      <c r="C227" s="33"/>
      <c r="D227" s="48"/>
      <c r="E227" s="4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3"/>
      <c r="C228" s="33"/>
      <c r="D228" s="48"/>
      <c r="E228" s="4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3"/>
      <c r="C229" s="33"/>
      <c r="D229" s="48"/>
      <c r="E229" s="4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3"/>
      <c r="C230" s="33"/>
      <c r="D230" s="48"/>
      <c r="E230" s="4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3"/>
      <c r="C231" s="33"/>
      <c r="D231" s="48"/>
      <c r="E231" s="4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3"/>
      <c r="C232" s="33"/>
      <c r="D232" s="48"/>
      <c r="E232" s="4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3"/>
      <c r="C233" s="33"/>
      <c r="D233" s="48"/>
      <c r="E233" s="4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3"/>
      <c r="C234" s="33"/>
      <c r="D234" s="48"/>
      <c r="E234" s="4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3"/>
      <c r="C235" s="33"/>
      <c r="D235" s="48"/>
      <c r="E235" s="4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3"/>
      <c r="C236" s="33"/>
      <c r="D236" s="48"/>
      <c r="E236" s="4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3"/>
      <c r="C237" s="33"/>
      <c r="D237" s="48"/>
      <c r="E237" s="4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3"/>
      <c r="C238" s="33"/>
      <c r="D238" s="48"/>
      <c r="E238" s="4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3"/>
      <c r="C239" s="33"/>
      <c r="D239" s="48"/>
      <c r="E239" s="4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3"/>
      <c r="C240" s="33"/>
      <c r="D240" s="48"/>
      <c r="E240" s="4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3"/>
      <c r="C241" s="33"/>
      <c r="D241" s="48"/>
      <c r="E241" s="4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3"/>
      <c r="C242" s="33"/>
      <c r="D242" s="48"/>
      <c r="E242" s="4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3"/>
      <c r="C243" s="33"/>
      <c r="D243" s="48"/>
      <c r="E243" s="4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3"/>
      <c r="C244" s="33"/>
      <c r="D244" s="48"/>
      <c r="E244" s="4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3"/>
      <c r="C245" s="33"/>
      <c r="D245" s="48"/>
      <c r="E245" s="4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3"/>
      <c r="C246" s="33"/>
      <c r="D246" s="48"/>
      <c r="E246" s="4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3"/>
      <c r="C247" s="33"/>
      <c r="D247" s="48"/>
      <c r="E247" s="4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3"/>
      <c r="C248" s="33"/>
      <c r="D248" s="48"/>
      <c r="E248" s="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3"/>
      <c r="C249" s="33"/>
      <c r="D249" s="48"/>
      <c r="E249" s="4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3"/>
      <c r="C250" s="33"/>
      <c r="D250" s="48"/>
      <c r="E250" s="4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3"/>
      <c r="C251" s="33"/>
      <c r="D251" s="48"/>
      <c r="E251" s="4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3"/>
      <c r="C252" s="33"/>
      <c r="D252" s="48"/>
      <c r="E252" s="4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3"/>
      <c r="C253" s="33"/>
      <c r="D253" s="48"/>
      <c r="E253" s="4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3"/>
      <c r="C254" s="33"/>
      <c r="D254" s="48"/>
      <c r="E254" s="4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3"/>
      <c r="C255" s="33"/>
      <c r="D255" s="48"/>
      <c r="E255" s="4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3"/>
      <c r="C256" s="33"/>
      <c r="D256" s="48"/>
      <c r="E256" s="4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3"/>
      <c r="C257" s="33"/>
      <c r="D257" s="48"/>
      <c r="E257" s="4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3"/>
      <c r="C258" s="33"/>
      <c r="D258" s="48"/>
      <c r="E258" s="4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3"/>
      <c r="C259" s="33"/>
      <c r="D259" s="48"/>
      <c r="E259" s="4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3"/>
      <c r="C260" s="33"/>
      <c r="D260" s="48"/>
      <c r="E260" s="4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3"/>
      <c r="C261" s="33"/>
      <c r="D261" s="48"/>
      <c r="E261" s="4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3"/>
      <c r="C262" s="33"/>
      <c r="D262" s="48"/>
      <c r="E262" s="4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3"/>
      <c r="C263" s="33"/>
      <c r="D263" s="48"/>
      <c r="E263" s="4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3"/>
      <c r="C264" s="33"/>
      <c r="D264" s="48"/>
      <c r="E264" s="4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3"/>
      <c r="C265" s="33"/>
      <c r="D265" s="48"/>
      <c r="E265" s="4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3"/>
      <c r="C266" s="33"/>
      <c r="D266" s="48"/>
      <c r="E266" s="4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3"/>
      <c r="C267" s="33"/>
      <c r="D267" s="48"/>
      <c r="E267" s="4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3"/>
      <c r="C268" s="33"/>
      <c r="D268" s="48"/>
      <c r="E268" s="4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3"/>
      <c r="C269" s="33"/>
      <c r="D269" s="48"/>
      <c r="E269" s="4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3"/>
      <c r="C270" s="33"/>
      <c r="D270" s="48"/>
      <c r="E270" s="4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3"/>
      <c r="C271" s="33"/>
      <c r="D271" s="48"/>
      <c r="E271" s="4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3"/>
      <c r="C272" s="33"/>
      <c r="D272" s="48"/>
      <c r="E272" s="4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3"/>
      <c r="C273" s="33"/>
      <c r="D273" s="48"/>
      <c r="E273" s="4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3"/>
      <c r="C274" s="33"/>
      <c r="D274" s="48"/>
      <c r="E274" s="4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3"/>
      <c r="C275" s="33"/>
      <c r="D275" s="48"/>
      <c r="E275" s="4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3"/>
      <c r="C276" s="33"/>
      <c r="D276" s="48"/>
      <c r="E276" s="4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3"/>
      <c r="C277" s="33"/>
      <c r="D277" s="48"/>
      <c r="E277" s="4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3"/>
      <c r="C278" s="33"/>
      <c r="D278" s="48"/>
      <c r="E278" s="4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3"/>
      <c r="C279" s="33"/>
      <c r="D279" s="48"/>
      <c r="E279" s="4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3"/>
      <c r="C280" s="33"/>
      <c r="D280" s="48"/>
      <c r="E280" s="4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3"/>
      <c r="C281" s="33"/>
      <c r="D281" s="48"/>
      <c r="E281" s="4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3"/>
      <c r="C282" s="33"/>
      <c r="D282" s="48"/>
      <c r="E282" s="4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3"/>
      <c r="C283" s="33"/>
      <c r="D283" s="48"/>
      <c r="E283" s="4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3"/>
      <c r="C284" s="33"/>
      <c r="D284" s="48"/>
      <c r="E284" s="4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3"/>
      <c r="C285" s="33"/>
      <c r="D285" s="48"/>
      <c r="E285" s="4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3"/>
      <c r="C286" s="33"/>
      <c r="D286" s="48"/>
      <c r="E286" s="4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3"/>
      <c r="C287" s="33"/>
      <c r="D287" s="48"/>
      <c r="E287" s="4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3"/>
      <c r="C288" s="33"/>
      <c r="D288" s="48"/>
      <c r="E288" s="4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3"/>
      <c r="C289" s="33"/>
      <c r="D289" s="48"/>
      <c r="E289" s="4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3"/>
      <c r="C290" s="33"/>
      <c r="D290" s="48"/>
      <c r="E290" s="4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3"/>
      <c r="C291" s="33"/>
      <c r="D291" s="48"/>
      <c r="E291" s="4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3"/>
      <c r="C292" s="33"/>
      <c r="D292" s="48"/>
      <c r="E292" s="4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3"/>
      <c r="C293" s="33"/>
      <c r="D293" s="48"/>
      <c r="E293" s="4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3"/>
      <c r="C294" s="33"/>
      <c r="D294" s="48"/>
      <c r="E294" s="4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3"/>
      <c r="C295" s="33"/>
      <c r="D295" s="48"/>
      <c r="E295" s="4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3"/>
      <c r="C296" s="33"/>
      <c r="D296" s="48"/>
      <c r="E296" s="4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3"/>
      <c r="C297" s="33"/>
      <c r="D297" s="48"/>
      <c r="E297" s="4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3"/>
      <c r="C298" s="33"/>
      <c r="D298" s="48"/>
      <c r="E298" s="4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3"/>
      <c r="C299" s="33"/>
      <c r="D299" s="48"/>
      <c r="E299" s="4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3"/>
      <c r="C300" s="33"/>
      <c r="D300" s="48"/>
      <c r="E300" s="4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3"/>
      <c r="C301" s="33"/>
      <c r="D301" s="48"/>
      <c r="E301" s="4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3"/>
      <c r="C302" s="33"/>
      <c r="D302" s="48"/>
      <c r="E302" s="4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3"/>
      <c r="C303" s="33"/>
      <c r="D303" s="48"/>
      <c r="E303" s="4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3"/>
      <c r="C304" s="33"/>
      <c r="D304" s="48"/>
      <c r="E304" s="4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3"/>
      <c r="C305" s="33"/>
      <c r="D305" s="48"/>
      <c r="E305" s="4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3"/>
      <c r="C306" s="33"/>
      <c r="D306" s="48"/>
      <c r="E306" s="4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3"/>
      <c r="C307" s="33"/>
      <c r="D307" s="48"/>
      <c r="E307" s="4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3"/>
      <c r="C308" s="33"/>
      <c r="D308" s="48"/>
      <c r="E308" s="4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3"/>
      <c r="C309" s="33"/>
      <c r="D309" s="48"/>
      <c r="E309" s="4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3"/>
      <c r="C310" s="33"/>
      <c r="D310" s="48"/>
      <c r="E310" s="4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3"/>
      <c r="C311" s="33"/>
      <c r="D311" s="48"/>
      <c r="E311" s="4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3"/>
      <c r="C312" s="33"/>
      <c r="D312" s="48"/>
      <c r="E312" s="4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3"/>
      <c r="C313" s="33"/>
      <c r="D313" s="48"/>
      <c r="E313" s="4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3"/>
      <c r="C314" s="33"/>
      <c r="D314" s="48"/>
      <c r="E314" s="4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3"/>
      <c r="C315" s="33"/>
      <c r="D315" s="48"/>
      <c r="E315" s="4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3"/>
      <c r="C316" s="33"/>
      <c r="D316" s="48"/>
      <c r="E316" s="4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3"/>
      <c r="C317" s="33"/>
      <c r="D317" s="48"/>
      <c r="E317" s="4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3"/>
      <c r="C318" s="33"/>
      <c r="D318" s="48"/>
      <c r="E318" s="4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3"/>
      <c r="C319" s="33"/>
      <c r="D319" s="48"/>
      <c r="E319" s="4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3"/>
      <c r="C320" s="33"/>
      <c r="D320" s="48"/>
      <c r="E320" s="4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3"/>
      <c r="C321" s="33"/>
      <c r="D321" s="48"/>
      <c r="E321" s="4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3"/>
      <c r="C322" s="33"/>
      <c r="D322" s="48"/>
      <c r="E322" s="4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3"/>
      <c r="C323" s="33"/>
      <c r="D323" s="48"/>
      <c r="E323" s="4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3"/>
      <c r="C324" s="33"/>
      <c r="D324" s="48"/>
      <c r="E324" s="4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3"/>
      <c r="C325" s="33"/>
      <c r="D325" s="48"/>
      <c r="E325" s="4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3"/>
      <c r="C326" s="33"/>
      <c r="D326" s="48"/>
      <c r="E326" s="4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3"/>
      <c r="C327" s="33"/>
      <c r="D327" s="48"/>
      <c r="E327" s="4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3"/>
      <c r="C328" s="33"/>
      <c r="D328" s="48"/>
      <c r="E328" s="4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3"/>
      <c r="C329" s="33"/>
      <c r="D329" s="48"/>
      <c r="E329" s="4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3"/>
      <c r="C330" s="33"/>
      <c r="D330" s="48"/>
      <c r="E330" s="4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3"/>
      <c r="C331" s="33"/>
      <c r="D331" s="48"/>
      <c r="E331" s="4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3"/>
      <c r="C332" s="33"/>
      <c r="D332" s="48"/>
      <c r="E332" s="4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3"/>
      <c r="C333" s="33"/>
      <c r="D333" s="48"/>
      <c r="E333" s="4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3"/>
      <c r="C334" s="33"/>
      <c r="D334" s="48"/>
      <c r="E334" s="4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3"/>
      <c r="C335" s="33"/>
      <c r="D335" s="48"/>
      <c r="E335" s="4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3"/>
      <c r="C336" s="33"/>
      <c r="D336" s="48"/>
      <c r="E336" s="4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3"/>
      <c r="C337" s="33"/>
      <c r="D337" s="48"/>
      <c r="E337" s="4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3"/>
      <c r="C338" s="33"/>
      <c r="D338" s="48"/>
      <c r="E338" s="4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3"/>
      <c r="C339" s="33"/>
      <c r="D339" s="48"/>
      <c r="E339" s="4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3"/>
      <c r="C340" s="33"/>
      <c r="D340" s="48"/>
      <c r="E340" s="4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3"/>
      <c r="C341" s="33"/>
      <c r="D341" s="48"/>
      <c r="E341" s="4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3"/>
      <c r="C342" s="33"/>
      <c r="D342" s="48"/>
      <c r="E342" s="4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3"/>
      <c r="C343" s="33"/>
      <c r="D343" s="48"/>
      <c r="E343" s="4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3"/>
      <c r="C344" s="33"/>
      <c r="D344" s="48"/>
      <c r="E344" s="4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3"/>
      <c r="C345" s="33"/>
      <c r="D345" s="48"/>
      <c r="E345" s="4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3"/>
      <c r="C346" s="33"/>
      <c r="D346" s="48"/>
      <c r="E346" s="4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3"/>
      <c r="C347" s="33"/>
      <c r="D347" s="48"/>
      <c r="E347" s="4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3"/>
      <c r="C348" s="33"/>
      <c r="D348" s="48"/>
      <c r="E348" s="4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3"/>
      <c r="C349" s="33"/>
      <c r="D349" s="48"/>
      <c r="E349" s="4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3"/>
      <c r="C350" s="33"/>
      <c r="D350" s="48"/>
      <c r="E350" s="4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3"/>
      <c r="C351" s="33"/>
      <c r="D351" s="48"/>
      <c r="E351" s="4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3"/>
      <c r="C352" s="33"/>
      <c r="D352" s="48"/>
      <c r="E352" s="4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3"/>
      <c r="C353" s="33"/>
      <c r="D353" s="48"/>
      <c r="E353" s="4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3"/>
      <c r="C354" s="33"/>
      <c r="D354" s="48"/>
      <c r="E354" s="4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3"/>
      <c r="C355" s="33"/>
      <c r="D355" s="48"/>
      <c r="E355" s="4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3"/>
      <c r="C356" s="33"/>
      <c r="D356" s="48"/>
      <c r="E356" s="4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3"/>
      <c r="C357" s="33"/>
      <c r="D357" s="48"/>
      <c r="E357" s="4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3"/>
      <c r="C358" s="33"/>
      <c r="D358" s="48"/>
      <c r="E358" s="4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3"/>
      <c r="C359" s="33"/>
      <c r="D359" s="48"/>
      <c r="E359" s="4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3"/>
      <c r="C360" s="33"/>
      <c r="D360" s="48"/>
      <c r="E360" s="4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3"/>
      <c r="C361" s="33"/>
      <c r="D361" s="48"/>
      <c r="E361" s="4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3"/>
      <c r="C362" s="33"/>
      <c r="D362" s="48"/>
      <c r="E362" s="4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3"/>
      <c r="C363" s="33"/>
      <c r="D363" s="48"/>
      <c r="E363" s="4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3"/>
      <c r="C364" s="33"/>
      <c r="D364" s="48"/>
      <c r="E364" s="4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3"/>
      <c r="C365" s="33"/>
      <c r="D365" s="48"/>
      <c r="E365" s="4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3"/>
      <c r="C366" s="33"/>
      <c r="D366" s="48"/>
      <c r="E366" s="4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3"/>
      <c r="C367" s="33"/>
      <c r="D367" s="48"/>
      <c r="E367" s="4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3"/>
      <c r="C368" s="33"/>
      <c r="D368" s="48"/>
      <c r="E368" s="4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3"/>
      <c r="C369" s="33"/>
      <c r="D369" s="48"/>
      <c r="E369" s="4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3"/>
      <c r="C370" s="33"/>
      <c r="D370" s="48"/>
      <c r="E370" s="4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3"/>
      <c r="C371" s="33"/>
      <c r="D371" s="48"/>
      <c r="E371" s="4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3"/>
      <c r="C372" s="33"/>
      <c r="D372" s="48"/>
      <c r="E372" s="4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3"/>
      <c r="C373" s="33"/>
      <c r="D373" s="48"/>
      <c r="E373" s="4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3"/>
      <c r="C374" s="33"/>
      <c r="D374" s="48"/>
      <c r="E374" s="4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3"/>
      <c r="C375" s="33"/>
      <c r="D375" s="48"/>
      <c r="E375" s="4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3"/>
      <c r="C376" s="33"/>
      <c r="D376" s="48"/>
      <c r="E376" s="4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3"/>
      <c r="C377" s="33"/>
      <c r="D377" s="48"/>
      <c r="E377" s="4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3"/>
      <c r="C378" s="33"/>
      <c r="D378" s="48"/>
      <c r="E378" s="4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3"/>
      <c r="C379" s="33"/>
      <c r="D379" s="48"/>
      <c r="E379" s="4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3"/>
      <c r="C380" s="33"/>
      <c r="D380" s="48"/>
      <c r="E380" s="4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3"/>
      <c r="C381" s="33"/>
      <c r="D381" s="48"/>
      <c r="E381" s="4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3"/>
      <c r="C382" s="33"/>
      <c r="D382" s="48"/>
      <c r="E382" s="4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3"/>
      <c r="C383" s="33"/>
      <c r="D383" s="48"/>
      <c r="E383" s="4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3"/>
      <c r="C384" s="33"/>
      <c r="D384" s="48"/>
      <c r="E384" s="4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3"/>
      <c r="C385" s="33"/>
      <c r="D385" s="48"/>
      <c r="E385" s="4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3"/>
      <c r="C386" s="33"/>
      <c r="D386" s="48"/>
      <c r="E386" s="4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3"/>
      <c r="C387" s="33"/>
      <c r="D387" s="48"/>
      <c r="E387" s="4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3"/>
      <c r="C388" s="33"/>
      <c r="D388" s="48"/>
      <c r="E388" s="4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3"/>
      <c r="C389" s="33"/>
      <c r="D389" s="48"/>
      <c r="E389" s="4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3"/>
      <c r="C390" s="33"/>
      <c r="D390" s="48"/>
      <c r="E390" s="4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3"/>
      <c r="C391" s="33"/>
      <c r="D391" s="48"/>
      <c r="E391" s="4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3"/>
      <c r="C392" s="33"/>
      <c r="D392" s="48"/>
      <c r="E392" s="4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3"/>
      <c r="C393" s="33"/>
      <c r="D393" s="48"/>
      <c r="E393" s="4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3"/>
      <c r="C394" s="33"/>
      <c r="D394" s="48"/>
      <c r="E394" s="4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3"/>
      <c r="C395" s="33"/>
      <c r="D395" s="48"/>
      <c r="E395" s="4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3"/>
      <c r="C396" s="33"/>
      <c r="D396" s="48"/>
      <c r="E396" s="4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3"/>
      <c r="C397" s="33"/>
      <c r="D397" s="48"/>
      <c r="E397" s="4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3"/>
      <c r="C398" s="33"/>
      <c r="D398" s="48"/>
      <c r="E398" s="4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3"/>
      <c r="C399" s="33"/>
      <c r="D399" s="48"/>
      <c r="E399" s="4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3"/>
      <c r="C400" s="33"/>
      <c r="D400" s="48"/>
      <c r="E400" s="4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3"/>
      <c r="C401" s="33"/>
      <c r="D401" s="48"/>
      <c r="E401" s="4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3"/>
      <c r="C402" s="33"/>
      <c r="D402" s="48"/>
      <c r="E402" s="4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3"/>
      <c r="C403" s="33"/>
      <c r="D403" s="48"/>
      <c r="E403" s="4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3"/>
      <c r="C404" s="33"/>
      <c r="D404" s="48"/>
      <c r="E404" s="4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3"/>
      <c r="C405" s="33"/>
      <c r="D405" s="48"/>
      <c r="E405" s="4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3"/>
      <c r="C406" s="33"/>
      <c r="D406" s="48"/>
      <c r="E406" s="4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3"/>
      <c r="C407" s="33"/>
      <c r="D407" s="48"/>
      <c r="E407" s="4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3"/>
      <c r="C408" s="33"/>
      <c r="D408" s="48"/>
      <c r="E408" s="4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3"/>
      <c r="C409" s="33"/>
      <c r="D409" s="48"/>
      <c r="E409" s="4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3"/>
      <c r="C410" s="33"/>
      <c r="D410" s="48"/>
      <c r="E410" s="4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3"/>
      <c r="C411" s="33"/>
      <c r="D411" s="48"/>
      <c r="E411" s="4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3"/>
      <c r="C412" s="33"/>
      <c r="D412" s="48"/>
      <c r="E412" s="4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3"/>
      <c r="C413" s="33"/>
      <c r="D413" s="48"/>
      <c r="E413" s="4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3"/>
      <c r="C414" s="33"/>
      <c r="D414" s="48"/>
      <c r="E414" s="4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3"/>
      <c r="C415" s="33"/>
      <c r="D415" s="48"/>
      <c r="E415" s="4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3"/>
      <c r="C416" s="33"/>
      <c r="D416" s="48"/>
      <c r="E416" s="4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3"/>
      <c r="C417" s="33"/>
      <c r="D417" s="48"/>
      <c r="E417" s="4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3"/>
      <c r="C418" s="33"/>
      <c r="D418" s="48"/>
      <c r="E418" s="4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3"/>
      <c r="C419" s="33"/>
      <c r="D419" s="48"/>
      <c r="E419" s="4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3"/>
      <c r="C420" s="33"/>
      <c r="D420" s="48"/>
      <c r="E420" s="4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3"/>
      <c r="C421" s="33"/>
      <c r="D421" s="48"/>
      <c r="E421" s="4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3"/>
      <c r="C422" s="33"/>
      <c r="D422" s="48"/>
      <c r="E422" s="4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3"/>
      <c r="C423" s="33"/>
      <c r="D423" s="48"/>
      <c r="E423" s="4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3"/>
      <c r="C424" s="33"/>
      <c r="D424" s="48"/>
      <c r="E424" s="4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3"/>
      <c r="C425" s="33"/>
      <c r="D425" s="48"/>
      <c r="E425" s="4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3"/>
      <c r="C426" s="33"/>
      <c r="D426" s="48"/>
      <c r="E426" s="4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3"/>
      <c r="C427" s="33"/>
      <c r="D427" s="48"/>
      <c r="E427" s="4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3"/>
      <c r="C428" s="33"/>
      <c r="D428" s="48"/>
      <c r="E428" s="4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3"/>
      <c r="C429" s="33"/>
      <c r="D429" s="48"/>
      <c r="E429" s="4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3"/>
      <c r="C430" s="33"/>
      <c r="D430" s="48"/>
      <c r="E430" s="4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3"/>
      <c r="C431" s="33"/>
      <c r="D431" s="48"/>
      <c r="E431" s="4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3"/>
      <c r="C432" s="33"/>
      <c r="D432" s="48"/>
      <c r="E432" s="4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3"/>
      <c r="C433" s="33"/>
      <c r="D433" s="48"/>
      <c r="E433" s="4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3"/>
      <c r="C434" s="33"/>
      <c r="D434" s="48"/>
      <c r="E434" s="4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3"/>
      <c r="C435" s="33"/>
      <c r="D435" s="48"/>
      <c r="E435" s="4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3"/>
      <c r="C436" s="33"/>
      <c r="D436" s="48"/>
      <c r="E436" s="4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3"/>
      <c r="C437" s="33"/>
      <c r="D437" s="48"/>
      <c r="E437" s="4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3"/>
      <c r="C438" s="33"/>
      <c r="D438" s="48"/>
      <c r="E438" s="4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3"/>
      <c r="C439" s="33"/>
      <c r="D439" s="48"/>
      <c r="E439" s="4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3"/>
      <c r="C440" s="33"/>
      <c r="D440" s="48"/>
      <c r="E440" s="4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3"/>
      <c r="C441" s="33"/>
      <c r="D441" s="48"/>
      <c r="E441" s="4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3"/>
      <c r="C442" s="33"/>
      <c r="D442" s="48"/>
      <c r="E442" s="4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3"/>
      <c r="C443" s="33"/>
      <c r="D443" s="48"/>
      <c r="E443" s="4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3"/>
      <c r="C444" s="33"/>
      <c r="D444" s="48"/>
      <c r="E444" s="4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3"/>
      <c r="C445" s="33"/>
      <c r="D445" s="48"/>
      <c r="E445" s="4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3"/>
      <c r="C446" s="33"/>
      <c r="D446" s="48"/>
      <c r="E446" s="4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3"/>
      <c r="C447" s="33"/>
      <c r="D447" s="48"/>
      <c r="E447" s="4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3"/>
      <c r="C448" s="33"/>
      <c r="D448" s="48"/>
      <c r="E448" s="4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3"/>
      <c r="C449" s="33"/>
      <c r="D449" s="48"/>
      <c r="E449" s="4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3"/>
      <c r="C450" s="33"/>
      <c r="D450" s="48"/>
      <c r="E450" s="4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3"/>
      <c r="C451" s="33"/>
      <c r="D451" s="48"/>
      <c r="E451" s="4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3"/>
      <c r="C452" s="33"/>
      <c r="D452" s="48"/>
      <c r="E452" s="4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3"/>
      <c r="C453" s="33"/>
      <c r="D453" s="48"/>
      <c r="E453" s="4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3"/>
      <c r="C454" s="33"/>
      <c r="D454" s="48"/>
      <c r="E454" s="4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3"/>
      <c r="C455" s="33"/>
      <c r="D455" s="48"/>
      <c r="E455" s="4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3"/>
      <c r="C456" s="33"/>
      <c r="D456" s="48"/>
      <c r="E456" s="4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3"/>
      <c r="C457" s="33"/>
      <c r="D457" s="48"/>
      <c r="E457" s="4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3"/>
      <c r="C458" s="33"/>
      <c r="D458" s="48"/>
      <c r="E458" s="4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3"/>
      <c r="C459" s="33"/>
      <c r="D459" s="48"/>
      <c r="E459" s="4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3"/>
      <c r="C460" s="33"/>
      <c r="D460" s="48"/>
      <c r="E460" s="4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3"/>
      <c r="C461" s="33"/>
      <c r="D461" s="48"/>
      <c r="E461" s="4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3"/>
      <c r="C462" s="33"/>
      <c r="D462" s="48"/>
      <c r="E462" s="4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3"/>
      <c r="C463" s="33"/>
      <c r="D463" s="48"/>
      <c r="E463" s="4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3"/>
      <c r="C464" s="33"/>
      <c r="D464" s="48"/>
      <c r="E464" s="4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3"/>
      <c r="C465" s="33"/>
      <c r="D465" s="48"/>
      <c r="E465" s="4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3"/>
      <c r="C466" s="33"/>
      <c r="D466" s="48"/>
      <c r="E466" s="4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3"/>
      <c r="C467" s="33"/>
      <c r="D467" s="48"/>
      <c r="E467" s="4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3"/>
      <c r="C468" s="33"/>
      <c r="D468" s="48"/>
      <c r="E468" s="4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3"/>
      <c r="C469" s="33"/>
      <c r="D469" s="48"/>
      <c r="E469" s="4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3"/>
      <c r="C470" s="33"/>
      <c r="D470" s="48"/>
      <c r="E470" s="4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3"/>
      <c r="C471" s="33"/>
      <c r="D471" s="48"/>
      <c r="E471" s="4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3"/>
      <c r="C472" s="33"/>
      <c r="D472" s="48"/>
      <c r="E472" s="4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3"/>
      <c r="C473" s="33"/>
      <c r="D473" s="48"/>
      <c r="E473" s="4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3"/>
      <c r="C474" s="33"/>
      <c r="D474" s="48"/>
      <c r="E474" s="4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3"/>
      <c r="C475" s="33"/>
      <c r="D475" s="48"/>
      <c r="E475" s="4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3"/>
      <c r="C476" s="33"/>
      <c r="D476" s="48"/>
      <c r="E476" s="4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3"/>
      <c r="C477" s="33"/>
      <c r="D477" s="48"/>
      <c r="E477" s="4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3"/>
      <c r="C478" s="33"/>
      <c r="D478" s="48"/>
      <c r="E478" s="4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3"/>
      <c r="C479" s="33"/>
      <c r="D479" s="48"/>
      <c r="E479" s="4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3"/>
      <c r="C480" s="33"/>
      <c r="D480" s="48"/>
      <c r="E480" s="4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3"/>
      <c r="C481" s="33"/>
      <c r="D481" s="48"/>
      <c r="E481" s="4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3"/>
      <c r="C482" s="33"/>
      <c r="D482" s="48"/>
      <c r="E482" s="4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3"/>
      <c r="C483" s="33"/>
      <c r="D483" s="48"/>
      <c r="E483" s="4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3"/>
      <c r="C484" s="33"/>
      <c r="D484" s="48"/>
      <c r="E484" s="4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3"/>
      <c r="C485" s="33"/>
      <c r="D485" s="48"/>
      <c r="E485" s="4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3"/>
      <c r="C486" s="33"/>
      <c r="D486" s="48"/>
      <c r="E486" s="4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3"/>
      <c r="C487" s="33"/>
      <c r="D487" s="48"/>
      <c r="E487" s="4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3"/>
      <c r="C488" s="33"/>
      <c r="D488" s="48"/>
      <c r="E488" s="4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3"/>
      <c r="C489" s="33"/>
      <c r="D489" s="48"/>
      <c r="E489" s="4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3"/>
      <c r="C490" s="33"/>
      <c r="D490" s="48"/>
      <c r="E490" s="4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3"/>
      <c r="C491" s="33"/>
      <c r="D491" s="48"/>
      <c r="E491" s="4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3"/>
      <c r="C492" s="33"/>
      <c r="D492" s="48"/>
      <c r="E492" s="4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3"/>
      <c r="C493" s="33"/>
      <c r="D493" s="48"/>
      <c r="E493" s="4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3"/>
      <c r="C494" s="33"/>
      <c r="D494" s="48"/>
      <c r="E494" s="4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3"/>
      <c r="C495" s="33"/>
      <c r="D495" s="48"/>
      <c r="E495" s="4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3"/>
      <c r="C496" s="33"/>
      <c r="D496" s="48"/>
      <c r="E496" s="4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3"/>
      <c r="C497" s="33"/>
      <c r="D497" s="48"/>
      <c r="E497" s="4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3"/>
      <c r="C498" s="33"/>
      <c r="D498" s="48"/>
      <c r="E498" s="4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3"/>
      <c r="C499" s="33"/>
      <c r="D499" s="48"/>
      <c r="E499" s="4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3"/>
      <c r="C500" s="33"/>
      <c r="D500" s="48"/>
      <c r="E500" s="4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3"/>
      <c r="C501" s="33"/>
      <c r="D501" s="48"/>
      <c r="E501" s="4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3"/>
      <c r="C502" s="33"/>
      <c r="D502" s="48"/>
      <c r="E502" s="4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3"/>
      <c r="C503" s="33"/>
      <c r="D503" s="48"/>
      <c r="E503" s="4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3"/>
      <c r="C504" s="33"/>
      <c r="D504" s="48"/>
      <c r="E504" s="4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3"/>
      <c r="C505" s="33"/>
      <c r="D505" s="48"/>
      <c r="E505" s="4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3"/>
      <c r="C506" s="33"/>
      <c r="D506" s="48"/>
      <c r="E506" s="4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3"/>
      <c r="C507" s="33"/>
      <c r="D507" s="48"/>
      <c r="E507" s="4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3"/>
      <c r="C508" s="33"/>
      <c r="D508" s="48"/>
      <c r="E508" s="4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3"/>
      <c r="C509" s="33"/>
      <c r="D509" s="48"/>
      <c r="E509" s="4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3"/>
      <c r="C510" s="33"/>
      <c r="D510" s="48"/>
      <c r="E510" s="4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3"/>
      <c r="C511" s="33"/>
      <c r="D511" s="48"/>
      <c r="E511" s="4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3"/>
      <c r="C512" s="33"/>
      <c r="D512" s="48"/>
      <c r="E512" s="4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3"/>
      <c r="C513" s="33"/>
      <c r="D513" s="48"/>
      <c r="E513" s="4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3"/>
      <c r="C514" s="33"/>
      <c r="D514" s="48"/>
      <c r="E514" s="4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3"/>
      <c r="C515" s="33"/>
      <c r="D515" s="48"/>
      <c r="E515" s="4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3"/>
      <c r="C516" s="33"/>
      <c r="D516" s="48"/>
      <c r="E516" s="4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3"/>
      <c r="C517" s="33"/>
      <c r="D517" s="48"/>
      <c r="E517" s="4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3"/>
      <c r="C518" s="33"/>
      <c r="D518" s="48"/>
      <c r="E518" s="4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3"/>
      <c r="C519" s="33"/>
      <c r="D519" s="48"/>
      <c r="E519" s="4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3"/>
      <c r="C520" s="33"/>
      <c r="D520" s="48"/>
      <c r="E520" s="4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3"/>
      <c r="C521" s="33"/>
      <c r="D521" s="48"/>
      <c r="E521" s="4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3"/>
      <c r="C522" s="33"/>
      <c r="D522" s="48"/>
      <c r="E522" s="4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3"/>
      <c r="C523" s="33"/>
      <c r="D523" s="48"/>
      <c r="E523" s="4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3"/>
      <c r="C524" s="33"/>
      <c r="D524" s="48"/>
      <c r="E524" s="4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3"/>
      <c r="C525" s="33"/>
      <c r="D525" s="48"/>
      <c r="E525" s="4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3"/>
      <c r="C526" s="33"/>
      <c r="D526" s="48"/>
      <c r="E526" s="4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3"/>
      <c r="C527" s="33"/>
      <c r="D527" s="48"/>
      <c r="E527" s="4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3"/>
      <c r="C528" s="33"/>
      <c r="D528" s="48"/>
      <c r="E528" s="4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3"/>
      <c r="C529" s="33"/>
      <c r="D529" s="48"/>
      <c r="E529" s="4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3"/>
      <c r="C530" s="33"/>
      <c r="D530" s="48"/>
      <c r="E530" s="4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3"/>
      <c r="C531" s="33"/>
      <c r="D531" s="48"/>
      <c r="E531" s="4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3"/>
      <c r="C532" s="33"/>
      <c r="D532" s="48"/>
      <c r="E532" s="4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3"/>
      <c r="C533" s="33"/>
      <c r="D533" s="48"/>
      <c r="E533" s="4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3"/>
      <c r="C534" s="33"/>
      <c r="D534" s="48"/>
      <c r="E534" s="4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3"/>
      <c r="C535" s="33"/>
      <c r="D535" s="48"/>
      <c r="E535" s="4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3"/>
      <c r="C536" s="33"/>
      <c r="D536" s="48"/>
      <c r="E536" s="4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3"/>
      <c r="C537" s="33"/>
      <c r="D537" s="48"/>
      <c r="E537" s="4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3"/>
      <c r="C538" s="33"/>
      <c r="D538" s="48"/>
      <c r="E538" s="4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3"/>
      <c r="C539" s="33"/>
      <c r="D539" s="48"/>
      <c r="E539" s="4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3"/>
      <c r="C540" s="33"/>
      <c r="D540" s="48"/>
      <c r="E540" s="4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3"/>
      <c r="C541" s="33"/>
      <c r="D541" s="48"/>
      <c r="E541" s="4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3"/>
      <c r="C542" s="33"/>
      <c r="D542" s="48"/>
      <c r="E542" s="4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3"/>
      <c r="C543" s="33"/>
      <c r="D543" s="48"/>
      <c r="E543" s="4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3"/>
      <c r="C544" s="33"/>
      <c r="D544" s="48"/>
      <c r="E544" s="4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3"/>
      <c r="C545" s="33"/>
      <c r="D545" s="48"/>
      <c r="E545" s="4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3"/>
      <c r="C546" s="33"/>
      <c r="D546" s="48"/>
      <c r="E546" s="4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3"/>
      <c r="C547" s="33"/>
      <c r="D547" s="48"/>
      <c r="E547" s="4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3"/>
      <c r="C548" s="33"/>
      <c r="D548" s="48"/>
      <c r="E548" s="4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3"/>
      <c r="C549" s="33"/>
      <c r="D549" s="48"/>
      <c r="E549" s="4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3"/>
      <c r="C550" s="33"/>
      <c r="D550" s="48"/>
      <c r="E550" s="4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3"/>
      <c r="C551" s="33"/>
      <c r="D551" s="48"/>
      <c r="E551" s="4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3"/>
      <c r="C552" s="33"/>
      <c r="D552" s="48"/>
      <c r="E552" s="4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3"/>
      <c r="C553" s="33"/>
      <c r="D553" s="48"/>
      <c r="E553" s="4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3"/>
      <c r="C554" s="33"/>
      <c r="D554" s="48"/>
      <c r="E554" s="4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3"/>
      <c r="C555" s="33"/>
      <c r="D555" s="48"/>
      <c r="E555" s="4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3"/>
      <c r="C556" s="33"/>
      <c r="D556" s="48"/>
      <c r="E556" s="4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3"/>
      <c r="C557" s="33"/>
      <c r="D557" s="48"/>
      <c r="E557" s="4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3"/>
      <c r="C558" s="33"/>
      <c r="D558" s="48"/>
      <c r="E558" s="4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3"/>
      <c r="C559" s="33"/>
      <c r="D559" s="48"/>
      <c r="E559" s="4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3"/>
      <c r="C560" s="33"/>
      <c r="D560" s="48"/>
      <c r="E560" s="4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3"/>
      <c r="C561" s="33"/>
      <c r="D561" s="48"/>
      <c r="E561" s="4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3"/>
      <c r="C562" s="33"/>
      <c r="D562" s="48"/>
      <c r="E562" s="4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3"/>
      <c r="C563" s="33"/>
      <c r="D563" s="48"/>
      <c r="E563" s="4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3"/>
      <c r="C564" s="33"/>
      <c r="D564" s="48"/>
      <c r="E564" s="4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3"/>
      <c r="C565" s="33"/>
      <c r="D565" s="48"/>
      <c r="E565" s="4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3"/>
      <c r="C566" s="33"/>
      <c r="D566" s="48"/>
      <c r="E566" s="4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3"/>
      <c r="C567" s="33"/>
      <c r="D567" s="48"/>
      <c r="E567" s="4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3"/>
      <c r="C568" s="33"/>
      <c r="D568" s="48"/>
      <c r="E568" s="4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3"/>
      <c r="C569" s="33"/>
      <c r="D569" s="48"/>
      <c r="E569" s="4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3"/>
      <c r="C570" s="33"/>
      <c r="D570" s="48"/>
      <c r="E570" s="4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3"/>
      <c r="C571" s="33"/>
      <c r="D571" s="48"/>
      <c r="E571" s="4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3"/>
      <c r="C572" s="33"/>
      <c r="D572" s="48"/>
      <c r="E572" s="4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3"/>
      <c r="C573" s="33"/>
      <c r="D573" s="48"/>
      <c r="E573" s="4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3"/>
      <c r="C574" s="33"/>
      <c r="D574" s="48"/>
      <c r="E574" s="4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3"/>
      <c r="C575" s="33"/>
      <c r="D575" s="48"/>
      <c r="E575" s="4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3"/>
      <c r="C576" s="33"/>
      <c r="D576" s="48"/>
      <c r="E576" s="4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3"/>
      <c r="C577" s="33"/>
      <c r="D577" s="48"/>
      <c r="E577" s="4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3"/>
      <c r="C578" s="33"/>
      <c r="D578" s="48"/>
      <c r="E578" s="4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3"/>
      <c r="C579" s="33"/>
      <c r="D579" s="48"/>
      <c r="E579" s="4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3"/>
      <c r="C580" s="33"/>
      <c r="D580" s="48"/>
      <c r="E580" s="4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3"/>
      <c r="C581" s="33"/>
      <c r="D581" s="48"/>
      <c r="E581" s="4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3"/>
      <c r="C582" s="33"/>
      <c r="D582" s="48"/>
      <c r="E582" s="4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3"/>
      <c r="C583" s="33"/>
      <c r="D583" s="48"/>
      <c r="E583" s="4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3"/>
      <c r="C584" s="33"/>
      <c r="D584" s="48"/>
      <c r="E584" s="4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3"/>
      <c r="C585" s="33"/>
      <c r="D585" s="48"/>
      <c r="E585" s="4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3"/>
      <c r="C586" s="33"/>
      <c r="D586" s="48"/>
      <c r="E586" s="4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3"/>
      <c r="C587" s="33"/>
      <c r="D587" s="48"/>
      <c r="E587" s="4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3"/>
      <c r="C588" s="33"/>
      <c r="D588" s="48"/>
      <c r="E588" s="4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3"/>
      <c r="C589" s="33"/>
      <c r="D589" s="48"/>
      <c r="E589" s="4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3"/>
      <c r="C590" s="33"/>
      <c r="D590" s="48"/>
      <c r="E590" s="4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3"/>
      <c r="C591" s="33"/>
      <c r="D591" s="48"/>
      <c r="E591" s="4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3"/>
      <c r="C592" s="33"/>
      <c r="D592" s="48"/>
      <c r="E592" s="4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3"/>
      <c r="C593" s="33"/>
      <c r="D593" s="48"/>
      <c r="E593" s="4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3"/>
      <c r="C594" s="33"/>
      <c r="D594" s="48"/>
      <c r="E594" s="4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3"/>
      <c r="C595" s="33"/>
      <c r="D595" s="48"/>
      <c r="E595" s="4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3"/>
      <c r="C596" s="33"/>
      <c r="D596" s="48"/>
      <c r="E596" s="4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3"/>
      <c r="C597" s="33"/>
      <c r="D597" s="48"/>
      <c r="E597" s="4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3"/>
      <c r="C598" s="33"/>
      <c r="D598" s="48"/>
      <c r="E598" s="4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3"/>
      <c r="C599" s="33"/>
      <c r="D599" s="48"/>
      <c r="E599" s="4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3"/>
      <c r="C600" s="33"/>
      <c r="D600" s="48"/>
      <c r="E600" s="4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3"/>
      <c r="C601" s="33"/>
      <c r="D601" s="48"/>
      <c r="E601" s="4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3"/>
      <c r="C602" s="33"/>
      <c r="D602" s="48"/>
      <c r="E602" s="4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3"/>
      <c r="C603" s="33"/>
      <c r="D603" s="48"/>
      <c r="E603" s="4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3"/>
      <c r="C604" s="33"/>
      <c r="D604" s="48"/>
      <c r="E604" s="4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3"/>
      <c r="C605" s="33"/>
      <c r="D605" s="48"/>
      <c r="E605" s="4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3"/>
      <c r="C606" s="33"/>
      <c r="D606" s="48"/>
      <c r="E606" s="4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3"/>
      <c r="C607" s="33"/>
      <c r="D607" s="48"/>
      <c r="E607" s="4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3"/>
      <c r="C608" s="33"/>
      <c r="D608" s="48"/>
      <c r="E608" s="4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3"/>
      <c r="C609" s="33"/>
      <c r="D609" s="48"/>
      <c r="E609" s="4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3"/>
      <c r="C610" s="33"/>
      <c r="D610" s="48"/>
      <c r="E610" s="4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3"/>
      <c r="C611" s="33"/>
      <c r="D611" s="48"/>
      <c r="E611" s="4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3"/>
      <c r="C612" s="33"/>
      <c r="D612" s="48"/>
      <c r="E612" s="4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3"/>
      <c r="C613" s="33"/>
      <c r="D613" s="48"/>
      <c r="E613" s="4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3"/>
      <c r="C614" s="33"/>
      <c r="D614" s="48"/>
      <c r="E614" s="4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3"/>
      <c r="C615" s="33"/>
      <c r="D615" s="48"/>
      <c r="E615" s="4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3"/>
      <c r="C616" s="33"/>
      <c r="D616" s="48"/>
      <c r="E616" s="4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3"/>
      <c r="C617" s="33"/>
      <c r="D617" s="48"/>
      <c r="E617" s="4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3"/>
      <c r="C618" s="33"/>
      <c r="D618" s="48"/>
      <c r="E618" s="4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3"/>
      <c r="C619" s="33"/>
      <c r="D619" s="48"/>
      <c r="E619" s="4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3"/>
      <c r="C620" s="33"/>
      <c r="D620" s="48"/>
      <c r="E620" s="4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3"/>
      <c r="C621" s="33"/>
      <c r="D621" s="48"/>
      <c r="E621" s="4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3"/>
      <c r="C622" s="33"/>
      <c r="D622" s="48"/>
      <c r="E622" s="4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3"/>
      <c r="C623" s="33"/>
      <c r="D623" s="48"/>
      <c r="E623" s="4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3"/>
      <c r="C624" s="33"/>
      <c r="D624" s="48"/>
      <c r="E624" s="4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3"/>
      <c r="C625" s="33"/>
      <c r="D625" s="48"/>
      <c r="E625" s="4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3"/>
      <c r="C626" s="33"/>
      <c r="D626" s="48"/>
      <c r="E626" s="4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3"/>
      <c r="C627" s="33"/>
      <c r="D627" s="48"/>
      <c r="E627" s="4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3"/>
      <c r="C628" s="33"/>
      <c r="D628" s="48"/>
      <c r="E628" s="4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3"/>
      <c r="C629" s="33"/>
      <c r="D629" s="48"/>
      <c r="E629" s="4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3"/>
      <c r="C630" s="33"/>
      <c r="D630" s="48"/>
      <c r="E630" s="4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3"/>
      <c r="C631" s="33"/>
      <c r="D631" s="48"/>
      <c r="E631" s="4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3"/>
      <c r="C632" s="33"/>
      <c r="D632" s="48"/>
      <c r="E632" s="4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3"/>
      <c r="C633" s="33"/>
      <c r="D633" s="48"/>
      <c r="E633" s="4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3"/>
      <c r="C634" s="33"/>
      <c r="D634" s="48"/>
      <c r="E634" s="4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3"/>
      <c r="C635" s="33"/>
      <c r="D635" s="48"/>
      <c r="E635" s="4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3"/>
      <c r="C636" s="33"/>
      <c r="D636" s="48"/>
      <c r="E636" s="4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3"/>
      <c r="C637" s="33"/>
      <c r="D637" s="48"/>
      <c r="E637" s="4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3"/>
      <c r="C638" s="33"/>
      <c r="D638" s="48"/>
      <c r="E638" s="4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3"/>
      <c r="C639" s="33"/>
      <c r="D639" s="48"/>
      <c r="E639" s="4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3"/>
      <c r="C640" s="33"/>
      <c r="D640" s="48"/>
      <c r="E640" s="4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3"/>
      <c r="C641" s="33"/>
      <c r="D641" s="48"/>
      <c r="E641" s="4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3"/>
      <c r="C642" s="33"/>
      <c r="D642" s="48"/>
      <c r="E642" s="4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3"/>
      <c r="C643" s="33"/>
      <c r="D643" s="48"/>
      <c r="E643" s="4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3"/>
      <c r="C644" s="33"/>
      <c r="D644" s="48"/>
      <c r="E644" s="4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3"/>
      <c r="C645" s="33"/>
      <c r="D645" s="48"/>
      <c r="E645" s="4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3"/>
      <c r="C646" s="33"/>
      <c r="D646" s="48"/>
      <c r="E646" s="4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3"/>
      <c r="C647" s="33"/>
      <c r="D647" s="48"/>
      <c r="E647" s="4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3"/>
      <c r="C648" s="33"/>
      <c r="D648" s="48"/>
      <c r="E648" s="4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3"/>
      <c r="C649" s="33"/>
      <c r="D649" s="48"/>
      <c r="E649" s="4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3"/>
      <c r="C650" s="33"/>
      <c r="D650" s="48"/>
      <c r="E650" s="4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3"/>
      <c r="C651" s="33"/>
      <c r="D651" s="48"/>
      <c r="E651" s="4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3"/>
      <c r="C652" s="33"/>
      <c r="D652" s="48"/>
      <c r="E652" s="4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3"/>
      <c r="C653" s="33"/>
      <c r="D653" s="48"/>
      <c r="E653" s="4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3"/>
      <c r="C654" s="33"/>
      <c r="D654" s="48"/>
      <c r="E654" s="4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3"/>
      <c r="C655" s="33"/>
      <c r="D655" s="48"/>
      <c r="E655" s="4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3"/>
      <c r="C656" s="33"/>
      <c r="D656" s="48"/>
      <c r="E656" s="4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3"/>
      <c r="C657" s="33"/>
      <c r="D657" s="48"/>
      <c r="E657" s="4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3"/>
      <c r="C658" s="33"/>
      <c r="D658" s="48"/>
      <c r="E658" s="4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3"/>
      <c r="C659" s="33"/>
      <c r="D659" s="48"/>
      <c r="E659" s="4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3"/>
      <c r="C660" s="33"/>
      <c r="D660" s="48"/>
      <c r="E660" s="4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3"/>
      <c r="C661" s="33"/>
      <c r="D661" s="48"/>
      <c r="E661" s="4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3"/>
      <c r="C662" s="33"/>
      <c r="D662" s="48"/>
      <c r="E662" s="4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3"/>
      <c r="C663" s="33"/>
      <c r="D663" s="48"/>
      <c r="E663" s="4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3"/>
      <c r="C664" s="33"/>
      <c r="D664" s="48"/>
      <c r="E664" s="4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3"/>
      <c r="C665" s="33"/>
      <c r="D665" s="48"/>
      <c r="E665" s="4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3"/>
      <c r="C666" s="33"/>
      <c r="D666" s="48"/>
      <c r="E666" s="4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3"/>
      <c r="C667" s="33"/>
      <c r="D667" s="48"/>
      <c r="E667" s="4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3"/>
      <c r="C668" s="33"/>
      <c r="D668" s="48"/>
      <c r="E668" s="4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3"/>
      <c r="C669" s="33"/>
      <c r="D669" s="48"/>
      <c r="E669" s="4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3"/>
      <c r="C670" s="33"/>
      <c r="D670" s="48"/>
      <c r="E670" s="4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3"/>
      <c r="C671" s="33"/>
      <c r="D671" s="48"/>
      <c r="E671" s="4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3"/>
      <c r="C672" s="33"/>
      <c r="D672" s="48"/>
      <c r="E672" s="4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3"/>
      <c r="C673" s="33"/>
      <c r="D673" s="48"/>
      <c r="E673" s="4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3"/>
      <c r="C674" s="33"/>
      <c r="D674" s="48"/>
      <c r="E674" s="4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3"/>
      <c r="C675" s="33"/>
      <c r="D675" s="48"/>
      <c r="E675" s="4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3"/>
      <c r="C676" s="33"/>
      <c r="D676" s="48"/>
      <c r="E676" s="4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3"/>
      <c r="C677" s="33"/>
      <c r="D677" s="48"/>
      <c r="E677" s="4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3"/>
      <c r="C678" s="33"/>
      <c r="D678" s="48"/>
      <c r="E678" s="4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3"/>
      <c r="C679" s="33"/>
      <c r="D679" s="48"/>
      <c r="E679" s="4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3"/>
      <c r="C680" s="33"/>
      <c r="D680" s="48"/>
      <c r="E680" s="4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3"/>
      <c r="C681" s="33"/>
      <c r="D681" s="48"/>
      <c r="E681" s="4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3"/>
      <c r="C682" s="33"/>
      <c r="D682" s="48"/>
      <c r="E682" s="4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3"/>
      <c r="C683" s="33"/>
      <c r="D683" s="48"/>
      <c r="E683" s="4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3"/>
      <c r="C684" s="33"/>
      <c r="D684" s="48"/>
      <c r="E684" s="4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3"/>
      <c r="C685" s="33"/>
      <c r="D685" s="48"/>
      <c r="E685" s="4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3"/>
      <c r="C686" s="33"/>
      <c r="D686" s="48"/>
      <c r="E686" s="4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3"/>
      <c r="C687" s="33"/>
      <c r="D687" s="48"/>
      <c r="E687" s="4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3"/>
      <c r="C688" s="33"/>
      <c r="D688" s="48"/>
      <c r="E688" s="4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3"/>
      <c r="C689" s="33"/>
      <c r="D689" s="48"/>
      <c r="E689" s="4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3"/>
      <c r="C690" s="33"/>
      <c r="D690" s="48"/>
      <c r="E690" s="4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3"/>
      <c r="C691" s="33"/>
      <c r="D691" s="48"/>
      <c r="E691" s="4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3"/>
      <c r="C692" s="33"/>
      <c r="D692" s="48"/>
      <c r="E692" s="4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3"/>
      <c r="C693" s="33"/>
      <c r="D693" s="48"/>
      <c r="E693" s="4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3"/>
      <c r="C694" s="33"/>
      <c r="D694" s="48"/>
      <c r="E694" s="4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3"/>
      <c r="C695" s="33"/>
      <c r="D695" s="48"/>
      <c r="E695" s="4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3"/>
      <c r="C696" s="33"/>
      <c r="D696" s="48"/>
      <c r="E696" s="4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3"/>
      <c r="C697" s="33"/>
      <c r="D697" s="48"/>
      <c r="E697" s="4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3"/>
      <c r="C698" s="33"/>
      <c r="D698" s="48"/>
      <c r="E698" s="4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3"/>
      <c r="C699" s="33"/>
      <c r="D699" s="48"/>
      <c r="E699" s="4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3"/>
      <c r="C700" s="33"/>
      <c r="D700" s="48"/>
      <c r="E700" s="4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3"/>
      <c r="C701" s="33"/>
      <c r="D701" s="48"/>
      <c r="E701" s="4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3"/>
      <c r="C702" s="33"/>
      <c r="D702" s="48"/>
      <c r="E702" s="4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3"/>
      <c r="C703" s="33"/>
      <c r="D703" s="48"/>
      <c r="E703" s="4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3"/>
      <c r="C704" s="33"/>
      <c r="D704" s="48"/>
      <c r="E704" s="4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3"/>
      <c r="C705" s="33"/>
      <c r="D705" s="48"/>
      <c r="E705" s="4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3"/>
      <c r="C706" s="33"/>
      <c r="D706" s="48"/>
      <c r="E706" s="4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3"/>
      <c r="C707" s="33"/>
      <c r="D707" s="48"/>
      <c r="E707" s="4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3"/>
      <c r="C708" s="33"/>
      <c r="D708" s="48"/>
      <c r="E708" s="4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3"/>
      <c r="C709" s="33"/>
      <c r="D709" s="48"/>
      <c r="E709" s="4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3"/>
      <c r="C710" s="33"/>
      <c r="D710" s="48"/>
      <c r="E710" s="4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3"/>
      <c r="C711" s="33"/>
      <c r="D711" s="48"/>
      <c r="E711" s="4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3"/>
      <c r="C712" s="33"/>
      <c r="D712" s="48"/>
      <c r="E712" s="4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3"/>
      <c r="C713" s="33"/>
      <c r="D713" s="48"/>
      <c r="E713" s="4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3"/>
      <c r="C714" s="33"/>
      <c r="D714" s="48"/>
      <c r="E714" s="4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3"/>
      <c r="C715" s="33"/>
      <c r="D715" s="48"/>
      <c r="E715" s="4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3"/>
      <c r="C716" s="33"/>
      <c r="D716" s="48"/>
      <c r="E716" s="4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3"/>
      <c r="C717" s="33"/>
      <c r="D717" s="48"/>
      <c r="E717" s="4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3"/>
      <c r="C718" s="33"/>
      <c r="D718" s="48"/>
      <c r="E718" s="4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3"/>
      <c r="C719" s="33"/>
      <c r="D719" s="48"/>
      <c r="E719" s="4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3"/>
      <c r="C720" s="33"/>
      <c r="D720" s="48"/>
      <c r="E720" s="4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3"/>
      <c r="C721" s="33"/>
      <c r="D721" s="48"/>
      <c r="E721" s="4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3"/>
      <c r="C722" s="33"/>
      <c r="D722" s="48"/>
      <c r="E722" s="4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3"/>
      <c r="C723" s="33"/>
      <c r="D723" s="48"/>
      <c r="E723" s="4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3"/>
      <c r="C724" s="33"/>
      <c r="D724" s="48"/>
      <c r="E724" s="4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3"/>
      <c r="C725" s="33"/>
      <c r="D725" s="48"/>
      <c r="E725" s="4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3"/>
      <c r="C726" s="33"/>
      <c r="D726" s="48"/>
      <c r="E726" s="4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3"/>
      <c r="C727" s="33"/>
      <c r="D727" s="48"/>
      <c r="E727" s="4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3"/>
      <c r="C728" s="33"/>
      <c r="D728" s="48"/>
      <c r="E728" s="4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3"/>
      <c r="C729" s="33"/>
      <c r="D729" s="48"/>
      <c r="E729" s="4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3"/>
      <c r="C730" s="33"/>
      <c r="D730" s="48"/>
      <c r="E730" s="4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3"/>
      <c r="C731" s="33"/>
      <c r="D731" s="48"/>
      <c r="E731" s="4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3"/>
      <c r="C732" s="33"/>
      <c r="D732" s="48"/>
      <c r="E732" s="4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3"/>
      <c r="C733" s="33"/>
      <c r="D733" s="48"/>
      <c r="E733" s="4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3"/>
      <c r="C734" s="33"/>
      <c r="D734" s="48"/>
      <c r="E734" s="4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3"/>
      <c r="C735" s="33"/>
      <c r="D735" s="48"/>
      <c r="E735" s="4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3"/>
      <c r="C736" s="33"/>
      <c r="D736" s="48"/>
      <c r="E736" s="4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3"/>
      <c r="C737" s="33"/>
      <c r="D737" s="48"/>
      <c r="E737" s="4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3"/>
      <c r="C738" s="33"/>
      <c r="D738" s="48"/>
      <c r="E738" s="4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3"/>
      <c r="C739" s="33"/>
      <c r="D739" s="48"/>
      <c r="E739" s="4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3"/>
      <c r="C740" s="33"/>
      <c r="D740" s="48"/>
      <c r="E740" s="4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3"/>
      <c r="C741" s="33"/>
      <c r="D741" s="48"/>
      <c r="E741" s="4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3"/>
      <c r="C742" s="33"/>
      <c r="D742" s="48"/>
      <c r="E742" s="4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3"/>
      <c r="C743" s="33"/>
      <c r="D743" s="48"/>
      <c r="E743" s="4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3"/>
      <c r="C744" s="33"/>
      <c r="D744" s="48"/>
      <c r="E744" s="4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3"/>
      <c r="C745" s="33"/>
      <c r="D745" s="48"/>
      <c r="E745" s="4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3"/>
      <c r="C746" s="33"/>
      <c r="D746" s="48"/>
      <c r="E746" s="4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3"/>
      <c r="C747" s="33"/>
      <c r="D747" s="48"/>
      <c r="E747" s="4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3"/>
      <c r="C748" s="33"/>
      <c r="D748" s="48"/>
      <c r="E748" s="4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3"/>
      <c r="C749" s="33"/>
      <c r="D749" s="48"/>
      <c r="E749" s="4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3"/>
      <c r="C750" s="33"/>
      <c r="D750" s="48"/>
      <c r="E750" s="4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3"/>
      <c r="C751" s="33"/>
      <c r="D751" s="48"/>
      <c r="E751" s="4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3"/>
      <c r="C752" s="33"/>
      <c r="D752" s="48"/>
      <c r="E752" s="4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3"/>
      <c r="C753" s="33"/>
      <c r="D753" s="48"/>
      <c r="E753" s="4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3"/>
      <c r="C754" s="33"/>
      <c r="D754" s="48"/>
      <c r="E754" s="4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3"/>
      <c r="C755" s="33"/>
      <c r="D755" s="48"/>
      <c r="E755" s="4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3"/>
      <c r="C756" s="33"/>
      <c r="D756" s="48"/>
      <c r="E756" s="4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3"/>
      <c r="C757" s="33"/>
      <c r="D757" s="48"/>
      <c r="E757" s="4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3"/>
      <c r="C758" s="33"/>
      <c r="D758" s="48"/>
      <c r="E758" s="4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3"/>
      <c r="C759" s="33"/>
      <c r="D759" s="48"/>
      <c r="E759" s="4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3"/>
      <c r="C760" s="33"/>
      <c r="D760" s="48"/>
      <c r="E760" s="4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3"/>
      <c r="C761" s="33"/>
      <c r="D761" s="48"/>
      <c r="E761" s="4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3"/>
      <c r="C762" s="33"/>
      <c r="D762" s="48"/>
      <c r="E762" s="4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3"/>
      <c r="C763" s="33"/>
      <c r="D763" s="48"/>
      <c r="E763" s="4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3"/>
      <c r="C764" s="33"/>
      <c r="D764" s="48"/>
      <c r="E764" s="4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3"/>
      <c r="C765" s="33"/>
      <c r="D765" s="48"/>
      <c r="E765" s="4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3"/>
      <c r="C766" s="33"/>
      <c r="D766" s="48"/>
      <c r="E766" s="4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3"/>
      <c r="C767" s="33"/>
      <c r="D767" s="48"/>
      <c r="E767" s="4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3"/>
      <c r="C768" s="33"/>
      <c r="D768" s="48"/>
      <c r="E768" s="4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3"/>
      <c r="C769" s="33"/>
      <c r="D769" s="48"/>
      <c r="E769" s="4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3"/>
      <c r="C770" s="33"/>
      <c r="D770" s="48"/>
      <c r="E770" s="4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3"/>
      <c r="C771" s="33"/>
      <c r="D771" s="48"/>
      <c r="E771" s="4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3"/>
      <c r="C772" s="33"/>
      <c r="D772" s="48"/>
      <c r="E772" s="4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3"/>
      <c r="C773" s="33"/>
      <c r="D773" s="48"/>
      <c r="E773" s="4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3"/>
      <c r="C774" s="33"/>
      <c r="D774" s="48"/>
      <c r="E774" s="4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3"/>
      <c r="C775" s="33"/>
      <c r="D775" s="48"/>
      <c r="E775" s="4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3"/>
      <c r="C776" s="33"/>
      <c r="D776" s="48"/>
      <c r="E776" s="4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3"/>
      <c r="C777" s="33"/>
      <c r="D777" s="48"/>
      <c r="E777" s="4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3"/>
      <c r="C778" s="33"/>
      <c r="D778" s="48"/>
      <c r="E778" s="4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3"/>
      <c r="C779" s="33"/>
      <c r="D779" s="48"/>
      <c r="E779" s="4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3"/>
      <c r="C780" s="33"/>
      <c r="D780" s="48"/>
      <c r="E780" s="4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3"/>
      <c r="C781" s="33"/>
      <c r="D781" s="48"/>
      <c r="E781" s="4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3"/>
      <c r="C782" s="33"/>
      <c r="D782" s="48"/>
      <c r="E782" s="4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3"/>
      <c r="C783" s="33"/>
      <c r="D783" s="48"/>
      <c r="E783" s="4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3"/>
      <c r="C784" s="33"/>
      <c r="D784" s="48"/>
      <c r="E784" s="4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3"/>
      <c r="C785" s="33"/>
      <c r="D785" s="48"/>
      <c r="E785" s="4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3"/>
      <c r="C786" s="33"/>
      <c r="D786" s="48"/>
      <c r="E786" s="4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3"/>
      <c r="C787" s="33"/>
      <c r="D787" s="48"/>
      <c r="E787" s="4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3"/>
      <c r="C788" s="33"/>
      <c r="D788" s="48"/>
      <c r="E788" s="4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3"/>
      <c r="C789" s="33"/>
      <c r="D789" s="48"/>
      <c r="E789" s="4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3"/>
      <c r="C790" s="33"/>
      <c r="D790" s="48"/>
      <c r="E790" s="4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3"/>
      <c r="C791" s="33"/>
      <c r="D791" s="48"/>
      <c r="E791" s="4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3"/>
      <c r="C792" s="33"/>
      <c r="D792" s="48"/>
      <c r="E792" s="4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3"/>
      <c r="C793" s="33"/>
      <c r="D793" s="48"/>
      <c r="E793" s="4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3"/>
      <c r="C794" s="33"/>
      <c r="D794" s="48"/>
      <c r="E794" s="4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3"/>
      <c r="C795" s="33"/>
      <c r="D795" s="48"/>
      <c r="E795" s="4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3"/>
      <c r="C796" s="33"/>
      <c r="D796" s="48"/>
      <c r="E796" s="4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3"/>
      <c r="C797" s="33"/>
      <c r="D797" s="48"/>
      <c r="E797" s="4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3"/>
      <c r="C798" s="33"/>
      <c r="D798" s="48"/>
      <c r="E798" s="4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3"/>
      <c r="C799" s="33"/>
      <c r="D799" s="48"/>
      <c r="E799" s="4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3"/>
      <c r="C800" s="33"/>
      <c r="D800" s="48"/>
      <c r="E800" s="4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3"/>
      <c r="C801" s="33"/>
      <c r="D801" s="48"/>
      <c r="E801" s="4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3"/>
      <c r="C802" s="33"/>
      <c r="D802" s="48"/>
      <c r="E802" s="4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3"/>
      <c r="C803" s="33"/>
      <c r="D803" s="48"/>
      <c r="E803" s="4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3"/>
      <c r="C804" s="33"/>
      <c r="D804" s="48"/>
      <c r="E804" s="4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3"/>
      <c r="C805" s="33"/>
      <c r="D805" s="48"/>
      <c r="E805" s="4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3"/>
      <c r="C806" s="33"/>
      <c r="D806" s="48"/>
      <c r="E806" s="4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3"/>
      <c r="C807" s="33"/>
      <c r="D807" s="48"/>
      <c r="E807" s="4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3"/>
      <c r="C808" s="33"/>
      <c r="D808" s="48"/>
      <c r="E808" s="4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3"/>
      <c r="C809" s="33"/>
      <c r="D809" s="48"/>
      <c r="E809" s="4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3"/>
      <c r="C810" s="33"/>
      <c r="D810" s="48"/>
      <c r="E810" s="4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3"/>
      <c r="C811" s="33"/>
      <c r="D811" s="48"/>
      <c r="E811" s="4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3"/>
      <c r="C812" s="33"/>
      <c r="D812" s="48"/>
      <c r="E812" s="4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3"/>
      <c r="C813" s="33"/>
      <c r="D813" s="48"/>
      <c r="E813" s="4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3"/>
      <c r="C814" s="33"/>
      <c r="D814" s="48"/>
      <c r="E814" s="4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3"/>
      <c r="C815" s="33"/>
      <c r="D815" s="48"/>
      <c r="E815" s="4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3"/>
      <c r="C816" s="33"/>
      <c r="D816" s="48"/>
      <c r="E816" s="4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3"/>
      <c r="C817" s="33"/>
      <c r="D817" s="48"/>
      <c r="E817" s="4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3"/>
      <c r="C818" s="33"/>
      <c r="D818" s="48"/>
      <c r="E818" s="4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3"/>
      <c r="C819" s="33"/>
      <c r="D819" s="48"/>
      <c r="E819" s="4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3"/>
      <c r="C820" s="33"/>
      <c r="D820" s="48"/>
      <c r="E820" s="4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3"/>
      <c r="C821" s="33"/>
      <c r="D821" s="48"/>
      <c r="E821" s="4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3"/>
      <c r="C822" s="33"/>
      <c r="D822" s="48"/>
      <c r="E822" s="4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3"/>
      <c r="C823" s="33"/>
      <c r="D823" s="48"/>
      <c r="E823" s="4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3"/>
      <c r="C824" s="33"/>
      <c r="D824" s="48"/>
      <c r="E824" s="4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3"/>
      <c r="C825" s="33"/>
      <c r="D825" s="48"/>
      <c r="E825" s="4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3"/>
      <c r="C826" s="33"/>
      <c r="D826" s="48"/>
      <c r="E826" s="4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3"/>
      <c r="C827" s="33"/>
      <c r="D827" s="48"/>
      <c r="E827" s="4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3"/>
      <c r="C828" s="33"/>
      <c r="D828" s="48"/>
      <c r="E828" s="4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3"/>
      <c r="C829" s="33"/>
      <c r="D829" s="48"/>
      <c r="E829" s="4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3"/>
      <c r="C830" s="33"/>
      <c r="D830" s="48"/>
      <c r="E830" s="4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3"/>
      <c r="C831" s="33"/>
      <c r="D831" s="48"/>
      <c r="E831" s="4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3"/>
      <c r="C832" s="33"/>
      <c r="D832" s="48"/>
      <c r="E832" s="4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3"/>
      <c r="C833" s="33"/>
      <c r="D833" s="48"/>
      <c r="E833" s="4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3"/>
      <c r="C834" s="33"/>
      <c r="D834" s="48"/>
      <c r="E834" s="4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3"/>
      <c r="C835" s="33"/>
      <c r="D835" s="48"/>
      <c r="E835" s="4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3"/>
      <c r="C836" s="33"/>
      <c r="D836" s="48"/>
      <c r="E836" s="4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3"/>
      <c r="C837" s="33"/>
      <c r="D837" s="48"/>
      <c r="E837" s="4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3"/>
      <c r="C838" s="33"/>
      <c r="D838" s="48"/>
      <c r="E838" s="4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3"/>
      <c r="C839" s="33"/>
      <c r="D839" s="48"/>
      <c r="E839" s="4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3"/>
      <c r="C840" s="33"/>
      <c r="D840" s="48"/>
      <c r="E840" s="4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3"/>
      <c r="C841" s="33"/>
      <c r="D841" s="48"/>
      <c r="E841" s="4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3"/>
      <c r="C842" s="33"/>
      <c r="D842" s="48"/>
      <c r="E842" s="4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3"/>
      <c r="C843" s="33"/>
      <c r="D843" s="48"/>
      <c r="E843" s="4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3"/>
      <c r="C844" s="33"/>
      <c r="D844" s="48"/>
      <c r="E844" s="4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3"/>
      <c r="C845" s="33"/>
      <c r="D845" s="48"/>
      <c r="E845" s="4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3"/>
      <c r="C846" s="33"/>
      <c r="D846" s="48"/>
      <c r="E846" s="4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3"/>
      <c r="C847" s="33"/>
      <c r="D847" s="48"/>
      <c r="E847" s="4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3"/>
      <c r="C848" s="33"/>
      <c r="D848" s="48"/>
      <c r="E848" s="4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3"/>
      <c r="C849" s="33"/>
      <c r="D849" s="48"/>
      <c r="E849" s="4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3"/>
      <c r="C850" s="33"/>
      <c r="D850" s="48"/>
      <c r="E850" s="4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3"/>
      <c r="C851" s="33"/>
      <c r="D851" s="48"/>
      <c r="E851" s="4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3"/>
      <c r="C852" s="33"/>
      <c r="D852" s="48"/>
      <c r="E852" s="4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3"/>
      <c r="C853" s="33"/>
      <c r="D853" s="48"/>
      <c r="E853" s="4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3"/>
      <c r="C854" s="33"/>
      <c r="D854" s="48"/>
      <c r="E854" s="4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3"/>
      <c r="C855" s="33"/>
      <c r="D855" s="48"/>
      <c r="E855" s="4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3"/>
      <c r="C856" s="33"/>
      <c r="D856" s="48"/>
      <c r="E856" s="4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3"/>
      <c r="C857" s="33"/>
      <c r="D857" s="48"/>
      <c r="E857" s="4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3"/>
      <c r="C858" s="33"/>
      <c r="D858" s="48"/>
      <c r="E858" s="4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3"/>
      <c r="C859" s="33"/>
      <c r="D859" s="48"/>
      <c r="E859" s="4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3"/>
      <c r="C860" s="33"/>
      <c r="D860" s="48"/>
      <c r="E860" s="4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3"/>
      <c r="C861" s="33"/>
      <c r="D861" s="48"/>
      <c r="E861" s="4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3"/>
      <c r="C862" s="33"/>
      <c r="D862" s="48"/>
      <c r="E862" s="4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3"/>
      <c r="C863" s="33"/>
      <c r="D863" s="48"/>
      <c r="E863" s="4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3"/>
      <c r="C864" s="33"/>
      <c r="D864" s="48"/>
      <c r="E864" s="4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3"/>
      <c r="C865" s="33"/>
      <c r="D865" s="48"/>
      <c r="E865" s="4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3"/>
      <c r="C866" s="33"/>
      <c r="D866" s="48"/>
      <c r="E866" s="4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3"/>
      <c r="C867" s="33"/>
      <c r="D867" s="48"/>
      <c r="E867" s="4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3"/>
      <c r="C868" s="33"/>
      <c r="D868" s="48"/>
      <c r="E868" s="4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3"/>
      <c r="C869" s="33"/>
      <c r="D869" s="48"/>
      <c r="E869" s="4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3"/>
      <c r="C870" s="33"/>
      <c r="D870" s="48"/>
      <c r="E870" s="4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3"/>
      <c r="C871" s="33"/>
      <c r="D871" s="48"/>
      <c r="E871" s="4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3"/>
      <c r="C872" s="33"/>
      <c r="D872" s="48"/>
      <c r="E872" s="4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3"/>
      <c r="C873" s="33"/>
      <c r="D873" s="48"/>
      <c r="E873" s="4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3"/>
      <c r="C874" s="33"/>
      <c r="D874" s="48"/>
      <c r="E874" s="4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3"/>
      <c r="C875" s="33"/>
      <c r="D875" s="48"/>
      <c r="E875" s="4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3"/>
      <c r="C876" s="33"/>
      <c r="D876" s="48"/>
      <c r="E876" s="4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3"/>
      <c r="C877" s="33"/>
      <c r="D877" s="48"/>
      <c r="E877" s="4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3"/>
      <c r="C878" s="33"/>
      <c r="D878" s="48"/>
      <c r="E878" s="4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3"/>
      <c r="C879" s="33"/>
      <c r="D879" s="48"/>
      <c r="E879" s="4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3"/>
      <c r="C880" s="33"/>
      <c r="D880" s="48"/>
      <c r="E880" s="4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3"/>
      <c r="C881" s="33"/>
      <c r="D881" s="48"/>
      <c r="E881" s="4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3"/>
      <c r="C882" s="33"/>
      <c r="D882" s="48"/>
      <c r="E882" s="4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3"/>
      <c r="C883" s="33"/>
      <c r="D883" s="48"/>
      <c r="E883" s="4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3"/>
      <c r="C884" s="33"/>
      <c r="D884" s="48"/>
      <c r="E884" s="4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3"/>
      <c r="C885" s="33"/>
      <c r="D885" s="48"/>
      <c r="E885" s="4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3"/>
      <c r="C886" s="33"/>
      <c r="D886" s="48"/>
      <c r="E886" s="4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3"/>
      <c r="C887" s="33"/>
      <c r="D887" s="48"/>
      <c r="E887" s="4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3"/>
      <c r="C888" s="33"/>
      <c r="D888" s="48"/>
      <c r="E888" s="4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3"/>
      <c r="C889" s="33"/>
      <c r="D889" s="48"/>
      <c r="E889" s="4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3"/>
      <c r="C890" s="33"/>
      <c r="D890" s="48"/>
      <c r="E890" s="4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3"/>
      <c r="C891" s="33"/>
      <c r="D891" s="48"/>
      <c r="E891" s="4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3"/>
      <c r="C892" s="33"/>
      <c r="D892" s="48"/>
      <c r="E892" s="4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3"/>
      <c r="C893" s="33"/>
      <c r="D893" s="48"/>
      <c r="E893" s="4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3"/>
      <c r="C894" s="33"/>
      <c r="D894" s="48"/>
      <c r="E894" s="4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3"/>
      <c r="C895" s="33"/>
      <c r="D895" s="48"/>
      <c r="E895" s="4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3"/>
      <c r="C896" s="33"/>
      <c r="D896" s="48"/>
      <c r="E896" s="4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3"/>
      <c r="C897" s="33"/>
      <c r="D897" s="48"/>
      <c r="E897" s="4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3"/>
      <c r="C898" s="33"/>
      <c r="D898" s="48"/>
      <c r="E898" s="4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3"/>
      <c r="C899" s="33"/>
      <c r="D899" s="48"/>
      <c r="E899" s="4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3"/>
      <c r="C900" s="33"/>
      <c r="D900" s="48"/>
      <c r="E900" s="4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3"/>
      <c r="C901" s="33"/>
      <c r="D901" s="48"/>
      <c r="E901" s="4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3"/>
      <c r="C902" s="33"/>
      <c r="D902" s="48"/>
      <c r="E902" s="4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3"/>
      <c r="C903" s="33"/>
      <c r="D903" s="48"/>
      <c r="E903" s="4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3"/>
      <c r="C904" s="33"/>
      <c r="D904" s="48"/>
      <c r="E904" s="4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3"/>
      <c r="C905" s="33"/>
      <c r="D905" s="48"/>
      <c r="E905" s="4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3"/>
      <c r="C906" s="33"/>
      <c r="D906" s="48"/>
      <c r="E906" s="4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3"/>
      <c r="C907" s="33"/>
      <c r="D907" s="48"/>
      <c r="E907" s="4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3"/>
      <c r="C908" s="33"/>
      <c r="D908" s="48"/>
      <c r="E908" s="4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3"/>
      <c r="C909" s="33"/>
      <c r="D909" s="48"/>
      <c r="E909" s="4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3"/>
      <c r="C910" s="33"/>
      <c r="D910" s="48"/>
      <c r="E910" s="4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3"/>
      <c r="C911" s="33"/>
      <c r="D911" s="48"/>
      <c r="E911" s="4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3"/>
      <c r="C912" s="33"/>
      <c r="D912" s="48"/>
      <c r="E912" s="4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3"/>
      <c r="C913" s="33"/>
      <c r="D913" s="48"/>
      <c r="E913" s="4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3"/>
      <c r="C914" s="33"/>
      <c r="D914" s="48"/>
      <c r="E914" s="4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3"/>
      <c r="C915" s="33"/>
      <c r="D915" s="48"/>
      <c r="E915" s="4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3"/>
      <c r="C916" s="33"/>
      <c r="D916" s="48"/>
      <c r="E916" s="4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3"/>
      <c r="C917" s="33"/>
      <c r="D917" s="48"/>
      <c r="E917" s="4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3"/>
      <c r="C918" s="33"/>
      <c r="D918" s="48"/>
      <c r="E918" s="4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3"/>
      <c r="C919" s="33"/>
      <c r="D919" s="48"/>
      <c r="E919" s="4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3"/>
      <c r="C920" s="33"/>
      <c r="D920" s="48"/>
      <c r="E920" s="4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3"/>
      <c r="C921" s="33"/>
      <c r="D921" s="48"/>
      <c r="E921" s="4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3"/>
      <c r="C922" s="33"/>
      <c r="D922" s="48"/>
      <c r="E922" s="4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3"/>
      <c r="C923" s="33"/>
      <c r="D923" s="48"/>
      <c r="E923" s="4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3"/>
      <c r="C924" s="33"/>
      <c r="D924" s="48"/>
      <c r="E924" s="4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3"/>
      <c r="C925" s="33"/>
      <c r="D925" s="48"/>
      <c r="E925" s="4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3"/>
      <c r="C926" s="33"/>
      <c r="D926" s="48"/>
      <c r="E926" s="4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3"/>
      <c r="C927" s="33"/>
      <c r="D927" s="48"/>
      <c r="E927" s="4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3"/>
      <c r="C928" s="33"/>
      <c r="D928" s="48"/>
      <c r="E928" s="4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3"/>
      <c r="C929" s="33"/>
      <c r="D929" s="48"/>
      <c r="E929" s="4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3"/>
      <c r="C930" s="33"/>
      <c r="D930" s="48"/>
      <c r="E930" s="4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3"/>
      <c r="C931" s="33"/>
      <c r="D931" s="48"/>
      <c r="E931" s="4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3"/>
      <c r="C932" s="33"/>
      <c r="D932" s="48"/>
      <c r="E932" s="4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3"/>
      <c r="C933" s="33"/>
      <c r="D933" s="48"/>
      <c r="E933" s="4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3"/>
      <c r="C934" s="33"/>
      <c r="D934" s="48"/>
      <c r="E934" s="4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3"/>
      <c r="C935" s="33"/>
      <c r="D935" s="48"/>
      <c r="E935" s="4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3"/>
      <c r="C936" s="33"/>
      <c r="D936" s="48"/>
      <c r="E936" s="4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3"/>
      <c r="C937" s="33"/>
      <c r="D937" s="48"/>
      <c r="E937" s="4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3"/>
      <c r="C938" s="33"/>
      <c r="D938" s="48"/>
      <c r="E938" s="4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3"/>
      <c r="C939" s="33"/>
      <c r="D939" s="48"/>
      <c r="E939" s="4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3"/>
      <c r="C940" s="33"/>
      <c r="D940" s="48"/>
      <c r="E940" s="4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3"/>
      <c r="C941" s="33"/>
      <c r="D941" s="48"/>
      <c r="E941" s="4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3"/>
      <c r="C942" s="33"/>
      <c r="D942" s="48"/>
      <c r="E942" s="4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3"/>
      <c r="C943" s="33"/>
      <c r="D943" s="48"/>
      <c r="E943" s="4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3"/>
      <c r="C944" s="33"/>
      <c r="D944" s="48"/>
      <c r="E944" s="4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3"/>
      <c r="C945" s="33"/>
      <c r="D945" s="48"/>
      <c r="E945" s="4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3"/>
      <c r="C946" s="33"/>
      <c r="D946" s="48"/>
      <c r="E946" s="4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3"/>
      <c r="C947" s="33"/>
      <c r="D947" s="48"/>
      <c r="E947" s="4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3"/>
      <c r="C948" s="33"/>
      <c r="D948" s="48"/>
      <c r="E948" s="4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3"/>
      <c r="C949" s="33"/>
      <c r="D949" s="48"/>
      <c r="E949" s="4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3"/>
      <c r="C950" s="33"/>
      <c r="D950" s="48"/>
      <c r="E950" s="4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3"/>
      <c r="C951" s="33"/>
      <c r="D951" s="48"/>
      <c r="E951" s="4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3"/>
      <c r="C952" s="33"/>
      <c r="D952" s="48"/>
      <c r="E952" s="4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3"/>
      <c r="C953" s="33"/>
      <c r="D953" s="48"/>
      <c r="E953" s="4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3"/>
      <c r="C954" s="33"/>
      <c r="D954" s="48"/>
      <c r="E954" s="4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3"/>
      <c r="C955" s="33"/>
      <c r="D955" s="48"/>
      <c r="E955" s="4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3"/>
      <c r="C956" s="33"/>
      <c r="D956" s="48"/>
      <c r="E956" s="4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3"/>
      <c r="C957" s="33"/>
      <c r="D957" s="48"/>
      <c r="E957" s="4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3"/>
      <c r="C958" s="33"/>
      <c r="D958" s="48"/>
      <c r="E958" s="4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3"/>
      <c r="C959" s="33"/>
      <c r="D959" s="48"/>
      <c r="E959" s="4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3"/>
      <c r="C960" s="33"/>
      <c r="D960" s="48"/>
      <c r="E960" s="4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3"/>
      <c r="C961" s="33"/>
      <c r="D961" s="48"/>
      <c r="E961" s="4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3"/>
      <c r="C962" s="33"/>
      <c r="D962" s="48"/>
      <c r="E962" s="4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3"/>
      <c r="C963" s="33"/>
      <c r="D963" s="48"/>
      <c r="E963" s="4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3"/>
      <c r="C964" s="33"/>
      <c r="D964" s="48"/>
      <c r="E964" s="4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3"/>
      <c r="C965" s="33"/>
      <c r="D965" s="48"/>
      <c r="E965" s="4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3"/>
      <c r="C966" s="33"/>
      <c r="D966" s="48"/>
      <c r="E966" s="4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3"/>
      <c r="C967" s="33"/>
      <c r="D967" s="48"/>
      <c r="E967" s="4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3"/>
      <c r="C968" s="33"/>
      <c r="D968" s="48"/>
      <c r="E968" s="4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3"/>
      <c r="C969" s="33"/>
      <c r="D969" s="48"/>
      <c r="E969" s="4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3"/>
      <c r="C970" s="33"/>
      <c r="D970" s="48"/>
      <c r="E970" s="4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3"/>
      <c r="C971" s="33"/>
      <c r="D971" s="48"/>
      <c r="E971" s="4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3"/>
      <c r="C972" s="33"/>
      <c r="D972" s="48"/>
      <c r="E972" s="4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3"/>
      <c r="C973" s="33"/>
      <c r="D973" s="48"/>
      <c r="E973" s="4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3"/>
      <c r="C974" s="33"/>
      <c r="D974" s="48"/>
      <c r="E974" s="4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3"/>
      <c r="C975" s="33"/>
      <c r="D975" s="48"/>
      <c r="E975" s="4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3"/>
      <c r="C976" s="33"/>
      <c r="D976" s="48"/>
      <c r="E976" s="4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3"/>
      <c r="C977" s="33"/>
      <c r="D977" s="48"/>
      <c r="E977" s="4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3"/>
      <c r="C978" s="33"/>
      <c r="D978" s="48"/>
      <c r="E978" s="4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3"/>
      <c r="C979" s="33"/>
      <c r="D979" s="48"/>
      <c r="E979" s="4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3"/>
      <c r="C980" s="33"/>
      <c r="D980" s="48"/>
      <c r="E980" s="4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3"/>
      <c r="C981" s="33"/>
      <c r="D981" s="48"/>
      <c r="E981" s="4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3"/>
      <c r="C982" s="33"/>
      <c r="D982" s="48"/>
      <c r="E982" s="4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3"/>
      <c r="C983" s="33"/>
      <c r="D983" s="48"/>
      <c r="E983" s="4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3"/>
      <c r="C984" s="33"/>
      <c r="D984" s="48"/>
      <c r="E984" s="4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3"/>
      <c r="C985" s="33"/>
      <c r="D985" s="48"/>
      <c r="E985" s="4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3"/>
      <c r="C986" s="33"/>
      <c r="D986" s="48"/>
      <c r="E986" s="4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3"/>
      <c r="C987" s="33"/>
      <c r="D987" s="48"/>
      <c r="E987" s="4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3"/>
      <c r="C988" s="33"/>
      <c r="D988" s="48"/>
      <c r="E988" s="4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3"/>
      <c r="C989" s="33"/>
      <c r="D989" s="48"/>
      <c r="E989" s="4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3"/>
      <c r="C990" s="33"/>
      <c r="D990" s="48"/>
      <c r="E990" s="4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3"/>
      <c r="C991" s="33"/>
      <c r="D991" s="48"/>
      <c r="E991" s="4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3"/>
      <c r="C992" s="33"/>
      <c r="D992" s="48"/>
      <c r="E992" s="4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3"/>
      <c r="C993" s="33"/>
      <c r="D993" s="48"/>
      <c r="E993" s="4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3"/>
      <c r="C994" s="33"/>
      <c r="D994" s="48"/>
      <c r="E994" s="4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3"/>
      <c r="C995" s="33"/>
      <c r="D995" s="48"/>
      <c r="E995" s="4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3"/>
      <c r="C996" s="33"/>
      <c r="D996" s="48"/>
      <c r="E996" s="4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3"/>
      <c r="C997" s="33"/>
      <c r="D997" s="48"/>
      <c r="E997" s="4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3"/>
      <c r="C998" s="33"/>
      <c r="D998" s="48"/>
      <c r="E998" s="4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3"/>
      <c r="C999" s="33"/>
      <c r="D999" s="48"/>
      <c r="E999" s="4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3"/>
      <c r="C1000" s="33"/>
      <c r="D1000" s="48"/>
      <c r="E1000" s="4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3"/>
      <c r="C1001" s="33"/>
      <c r="D1001" s="48"/>
      <c r="E1001" s="48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">
    <mergeCell ref="A1:E1"/>
    <mergeCell ref="A42:E42"/>
    <mergeCell ref="A52:E52"/>
  </mergeCells>
  <printOptions horizontalCentered="1"/>
  <pageMargins bottom="0.3937007874015748" footer="0.0" header="0.0" left="0.1968503937007874" right="0.1968503937007874" top="0.5905511811023623"/>
  <pageSetup paperSize="9" orientation="portrait"/>
  <headerFooter>
    <oddHeader>&amp;LHôpital de campagne&amp;RDevis n° 254789</oddHeader>
    <oddFooter>&amp;LCachet de l'entreprise et signature :&amp;RPage 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0.71"/>
    <col customWidth="1" min="3" max="3" width="16.71"/>
    <col customWidth="1" min="4" max="4" width="14.71"/>
    <col customWidth="1" min="5" max="5" width="10.71"/>
    <col customWidth="1" min="6" max="6" width="18.43"/>
    <col customWidth="1" min="7" max="7" width="17.43"/>
    <col customWidth="1" min="8" max="8" width="13.57"/>
    <col customWidth="1" min="9" max="26" width="10.71"/>
  </cols>
  <sheetData>
    <row r="1" ht="15.0" customHeight="1">
      <c r="A1" s="1" t="s">
        <v>61</v>
      </c>
      <c r="B1" s="2"/>
    </row>
    <row r="2" ht="14.25" customHeight="1">
      <c r="A2" s="4" t="s">
        <v>1</v>
      </c>
      <c r="B2" s="5" t="s">
        <v>62</v>
      </c>
    </row>
    <row r="3" ht="14.25" customHeight="1">
      <c r="A3" s="53" t="s">
        <v>38</v>
      </c>
    </row>
    <row r="4" ht="14.25" customHeight="1">
      <c r="A4" s="54" t="s">
        <v>63</v>
      </c>
      <c r="B4" s="54">
        <v>4.0</v>
      </c>
    </row>
    <row r="5" ht="14.25" customHeight="1">
      <c r="A5" s="54" t="s">
        <v>64</v>
      </c>
      <c r="B5" s="54">
        <v>8.0</v>
      </c>
    </row>
    <row r="6" ht="14.25" customHeight="1">
      <c r="A6" s="54" t="s">
        <v>65</v>
      </c>
      <c r="B6" s="54">
        <f>SUM(B4:B5)</f>
        <v>12</v>
      </c>
    </row>
    <row r="7" ht="14.25" customHeight="1">
      <c r="A7" s="54"/>
      <c r="B7" s="54"/>
    </row>
    <row r="8" ht="14.25" customHeight="1">
      <c r="A8" s="54" t="s">
        <v>66</v>
      </c>
      <c r="B8" s="54">
        <v>1.5</v>
      </c>
    </row>
    <row r="9" ht="14.25" customHeight="1">
      <c r="A9" s="54" t="s">
        <v>67</v>
      </c>
      <c r="B9" s="54">
        <v>1.0</v>
      </c>
    </row>
    <row r="10" ht="14.25" customHeight="1">
      <c r="A10" s="54" t="s">
        <v>68</v>
      </c>
      <c r="B10" s="54">
        <v>5.0</v>
      </c>
    </row>
    <row r="11" ht="14.25" customHeight="1">
      <c r="A11" s="54" t="s">
        <v>69</v>
      </c>
      <c r="B11" s="54">
        <v>0.5</v>
      </c>
    </row>
    <row r="12" ht="14.25" customHeight="1">
      <c r="A12" s="54" t="s">
        <v>70</v>
      </c>
      <c r="B12" s="54">
        <v>1.0</v>
      </c>
    </row>
    <row r="13" ht="14.25" customHeight="1">
      <c r="A13" s="54" t="s">
        <v>71</v>
      </c>
      <c r="B13" s="54">
        <v>9.5</v>
      </c>
    </row>
    <row r="14" ht="14.25" customHeight="1">
      <c r="A14" s="54" t="s">
        <v>72</v>
      </c>
      <c r="B14" s="54">
        <v>3.5</v>
      </c>
    </row>
    <row r="15" ht="14.25" customHeight="1">
      <c r="A15" s="54" t="s">
        <v>73</v>
      </c>
      <c r="B15" s="54">
        <v>9.0</v>
      </c>
    </row>
    <row r="16" ht="14.25" customHeight="1">
      <c r="A16" s="54" t="s">
        <v>74</v>
      </c>
      <c r="B16" s="54">
        <v>0.5</v>
      </c>
    </row>
    <row r="17" ht="14.25" customHeight="1">
      <c r="A17" s="54"/>
      <c r="B17" s="54"/>
    </row>
    <row r="18" ht="14.25" customHeight="1">
      <c r="A18" s="54" t="s">
        <v>75</v>
      </c>
      <c r="B18" s="54"/>
    </row>
    <row r="19" ht="14.25" customHeight="1">
      <c r="A19" s="54" t="s">
        <v>76</v>
      </c>
      <c r="B19" s="54">
        <v>4.0</v>
      </c>
    </row>
    <row r="20" ht="14.25" customHeight="1">
      <c r="A20" s="54" t="s">
        <v>77</v>
      </c>
      <c r="B20" s="54">
        <v>0.5</v>
      </c>
    </row>
    <row r="21" ht="14.25" customHeight="1">
      <c r="A21" s="54" t="s">
        <v>78</v>
      </c>
      <c r="B21" s="54">
        <v>8.0</v>
      </c>
    </row>
    <row r="22" ht="14.25" customHeight="1">
      <c r="A22" s="54" t="s">
        <v>79</v>
      </c>
      <c r="B22" s="54">
        <v>4.0</v>
      </c>
    </row>
    <row r="23" ht="14.25" customHeight="1">
      <c r="A23" s="54" t="s">
        <v>80</v>
      </c>
      <c r="B23" s="54">
        <v>8.0</v>
      </c>
    </row>
    <row r="24" ht="14.25" customHeight="1">
      <c r="A24" s="54" t="s">
        <v>81</v>
      </c>
      <c r="B24" s="54">
        <v>8.0</v>
      </c>
    </row>
    <row r="25" ht="14.25" customHeight="1">
      <c r="A25" s="54" t="s">
        <v>74</v>
      </c>
      <c r="B25" s="54">
        <v>4.0</v>
      </c>
    </row>
    <row r="26" ht="14.25" customHeight="1">
      <c r="A26" s="54"/>
      <c r="B26" s="54"/>
    </row>
    <row r="27" ht="14.25" customHeight="1">
      <c r="A27" s="54" t="s">
        <v>82</v>
      </c>
      <c r="B27" s="54"/>
    </row>
    <row r="28" ht="14.25" customHeight="1">
      <c r="A28" s="54" t="s">
        <v>83</v>
      </c>
      <c r="B28" s="54">
        <v>6.0</v>
      </c>
    </row>
    <row r="29" ht="14.25" customHeight="1">
      <c r="A29" s="54"/>
      <c r="B29" s="54"/>
    </row>
    <row r="30" ht="14.25" customHeight="1">
      <c r="A30" s="54" t="s">
        <v>84</v>
      </c>
      <c r="B30" s="54"/>
    </row>
    <row r="31" ht="14.25" customHeight="1">
      <c r="A31" s="54" t="s">
        <v>85</v>
      </c>
      <c r="B31" s="54">
        <v>8.0</v>
      </c>
    </row>
    <row r="32" ht="14.25" customHeight="1">
      <c r="A32" s="54" t="s">
        <v>86</v>
      </c>
      <c r="B32" s="54">
        <v>4.0</v>
      </c>
    </row>
    <row r="33" ht="14.25" customHeight="1">
      <c r="A33" s="55" t="s">
        <v>87</v>
      </c>
      <c r="B33" s="55">
        <v>4.0</v>
      </c>
    </row>
    <row r="34" ht="14.25" customHeight="1">
      <c r="A34" s="56"/>
      <c r="B34" s="56"/>
    </row>
    <row r="35" ht="14.25" customHeight="1">
      <c r="A35" s="57"/>
      <c r="B35" s="58"/>
      <c r="C35" s="59" t="s">
        <v>88</v>
      </c>
      <c r="D35" s="60"/>
      <c r="F35" s="61" t="s">
        <v>89</v>
      </c>
      <c r="G35" s="62"/>
      <c r="H35" s="63"/>
    </row>
    <row r="36" ht="14.25" customHeight="1">
      <c r="A36" s="64" t="s">
        <v>65</v>
      </c>
      <c r="B36" s="65">
        <f>SUM(B8:B33)</f>
        <v>90</v>
      </c>
      <c r="C36" s="66">
        <f>B36/8</f>
        <v>11.25</v>
      </c>
      <c r="F36" s="67" t="s">
        <v>90</v>
      </c>
      <c r="G36" s="68" t="s">
        <v>91</v>
      </c>
      <c r="H36" s="69" t="s">
        <v>92</v>
      </c>
    </row>
    <row r="37" ht="14.25" customHeight="1">
      <c r="A37" s="57"/>
      <c r="B37" s="65"/>
      <c r="C37" s="66"/>
      <c r="F37" s="70" t="s">
        <v>93</v>
      </c>
      <c r="G37" s="71">
        <v>40.0</v>
      </c>
      <c r="H37" s="72">
        <f t="shared" ref="H37:H39" si="1">G37*8</f>
        <v>320</v>
      </c>
    </row>
    <row r="38" ht="14.25" customHeight="1">
      <c r="A38" s="64" t="s">
        <v>94</v>
      </c>
      <c r="B38" s="65">
        <v>13.0</v>
      </c>
      <c r="C38" s="66">
        <f>B40/8</f>
        <v>12.875</v>
      </c>
      <c r="F38" s="70" t="s">
        <v>95</v>
      </c>
      <c r="G38" s="71">
        <v>50.0</v>
      </c>
      <c r="H38" s="73">
        <f t="shared" si="1"/>
        <v>400</v>
      </c>
    </row>
    <row r="39" ht="14.25" customHeight="1">
      <c r="A39" s="57"/>
      <c r="B39" s="74"/>
      <c r="C39" s="74"/>
      <c r="F39" s="75" t="s">
        <v>96</v>
      </c>
      <c r="G39" s="76">
        <v>60.0</v>
      </c>
      <c r="H39" s="77">
        <f t="shared" si="1"/>
        <v>480</v>
      </c>
    </row>
    <row r="40" ht="14.25" customHeight="1">
      <c r="A40" s="64" t="s">
        <v>97</v>
      </c>
      <c r="B40" s="65">
        <f>B36+B38</f>
        <v>103</v>
      </c>
      <c r="C40" s="78">
        <f>ROUNDUP(C38,1)</f>
        <v>12.9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">
    <mergeCell ref="A1:B1"/>
    <mergeCell ref="F35:H3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10.71"/>
  </cols>
  <sheetData>
    <row r="1" ht="14.25" customHeight="1">
      <c r="A1" s="57" t="s">
        <v>98</v>
      </c>
      <c r="B1" s="79"/>
    </row>
    <row r="2" ht="14.25" customHeight="1">
      <c r="A2" s="74" t="s">
        <v>99</v>
      </c>
      <c r="B2" s="80">
        <f>SUM(Bordereau!H4:H32)</f>
        <v>0</v>
      </c>
    </row>
    <row r="3" ht="14.25" customHeight="1">
      <c r="A3" s="54" t="s">
        <v>100</v>
      </c>
      <c r="B3" s="81">
        <f>SUM(Bordereau!E4:E38)</f>
        <v>6888</v>
      </c>
    </row>
    <row r="4" ht="14.25" customHeight="1">
      <c r="A4" s="54" t="s">
        <v>101</v>
      </c>
      <c r="B4" s="81">
        <f>B3-B2</f>
        <v>6888</v>
      </c>
    </row>
    <row r="5" ht="14.25" customHeight="1">
      <c r="A5" s="54" t="s">
        <v>102</v>
      </c>
      <c r="B5" s="82">
        <f>B4/B3</f>
        <v>1</v>
      </c>
    </row>
    <row r="6" ht="14.25" customHeight="1">
      <c r="A6" s="54" t="s">
        <v>103</v>
      </c>
      <c r="B6" s="54"/>
    </row>
    <row r="7" ht="14.25" customHeight="1"/>
    <row r="8" ht="14.25" customHeight="1">
      <c r="A8" s="68" t="s">
        <v>104</v>
      </c>
    </row>
    <row r="9" ht="14.25" customHeight="1">
      <c r="A9" s="56" t="s">
        <v>86</v>
      </c>
      <c r="B9" s="83">
        <v>0.1</v>
      </c>
    </row>
    <row r="10" ht="14.25" customHeight="1">
      <c r="A10" s="56" t="s">
        <v>105</v>
      </c>
      <c r="B10" s="83">
        <v>0.2</v>
      </c>
    </row>
    <row r="11" ht="14.25" customHeight="1">
      <c r="A11" s="56" t="s">
        <v>106</v>
      </c>
      <c r="B11" s="83">
        <v>0.3</v>
      </c>
    </row>
    <row r="12" ht="14.25" customHeight="1">
      <c r="A12" s="56" t="s">
        <v>107</v>
      </c>
      <c r="B12" s="83">
        <v>0.2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2010-06-25T13:06:36Z</dcterms:created>
  <dc:creator>Adam</dc:creator>
</cp:coreProperties>
</file>